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definedNames>
    <definedName name="TIEMPO">#REF!</definedName>
    <definedName name="Probabilidad">Listas!$D$2:$D$6</definedName>
    <definedName name="AUTOMATIZACION">#REF!</definedName>
    <definedName localSheetId="2" name="AUTOMATIZACION">#REF!</definedName>
    <definedName localSheetId="8" name="CONTROL">#REF!</definedName>
    <definedName localSheetId="5" name="EVIDENCIA">#REF!</definedName>
    <definedName name="Corrupción">Listas!$Q$2:$Q$6</definedName>
    <definedName localSheetId="3" name="CONTROL">#REF!</definedName>
    <definedName localSheetId="8" name="RESPONSABLES">#REF!</definedName>
    <definedName localSheetId="8" name="AUTOMATIZACION">#REF!</definedName>
    <definedName name="CriteriosImpacto">Listas!$E$2:$E$11</definedName>
    <definedName name="TratamientoCorrupcion">Listas!$AD$2:$AD$4</definedName>
    <definedName localSheetId="2" name="RESPONSABLES">#REF!</definedName>
    <definedName name="EVIDENCIA">#REF!</definedName>
    <definedName localSheetId="5" name="MANUALES">#REF!</definedName>
    <definedName localSheetId="2" name="CONTROL">#REF!</definedName>
    <definedName localSheetId="2" name="FRECUENCIA">#REF!</definedName>
    <definedName name="CONTROL">#REF!</definedName>
    <definedName localSheetId="5" name="TIEMPO">#REF!</definedName>
    <definedName localSheetId="5" name="CONTROL">#REF!</definedName>
    <definedName localSheetId="2" name="EVIDENCIA">#REF!</definedName>
    <definedName name="RESPONSABLES">#REF!</definedName>
    <definedName name="TipoRiesgo">Listas!$B$2:$B$11</definedName>
    <definedName localSheetId="5" name="RESPONSABLES">#REF!</definedName>
    <definedName localSheetId="8" name="TIEMPO">#REF!</definedName>
    <definedName localSheetId="5" name="FRECUENCIA">#REF!</definedName>
    <definedName localSheetId="3" name="TIEMPO">#REF!</definedName>
    <definedName localSheetId="8" name="FRECUENCIA">#REF!</definedName>
    <definedName name="TratamientoV5">Listas!$N$2:$N$5</definedName>
    <definedName localSheetId="3" name="RESPONSABLES">#REF!</definedName>
    <definedName name="FRECUENCIA">#REF!</definedName>
    <definedName name="SI_NO">Listas!$O$2:$O$3</definedName>
    <definedName localSheetId="5" name="AUTOMATIZACION">#REF!</definedName>
    <definedName name="MANUALES">#REF!</definedName>
    <definedName localSheetId="3" name="MANUALES">#REF!</definedName>
    <definedName localSheetId="3" name="AUTOMATIZACION">#REF!</definedName>
    <definedName localSheetId="8" name="MANUALES">#REF!</definedName>
    <definedName localSheetId="2" name="TIEMPO">#REF!</definedName>
    <definedName localSheetId="2" name="MANUALES">#REF!</definedName>
    <definedName localSheetId="3" name="EVIDENCIA">#REF!</definedName>
    <definedName localSheetId="3" name="FRECUENCIA">#REF!</definedName>
    <definedName localSheetId="8" name="EVIDENCIA">#REF!</definedName>
  </definedNames>
  <calcPr/>
  <extLst>
    <ext uri="GoogleSheetsCustomDataVersion2">
      <go:sheetsCustomData xmlns:go="http://customooxmlschemas.google.com/" r:id="rId15" roundtripDataChecksum="OwSvWteg3P7csmKZZ54Dk8FRZ7Rhyc+C5TKc+IDgs/E="/>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ID#AAAA4_kdZ_4
    (2023-09-07 19:59:04)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
	-Carlos Ivan Rueda Blanco</t>
      </text>
    </comment>
    <comment authorId="0" ref="G7">
      <text>
        <t xml:space="preserve">======
ID#AAAA4_kdZ_0
    (2023-09-07 19:59:04)
Descripción del Riesgo: Se recomienda la siguiente estructura que facilita su redacción y claridad, iniciando con la frase POSIBILIDAD DE:
Descripción del Riesgo = Impacto + Causa Inmediata + Causa Raiz
	-Carlos Ivan Rueda Blanco</t>
      </text>
    </comment>
    <comment authorId="0" ref="E7">
      <text>
        <t xml:space="preserve">======
ID#AAAA4_kdZ_s
    (2023-09-07 19:59:04)
Causa inmediata: circunstancias o situaciones más evidentes sobre las cuales se presenta el riesgo, las mismas no constituyen la causa principal o base para que se presente el riesgo.
	-Carlos Ivan Rueda Blanco</t>
      </text>
    </comment>
    <comment authorId="0" ref="T7">
      <text>
        <t xml:space="preserve">======
ID#AAAA4_kdZ_U
    (2023-09-07 19:59:04)
Unidad de Medida: Registre la unidad de medida que representa los valores de apetito, tolerancia y capacidad del riesgo (ejemplo: unidad, porcentaje, etc).
Recuerde que la unidad de medida es la misma para el apetito, tolerancia y capacidad del riesgo.
	-Carlos Ivan Rueda Blanco</t>
      </text>
    </comment>
    <comment authorId="0" ref="Q7">
      <text>
        <t xml:space="preserve">======
ID#AAAA4_kdZ-8
    (2023-09-07 19:59:04)
Apetito del Riesgo: Es el nivel de riesgo que la entidad puede aceptar en relación con sus objetivos, el marco legal y las disposiciones de la alta dirección.
Para determinar el apetito del riesgo, se debe definir un valor que es menor a la tolerancia del riesgo.
	-Carlos Ivan Rueda Blanco</t>
      </text>
    </comment>
    <comment authorId="0" ref="F7">
      <text>
        <t xml:space="preserve">======
ID#AAAA4_kdZ-4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text>
    </comment>
    <comment authorId="0" ref="S7">
      <text>
        <t xml:space="preserve">======
ID#AAAA4_kdZ-0
    (2023-09-07 19:59:04)
Capacidad del Riesgo: Es el máximo valor del nivel de riesgo que una entidad puede soportar y a partir del cual la alta dirección consideran que no sería posible el logro de los objetivos de la entidad.
	-Carlos Ivan Rueda Blanco</t>
      </text>
    </comment>
    <comment authorId="0" ref="D7">
      <text>
        <t xml:space="preserve">======
ID#AAAA4_kdZ-w
    (2023-09-07 19:59:04)
Impacto: las consecuencias que puede ocasionar a la organización la materialización del riesgo.
	-Carlos Ivan Rueda Blanco</t>
      </text>
    </comment>
    <comment authorId="0" ref="C7">
      <text>
        <t xml:space="preserve">======
ID#AAAA4_kdZ-k
    (2023-09-07 19:59:04)
Punto de Riesgo: actividad dentro del flujo del proceso donde existe evidencia o se tienen indicios de que pueden ocurrir eventos de riesgo operativo y deben mantenerse bajo control para asegurar que el proceso cumpla con su objetivo.
	-Carlos Ivan Rueda Blanco</t>
      </text>
    </comment>
  </commentList>
  <extLst>
    <ext uri="GoogleSheetsCustomDataVersion2">
      <go:sheetsCustomData xmlns:go="http://customooxmlschemas.google.com/" r:id="rId1" roundtripDataSignature="AMtx7mjPrZTxAw20QGraV2opOdwINc5mkg=="/>
    </ext>
  </extLst>
</comments>
</file>

<file path=xl/comments2.xml><?xml version="1.0" encoding="utf-8"?>
<comments xmlns:r="http://schemas.openxmlformats.org/officeDocument/2006/relationships" xmlns="http://schemas.openxmlformats.org/spreadsheetml/2006/main">
  <authors>
    <author/>
  </authors>
  <commentList>
    <comment authorId="0" ref="K8">
      <text>
        <t xml:space="preserve">======
ID#AAAA4_kdZ_k
    (2023-09-07 19:59:04)
* Control manual: controles que son ejecutados por personas.
* Control automático: son ejecutados por un sistema.
	-Las maneras en que se ejecutan los controles son</t>
      </text>
    </comment>
    <comment authorId="0" ref="H7">
      <text>
        <t xml:space="preserve">======
ID#AAAA4_kdZ_g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text>
    </comment>
    <comment authorId="0" ref="G7">
      <text>
        <t xml:space="preserve">======
ID#AAAA4_kdZ_c
    (2023-09-07 19:59:04)
Complemento: corresponde a los detalles que permiten identificar claramente el objeto del control.
	-Carlos Ivan Rueda Blanco</t>
      </text>
    </comment>
    <comment authorId="0" ref="I8">
      <text>
        <t xml:space="preserve">======
ID#AAAA4_kdZ_M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text>
    </comment>
    <comment authorId="0" ref="F7">
      <text>
        <t xml:space="preserve">======
ID#AAAA4_kdZ_A
    (2023-09-07 19:59:04)
Acción: se determina mediante verbos que indican la acción que deben realizar como parte del control.
	-Carlos Ivan Rueda Blanco</t>
      </text>
    </comment>
    <comment authorId="0" ref="E7">
      <text>
        <t xml:space="preserve">======
ID#AAAA4_kdZ-o
    (2023-09-07 19:59:04)
Responsable de ejecutar el control: Cargo del servidor que ejecuta el control, en caso de que sean controles automáticos se identificará el sistema que realiza la actividad.
	-Carlos Ivan Rueda Blanco</t>
      </text>
    </comment>
  </commentList>
  <extLst>
    <ext uri="GoogleSheetsCustomDataVersion2">
      <go:sheetsCustomData xmlns:go="http://customooxmlschemas.google.com/" r:id="rId1" roundtripDataSignature="AMtx7miBDkNt4eYc/Btx5Qnl9nKUrA77PA=="/>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ID#AAAA4_kdZ_w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text>
    </comment>
  </commentList>
  <extLst>
    <ext uri="GoogleSheetsCustomDataVersion2">
      <go:sheetsCustomData xmlns:go="http://customooxmlschemas.google.com/" r:id="rId1" roundtripDataSignature="AMtx7mhsFoKk1wM0Psrfy9iCx3gNmbVfPw=="/>
    </ext>
  </extLst>
</comments>
</file>

<file path=xl/comments4.xml><?xml version="1.0" encoding="utf-8"?>
<comments xmlns:r="http://schemas.openxmlformats.org/officeDocument/2006/relationships" xmlns="http://schemas.openxmlformats.org/spreadsheetml/2006/main">
  <authors>
    <author/>
  </authors>
  <commentList>
    <comment authorId="0" ref="R8">
      <text>
        <t xml:space="preserve">======
ID#AAAA4_kdZ_8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text>
    </comment>
    <comment authorId="0" ref="Q7">
      <text>
        <t xml:space="preserve">======
ID#AAAA4_kdZ_o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text>
    </comment>
    <comment authorId="0" ref="D7">
      <text>
        <t xml:space="preserve">======
ID#AAAA4_kdZ_Y
    (2023-09-07 19:59:04)
Impacto: las consecuencias que puede ocasionar a la organización la materialización del riesgo.
	-Carlos Ivan Rueda Blanco</t>
      </text>
    </comment>
    <comment authorId="0" ref="C7">
      <text>
        <t xml:space="preserve">======
ID#AAAA4_kdZ_Q
    (2023-09-07 19:59:04)
Punto de Riesgo: actividad dentro del flujo del proceso donde existe evidencia o se tienen indicios de que pueden ocurrir eventos de riesgo operativo y deben mantenerse bajo control para asegurar que el proceso cumpla con su objetivo.
	-Carlos Ivan Rueda Blanco</t>
      </text>
    </comment>
    <comment authorId="0" ref="F7">
      <text>
        <t xml:space="preserve">======
ID#AAAA4_kdZ_I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text>
    </comment>
    <comment authorId="0" ref="E7">
      <text>
        <t xml:space="preserve">======
ID#AAAA4_kdZ_E
    (2023-09-07 19:59:04)
Causa inmediata: circunstancias o situaciones más evidentes sobre las cuales se presenta el riesgo, las mismas no constituyen la causa principal o base para que se presente el riesgo.
	-Carlos Ivan Rueda Blanco</t>
      </text>
    </comment>
    <comment authorId="0" ref="T8">
      <text>
        <t xml:space="preserve">======
ID#AAAA4_kdZ-s
    (2023-09-07 19:59:04)
* Control manual: controles que son ejecutados por personas.
* Control automático: son ejecutados por un sistema.
	-Las maneras en que se ejecutan los controles son</t>
      </text>
    </comment>
  </commentList>
  <extLst>
    <ext uri="GoogleSheetsCustomDataVersion2">
      <go:sheetsCustomData xmlns:go="http://customooxmlschemas.google.com/" r:id="rId1" roundtripDataSignature="AMtx7miGfN5vRsSRr+IVu3J9mm1B5aFBmQ=="/>
    </ext>
  </extLst>
</comments>
</file>

<file path=xl/sharedStrings.xml><?xml version="1.0" encoding="utf-8"?>
<sst xmlns="http://schemas.openxmlformats.org/spreadsheetml/2006/main" count="684" uniqueCount="487">
  <si>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</si>
  <si>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</si>
  <si>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</si>
  <si>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</si>
  <si>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</si>
  <si>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</si>
  <si>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</si>
  <si>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</si>
  <si>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</si>
  <si>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</si>
  <si>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</si>
  <si>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</si>
  <si>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</si>
  <si>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</si>
  <si>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</si>
  <si>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</si>
  <si>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</si>
  <si>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</si>
  <si>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</si>
  <si>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</si>
  <si>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</si>
  <si>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</si>
  <si>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</si>
  <si>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</si>
  <si>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</si>
  <si>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</si>
  <si>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</si>
  <si>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</si>
  <si>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</si>
  <si>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</si>
  <si>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</si>
  <si>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</si>
  <si>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</si>
  <si>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</si>
  <si>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</si>
  <si>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</si>
  <si>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</si>
  <si>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</si>
  <si>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</si>
  <si>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</si>
  <si>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</si>
  <si>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</si>
  <si>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</si>
  <si>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1)Baja incidencia de la Subdirección frente a las amenazas externas</t>
  </si>
  <si>
    <t>1) Cualificado talento humano (planta y contratistas)</t>
  </si>
  <si>
    <t>2)Falencias en la gestión del conocimiento (co-creación, transferencia, almacenamiento, administración y aplicación del conocimiento) en los diferentes procesos de gestión del riesgo y cambio climático, pérdida de la memoria institucional</t>
  </si>
  <si>
    <t>2) Experticia técnica de las áreas funcionales basada en experiencia</t>
  </si>
  <si>
    <t>3)Falta de retención y permanencia de personal contratista en un período prolongado de tiempo</t>
  </si>
  <si>
    <t>3) Conocimiento territorial y su relación con la gestión del riesgo y el cambio climático</t>
  </si>
  <si>
    <t>4)Generación de reprocesos</t>
  </si>
  <si>
    <t>4) Sinergia y trabajo en equipo entre distintas áreas funcionales de la entidad (conocimientos con enfoque de innovación)</t>
  </si>
  <si>
    <t>5)Falta de planificación en la destinación de los recursos de contratos de suministros de materiales e insumos específicos</t>
  </si>
  <si>
    <t>5) Fácil acceso de la ciudadanía a los servicios que prestados</t>
  </si>
  <si>
    <t>6) Procedimientos y documentación actualizada</t>
  </si>
  <si>
    <t>7) Clima laboral adecuado en los equipos de trabajo</t>
  </si>
  <si>
    <t>8) Credibilidad ante la comunidad</t>
  </si>
  <si>
    <t>9) La innovación como aporte del área educación de la dependencia</t>
  </si>
  <si>
    <t>10) Sinergia interinstitucional en el marco del Sistema Distrital de Gestión de Riesgos y Cambio Climático</t>
  </si>
  <si>
    <t>11) Trabajo en equipo</t>
  </si>
  <si>
    <t>Factores Externos (Análisis DOFA)</t>
  </si>
  <si>
    <t>Amenazas</t>
  </si>
  <si>
    <t>Oportunidades</t>
  </si>
  <si>
    <t>1) Falta de recursos (destinados a los proyectos)</t>
  </si>
  <si>
    <t>1) Mejora del posicionamiento de la entidad frente a las otras entidades del distrito</t>
  </si>
  <si>
    <t>2) Falta de acciones vinculantes de los PLGR/CC (recursos, gestión sectorial)</t>
  </si>
  <si>
    <t>2) Desarrollo normativo y de política en relación al cambio climático a nivel distrital</t>
  </si>
  <si>
    <t>3) Cambios normativos que generen cambios en estructuras y procesos internos</t>
  </si>
  <si>
    <t>3) Fortalecimiento de un enfoque de cambio climático en la gestión de riesgos</t>
  </si>
  <si>
    <t>4) Nuevas amenazas y riesgos de tipo social y ambiental (pandemia)</t>
  </si>
  <si>
    <t>4) Articulación de la gestión territorial y sectorial, como fortalecimiento de los instrumentos de planeación de gestión de riesgos. </t>
  </si>
  <si>
    <t>5) Dificultades técnicas, tecnológicas y de comunicaciones (falta de insumos, herramientas adecuadas)</t>
  </si>
  <si>
    <t>5) Liderazgo de la Subdirección del riesgo frente al cambio climático en la entidad</t>
  </si>
  <si>
    <t>6) Insuficiencia y deterioro de espacios físicos, ventilación e iluminación natural inadecuadas en la oficina </t>
  </si>
  <si>
    <t>6) Disponibilidad de insumos y materiales orgánicos para procesos de restauración ecológica</t>
  </si>
  <si>
    <t>7) Falta de respuesta oportuna por parte de Subdirecciones u Oficinas de la entidad, frente a solicitudes realizadas desde la Subdirección de Reducción</t>
  </si>
  <si>
    <t>8) Vacíos normativos y falta de apoyo desde el área jurídica de la entidad</t>
  </si>
  <si>
    <t>Factores Externos (Análisis PESTEL)</t>
  </si>
  <si>
    <t>Factores Políticos</t>
  </si>
  <si>
    <t>Factores Económicos</t>
  </si>
  <si>
    <t>Cambios de perspectiva y lineamientos en nuevas administraciones y de Planes de Desarrrollo.</t>
  </si>
  <si>
    <t>Desfinanciación de las metas PDD o de los proyectos de inversión del IDIGER</t>
  </si>
  <si>
    <t>Alta rotaciòn de servidores pùblicos (contratistas)</t>
  </si>
  <si>
    <t>Aumento de la Inflación</t>
  </si>
  <si>
    <t>Dilación de un Estudio de cargas laborales y de las necesidades de profesionales en las áreas para cumplimiento de funciones del Instituto</t>
  </si>
  <si>
    <t>Devaluación del peso</t>
  </si>
  <si>
    <t xml:space="preserve">Corrupción </t>
  </si>
  <si>
    <t>Reducción del presupuesto del IDIGER</t>
  </si>
  <si>
    <t>Escacez de bienes</t>
  </si>
  <si>
    <t>Factores Sociales</t>
  </si>
  <si>
    <t>Factores Tecnológicos</t>
  </si>
  <si>
    <t>Epidemias y pandemias</t>
  </si>
  <si>
    <t>Caída de internet</t>
  </si>
  <si>
    <t>Cierre de vías por movilizaciones sociales</t>
  </si>
  <si>
    <t>Fallas en las redes tecnológicas</t>
  </si>
  <si>
    <t>La percepción de no riesgo con las comunidades con las que se trabaja, dificulta en ocasiones la intervención</t>
  </si>
  <si>
    <t>Robo/pérdida de información</t>
  </si>
  <si>
    <t xml:space="preserve">Considerar el nivel educativo de las comunidades a abordar exige ajustar el lenguaje a utilizar. </t>
  </si>
  <si>
    <t>Obsolescencia tecnológica (hardware y software)</t>
  </si>
  <si>
    <t xml:space="preserve">El rango de edad con la población abordada requiere un acompañamiento mas directivo u orientativo  según el caso. </t>
  </si>
  <si>
    <t>Insuficientes recursos tecnológicos para el desarrollo de actividades</t>
  </si>
  <si>
    <t>Condiciones sociales y de seguridad en las zonas de trabajo en la Ciudad 
7, Percepción negativa de las entidades públicas por parte de la comunidad</t>
  </si>
  <si>
    <t>Tecnologías disruptivas</t>
  </si>
  <si>
    <t>Factores Ecológicos</t>
  </si>
  <si>
    <t>Factores Legales</t>
  </si>
  <si>
    <t>Emergencias y desastres por fenómenos amenazantes de origen natural y socionatural</t>
  </si>
  <si>
    <t>Incumplimiento de normas</t>
  </si>
  <si>
    <t>Aumento de la temperatura en el planeta conforme a lo proyectado por el PICC ¿-EFECTOS CAMBIO CLIMÁTICO-?</t>
  </si>
  <si>
    <t>Antecedentes de hallazgos de entes de control</t>
  </si>
  <si>
    <t>Afecciones a la salud por contaminación ambiental</t>
  </si>
  <si>
    <t>Fallos Judiciales</t>
  </si>
  <si>
    <t>Vacíos legales en normativa</t>
  </si>
  <si>
    <t xml:space="preserve">Competencias POT Decreto 555 de 2021, Acuerdo 790, que no están cubiertas actualmente desde los procedimientos y procesos del IDIGER </t>
  </si>
  <si>
    <t>Falta de claridades y lineamientos ténicos en algunas temáticas de competencia del IDIGER, que dificultan el accionar de funciones del Instituto, como es el caso de la implemntación de huertas urbanas en predios IDIGER.
7, Expedición de Actos Administrativos sin claridad de asignación de competencias institucionales: Caso Acuerdo Distrital 835 de 2022
8, Adaptación de la normatividad de SST en la entidad ante los desafios que surgen para un mejor ambiente laboral (trabajo en red, remoto, en casa, el cambio demográfico en la población trabajadora, cambio climatico y su incidencia en riesgos asociados que ocasionan perdidas de puestos de 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</si>
  <si>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</si>
  <si>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</si>
  <si>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</si>
  <si>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</si>
  <si>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</si>
  <si>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</si>
  <si>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</si>
  <si>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</si>
  <si>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</si>
  <si>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</si>
  <si>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</si>
  <si>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</si>
  <si>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</si>
  <si>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</si>
  <si>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</si>
  <si>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</si>
  <si>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</si>
  <si>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</si>
  <si>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</si>
  <si>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</si>
  <si>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</si>
  <si>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</si>
  <si>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</si>
  <si>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</si>
  <si>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</si>
  <si>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</si>
  <si>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</si>
  <si>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</si>
  <si>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Programa de reasentamiento</t>
  </si>
  <si>
    <t>Afectación Reputacional</t>
  </si>
  <si>
    <t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t>
  </si>
  <si>
    <t>Error en la ubicación espacial y en la entrega de la información referente a la condición de riesgo a la ciudadanía.</t>
  </si>
  <si>
    <t>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t>
  </si>
  <si>
    <t>Gestión</t>
  </si>
  <si>
    <t>Ejecución y Administración de procesos</t>
  </si>
  <si>
    <t>Baja: La actividad que conlleva el riesgo se ejecuta de 3 a 24 veces por año</t>
  </si>
  <si>
    <t>Reputacional: El riesgo afecta la imagen de alguna área de la organización</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</si>
  <si>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</si>
  <si>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</si>
  <si>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</si>
  <si>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</si>
  <si>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</si>
  <si>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</si>
  <si>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Afectación Económica o Presupuestal</t>
  </si>
  <si>
    <t xml:space="preserve">Retrasos en las actividades del procedimiento GR-PD-09 Reasentamiento a través de adquisición predial por parte de los beneficiarios del programa.
</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</si>
  <si>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</si>
  <si>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t>
  </si>
  <si>
    <t>Media: La actividad que conlleva el riesgo se ejecuta de 24 a 500 veces por año</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</si>
  <si>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</si>
  <si>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</si>
  <si>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</si>
  <si>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</si>
  <si>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</si>
  <si>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</si>
  <si>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</si>
  <si>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</si>
  <si>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</si>
  <si>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</si>
  <si>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</si>
  <si>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</si>
  <si>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</si>
  <si>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</si>
  <si>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</si>
  <si>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</si>
  <si>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</si>
  <si>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</si>
  <si>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</si>
  <si>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</si>
  <si>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</si>
  <si>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</si>
  <si>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</si>
  <si>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</si>
  <si>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</si>
  <si>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</si>
  <si>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</si>
  <si>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</si>
  <si>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</si>
  <si>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</si>
  <si>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</si>
  <si>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</si>
  <si>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</si>
  <si>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</si>
  <si>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</si>
  <si>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</si>
  <si>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</si>
  <si>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</si>
  <si>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</si>
  <si>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</si>
  <si>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Accesos no autorizados</t>
  </si>
  <si>
    <t>Debilidad en la solicitud oportuna para la actualizacion de los permisos de la carpetas compartidas.</t>
  </si>
  <si>
    <t>Información que reposa en los computadores personales de los colaboradores cuando realizan trabajo en casa y teletrabajo.</t>
  </si>
  <si>
    <t>Instalación de software malicioso en los equipos de computo personales, cuando se realiza trabajo en casa o teletrabajo.</t>
  </si>
  <si>
    <t>Desconocimiento por parte de los procesos, de los riesgos de ciber seguridad.</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</si>
  <si>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</si>
  <si>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</si>
  <si>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</si>
  <si>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</si>
  <si>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</si>
  <si>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</si>
  <si>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</si>
  <si>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</si>
  <si>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</si>
  <si>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</si>
  <si>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</si>
  <si>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</si>
  <si>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</si>
  <si>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</si>
  <si>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</si>
  <si>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</si>
  <si>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</si>
  <si>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</si>
  <si>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</si>
  <si>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</si>
  <si>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</si>
  <si>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</si>
  <si>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</si>
  <si>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</si>
  <si>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</si>
  <si>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Se asigna un profesional catastral para el cotejo de información y el profesional social que realiza la notificación a cada familia</t>
  </si>
  <si>
    <t>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t>
  </si>
  <si>
    <t xml:space="preserve">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</si>
  <si>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</si>
  <si>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</si>
  <si>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</si>
  <si>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</si>
  <si>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</si>
  <si>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</si>
  <si>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</si>
  <si>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</si>
  <si>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Los profesionales del equipo interdiciplinario de Reasentamientos (social, catastral, jurídico y apoyo)</t>
  </si>
  <si>
    <t>realizan seguimiento individual a la familia titular de derechos a cargo del IDIGER, a través del acompañamiento del equipo interdisciplinario por medio presencial, telefónico y/o virtual.</t>
  </si>
  <si>
    <t>Número de familias reportadas a meta/
Número de familias meta 2022*100
Mensualmente se reporta a meta PMR. La gestión del control se evidencia mediante el acta GR-FT-44 Formato acta de entrega del predio al IDIGER</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</si>
  <si>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</si>
  <si>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</si>
  <si>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</si>
  <si>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</si>
  <si>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</si>
  <si>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</si>
  <si>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</si>
  <si>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</si>
  <si>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</si>
  <si>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</si>
  <si>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</si>
  <si>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</si>
  <si>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</si>
  <si>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</si>
  <si>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</si>
  <si>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</si>
  <si>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</si>
  <si>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</si>
  <si>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</si>
  <si>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</si>
  <si>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</si>
  <si>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</si>
  <si>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</si>
  <si>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</si>
  <si>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</si>
  <si>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</si>
  <si>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</si>
  <si>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</si>
  <si>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</si>
  <si>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</si>
  <si>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</si>
  <si>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</si>
  <si>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</si>
  <si>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</si>
  <si>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</si>
  <si>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</si>
  <si>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</si>
  <si>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</si>
  <si>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</si>
  <si>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</si>
  <si>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</si>
  <si>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</si>
  <si>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</si>
  <si>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</si>
  <si>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</si>
  <si>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</si>
  <si>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</si>
  <si>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2023</t>
  </si>
  <si>
    <t>SEGUNDO REPORTE 1 DE MAYO A 31 DE AGOSTO DE 2023</t>
  </si>
  <si>
    <t>TERCER REPORTE 1 DE SEPTIEMBRE A 31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</si>
  <si>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</si>
  <si>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</si>
  <si>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</si>
  <si>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</si>
  <si>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</si>
  <si>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</si>
  <si>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</si>
  <si>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</si>
  <si>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</si>
  <si>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</si>
  <si>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Durante el periodo de Enero a Abril de 2023, se realizarón, 7 visitas que corresponden a 7 desarrollos, de las Localidades Usaquén, Usme, Rafael Uribe Uribe y Ciudad Bolivar, donde se realizaron 182 notificaciones, a partir de las 184 Fichas técnicas entregadas por la Subdirección de Analisis de Riesgos y Efectos del Cambio Climatico. Donde no se presentaron errores en la georeferenciación de los predios recomendados.
Nombre de la localdiad, nombre del desarrollo, numero de fichas técnicas, numero de notificaciones, observaciones
1. Usaquén 
- Desarrollo Delicias del Carmen, CT-8890, se recibieron 5 fichas técnicas y se realizaron 5 notificaciones, sin presentar ninguna novedad.
5. Usme: 
-Barrio Fiscala, Sector Centro Germinar, CT-8769, se recibieron 2 fichas técnicas y se realizarón 2 notificaciones, sin presentar ninguna novedad.
-Desarrollo Villa Juliana, CT-8913, se recibieron 66 fichas técnicas, se realizaron 66 notificaciones.
18. Rafael Uribe Uribe
-Desarrollo Marco Fidel Suarez cuarta parte media, CT-8961, se recibieron 1 ficha tecnica y se realizón 1 notificacion, sin presentar novedad.
19. Ciudad Bolivar
-Desarrollo Sotavento 3 y 4 sector, CT-8755, se recibieron 7 fichas técnicas y se realizarón 7 notificaciones, sin presentar novedad.
-Desarrollo Tesorito, CT-8774, se recibieron 1 ficha técnica, 1 notificación, sin presentar novedad.
-Desarrollo Tabor Altaloma. CT-8908, se recibieron 102 fichas técnicas y se realizaron 100 notificaciones, durante la actividad se evidencia que dos predios tienen ficha técnica, sin embargo, en campo se verifica que corresponden al mismo predio. Can base en lo anterior, se emite comunicación interna 2023IE2203, donde se informa de esta circustancia a la Subdirección de Analisis de Riesgos y Efectos del Cambio Climatico, para que definan si las mencionadas fichas técnicas deben ser anuladas.</t>
  </si>
  <si>
    <t>SOPORTES:
Anexo 1. Planos para notificación
Anexo 2. Fichas Técnicas y Notificaciones
Anexo 3. Comunicaciones</t>
  </si>
  <si>
    <t>Se evidencia la ejecución de los controles que evitan la materialización del riesgo.</t>
  </si>
  <si>
    <t>Considerando que esta actividad se lleva a cabo en cumplimiento del indicador "Número de familias notificadas de la condición de riesgo / Número de conceptos con observaciones*100", la SARECC emite conceptos con observaciones y los remite a la SRRACC para que esta última proceda a notificar a las familias en situación de riesgo conforme a lo que estipula el concepto de la SARECC. Durante el período en cuestión, no se recibieron documentos técnicos de riesgo que recomendaran el ingreso al programa de reasentamientos por parte de la SARECC. Por lo tanto, se cumplió con la acción en su totalidad, 100%.</t>
  </si>
  <si>
    <t>N/A</t>
  </si>
  <si>
    <t>No se evidencia reporte del area encargada ni evidencias para este periodo, se agradece el seguimiento correpondiente para poder hacer las recomendaciones y segumiento a la prevencion del riesgo, sin embargo si requieren la colaboración por parte de la Oficina de Planeación, con gusto atenderemos todas sus inquietudes.</t>
  </si>
  <si>
    <t>En el periodo enero a abril de 2023 se realizó el acompañamiento, desde los componentes social, catastral, jurídico, administrativo, a los procesos activos en pro del cumplimiento de la meta propuesta.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cinco (5) predios desocupados, que representan siete (7) familias, que corresponden a los siguientes expedientes:
ENERO Exp 282. (3 Familias reportadas). Quebrada Limas. Localidad Ciudad Bolivar. Fuente FONDIGER y Exp 501. (1 familia reportada). Quebrada Chiguaza. Fuente FONDIGER. Localidad de San Cristobal.
FEBRERO: Exp 453. (1 familia reportada) Localidad Rafael Uribe Uribe. Quebrada Chiguaza. Fuente FONDIGER y Exp 559 (1 familia reportada) Localidad Rafael Uribe Uribe. Quebrada Chiguaza. Fuente FONDIGER. 
ABRIL: Exp 555 (1 familia reportada).Localidad Ciudad Bolivar. Quebrada Trompeta. Fuente FONDIGER 
Teniendo en cuenta que la meta anual es 40 familias protegidas a través de la recepción de predios recibidos desocupados, en este periodo se realiza un avance anual del 18%:</t>
  </si>
  <si>
    <t>SOPORTES:
Formatos GR-FT-44. Actas de entrega de los predios Expedientes 282, 501, 453, 559, 555.</t>
  </si>
  <si>
    <t>En el periodo mayo a agosto de 2023 se realizó el acompañamiento, desde los componentes social, catastral, jurídico, administrativo, a los procesos activos en pro del cumplimiento de la meta propuesta.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nueve (9) predios desocupados, que representan doce (12) familias, que corresponden a los siguientes expedientes:
MAYO Exp 564. (1 Familia reportada). Quebrada Chiguaza. Localidad San Cristobal. Fuente IDIGER y Exp 456. (1 familia reportada). Quebrada Limas. Fuente FONDIGER. Localidad de Ciudad Bolivar.
JUNIO: Exp 529. (1 familia reportada) Localidad San Cristobal. Quebrada Chiguaza. Fuente FONDIGER y Exp 784 (1 familia reportada) Localidad San Cristobal. Quebrada Chiguaza. Fuente IDIGER. Exp.. 417. (1 familia reportada) Quebrada Trompetica. Localidad de Ciudad Bolivar. Fuente FONDIGER.
JULIO: Exp 406 (3 familia reportada).Localidad San Cristobal. Quebrada Chiguaza. Fuente IDIGER
AGOSTO: Exp 77. (1 Familia reportada). Quebrada Verejones. Localidad San Cristobal. Fuente IDIGER y Exp 780. (1 familia reportada). Quebrada Chiguaza. Fuente IDIGER. Localidad de San Cristobal, Exp. 782 (2 familias reportadas). Quebrada Chiguaza, Localidad de San Cristobal. Fuente FONDIGER. 
Teniendo en cuenta que la meta anual es 40 familias protegidas a través de la recepción de predios recibidos desocupados, en este periodo se realiza un avance anual del 47,5%:</t>
  </si>
  <si>
    <t>SOPORTES: Anexos Familias en meta.zip</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</si>
  <si>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</si>
  <si>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</si>
  <si>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</si>
  <si>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</si>
  <si>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</si>
  <si>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</si>
  <si>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</si>
  <si>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</si>
  <si>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</si>
  <si>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</si>
  <si>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</si>
  <si>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</si>
  <si>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</si>
  <si>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</si>
  <si>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</si>
  <si>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</si>
  <si>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</si>
  <si>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</si>
  <si>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</si>
  <si>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</si>
  <si>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</si>
  <si>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</si>
  <si>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</si>
  <si>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</si>
  <si>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</si>
  <si>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</si>
  <si>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</si>
  <si>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</si>
  <si>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</si>
  <si>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</si>
  <si>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</si>
  <si>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</si>
  <si>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</si>
  <si>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</si>
  <si>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</si>
  <si>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</si>
  <si>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</si>
  <si>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</si>
  <si>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</si>
  <si>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</si>
  <si>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SI</t>
  </si>
  <si>
    <r>
      <rPr>
        <rFont val="Calibri"/>
        <b/>
        <color theme="1"/>
        <sz val="11.0"/>
      </rPr>
      <t>Casi seguro:</t>
    </r>
    <r>
      <rPr>
        <rFont val="Calibri"/>
        <color theme="1"/>
        <sz val="11.0"/>
      </rPr>
      <t xml:space="preserve"> Mas de una vez al año.</t>
    </r>
  </si>
  <si>
    <t>Diligencie la columna anterior.</t>
  </si>
  <si>
    <t>Asignado</t>
  </si>
  <si>
    <t>Adecuado</t>
  </si>
  <si>
    <t>Oportuna</t>
  </si>
  <si>
    <t>Prevenir</t>
  </si>
  <si>
    <t>Confiable</t>
  </si>
  <si>
    <t>Se investigan y resuelven oportunamente</t>
  </si>
  <si>
    <t>Completa</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</si>
  <si>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</si>
  <si>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</si>
  <si>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</si>
  <si>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</si>
  <si>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</si>
  <si>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</si>
  <si>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</si>
  <si>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</si>
  <si>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</si>
  <si>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</si>
  <si>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</si>
  <si>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</si>
  <si>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</si>
  <si>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</si>
  <si>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</si>
  <si>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</si>
  <si>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</si>
  <si>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</si>
  <si>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</si>
  <si>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</si>
  <si>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</si>
  <si>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</si>
  <si>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</si>
  <si>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</si>
  <si>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</si>
  <si>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Reducir</t>
  </si>
  <si>
    <t>Afectación Económica (o presupuestal) y Reputacional</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</si>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</sst>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6">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11.0"/>
      <color theme="10"/>
      <name val="Calibri"/>
    </font>
    <font>
      <sz val="12.0"/>
      <color theme="1"/>
      <name val="Arial Narrow"/>
    </font>
    <font>
      <sz val="9.0"/>
      <color rgb="FF000000"/>
      <name val="Arial Narrow"/>
    </font>
    <font>
      <b/>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2">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9" fillId="2" fontId="5" numFmtId="0" xfId="0" applyAlignment="1" applyBorder="1" applyFon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30" fillId="3" fontId="23" numFmtId="0" xfId="0" applyAlignment="1" applyBorder="1" applyFont="1">
      <alignment horizontal="center" shrinkToFit="0" vertical="center" wrapText="1"/>
    </xf>
    <xf borderId="30" fillId="5" fontId="24" numFmtId="0" xfId="0" applyAlignment="1" applyBorder="1" applyFont="1">
      <alignment horizontal="center" shrinkToFit="0" vertical="center" wrapText="1"/>
    </xf>
    <xf borderId="30" fillId="6" fontId="25"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4" fillId="3" fontId="23"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9" fillId="0" fontId="26" numFmtId="9" xfId="0" applyAlignment="1" applyBorder="1" applyFont="1" applyNumberFormat="1">
      <alignment horizontal="center" shrinkToFit="0" vertical="center" wrapText="1"/>
    </xf>
    <xf borderId="19" fillId="0" fontId="26" numFmtId="0" xfId="0" applyAlignment="1" applyBorder="1" applyFont="1">
      <alignment shrinkToFit="0" vertical="center" wrapText="1"/>
    </xf>
    <xf borderId="19" fillId="0" fontId="27" numFmtId="0" xfId="0" applyAlignment="1" applyBorder="1" applyFont="1">
      <alignment horizontal="center" shrinkToFit="0" vertical="center" wrapText="1"/>
    </xf>
    <xf borderId="19" fillId="0" fontId="26" numFmtId="0" xfId="0" applyAlignment="1" applyBorder="1" applyFont="1">
      <alignment horizontal="center" shrinkToFit="0" vertical="center" wrapText="1"/>
    </xf>
    <xf borderId="7" fillId="0" fontId="26"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20" fillId="0" fontId="26" numFmtId="164" xfId="0" applyAlignment="1" applyBorder="1" applyFont="1" applyNumberFormat="1">
      <alignment horizontal="center" shrinkToFit="0" vertical="center" wrapText="1"/>
    </xf>
    <xf borderId="20" fillId="0" fontId="26" numFmtId="0" xfId="0" applyAlignment="1" applyBorder="1" applyFont="1">
      <alignment horizontal="center" readingOrder="0" shrinkToFit="0" vertical="center" wrapText="1"/>
    </xf>
    <xf borderId="19" fillId="0" fontId="26" numFmtId="164" xfId="0" applyAlignment="1" applyBorder="1" applyFont="1" applyNumberFormat="1">
      <alignment horizontal="center" shrinkToFit="0" vertical="center" wrapText="1"/>
    </xf>
    <xf borderId="19" fillId="0" fontId="28"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20" fillId="0" fontId="26" numFmtId="9" xfId="0" applyAlignment="1" applyBorder="1" applyFont="1" applyNumberFormat="1">
      <alignment horizontal="center" shrinkToFit="0" vertical="center" wrapText="1"/>
    </xf>
    <xf borderId="6" fillId="0" fontId="26" numFmtId="0" xfId="0" applyAlignment="1" applyBorder="1" applyFont="1">
      <alignment horizontal="center" shrinkToFit="0" vertical="center" wrapText="1"/>
    </xf>
    <xf borderId="2" fillId="0" fontId="5" numFmtId="9" xfId="0" applyAlignment="1" applyBorder="1" applyFont="1" applyNumberFormat="1">
      <alignment horizontal="center" shrinkToFit="0" vertical="center" wrapText="1"/>
    </xf>
    <xf borderId="2" fillId="0" fontId="26" numFmtId="0" xfId="0" applyAlignment="1" applyBorder="1" applyFont="1">
      <alignment horizontal="center" shrinkToFit="0" vertical="center" wrapText="1"/>
    </xf>
    <xf borderId="1" fillId="0" fontId="26" numFmtId="0" xfId="0" applyAlignment="1" applyBorder="1" applyFont="1">
      <alignment horizontal="center" shrinkToFit="0" vertical="center" wrapText="1"/>
    </xf>
    <xf borderId="19" fillId="0" fontId="26" numFmtId="10" xfId="0" applyAlignment="1" applyBorder="1" applyFont="1" applyNumberFormat="1">
      <alignment horizontal="center" shrinkToFit="0" vertical="center" wrapText="1"/>
    </xf>
    <xf borderId="19" fillId="0" fontId="29" numFmtId="0" xfId="0" applyAlignment="1" applyBorder="1" applyFont="1">
      <alignment horizontal="center" shrinkToFit="0" vertical="center" wrapText="1"/>
    </xf>
    <xf borderId="19" fillId="0" fontId="30" numFmtId="0" xfId="0" applyAlignment="1" applyBorder="1" applyFont="1">
      <alignment shrinkToFit="0" vertical="center" wrapText="1"/>
    </xf>
    <xf borderId="19" fillId="0" fontId="30"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0" fillId="0" fontId="14" numFmtId="0" xfId="0" applyAlignment="1" applyFont="1">
      <alignment horizontal="left" vertical="center"/>
    </xf>
    <xf borderId="31" fillId="6" fontId="13" numFmtId="9" xfId="0" applyAlignment="1" applyBorder="1" applyFont="1" applyNumberFormat="1">
      <alignment horizontal="center" vertical="center"/>
    </xf>
    <xf borderId="13" fillId="4" fontId="31" numFmtId="0" xfId="0" applyAlignment="1" applyBorder="1" applyFont="1">
      <alignment horizontal="center" shrinkToFit="0" vertical="center" wrapText="1"/>
    </xf>
    <xf borderId="19" fillId="4" fontId="31" numFmtId="0" xfId="0" applyAlignment="1" applyBorder="1" applyFont="1">
      <alignment horizontal="center" shrinkToFit="0" vertical="center" wrapText="1"/>
    </xf>
    <xf borderId="13" fillId="4" fontId="32" numFmtId="0" xfId="0" applyAlignment="1" applyBorder="1" applyFont="1">
      <alignment horizontal="center" shrinkToFit="0" vertical="center" wrapText="1"/>
    </xf>
    <xf borderId="4" fillId="4" fontId="32" numFmtId="9" xfId="0" applyAlignment="1" applyBorder="1" applyFont="1" applyNumberFormat="1">
      <alignment horizontal="center" vertical="center"/>
    </xf>
    <xf borderId="4" fillId="4" fontId="32" numFmtId="10" xfId="0" applyAlignment="1" applyBorder="1" applyFont="1" applyNumberFormat="1">
      <alignment horizontal="center" vertical="center"/>
    </xf>
    <xf borderId="4" fillId="4" fontId="32" numFmtId="0" xfId="0" applyAlignment="1" applyBorder="1" applyFont="1">
      <alignment horizontal="center" shrinkToFit="0" vertical="center" wrapText="1"/>
    </xf>
    <xf borderId="4" fillId="4" fontId="32"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3" numFmtId="0" xfId="0" applyAlignment="1" applyBorder="1" applyFont="1">
      <alignment horizontal="center" shrinkToFit="0" vertical="center" wrapText="1"/>
    </xf>
    <xf borderId="4" fillId="4" fontId="33" numFmtId="0" xfId="0" applyAlignment="1" applyBorder="1" applyFont="1">
      <alignment horizontal="center" vertical="center"/>
    </xf>
    <xf borderId="0" fillId="0" fontId="34" numFmtId="0" xfId="0" applyFont="1"/>
    <xf borderId="4" fillId="4" fontId="35" numFmtId="0" xfId="0" applyAlignment="1" applyBorder="1" applyFont="1">
      <alignment horizontal="left" shrinkToFit="0" vertical="center" wrapText="1"/>
    </xf>
    <xf borderId="4" fillId="0" fontId="35" numFmtId="0" xfId="0" applyAlignment="1" applyBorder="1" applyFont="1">
      <alignment horizontal="left" shrinkToFit="0" vertical="center" wrapText="1"/>
    </xf>
    <xf borderId="0" fillId="0" fontId="34" numFmtId="0" xfId="0" applyAlignment="1" applyFont="1">
      <alignment horizontal="left"/>
    </xf>
    <xf borderId="4" fillId="0" fontId="35" numFmtId="0" xfId="0" applyAlignment="1" applyBorder="1" applyFont="1">
      <alignment horizontal="left" vertical="center"/>
    </xf>
    <xf borderId="0" fillId="0" fontId="34"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Consolidado'!$F$7:$F$68</c:f>
              <c:numCache/>
            </c:numRef>
          </c:val>
        </c:ser>
        <c:overlap val="100"/>
        <c:axId val="1546452642"/>
        <c:axId val="712313816"/>
      </c:barChart>
      <c:catAx>
        <c:axId val="15464526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12313816"/>
      </c:catAx>
      <c:valAx>
        <c:axId val="71231381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p>
        </c:txPr>
        <c:crossAx val="154645264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1592692268"/>
        <c:axId val="806324394"/>
      </c:barChart>
      <c:catAx>
        <c:axId val="15926922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806324394"/>
      </c:catAx>
      <c:valAx>
        <c:axId val="80632439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9269226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Consolidado'!$J$7:$J$68</c:f>
              <c:numCache/>
            </c:numRef>
          </c:val>
        </c:ser>
        <c:overlap val="100"/>
        <c:axId val="744255640"/>
        <c:axId val="1133967928"/>
      </c:barChart>
      <c:catAx>
        <c:axId val="7442556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133967928"/>
      </c:catAx>
      <c:valAx>
        <c:axId val="1133967928"/>
        <c:scaling>
          <c:orientation val="minMax"/>
        </c:scaling>
        <c:delete val="0"/>
        <c:axPos val="l"/>
        <c:tickLblPos val="nextTo"/>
        <c:spPr>
          <a:ln>
            <a:noFill/>
          </a:ln>
        </c:spPr>
        <c:crossAx val="74425564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0</xdr:row>
      <xdr:rowOff>95250</xdr:rowOff>
    </xdr:from>
    <xdr:ext cx="466725" cy="6000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144517902"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40744044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924099210"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28.5" customHeight="1">
      <c r="A8" s="21" t="s">
        <v>8</v>
      </c>
      <c r="B8" s="2"/>
      <c r="C8" s="22" t="str">
        <f>IFERROR(VLOOKUP(C6,'Datos Hoja 1'!$A$1:$D$17,2,FALSE),"")</f>
        <v>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4"/>
      <c r="E8" s="4"/>
      <c r="F8" s="4"/>
      <c r="G8" s="4"/>
      <c r="H8" s="2"/>
      <c r="I8" s="22"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4"/>
      <c r="K8" s="4"/>
      <c r="L8" s="2"/>
      <c r="M8" s="6"/>
      <c r="N8" s="6"/>
      <c r="O8" s="8"/>
      <c r="P8" s="8"/>
      <c r="Q8" s="8"/>
      <c r="R8" s="8"/>
      <c r="S8" s="8"/>
      <c r="T8" s="8"/>
      <c r="U8" s="8"/>
      <c r="V8" s="8"/>
      <c r="W8" s="8"/>
      <c r="X8" s="8"/>
      <c r="Y8" s="8"/>
      <c r="Z8" s="8"/>
    </row>
    <row r="9" ht="24.0"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4: Fortalecer la identificación y ejecución de acciones de reducción del riesgo al igual que las medidas de adaptación al cambio climático en Bogotá D.C.</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t="s">
        <v>11</v>
      </c>
      <c r="B13" s="29" t="s">
        <v>12</v>
      </c>
      <c r="C13" s="27"/>
      <c r="D13" s="30"/>
      <c r="E13" s="29" t="s">
        <v>13</v>
      </c>
      <c r="F13" s="27"/>
      <c r="G13" s="28"/>
      <c r="H13" s="29" t="s">
        <v>14</v>
      </c>
      <c r="I13" s="27"/>
      <c r="J13" s="30" t="s">
        <v>11</v>
      </c>
      <c r="K13" s="29" t="s">
        <v>15</v>
      </c>
      <c r="L13" s="27"/>
      <c r="M13" s="6"/>
      <c r="N13" s="6"/>
      <c r="O13" s="8"/>
      <c r="P13" s="8"/>
      <c r="Q13" s="8"/>
      <c r="R13" s="8"/>
      <c r="S13" s="8"/>
      <c r="T13" s="8"/>
      <c r="U13" s="8"/>
      <c r="V13" s="8"/>
      <c r="W13" s="8"/>
      <c r="X13" s="8"/>
      <c r="Y13" s="8"/>
      <c r="Z13" s="8"/>
    </row>
    <row r="14" ht="16.5" customHeight="1">
      <c r="A14" s="28"/>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11</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6.5" customHeight="1">
      <c r="A17" s="28"/>
      <c r="B17" s="29" t="s">
        <v>28</v>
      </c>
      <c r="C17" s="27"/>
      <c r="D17" s="30"/>
      <c r="E17" s="29" t="s">
        <v>29</v>
      </c>
      <c r="F17" s="27"/>
      <c r="G17" s="28"/>
      <c r="H17" s="29" t="s">
        <v>30</v>
      </c>
      <c r="I17" s="27"/>
      <c r="J17" s="30" t="s">
        <v>11</v>
      </c>
      <c r="K17" s="29" t="s">
        <v>31</v>
      </c>
      <c r="L17" s="27"/>
      <c r="M17" s="6"/>
      <c r="N17" s="6"/>
      <c r="O17" s="8"/>
      <c r="P17" s="8"/>
      <c r="Q17" s="8"/>
      <c r="R17" s="8"/>
      <c r="S17" s="8"/>
      <c r="T17" s="8"/>
      <c r="U17" s="8"/>
      <c r="V17" s="8"/>
      <c r="W17" s="8"/>
      <c r="X17" s="8"/>
      <c r="Y17" s="8"/>
      <c r="Z17" s="8"/>
    </row>
    <row r="18" ht="25.5" customHeight="1">
      <c r="A18" s="28"/>
      <c r="B18" s="29" t="s">
        <v>32</v>
      </c>
      <c r="C18" s="27"/>
      <c r="D18" s="30" t="s">
        <v>11</v>
      </c>
      <c r="E18" s="31" t="s">
        <v>33</v>
      </c>
      <c r="F18" s="27"/>
      <c r="G18" s="28"/>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t="s">
        <v>49</v>
      </c>
      <c r="C26" s="26"/>
      <c r="D26" s="26"/>
      <c r="E26" s="26"/>
      <c r="F26" s="27"/>
      <c r="G26" s="36">
        <v>4.0</v>
      </c>
      <c r="H26" s="32" t="s">
        <v>50</v>
      </c>
      <c r="I26" s="26"/>
      <c r="J26" s="26"/>
      <c r="K26" s="26"/>
      <c r="L26" s="27"/>
      <c r="M26" s="6"/>
      <c r="N26" s="6"/>
      <c r="O26" s="8"/>
      <c r="P26" s="8"/>
      <c r="Q26" s="8"/>
      <c r="R26" s="8"/>
      <c r="S26" s="8"/>
      <c r="T26" s="8"/>
      <c r="U26" s="8"/>
      <c r="V26" s="8"/>
      <c r="W26" s="8"/>
      <c r="X26" s="8"/>
      <c r="Y26" s="8"/>
      <c r="Z26" s="8"/>
    </row>
    <row r="27" ht="16.5" customHeight="1">
      <c r="A27" s="36">
        <v>5.0</v>
      </c>
      <c r="B27" s="32" t="s">
        <v>51</v>
      </c>
      <c r="C27" s="26"/>
      <c r="D27" s="26"/>
      <c r="E27" s="26"/>
      <c r="F27" s="27"/>
      <c r="G27" s="36">
        <v>5.0</v>
      </c>
      <c r="H27" s="32" t="s">
        <v>52</v>
      </c>
      <c r="I27" s="26"/>
      <c r="J27" s="26"/>
      <c r="K27" s="26"/>
      <c r="L27" s="27"/>
      <c r="M27" s="6"/>
      <c r="N27" s="6"/>
      <c r="O27" s="8"/>
      <c r="P27" s="8"/>
      <c r="Q27" s="8"/>
      <c r="R27" s="8"/>
      <c r="S27" s="8"/>
      <c r="T27" s="8"/>
      <c r="U27" s="8"/>
      <c r="V27" s="8"/>
      <c r="W27" s="8"/>
      <c r="X27" s="8"/>
      <c r="Y27" s="8"/>
      <c r="Z27" s="8"/>
    </row>
    <row r="28" ht="16.5" customHeight="1">
      <c r="A28" s="36">
        <v>6.0</v>
      </c>
      <c r="B28" s="32"/>
      <c r="C28" s="26"/>
      <c r="D28" s="26"/>
      <c r="E28" s="26"/>
      <c r="F28" s="27"/>
      <c r="G28" s="36">
        <v>6.0</v>
      </c>
      <c r="H28" s="32" t="s">
        <v>53</v>
      </c>
      <c r="I28" s="26"/>
      <c r="J28" s="26"/>
      <c r="K28" s="26"/>
      <c r="L28" s="27"/>
      <c r="M28" s="6"/>
      <c r="N28" s="6"/>
      <c r="O28" s="8"/>
      <c r="P28" s="8"/>
      <c r="Q28" s="8"/>
      <c r="R28" s="8"/>
      <c r="S28" s="8"/>
      <c r="T28" s="8"/>
      <c r="U28" s="8"/>
      <c r="V28" s="8"/>
      <c r="W28" s="8"/>
      <c r="X28" s="8"/>
      <c r="Y28" s="8"/>
      <c r="Z28" s="8"/>
    </row>
    <row r="29" ht="16.5" customHeight="1">
      <c r="A29" s="36">
        <v>7.0</v>
      </c>
      <c r="B29" s="32"/>
      <c r="C29" s="26"/>
      <c r="D29" s="26"/>
      <c r="E29" s="26"/>
      <c r="F29" s="27"/>
      <c r="G29" s="36">
        <v>7.0</v>
      </c>
      <c r="H29" s="32" t="s">
        <v>54</v>
      </c>
      <c r="I29" s="26"/>
      <c r="J29" s="26"/>
      <c r="K29" s="26"/>
      <c r="L29" s="27"/>
      <c r="M29" s="6"/>
      <c r="N29" s="6"/>
      <c r="O29" s="8"/>
      <c r="P29" s="8"/>
      <c r="Q29" s="8"/>
      <c r="R29" s="8"/>
      <c r="S29" s="8"/>
      <c r="T29" s="8"/>
      <c r="U29" s="8"/>
      <c r="V29" s="8"/>
      <c r="W29" s="8"/>
      <c r="X29" s="8"/>
      <c r="Y29" s="8"/>
      <c r="Z29" s="8"/>
    </row>
    <row r="30" ht="16.5" customHeight="1">
      <c r="A30" s="36">
        <v>8.0</v>
      </c>
      <c r="B30" s="32"/>
      <c r="C30" s="26"/>
      <c r="D30" s="26"/>
      <c r="E30" s="26"/>
      <c r="F30" s="27"/>
      <c r="G30" s="36">
        <v>8.0</v>
      </c>
      <c r="H30" s="32" t="s">
        <v>55</v>
      </c>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t="s">
        <v>56</v>
      </c>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t="s">
        <v>57</v>
      </c>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t="s">
        <v>58</v>
      </c>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59</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60</v>
      </c>
      <c r="B39" s="34"/>
      <c r="C39" s="34"/>
      <c r="D39" s="34"/>
      <c r="E39" s="34"/>
      <c r="F39" s="35"/>
      <c r="G39" s="25" t="s">
        <v>61</v>
      </c>
      <c r="H39" s="26"/>
      <c r="I39" s="26"/>
      <c r="J39" s="26"/>
      <c r="K39" s="26"/>
      <c r="L39" s="27"/>
      <c r="M39" s="6"/>
      <c r="N39" s="6"/>
      <c r="O39" s="8"/>
      <c r="P39" s="8"/>
      <c r="Q39" s="8"/>
      <c r="R39" s="8"/>
      <c r="S39" s="8"/>
      <c r="T39" s="8"/>
      <c r="U39" s="8"/>
      <c r="V39" s="8"/>
      <c r="W39" s="8"/>
      <c r="X39" s="8"/>
      <c r="Y39" s="8"/>
      <c r="Z39" s="8"/>
    </row>
    <row r="40" ht="16.5" customHeight="1">
      <c r="A40" s="36">
        <v>1.0</v>
      </c>
      <c r="B40" s="32" t="s">
        <v>62</v>
      </c>
      <c r="C40" s="26"/>
      <c r="D40" s="26"/>
      <c r="E40" s="26"/>
      <c r="F40" s="27"/>
      <c r="G40" s="36">
        <v>1.0</v>
      </c>
      <c r="H40" s="32" t="s">
        <v>63</v>
      </c>
      <c r="I40" s="26"/>
      <c r="J40" s="26"/>
      <c r="K40" s="26"/>
      <c r="L40" s="27"/>
      <c r="M40" s="6"/>
      <c r="N40" s="6"/>
      <c r="O40" s="8"/>
      <c r="P40" s="8"/>
      <c r="Q40" s="8"/>
      <c r="R40" s="8"/>
      <c r="S40" s="8"/>
      <c r="T40" s="8"/>
      <c r="U40" s="8"/>
      <c r="V40" s="8"/>
      <c r="W40" s="8"/>
      <c r="X40" s="8"/>
      <c r="Y40" s="8"/>
      <c r="Z40" s="8"/>
    </row>
    <row r="41" ht="16.5" customHeight="1">
      <c r="A41" s="36">
        <v>2.0</v>
      </c>
      <c r="B41" s="32" t="s">
        <v>64</v>
      </c>
      <c r="C41" s="26"/>
      <c r="D41" s="26"/>
      <c r="E41" s="26"/>
      <c r="F41" s="27"/>
      <c r="G41" s="36">
        <v>2.0</v>
      </c>
      <c r="H41" s="32" t="s">
        <v>65</v>
      </c>
      <c r="I41" s="26"/>
      <c r="J41" s="26"/>
      <c r="K41" s="26"/>
      <c r="L41" s="27"/>
      <c r="M41" s="6"/>
      <c r="N41" s="6"/>
      <c r="O41" s="8"/>
      <c r="P41" s="8"/>
      <c r="Q41" s="8"/>
      <c r="R41" s="8"/>
      <c r="S41" s="8"/>
      <c r="T41" s="8"/>
      <c r="U41" s="8"/>
      <c r="V41" s="8"/>
      <c r="W41" s="8"/>
      <c r="X41" s="8"/>
      <c r="Y41" s="8"/>
      <c r="Z41" s="8"/>
    </row>
    <row r="42" ht="16.5" customHeight="1">
      <c r="A42" s="36">
        <v>3.0</v>
      </c>
      <c r="B42" s="32" t="s">
        <v>66</v>
      </c>
      <c r="C42" s="26"/>
      <c r="D42" s="26"/>
      <c r="E42" s="26"/>
      <c r="F42" s="27"/>
      <c r="G42" s="36">
        <v>3.0</v>
      </c>
      <c r="H42" s="32" t="s">
        <v>67</v>
      </c>
      <c r="I42" s="26"/>
      <c r="J42" s="26"/>
      <c r="K42" s="26"/>
      <c r="L42" s="27"/>
      <c r="M42" s="6"/>
      <c r="N42" s="6"/>
      <c r="O42" s="8"/>
      <c r="P42" s="8"/>
      <c r="Q42" s="8"/>
      <c r="R42" s="8"/>
      <c r="S42" s="8"/>
      <c r="T42" s="8"/>
      <c r="U42" s="8"/>
      <c r="V42" s="8"/>
      <c r="W42" s="8"/>
      <c r="X42" s="8"/>
      <c r="Y42" s="8"/>
      <c r="Z42" s="8"/>
    </row>
    <row r="43" ht="16.5" customHeight="1">
      <c r="A43" s="36">
        <v>4.0</v>
      </c>
      <c r="B43" s="32" t="s">
        <v>68</v>
      </c>
      <c r="C43" s="26"/>
      <c r="D43" s="26"/>
      <c r="E43" s="26"/>
      <c r="F43" s="27"/>
      <c r="G43" s="36">
        <v>4.0</v>
      </c>
      <c r="H43" s="32" t="s">
        <v>69</v>
      </c>
      <c r="I43" s="26"/>
      <c r="J43" s="26"/>
      <c r="K43" s="26"/>
      <c r="L43" s="27"/>
      <c r="M43" s="6"/>
      <c r="N43" s="6"/>
      <c r="O43" s="8"/>
      <c r="P43" s="8"/>
      <c r="Q43" s="8"/>
      <c r="R43" s="8"/>
      <c r="S43" s="8"/>
      <c r="T43" s="8"/>
      <c r="U43" s="8"/>
      <c r="V43" s="8"/>
      <c r="W43" s="8"/>
      <c r="X43" s="8"/>
      <c r="Y43" s="8"/>
      <c r="Z43" s="8"/>
    </row>
    <row r="44" ht="16.5" customHeight="1">
      <c r="A44" s="36">
        <v>5.0</v>
      </c>
      <c r="B44" s="32" t="s">
        <v>70</v>
      </c>
      <c r="C44" s="26"/>
      <c r="D44" s="26"/>
      <c r="E44" s="26"/>
      <c r="F44" s="27"/>
      <c r="G44" s="36">
        <v>5.0</v>
      </c>
      <c r="H44" s="32" t="s">
        <v>71</v>
      </c>
      <c r="I44" s="26"/>
      <c r="J44" s="26"/>
      <c r="K44" s="26"/>
      <c r="L44" s="27"/>
      <c r="M44" s="6"/>
      <c r="N44" s="6"/>
      <c r="O44" s="8"/>
      <c r="P44" s="8"/>
      <c r="Q44" s="8"/>
      <c r="R44" s="8"/>
      <c r="S44" s="8"/>
      <c r="T44" s="8"/>
      <c r="U44" s="8"/>
      <c r="V44" s="8"/>
      <c r="W44" s="8"/>
      <c r="X44" s="8"/>
      <c r="Y44" s="8"/>
      <c r="Z44" s="8"/>
    </row>
    <row r="45" ht="16.5" customHeight="1">
      <c r="A45" s="36">
        <v>6.0</v>
      </c>
      <c r="B45" s="32" t="s">
        <v>72</v>
      </c>
      <c r="C45" s="26"/>
      <c r="D45" s="26"/>
      <c r="E45" s="26"/>
      <c r="F45" s="27"/>
      <c r="G45" s="36">
        <v>6.0</v>
      </c>
      <c r="H45" s="32" t="s">
        <v>73</v>
      </c>
      <c r="I45" s="26"/>
      <c r="J45" s="26"/>
      <c r="K45" s="26"/>
      <c r="L45" s="27"/>
      <c r="M45" s="6"/>
      <c r="N45" s="6"/>
      <c r="O45" s="8"/>
      <c r="P45" s="8"/>
      <c r="Q45" s="8"/>
      <c r="R45" s="8"/>
      <c r="S45" s="8"/>
      <c r="T45" s="8"/>
      <c r="U45" s="8"/>
      <c r="V45" s="8"/>
      <c r="W45" s="8"/>
      <c r="X45" s="8"/>
      <c r="Y45" s="8"/>
      <c r="Z45" s="8"/>
    </row>
    <row r="46" ht="16.5" customHeight="1">
      <c r="A46" s="36">
        <v>7.0</v>
      </c>
      <c r="B46" s="32" t="s">
        <v>74</v>
      </c>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t="s">
        <v>75</v>
      </c>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76</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77</v>
      </c>
      <c r="B56" s="34"/>
      <c r="C56" s="34"/>
      <c r="D56" s="34"/>
      <c r="E56" s="34"/>
      <c r="F56" s="35"/>
      <c r="G56" s="25" t="s">
        <v>78</v>
      </c>
      <c r="H56" s="26"/>
      <c r="I56" s="26"/>
      <c r="J56" s="26"/>
      <c r="K56" s="26"/>
      <c r="L56" s="27"/>
      <c r="M56" s="6"/>
      <c r="N56" s="6"/>
      <c r="O56" s="8"/>
      <c r="P56" s="8"/>
      <c r="Q56" s="8"/>
      <c r="R56" s="8"/>
      <c r="S56" s="8"/>
      <c r="T56" s="8"/>
      <c r="U56" s="8"/>
      <c r="V56" s="8"/>
      <c r="W56" s="8"/>
      <c r="X56" s="8"/>
      <c r="Y56" s="8"/>
      <c r="Z56" s="8"/>
    </row>
    <row r="57" ht="16.5" customHeight="1">
      <c r="A57" s="36">
        <v>1.0</v>
      </c>
      <c r="B57" s="32" t="s">
        <v>79</v>
      </c>
      <c r="C57" s="26"/>
      <c r="D57" s="26"/>
      <c r="E57" s="26"/>
      <c r="F57" s="27"/>
      <c r="G57" s="36">
        <v>1.0</v>
      </c>
      <c r="H57" s="32" t="s">
        <v>80</v>
      </c>
      <c r="I57" s="26"/>
      <c r="J57" s="26"/>
      <c r="K57" s="26"/>
      <c r="L57" s="27"/>
      <c r="M57" s="6"/>
      <c r="N57" s="6"/>
      <c r="O57" s="8"/>
      <c r="P57" s="8"/>
      <c r="Q57" s="8"/>
      <c r="R57" s="8"/>
      <c r="S57" s="8"/>
      <c r="T57" s="8"/>
      <c r="U57" s="8"/>
      <c r="V57" s="8"/>
      <c r="W57" s="8"/>
      <c r="X57" s="8"/>
      <c r="Y57" s="8"/>
      <c r="Z57" s="8"/>
    </row>
    <row r="58" ht="16.5" customHeight="1">
      <c r="A58" s="36">
        <v>2.0</v>
      </c>
      <c r="B58" s="32" t="s">
        <v>81</v>
      </c>
      <c r="C58" s="26"/>
      <c r="D58" s="26"/>
      <c r="E58" s="26"/>
      <c r="F58" s="27"/>
      <c r="G58" s="36">
        <v>2.0</v>
      </c>
      <c r="H58" s="32" t="s">
        <v>82</v>
      </c>
      <c r="I58" s="26"/>
      <c r="J58" s="26"/>
      <c r="K58" s="26"/>
      <c r="L58" s="27"/>
      <c r="M58" s="6"/>
      <c r="N58" s="6"/>
      <c r="O58" s="8"/>
      <c r="P58" s="8"/>
      <c r="Q58" s="8"/>
      <c r="R58" s="8"/>
      <c r="S58" s="8"/>
      <c r="T58" s="8"/>
      <c r="U58" s="8"/>
      <c r="V58" s="8"/>
      <c r="W58" s="8"/>
      <c r="X58" s="8"/>
      <c r="Y58" s="8"/>
      <c r="Z58" s="8"/>
    </row>
    <row r="59" ht="16.5" customHeight="1">
      <c r="A59" s="36">
        <v>3.0</v>
      </c>
      <c r="B59" s="32" t="s">
        <v>83</v>
      </c>
      <c r="C59" s="26"/>
      <c r="D59" s="26"/>
      <c r="E59" s="26"/>
      <c r="F59" s="27"/>
      <c r="G59" s="36">
        <v>3.0</v>
      </c>
      <c r="H59" s="32" t="s">
        <v>84</v>
      </c>
      <c r="I59" s="26"/>
      <c r="J59" s="26"/>
      <c r="K59" s="26"/>
      <c r="L59" s="27"/>
      <c r="M59" s="6"/>
      <c r="N59" s="6"/>
      <c r="O59" s="8"/>
      <c r="P59" s="8"/>
      <c r="Q59" s="8"/>
      <c r="R59" s="8"/>
      <c r="S59" s="8"/>
      <c r="T59" s="8"/>
      <c r="U59" s="8"/>
      <c r="V59" s="8"/>
      <c r="W59" s="8"/>
      <c r="X59" s="8"/>
      <c r="Y59" s="8"/>
      <c r="Z59" s="8"/>
    </row>
    <row r="60" ht="16.5" customHeight="1">
      <c r="A60" s="36">
        <v>4.0</v>
      </c>
      <c r="B60" s="32" t="s">
        <v>85</v>
      </c>
      <c r="C60" s="26"/>
      <c r="D60" s="26"/>
      <c r="E60" s="26"/>
      <c r="F60" s="27"/>
      <c r="G60" s="36">
        <v>4.0</v>
      </c>
      <c r="H60" s="32" t="s">
        <v>86</v>
      </c>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t="s">
        <v>87</v>
      </c>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21.0" customHeight="1">
      <c r="A63" s="33" t="s">
        <v>88</v>
      </c>
      <c r="B63" s="34"/>
      <c r="C63" s="34"/>
      <c r="D63" s="34"/>
      <c r="E63" s="34"/>
      <c r="F63" s="35"/>
      <c r="G63" s="25" t="s">
        <v>89</v>
      </c>
      <c r="H63" s="26"/>
      <c r="I63" s="26"/>
      <c r="J63" s="26"/>
      <c r="K63" s="26"/>
      <c r="L63" s="27"/>
      <c r="M63" s="6"/>
      <c r="N63" s="6"/>
      <c r="O63" s="8"/>
      <c r="P63" s="8"/>
      <c r="Q63" s="8"/>
      <c r="R63" s="8"/>
      <c r="S63" s="8"/>
      <c r="T63" s="8"/>
      <c r="U63" s="8"/>
      <c r="V63" s="8"/>
      <c r="W63" s="8"/>
      <c r="X63" s="8"/>
      <c r="Y63" s="8"/>
      <c r="Z63" s="8"/>
    </row>
    <row r="64" ht="16.5" customHeight="1">
      <c r="A64" s="36">
        <v>1.0</v>
      </c>
      <c r="B64" s="32" t="s">
        <v>90</v>
      </c>
      <c r="C64" s="26"/>
      <c r="D64" s="26"/>
      <c r="E64" s="26"/>
      <c r="F64" s="27"/>
      <c r="G64" s="36">
        <v>1.0</v>
      </c>
      <c r="H64" s="32" t="s">
        <v>91</v>
      </c>
      <c r="I64" s="26"/>
      <c r="J64" s="26"/>
      <c r="K64" s="26"/>
      <c r="L64" s="27"/>
      <c r="M64" s="6"/>
      <c r="N64" s="6"/>
      <c r="O64" s="8"/>
      <c r="P64" s="8"/>
      <c r="Q64" s="8"/>
      <c r="R64" s="8"/>
      <c r="S64" s="8"/>
      <c r="T64" s="8"/>
      <c r="U64" s="8"/>
      <c r="V64" s="8"/>
      <c r="W64" s="8"/>
      <c r="X64" s="8"/>
      <c r="Y64" s="8"/>
      <c r="Z64" s="8"/>
    </row>
    <row r="65" ht="16.5" customHeight="1">
      <c r="A65" s="36">
        <v>2.0</v>
      </c>
      <c r="B65" s="32" t="s">
        <v>92</v>
      </c>
      <c r="C65" s="26"/>
      <c r="D65" s="26"/>
      <c r="E65" s="26"/>
      <c r="F65" s="27"/>
      <c r="G65" s="36">
        <v>2.0</v>
      </c>
      <c r="H65" s="32" t="s">
        <v>93</v>
      </c>
      <c r="I65" s="26"/>
      <c r="J65" s="26"/>
      <c r="K65" s="26"/>
      <c r="L65" s="27"/>
      <c r="M65" s="6"/>
      <c r="N65" s="6"/>
      <c r="O65" s="8"/>
      <c r="P65" s="8"/>
      <c r="Q65" s="8"/>
      <c r="R65" s="8"/>
      <c r="S65" s="8"/>
      <c r="T65" s="8"/>
      <c r="U65" s="8"/>
      <c r="V65" s="8"/>
      <c r="W65" s="8"/>
      <c r="X65" s="8"/>
      <c r="Y65" s="8"/>
      <c r="Z65" s="8"/>
    </row>
    <row r="66" ht="16.5" customHeight="1">
      <c r="A66" s="36">
        <v>3.0</v>
      </c>
      <c r="B66" s="32" t="s">
        <v>94</v>
      </c>
      <c r="C66" s="26"/>
      <c r="D66" s="26"/>
      <c r="E66" s="26"/>
      <c r="F66" s="27"/>
      <c r="G66" s="36">
        <v>3.0</v>
      </c>
      <c r="H66" s="32" t="s">
        <v>95</v>
      </c>
      <c r="I66" s="26"/>
      <c r="J66" s="26"/>
      <c r="K66" s="26"/>
      <c r="L66" s="27"/>
      <c r="M66" s="6"/>
      <c r="N66" s="6"/>
      <c r="O66" s="8"/>
      <c r="P66" s="8"/>
      <c r="Q66" s="8"/>
      <c r="R66" s="8"/>
      <c r="S66" s="8"/>
      <c r="T66" s="8"/>
      <c r="U66" s="8"/>
      <c r="V66" s="8"/>
      <c r="W66" s="8"/>
      <c r="X66" s="8"/>
      <c r="Y66" s="8"/>
      <c r="Z66" s="8"/>
    </row>
    <row r="67" ht="16.5" customHeight="1">
      <c r="A67" s="36">
        <v>4.0</v>
      </c>
      <c r="B67" s="32" t="s">
        <v>96</v>
      </c>
      <c r="C67" s="26"/>
      <c r="D67" s="26"/>
      <c r="E67" s="26"/>
      <c r="F67" s="27"/>
      <c r="G67" s="36">
        <v>4.0</v>
      </c>
      <c r="H67" s="32" t="s">
        <v>97</v>
      </c>
      <c r="I67" s="26"/>
      <c r="J67" s="26"/>
      <c r="K67" s="26"/>
      <c r="L67" s="27"/>
      <c r="M67" s="6"/>
      <c r="N67" s="6"/>
      <c r="O67" s="8"/>
      <c r="P67" s="8"/>
      <c r="Q67" s="8"/>
      <c r="R67" s="8"/>
      <c r="S67" s="8"/>
      <c r="T67" s="8"/>
      <c r="U67" s="8"/>
      <c r="V67" s="8"/>
      <c r="W67" s="8"/>
      <c r="X67" s="8"/>
      <c r="Y67" s="8"/>
      <c r="Z67" s="8"/>
    </row>
    <row r="68" ht="16.5" customHeight="1">
      <c r="A68" s="36">
        <v>5.0</v>
      </c>
      <c r="B68" s="32" t="s">
        <v>98</v>
      </c>
      <c r="C68" s="26"/>
      <c r="D68" s="26"/>
      <c r="E68" s="26"/>
      <c r="F68" s="27"/>
      <c r="G68" s="36">
        <v>5.0</v>
      </c>
      <c r="H68" s="32" t="s">
        <v>99</v>
      </c>
      <c r="I68" s="26"/>
      <c r="J68" s="26"/>
      <c r="K68" s="26"/>
      <c r="L68" s="27"/>
      <c r="M68" s="6"/>
      <c r="N68" s="6"/>
      <c r="O68" s="8"/>
      <c r="P68" s="8"/>
      <c r="Q68" s="8"/>
      <c r="R68" s="8"/>
      <c r="S68" s="8"/>
      <c r="T68" s="8"/>
      <c r="U68" s="8"/>
      <c r="V68" s="8"/>
      <c r="W68" s="8"/>
      <c r="X68" s="8"/>
      <c r="Y68" s="8"/>
      <c r="Z68" s="8"/>
    </row>
    <row r="69" ht="32.25" customHeight="1">
      <c r="A69" s="36">
        <v>6.0</v>
      </c>
      <c r="B69" s="32" t="s">
        <v>100</v>
      </c>
      <c r="C69" s="26"/>
      <c r="D69" s="26"/>
      <c r="E69" s="26"/>
      <c r="F69" s="27"/>
      <c r="G69" s="36">
        <v>6.0</v>
      </c>
      <c r="H69" s="32" t="s">
        <v>101</v>
      </c>
      <c r="I69" s="26"/>
      <c r="J69" s="26"/>
      <c r="K69" s="26"/>
      <c r="L69" s="27"/>
      <c r="M69" s="6"/>
      <c r="N69" s="6"/>
      <c r="O69" s="8"/>
      <c r="P69" s="8"/>
      <c r="Q69" s="8"/>
      <c r="R69" s="8"/>
      <c r="S69" s="8"/>
      <c r="T69" s="8"/>
      <c r="U69" s="8"/>
      <c r="V69" s="8"/>
      <c r="W69" s="8"/>
      <c r="X69" s="8"/>
      <c r="Y69" s="8"/>
      <c r="Z69" s="8"/>
    </row>
    <row r="70" ht="21.0" customHeight="1">
      <c r="A70" s="33" t="s">
        <v>102</v>
      </c>
      <c r="B70" s="34"/>
      <c r="C70" s="34"/>
      <c r="D70" s="34"/>
      <c r="E70" s="34"/>
      <c r="F70" s="35"/>
      <c r="G70" s="25" t="s">
        <v>103</v>
      </c>
      <c r="H70" s="26"/>
      <c r="I70" s="26"/>
      <c r="J70" s="26"/>
      <c r="K70" s="26"/>
      <c r="L70" s="27"/>
      <c r="M70" s="6"/>
      <c r="N70" s="6"/>
      <c r="O70" s="8"/>
      <c r="P70" s="8"/>
      <c r="Q70" s="8"/>
      <c r="R70" s="8"/>
      <c r="S70" s="8"/>
      <c r="T70" s="8"/>
      <c r="U70" s="8"/>
      <c r="V70" s="8"/>
      <c r="W70" s="8"/>
      <c r="X70" s="8"/>
      <c r="Y70" s="8"/>
      <c r="Z70" s="8"/>
    </row>
    <row r="71" ht="16.5" customHeight="1">
      <c r="A71" s="36">
        <v>1.0</v>
      </c>
      <c r="B71" s="32" t="s">
        <v>104</v>
      </c>
      <c r="C71" s="26"/>
      <c r="D71" s="26"/>
      <c r="E71" s="26"/>
      <c r="F71" s="27"/>
      <c r="G71" s="36">
        <v>1.0</v>
      </c>
      <c r="H71" s="32" t="s">
        <v>105</v>
      </c>
      <c r="I71" s="26"/>
      <c r="J71" s="26"/>
      <c r="K71" s="26"/>
      <c r="L71" s="27"/>
      <c r="M71" s="6"/>
      <c r="N71" s="6"/>
      <c r="O71" s="8"/>
      <c r="P71" s="8"/>
      <c r="Q71" s="8"/>
      <c r="R71" s="8"/>
      <c r="S71" s="8"/>
      <c r="T71" s="8"/>
      <c r="U71" s="8"/>
      <c r="V71" s="8"/>
      <c r="W71" s="8"/>
      <c r="X71" s="8"/>
      <c r="Y71" s="8"/>
      <c r="Z71" s="8"/>
    </row>
    <row r="72" ht="16.5" customHeight="1">
      <c r="A72" s="36">
        <v>2.0</v>
      </c>
      <c r="B72" s="32" t="s">
        <v>106</v>
      </c>
      <c r="C72" s="26"/>
      <c r="D72" s="26"/>
      <c r="E72" s="26"/>
      <c r="F72" s="27"/>
      <c r="G72" s="36">
        <v>2.0</v>
      </c>
      <c r="H72" s="32" t="s">
        <v>107</v>
      </c>
      <c r="I72" s="26"/>
      <c r="J72" s="26"/>
      <c r="K72" s="26"/>
      <c r="L72" s="27"/>
      <c r="M72" s="6"/>
      <c r="N72" s="6"/>
      <c r="O72" s="8"/>
      <c r="P72" s="8"/>
      <c r="Q72" s="8"/>
      <c r="R72" s="8"/>
      <c r="S72" s="8"/>
      <c r="T72" s="8"/>
      <c r="U72" s="8"/>
      <c r="V72" s="8"/>
      <c r="W72" s="8"/>
      <c r="X72" s="8"/>
      <c r="Y72" s="8"/>
      <c r="Z72" s="8"/>
    </row>
    <row r="73" ht="16.5" customHeight="1">
      <c r="A73" s="36">
        <v>3.0</v>
      </c>
      <c r="B73" s="32" t="s">
        <v>108</v>
      </c>
      <c r="C73" s="26"/>
      <c r="D73" s="26"/>
      <c r="E73" s="26"/>
      <c r="F73" s="27"/>
      <c r="G73" s="36">
        <v>3.0</v>
      </c>
      <c r="H73" s="32" t="s">
        <v>109</v>
      </c>
      <c r="I73" s="26"/>
      <c r="J73" s="26"/>
      <c r="K73" s="26"/>
      <c r="L73" s="27"/>
      <c r="M73" s="6"/>
      <c r="N73" s="6"/>
      <c r="O73" s="8"/>
      <c r="P73" s="8"/>
      <c r="Q73" s="8"/>
      <c r="R73" s="8"/>
      <c r="S73" s="8"/>
      <c r="T73" s="8"/>
      <c r="U73" s="8"/>
      <c r="V73" s="8"/>
      <c r="W73" s="8"/>
      <c r="X73" s="8"/>
      <c r="Y73" s="8"/>
      <c r="Z73" s="8"/>
    </row>
    <row r="74" ht="16.5" customHeight="1">
      <c r="A74" s="36">
        <v>4.0</v>
      </c>
      <c r="B74" s="32"/>
      <c r="C74" s="26"/>
      <c r="D74" s="26"/>
      <c r="E74" s="26"/>
      <c r="F74" s="27"/>
      <c r="G74" s="36">
        <v>4.0</v>
      </c>
      <c r="H74" s="32" t="s">
        <v>110</v>
      </c>
      <c r="I74" s="26"/>
      <c r="J74" s="26"/>
      <c r="K74" s="26"/>
      <c r="L74" s="27"/>
      <c r="M74" s="6"/>
      <c r="N74" s="6"/>
      <c r="O74" s="8"/>
      <c r="P74" s="8"/>
      <c r="Q74" s="8"/>
      <c r="R74" s="8"/>
      <c r="S74" s="8"/>
      <c r="T74" s="8"/>
      <c r="U74" s="8"/>
      <c r="V74" s="8"/>
      <c r="W74" s="8"/>
      <c r="X74" s="8"/>
      <c r="Y74" s="8"/>
      <c r="Z74" s="8"/>
    </row>
    <row r="75" ht="31.5" customHeight="1">
      <c r="A75" s="36">
        <v>5.0</v>
      </c>
      <c r="B75" s="32"/>
      <c r="C75" s="26"/>
      <c r="D75" s="26"/>
      <c r="E75" s="26"/>
      <c r="F75" s="27"/>
      <c r="G75" s="36">
        <v>5.0</v>
      </c>
      <c r="H75" s="32" t="s">
        <v>111</v>
      </c>
      <c r="I75" s="26"/>
      <c r="J75" s="26"/>
      <c r="K75" s="26"/>
      <c r="L75" s="27"/>
      <c r="M75" s="6"/>
      <c r="N75" s="6"/>
      <c r="O75" s="8"/>
      <c r="P75" s="8"/>
      <c r="Q75" s="8"/>
      <c r="R75" s="8"/>
      <c r="S75" s="8"/>
      <c r="T75" s="8"/>
      <c r="U75" s="8"/>
      <c r="V75" s="8"/>
      <c r="W75" s="8"/>
      <c r="X75" s="8"/>
      <c r="Y75" s="8"/>
      <c r="Z75" s="8"/>
    </row>
    <row r="76" ht="103.5" customHeight="1">
      <c r="A76" s="36">
        <v>6.0</v>
      </c>
      <c r="B76" s="32"/>
      <c r="C76" s="26"/>
      <c r="D76" s="26"/>
      <c r="E76" s="26"/>
      <c r="F76" s="27"/>
      <c r="G76" s="36">
        <v>6.0</v>
      </c>
      <c r="H76" s="32" t="s">
        <v>112</v>
      </c>
      <c r="I76" s="26"/>
      <c r="J76" s="26"/>
      <c r="K76" s="26"/>
      <c r="L76" s="27"/>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47.0"/>
    <col customWidth="1" min="6" max="6" width="46.43"/>
    <col customWidth="1" min="7" max="7" width="68.86"/>
    <col customWidth="1" min="8" max="8" width="10.86"/>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113</v>
      </c>
      <c r="W1" s="8"/>
      <c r="X1" s="8"/>
      <c r="Y1" s="8"/>
      <c r="Z1" s="8"/>
    </row>
    <row r="2" ht="16.5" customHeight="1">
      <c r="A2" s="9"/>
      <c r="B2" s="10"/>
      <c r="C2" s="9"/>
      <c r="U2" s="10"/>
      <c r="V2" s="39" t="s">
        <v>114</v>
      </c>
      <c r="W2" s="8"/>
      <c r="X2" s="8"/>
      <c r="Y2" s="8"/>
      <c r="Z2" s="8"/>
    </row>
    <row r="3" ht="16.5" customHeight="1">
      <c r="A3" s="9"/>
      <c r="B3" s="10"/>
      <c r="C3" s="9"/>
      <c r="U3" s="10"/>
      <c r="V3" s="39" t="s">
        <v>115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116</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117</v>
      </c>
      <c r="B6" s="43" t="s">
        <v>118</v>
      </c>
      <c r="C6" s="44" t="s">
        <v>119</v>
      </c>
      <c r="D6" s="26"/>
      <c r="E6" s="26"/>
      <c r="F6" s="26"/>
      <c r="G6" s="26"/>
      <c r="H6" s="26"/>
      <c r="I6" s="26"/>
      <c r="J6" s="27"/>
      <c r="K6" s="44" t="s">
        <v>120</v>
      </c>
      <c r="L6" s="26"/>
      <c r="M6" s="26"/>
      <c r="N6" s="26"/>
      <c r="O6" s="26"/>
      <c r="P6" s="27"/>
      <c r="Q6" s="44" t="s">
        <v>121</v>
      </c>
      <c r="R6" s="26"/>
      <c r="S6" s="26"/>
      <c r="T6" s="26"/>
      <c r="U6" s="26"/>
      <c r="V6" s="27"/>
      <c r="W6" s="8"/>
      <c r="X6" s="8"/>
      <c r="Y6" s="8"/>
      <c r="Z6" s="8"/>
    </row>
    <row r="7" ht="18.0" customHeight="1">
      <c r="A7" s="45"/>
      <c r="B7" s="45"/>
      <c r="C7" s="46" t="s">
        <v>122</v>
      </c>
      <c r="D7" s="46" t="s">
        <v>123</v>
      </c>
      <c r="E7" s="46" t="s">
        <v>124</v>
      </c>
      <c r="F7" s="46" t="s">
        <v>125</v>
      </c>
      <c r="G7" s="47" t="s">
        <v>126</v>
      </c>
      <c r="H7" s="46" t="s">
        <v>127</v>
      </c>
      <c r="I7" s="46" t="s">
        <v>128</v>
      </c>
      <c r="J7" s="46" t="s">
        <v>129</v>
      </c>
      <c r="K7" s="48" t="s">
        <v>130</v>
      </c>
      <c r="L7" s="43" t="s">
        <v>131</v>
      </c>
      <c r="M7" s="49" t="s">
        <v>132</v>
      </c>
      <c r="N7" s="48" t="s">
        <v>133</v>
      </c>
      <c r="O7" s="43" t="s">
        <v>131</v>
      </c>
      <c r="P7" s="48" t="s">
        <v>134</v>
      </c>
      <c r="Q7" s="46" t="s">
        <v>135</v>
      </c>
      <c r="R7" s="46" t="s">
        <v>136</v>
      </c>
      <c r="S7" s="46" t="s">
        <v>137</v>
      </c>
      <c r="T7" s="46" t="s">
        <v>138</v>
      </c>
      <c r="U7" s="48" t="s">
        <v>139</v>
      </c>
      <c r="V7" s="46" t="s">
        <v>140</v>
      </c>
      <c r="W7" s="8"/>
      <c r="X7" s="8"/>
      <c r="Y7" s="8"/>
      <c r="Z7" s="8"/>
    </row>
    <row r="8" ht="31.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Reducción del Riesgo y Adaptación al Cambio Climático</v>
      </c>
      <c r="C9" s="52" t="s">
        <v>141</v>
      </c>
      <c r="D9" s="52" t="s">
        <v>142</v>
      </c>
      <c r="E9" s="52" t="s">
        <v>143</v>
      </c>
      <c r="F9" s="52" t="s">
        <v>144</v>
      </c>
      <c r="G9" s="52" t="s">
        <v>145</v>
      </c>
      <c r="H9" s="52" t="s">
        <v>146</v>
      </c>
      <c r="I9" s="52" t="s">
        <v>147</v>
      </c>
      <c r="J9" s="52" t="s">
        <v>148</v>
      </c>
      <c r="K9" s="53" t="str">
        <f>IFERROR(MID(J9,1,SEARCH(":",J9,1)-1),"")</f>
        <v>Baja</v>
      </c>
      <c r="L9" s="54">
        <f>IF(OR(K9="Rara vez",K9="Muy Baja"),0.2,
IF(OR(K9="Improbable",K9="Baja"),0.4,
IF(OR(K9="Posible",K9="Media"),0.6,
IF(OR(K9="Probable",K9="Alta"),0.8,
IF(OR(K9="Casi seguro",K9="Muy Alta"),1,"")))))</f>
        <v>0.4</v>
      </c>
      <c r="M9" s="55" t="s">
        <v>149</v>
      </c>
      <c r="N9" s="53"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54">
        <f>IF(N9="Leve",0.2,
IF(N9="Menor",0.4,
IF(N9="Moderado",0.6,
IF(N9="Mayor",0.8,
IF(N9="Catastrófico",1,"")))))</f>
        <v>0.2</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57" t="s">
        <v>150</v>
      </c>
      <c r="R9" s="57" t="s">
        <v>151</v>
      </c>
      <c r="S9" s="57" t="s">
        <v>152</v>
      </c>
      <c r="T9" s="57" t="s">
        <v>153</v>
      </c>
      <c r="U9" s="52" t="str">
        <f>IF(S9="","","Cuatrimestral")</f>
        <v>Cuatrimestral</v>
      </c>
      <c r="V9" s="52" t="s">
        <v>154</v>
      </c>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43.5" customHeight="1">
      <c r="A12" s="51">
        <v>2.0</v>
      </c>
      <c r="B12" s="52" t="str">
        <f>IF(C12="","",
IF('1. Punto de Partida'!$C$6="","",'1. Punto de Partida'!$C$6))</f>
        <v>Reducción del Riesgo y Adaptación al Cambio Climático</v>
      </c>
      <c r="C12" s="52" t="s">
        <v>155</v>
      </c>
      <c r="D12" s="52" t="s">
        <v>156</v>
      </c>
      <c r="E12" s="52" t="s">
        <v>157</v>
      </c>
      <c r="F12" s="52" t="s">
        <v>158</v>
      </c>
      <c r="G12" s="52" t="s">
        <v>159</v>
      </c>
      <c r="H12" s="52" t="s">
        <v>146</v>
      </c>
      <c r="I12" s="52" t="s">
        <v>147</v>
      </c>
      <c r="J12" s="52" t="s">
        <v>160</v>
      </c>
      <c r="K12" s="53" t="str">
        <f>IFERROR(MID(J12,1,SEARCH(":",J12,1)-1),"")</f>
        <v>Media</v>
      </c>
      <c r="L12" s="54">
        <f>IF(OR(K12="Rara vez",K12="Muy Baja"),0.2,
IF(OR(K12="Improbable",K12="Baja"),0.4,
IF(OR(K12="Posible",K12="Media"),0.6,
IF(OR(K12="Probable",K12="Alta"),0.8,
IF(OR(K12="Casi seguro",K12="Muy Alta"),1,"")))))</f>
        <v>0.6</v>
      </c>
      <c r="M12" s="55" t="s">
        <v>149</v>
      </c>
      <c r="N12" s="53"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54">
        <f>IF(N12="Leve",0.2,
IF(N12="Menor",0.4,
IF(N12="Moderado",0.6,
IF(N12="Mayor",0.8,
IF(N12="Catastrófico",1,"")))))</f>
        <v>0.2</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7" t="s">
        <v>150</v>
      </c>
      <c r="R12" s="57" t="s">
        <v>151</v>
      </c>
      <c r="S12" s="57" t="s">
        <v>152</v>
      </c>
      <c r="T12" s="57" t="s">
        <v>161</v>
      </c>
      <c r="U12" s="52" t="str">
        <f>IF(S12="","","Cuatrimestral")</f>
        <v>Cuatrimestral</v>
      </c>
      <c r="V12" s="52" t="s">
        <v>162</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2.0" customHeight="1">
      <c r="A15" s="51">
        <v>3.0</v>
      </c>
      <c r="B15" s="52" t="str">
        <f>IF(C15="","",
IF('1. Punto de Partida'!$C$6="","",'1. Punto de Partida'!$C$6))</f>
        <v/>
      </c>
      <c r="C15" s="52"/>
      <c r="D15" s="52"/>
      <c r="E15" s="52"/>
      <c r="F15" s="52"/>
      <c r="G15" s="52"/>
      <c r="H15" s="52"/>
      <c r="I15" s="52"/>
      <c r="J15" s="52"/>
      <c r="K15" s="53" t="str">
        <f>IFERROR(MID(J15,1,SEARCH(":",J15,1)-1),"")</f>
        <v/>
      </c>
      <c r="L15" s="54" t="str">
        <f>IF(OR(K15="Rara vez",K15="Muy Baja"),0.2,
IF(OR(K15="Improbable",K15="Baja"),0.4,
IF(OR(K15="Posible",K15="Media"),0.6,
IF(OR(K15="Probable",K15="Alta"),0.8,
IF(OR(K15="Casi seguro",K15="Muy Alta"),1,"")))))</f>
        <v/>
      </c>
      <c r="M15" s="55"/>
      <c r="N15" s="53"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4" t="str">
        <f>IF(N15="Leve",0.2,
IF(N15="Menor",0.4,
IF(N15="Moderado",0.6,
IF(N15="Mayor",0.8,
IF(N15="Catastrófico",1,"")))))</f>
        <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7"/>
      <c r="R15" s="57"/>
      <c r="S15" s="57"/>
      <c r="T15" s="57"/>
      <c r="U15" s="52" t="str">
        <f>IF(S15="","","Cuatrimestral")</f>
        <v/>
      </c>
      <c r="V15" s="52"/>
      <c r="W15" s="8"/>
      <c r="X15" s="8"/>
      <c r="Y15" s="8"/>
      <c r="Z15" s="8"/>
    </row>
    <row r="16" ht="12.0"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2.0"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2.0" customHeight="1">
      <c r="A18" s="51">
        <v>4.0</v>
      </c>
      <c r="B18" s="52" t="str">
        <f>IF(C18="","",
IF('1. Punto de Partida'!$C$6="","",'1. Punto de Partida'!$C$6))</f>
        <v/>
      </c>
      <c r="C18" s="52"/>
      <c r="D18" s="52"/>
      <c r="E18" s="52"/>
      <c r="F18" s="52"/>
      <c r="G18" s="58"/>
      <c r="H18" s="52"/>
      <c r="I18" s="52"/>
      <c r="J18" s="52"/>
      <c r="K18" s="53" t="str">
        <f>IFERROR(MID(J18,1,SEARCH(":",J18,1)-1),"")</f>
        <v/>
      </c>
      <c r="L18" s="54" t="str">
        <f>IF(OR(K18="Rara vez",K18="Muy Baja"),0.2,
IF(OR(K18="Improbable",K18="Baja"),0.4,
IF(OR(K18="Posible",K18="Media"),0.6,
IF(OR(K18="Probable",K18="Alta"),0.8,
IF(OR(K18="Casi seguro",K18="Muy Alta"),1,"")))))</f>
        <v/>
      </c>
      <c r="M18" s="55"/>
      <c r="N18" s="53"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4" t="str">
        <f>IF(N18="Leve",0.2,
IF(N18="Menor",0.4,
IF(N18="Moderado",0.6,
IF(N18="Mayor",0.8,
IF(N18="Catastrófico",1,"")))))</f>
        <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7"/>
      <c r="R18" s="57"/>
      <c r="S18" s="57"/>
      <c r="T18" s="57"/>
      <c r="U18" s="52" t="str">
        <f>IF(S18="","","Cuatrimestral")</f>
        <v/>
      </c>
      <c r="V18" s="52"/>
      <c r="W18" s="8"/>
      <c r="X18" s="8"/>
      <c r="Y18" s="8"/>
      <c r="Z18" s="8"/>
    </row>
    <row r="19" ht="12.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2.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2.0" customHeight="1">
      <c r="A21" s="51">
        <v>5.0</v>
      </c>
      <c r="B21" s="52" t="str">
        <f>IF(C21="","",
IF('1. Punto de Partida'!$C$6="","",'1. Punto de Partida'!$C$6))</f>
        <v/>
      </c>
      <c r="C21" s="52"/>
      <c r="D21" s="52"/>
      <c r="E21" s="52"/>
      <c r="F21" s="52"/>
      <c r="G21" s="52"/>
      <c r="H21" s="52"/>
      <c r="I21" s="52"/>
      <c r="J21" s="52"/>
      <c r="K21" s="53" t="str">
        <f>IFERROR(MID(J21,1,SEARCH(":",J21,1)-1),"")</f>
        <v/>
      </c>
      <c r="L21" s="54" t="str">
        <f>IF(OR(K21="Rara vez",K21="Muy Baja"),0.2,
IF(OR(K21="Improbable",K21="Baja"),0.4,
IF(OR(K21="Posible",K21="Media"),0.6,
IF(OR(K21="Probable",K21="Alta"),0.8,
IF(OR(K21="Casi seguro",K21="Muy Alta"),1,"")))))</f>
        <v/>
      </c>
      <c r="M21" s="55"/>
      <c r="N21" s="53"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4" t="str">
        <f>IF(N21="Leve",0.2,
IF(N21="Menor",0.4,
IF(N21="Moderado",0.6,
IF(N21="Mayor",0.8,
IF(N21="Catastrófico",1,"")))))</f>
        <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7"/>
      <c r="R21" s="57"/>
      <c r="S21" s="57"/>
      <c r="T21" s="52"/>
      <c r="U21" s="52" t="str">
        <f>IF(S21="","","Cuatrimestral")</f>
        <v/>
      </c>
      <c r="V21" s="52"/>
      <c r="W21" s="8"/>
      <c r="X21" s="8"/>
      <c r="Y21" s="8"/>
      <c r="Z21" s="8"/>
    </row>
    <row r="22" ht="12.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2.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3.5" customHeight="1">
      <c r="A24" s="51">
        <v>6.0</v>
      </c>
      <c r="B24" s="52" t="str">
        <f>IF(C24="","",
IF('1. Punto de Partida'!$C$6="","",'1. Punto de Partida'!$C$6))</f>
        <v/>
      </c>
      <c r="C24" s="52"/>
      <c r="D24" s="52"/>
      <c r="E24" s="52"/>
      <c r="F24" s="52"/>
      <c r="G24" s="52"/>
      <c r="H24" s="52"/>
      <c r="I24" s="52"/>
      <c r="J24" s="52"/>
      <c r="K24" s="53" t="str">
        <f>IFERROR(MID(J24,1,SEARCH(":",J24,1)-1),"")</f>
        <v/>
      </c>
      <c r="L24" s="54" t="str">
        <f>IF(OR(K24="Rara vez",K24="Muy Baja"),0.2,
IF(OR(K24="Improbable",K24="Baja"),0.4,
IF(OR(K24="Posible",K24="Media"),0.6,
IF(OR(K24="Probable",K24="Alta"),0.8,
IF(OR(K24="Casi seguro",K24="Muy Alta"),1,"")))))</f>
        <v/>
      </c>
      <c r="M24" s="55"/>
      <c r="N24" s="53"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4" t="str">
        <f>IF(N24="Leve",0.2,
IF(N24="Menor",0.4,
IF(N24="Moderado",0.6,
IF(N24="Mayor",0.8,
IF(N24="Catastrófico",1,"")))))</f>
        <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7"/>
      <c r="R24" s="57"/>
      <c r="S24" s="57"/>
      <c r="T24" s="57"/>
      <c r="U24" s="52" t="str">
        <f>IF(S24="","","Cuatrimestral")</f>
        <v/>
      </c>
      <c r="V24" s="52"/>
      <c r="W24" s="8"/>
      <c r="X24" s="8"/>
      <c r="Y24" s="8"/>
      <c r="Z24" s="8"/>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3.5"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23.25" customHeight="1">
      <c r="A27" s="51">
        <v>7.0</v>
      </c>
      <c r="B27" s="52" t="str">
        <f>IF(C27="","",
IF('1. Punto de Partida'!$C$6="","",'1. Punto de Partida'!$C$6))</f>
        <v/>
      </c>
      <c r="C27" s="52"/>
      <c r="D27" s="52"/>
      <c r="E27" s="52"/>
      <c r="F27" s="52"/>
      <c r="G27" s="52"/>
      <c r="H27" s="52"/>
      <c r="I27" s="52"/>
      <c r="J27" s="52"/>
      <c r="K27" s="53" t="str">
        <f>IFERROR(MID(J27,1,SEARCH(":",J27,1)-1),"")</f>
        <v/>
      </c>
      <c r="L27" s="54" t="str">
        <f>IF(OR(K27="Rara vez",K27="Muy Baja"),0.2,
IF(OR(K27="Improbable",K27="Baja"),0.4,
IF(OR(K27="Posible",K27="Media"),0.6,
IF(OR(K27="Probable",K27="Alta"),0.8,
IF(OR(K27="Casi seguro",K27="Muy Alta"),1,"")))))</f>
        <v/>
      </c>
      <c r="M27" s="55"/>
      <c r="N27" s="53"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4" t="str">
        <f>IF(N27="Leve",0.2,
IF(N27="Menor",0.4,
IF(N27="Moderado",0.6,
IF(N27="Mayor",0.8,
IF(N27="Catastrófico",1,"")))))</f>
        <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27.0"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0 Q24:T68 V9:V20 V24: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T21:T23">
    <cfRule type="expression" dxfId="8" priority="61">
      <formula>IF(OR($H21="Corrupción",$H21="Lavado de Activos",$H21="Trámites, OPAs y Consultas de Acceso a la Información Pública",$H21="Financiación del Terrorismo"),1,0)</formula>
    </cfRule>
  </conditionalFormatting>
  <conditionalFormatting sqref="V21:V23">
    <cfRule type="expression" dxfId="8" priority="62">
      <formula>IF(OR($H21="Corrupción",$H21="Lavado de Activos",$H21="Trámites, OPAs y Consultas de Acceso a la Información Pública",$H21="Financiación del Terrorismo"),1,0)</formula>
    </cfRule>
  </conditionalFormatting>
  <conditionalFormatting sqref="Q21:S23">
    <cfRule type="expression" dxfId="8" priority="63">
      <formula>IF(OR($H21="Corrupción",$H21="Lavado de Activos",$H21="Trámites, OPAs y Consultas de Acceso a la Información Pública",$H21="Financiación del Terrorismo"),1,0)</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163</v>
      </c>
      <c r="Y1" s="26"/>
      <c r="Z1" s="27"/>
      <c r="AA1" s="7"/>
      <c r="AB1" s="7"/>
      <c r="AC1" s="7"/>
      <c r="AD1" s="7"/>
      <c r="AE1" s="7"/>
      <c r="AF1" s="7"/>
      <c r="AG1" s="7"/>
      <c r="AH1" s="7"/>
      <c r="AI1" s="7"/>
      <c r="AJ1" s="7"/>
      <c r="AK1" s="7"/>
    </row>
    <row r="2" ht="19.5" customHeight="1">
      <c r="A2" s="9"/>
      <c r="B2" s="10"/>
      <c r="C2" s="9"/>
      <c r="W2" s="10"/>
      <c r="X2" s="60" t="s">
        <v>164</v>
      </c>
      <c r="Y2" s="26"/>
      <c r="Z2" s="27"/>
      <c r="AA2" s="7"/>
      <c r="AB2" s="7"/>
      <c r="AC2" s="7"/>
      <c r="AD2" s="7"/>
      <c r="AE2" s="7"/>
      <c r="AF2" s="7"/>
      <c r="AG2" s="7"/>
      <c r="AH2" s="7"/>
      <c r="AI2" s="7"/>
      <c r="AJ2" s="7"/>
      <c r="AK2" s="7"/>
    </row>
    <row r="3" ht="19.5" customHeight="1">
      <c r="A3" s="9"/>
      <c r="B3" s="10"/>
      <c r="C3" s="9"/>
      <c r="W3" s="10"/>
      <c r="X3" s="60" t="s">
        <v>165</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166</v>
      </c>
      <c r="Y4" s="26"/>
      <c r="Z4" s="27"/>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4" t="s">
        <v>119</v>
      </c>
      <c r="B6" s="26"/>
      <c r="C6" s="26"/>
      <c r="D6" s="26"/>
      <c r="E6" s="27"/>
      <c r="F6" s="44" t="s">
        <v>167</v>
      </c>
      <c r="G6" s="26"/>
      <c r="H6" s="26"/>
      <c r="I6" s="26"/>
      <c r="J6" s="26"/>
      <c r="K6" s="26"/>
      <c r="L6" s="26"/>
      <c r="M6" s="26"/>
      <c r="N6" s="26"/>
      <c r="O6" s="26"/>
      <c r="P6" s="26"/>
      <c r="Q6" s="26"/>
      <c r="R6" s="26"/>
      <c r="S6" s="26"/>
      <c r="T6" s="26"/>
      <c r="U6" s="26"/>
      <c r="V6" s="26"/>
      <c r="W6" s="26"/>
      <c r="X6" s="27"/>
      <c r="Y6" s="48" t="s">
        <v>168</v>
      </c>
      <c r="Z6" s="48" t="s">
        <v>133</v>
      </c>
      <c r="AA6" s="7"/>
      <c r="AB6" s="7"/>
      <c r="AC6" s="7"/>
      <c r="AD6" s="7"/>
      <c r="AE6" s="7"/>
      <c r="AF6" s="7"/>
      <c r="AG6" s="7"/>
      <c r="AH6" s="7"/>
      <c r="AI6" s="7"/>
      <c r="AJ6" s="7"/>
      <c r="AK6" s="7"/>
    </row>
    <row r="7" ht="18.0" customHeight="1">
      <c r="A7" s="42" t="s">
        <v>117</v>
      </c>
      <c r="B7" s="43" t="s">
        <v>118</v>
      </c>
      <c r="C7" s="43" t="s">
        <v>122</v>
      </c>
      <c r="D7" s="43" t="s">
        <v>126</v>
      </c>
      <c r="E7" s="43" t="s">
        <v>127</v>
      </c>
      <c r="F7" s="62" t="s">
        <v>169</v>
      </c>
      <c r="G7" s="62" t="s">
        <v>170</v>
      </c>
      <c r="H7" s="62" t="s">
        <v>171</v>
      </c>
      <c r="I7" s="62" t="s">
        <v>172</v>
      </c>
      <c r="J7" s="62" t="s">
        <v>173</v>
      </c>
      <c r="K7" s="62" t="s">
        <v>174</v>
      </c>
      <c r="L7" s="62" t="s">
        <v>175</v>
      </c>
      <c r="M7" s="62" t="s">
        <v>176</v>
      </c>
      <c r="N7" s="62" t="s">
        <v>177</v>
      </c>
      <c r="O7" s="62" t="s">
        <v>178</v>
      </c>
      <c r="P7" s="62" t="s">
        <v>179</v>
      </c>
      <c r="Q7" s="62" t="s">
        <v>180</v>
      </c>
      <c r="R7" s="62" t="s">
        <v>181</v>
      </c>
      <c r="S7" s="62" t="s">
        <v>182</v>
      </c>
      <c r="T7" s="62" t="s">
        <v>183</v>
      </c>
      <c r="U7" s="62" t="s">
        <v>184</v>
      </c>
      <c r="V7" s="62" t="s">
        <v>185</v>
      </c>
      <c r="W7" s="62" t="s">
        <v>186</v>
      </c>
      <c r="X7" s="62" t="s">
        <v>187</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3"/>
      <c r="AB8" s="63"/>
      <c r="AC8" s="63"/>
      <c r="AD8" s="63"/>
      <c r="AE8" s="63"/>
      <c r="AF8" s="63"/>
      <c r="AG8" s="63"/>
      <c r="AH8" s="63"/>
      <c r="AI8" s="63"/>
      <c r="AJ8" s="63"/>
      <c r="AK8" s="63"/>
    </row>
    <row r="9" ht="16.5" customHeight="1">
      <c r="A9" s="51">
        <v>1.0</v>
      </c>
      <c r="B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2"/>
      <c r="G9" s="52"/>
      <c r="H9" s="52"/>
      <c r="I9" s="52"/>
      <c r="J9" s="52"/>
      <c r="K9" s="52"/>
      <c r="L9" s="52"/>
      <c r="M9" s="52"/>
      <c r="N9" s="52"/>
      <c r="O9" s="52"/>
      <c r="P9" s="52"/>
      <c r="Q9" s="52"/>
      <c r="R9" s="52"/>
      <c r="S9" s="52"/>
      <c r="T9" s="52"/>
      <c r="U9" s="52"/>
      <c r="V9" s="52"/>
      <c r="W9" s="52"/>
      <c r="X9" s="52"/>
      <c r="Y9" s="52" t="str">
        <f>IF(OR(E9="",E9="No Aplica"),"",COUNTIF(F9:X11,"SI"))</f>
        <v/>
      </c>
      <c r="Z9" s="53"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4"/>
      <c r="AB9" s="64"/>
      <c r="AC9" s="64"/>
      <c r="AD9" s="64"/>
      <c r="AE9" s="64"/>
      <c r="AF9" s="64"/>
      <c r="AG9" s="64"/>
      <c r="AH9" s="64"/>
      <c r="AI9" s="64"/>
      <c r="AJ9" s="64"/>
      <c r="AK9" s="64"/>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52"/>
      <c r="G27" s="52"/>
      <c r="H27" s="52"/>
      <c r="I27" s="52"/>
      <c r="J27" s="52"/>
      <c r="K27" s="52"/>
      <c r="L27" s="52"/>
      <c r="M27" s="52"/>
      <c r="N27" s="52"/>
      <c r="O27" s="52"/>
      <c r="P27" s="52"/>
      <c r="Q27" s="52"/>
      <c r="R27" s="52"/>
      <c r="S27" s="52"/>
      <c r="T27" s="52"/>
      <c r="U27" s="52"/>
      <c r="V27" s="52"/>
      <c r="W27" s="52"/>
      <c r="X27" s="52"/>
      <c r="Y27" s="52" t="str">
        <f>IF(OR(E27="",E27="No Aplica"),"",COUNTIF(F27:X29,"SI"))</f>
        <v/>
      </c>
      <c r="Z27" s="53"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E11 Y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E14 D15: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conditionalFormatting sqref="F9:X11">
    <cfRule type="expression" dxfId="9" priority="19">
      <formula>IF($E9="No aplica",1,0)</formula>
    </cfRule>
  </conditionalFormatting>
  <conditionalFormatting sqref="F12:X14">
    <cfRule type="expression" dxfId="9" priority="20">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188</v>
      </c>
      <c r="L1" s="27"/>
      <c r="M1" s="7"/>
      <c r="N1" s="7"/>
      <c r="O1" s="7"/>
      <c r="P1" s="7"/>
      <c r="Q1" s="8"/>
      <c r="R1" s="8"/>
      <c r="S1" s="8"/>
      <c r="T1" s="8"/>
      <c r="U1" s="8"/>
      <c r="V1" s="8"/>
      <c r="W1" s="8"/>
      <c r="X1" s="8"/>
      <c r="Y1" s="8"/>
      <c r="Z1" s="8"/>
    </row>
    <row r="2" ht="15.75" customHeight="1">
      <c r="A2" s="9"/>
      <c r="B2" s="10"/>
      <c r="C2" s="9"/>
      <c r="J2" s="10"/>
      <c r="K2" s="60" t="s">
        <v>189</v>
      </c>
      <c r="L2" s="27"/>
      <c r="M2" s="7"/>
      <c r="N2" s="7"/>
      <c r="O2" s="7"/>
      <c r="P2" s="7"/>
      <c r="Q2" s="8"/>
      <c r="R2" s="8"/>
      <c r="S2" s="8"/>
      <c r="T2" s="8"/>
      <c r="U2" s="8"/>
      <c r="V2" s="8"/>
      <c r="W2" s="8"/>
      <c r="X2" s="8"/>
      <c r="Y2" s="8"/>
      <c r="Z2" s="8"/>
    </row>
    <row r="3" ht="15.75" customHeight="1">
      <c r="A3" s="9"/>
      <c r="B3" s="10"/>
      <c r="C3" s="9"/>
      <c r="J3" s="10"/>
      <c r="K3" s="60" t="s">
        <v>190</v>
      </c>
      <c r="L3" s="27"/>
      <c r="M3" s="7"/>
      <c r="N3" s="7"/>
      <c r="O3" s="7"/>
      <c r="P3" s="7"/>
      <c r="Q3" s="8"/>
      <c r="R3" s="8"/>
      <c r="S3" s="8"/>
      <c r="T3" s="8"/>
      <c r="U3" s="8"/>
      <c r="V3" s="8"/>
      <c r="W3" s="8"/>
      <c r="X3" s="8"/>
      <c r="Y3" s="8"/>
      <c r="Z3" s="8"/>
    </row>
    <row r="4" ht="15.75" customHeight="1">
      <c r="A4" s="12"/>
      <c r="B4" s="13"/>
      <c r="C4" s="12"/>
      <c r="D4" s="14"/>
      <c r="E4" s="14"/>
      <c r="F4" s="14"/>
      <c r="G4" s="14"/>
      <c r="H4" s="14"/>
      <c r="I4" s="14"/>
      <c r="J4" s="13"/>
      <c r="K4" s="60" t="s">
        <v>191</v>
      </c>
      <c r="L4" s="27"/>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4" t="s">
        <v>119</v>
      </c>
      <c r="B6" s="26"/>
      <c r="C6" s="26"/>
      <c r="D6" s="26"/>
      <c r="E6" s="26"/>
      <c r="F6" s="26"/>
      <c r="G6" s="27"/>
      <c r="H6" s="44" t="s">
        <v>192</v>
      </c>
      <c r="I6" s="26"/>
      <c r="J6" s="26"/>
      <c r="K6" s="26"/>
      <c r="L6" s="27"/>
      <c r="M6" s="7"/>
      <c r="N6" s="7"/>
      <c r="O6" s="7"/>
      <c r="P6" s="7"/>
      <c r="Q6" s="8"/>
      <c r="R6" s="8"/>
      <c r="S6" s="8"/>
      <c r="T6" s="8"/>
      <c r="U6" s="8"/>
      <c r="V6" s="8"/>
      <c r="W6" s="8"/>
      <c r="X6" s="8"/>
      <c r="Y6" s="8"/>
      <c r="Z6" s="8"/>
    </row>
    <row r="7" ht="18.0" customHeight="1">
      <c r="A7" s="42" t="s">
        <v>117</v>
      </c>
      <c r="B7" s="43" t="s">
        <v>118</v>
      </c>
      <c r="C7" s="43" t="s">
        <v>122</v>
      </c>
      <c r="D7" s="43" t="s">
        <v>126</v>
      </c>
      <c r="E7" s="43" t="s">
        <v>127</v>
      </c>
      <c r="F7" s="48" t="s">
        <v>128</v>
      </c>
      <c r="G7" s="48" t="s">
        <v>193</v>
      </c>
      <c r="H7" s="62" t="s">
        <v>194</v>
      </c>
      <c r="I7" s="62" t="s">
        <v>195</v>
      </c>
      <c r="J7" s="43" t="s">
        <v>196</v>
      </c>
      <c r="K7" s="62" t="s">
        <v>197</v>
      </c>
      <c r="L7" s="62" t="s">
        <v>198</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3"/>
      <c r="N8" s="63"/>
      <c r="O8" s="63"/>
      <c r="P8" s="63"/>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4"/>
      <c r="N9" s="64"/>
      <c r="O9" s="64"/>
      <c r="P9" s="64"/>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
      </c>
      <c r="C15" s="52" t="str">
        <f>IF(MID('2. Identificación del Riesgo'!H15:H17,1,27)="Seguridad de la Información",'2. Identificación del Riesgo'!C15:C17,
IF('2. Identificación del Riesgo'!H15:H17="","",
IF(MID('2. Identificación del Riesgo'!H15:H17,1,27)&lt;&gt;"Seguridad de la Información","No aplica")))</f>
        <v/>
      </c>
      <c r="D15" s="52" t="str">
        <f>IF(MID('2. Identificación del Riesgo'!H15:H17,1,27)="Seguridad de la Información",'2. Identificación del Riesgo'!G15:G17,
IF('2. Identificación del Riesgo'!H15:H17="","",
IF(MID('2. Identificación del Riesgo'!H15:H17,1,27)&lt;&gt;"Seguridad de la Información","No aplica")))</f>
        <v/>
      </c>
      <c r="E15" s="52" t="str">
        <f>IF(MID('2. Identificación del Riesgo'!H15:H17,1,27)="Seguridad de la Información",'2. Identificación del Riesgo'!H15:H17,
IF('2. Identificación del Riesgo'!H15:H17="","",
IF(MID('2. Identificación del Riesgo'!H15:H17,1,27)&lt;&gt;"Seguridad de la Información","No aplica")))</f>
        <v/>
      </c>
      <c r="F15" s="52" t="str">
        <f>IF(MID('2. Identificación del Riesgo'!H15:H17,1,27)="Seguridad de la Información",'2. Identificación del Riesgo'!I15:I17,
IF('2. Identificación del Riesgo'!H15:H17="","",
IF(MID('2. Identificación del Riesgo'!H15:H17,1,27)&lt;&gt;"Seguridad de la Información","No aplica")))</f>
        <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2"/>
      <c r="I15" s="52"/>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
      </c>
      <c r="C18" s="52" t="str">
        <f>IF(MID('2. Identificación del Riesgo'!H18:H20,1,27)="Seguridad de la Información",'2. Identificación del Riesgo'!C18:C20,
IF('2. Identificación del Riesgo'!H18:H20="","",
IF(MID('2. Identificación del Riesgo'!H18:H20,1,27)&lt;&gt;"Seguridad de la Información","No aplica")))</f>
        <v/>
      </c>
      <c r="D18" s="52" t="str">
        <f>IF(MID('2. Identificación del Riesgo'!H18:H20,1,27)="Seguridad de la Información",'2. Identificación del Riesgo'!G18:G20,
IF('2. Identificación del Riesgo'!H18:H20="","",
IF(MID('2. Identificación del Riesgo'!H18:H20,1,27)&lt;&gt;"Seguridad de la Información","No aplica")))</f>
        <v/>
      </c>
      <c r="E18" s="52" t="str">
        <f>IF(MID('2. Identificación del Riesgo'!H18:H20,1,27)="Seguridad de la Información",'2. Identificación del Riesgo'!H18:H20,
IF('2. Identificación del Riesgo'!H18:H20="","",
IF(MID('2. Identificación del Riesgo'!H18:H20,1,27)&lt;&gt;"Seguridad de la Información","No aplica")))</f>
        <v/>
      </c>
      <c r="F18" s="52" t="str">
        <f>IF(MID('2. Identificación del Riesgo'!H18:H20,1,27)="Seguridad de la Información",'2. Identificación del Riesgo'!I18:I20,
IF('2. Identificación del Riesgo'!H18:H20="","",
IF(MID('2. Identificación del Riesgo'!H18:H20,1,27)&lt;&gt;"Seguridad de la Información","No aplica")))</f>
        <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2"/>
      <c r="I18" s="52"/>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
      </c>
      <c r="C21" s="52" t="str">
        <f>IF(MID('2. Identificación del Riesgo'!H21:H23,1,27)="Seguridad de la Información",'2. Identificación del Riesgo'!C21:C23,
IF('2. Identificación del Riesgo'!H21:H23="","",
IF(MID('2. Identificación del Riesgo'!H21:H23,1,27)&lt;&gt;"Seguridad de la Información","No aplica")))</f>
        <v/>
      </c>
      <c r="D21" s="52" t="str">
        <f>IF(MID('2. Identificación del Riesgo'!H21:H23,1,27)="Seguridad de la Información",'2. Identificación del Riesgo'!G21:G23,
IF('2. Identificación del Riesgo'!H21:H23="","",
IF(MID('2. Identificación del Riesgo'!H21:H23,1,27)&lt;&gt;"Seguridad de la Información","No aplica")))</f>
        <v/>
      </c>
      <c r="E21" s="52" t="str">
        <f>IF(MID('2. Identificación del Riesgo'!H21:H23,1,27)="Seguridad de la Información",'2. Identificación del Riesgo'!H21:H23,
IF('2. Identificación del Riesgo'!H21:H23="","",
IF(MID('2. Identificación del Riesgo'!H21:H23,1,27)&lt;&gt;"Seguridad de la Información","No aplica")))</f>
        <v/>
      </c>
      <c r="F21" s="52" t="str">
        <f>IF(MID('2. Identificación del Riesgo'!H21:H23,1,27)="Seguridad de la Información",'2. Identificación del Riesgo'!I21:I23,
IF('2. Identificación del Riesgo'!H21:H23="","",
IF(MID('2. Identificación del Riesgo'!H21:H23,1,27)&lt;&gt;"Seguridad de la Información","No aplica")))</f>
        <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2"/>
      <c r="I21" s="52"/>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
      </c>
      <c r="C24" s="52" t="str">
        <f>IF(MID('2. Identificación del Riesgo'!H24:H26,1,27)="Seguridad de la Información",'2. Identificación del Riesgo'!C24:C26,
IF('2. Identificación del Riesgo'!H24:H26="","",
IF(MID('2. Identificación del Riesgo'!H24:H26,1,27)&lt;&gt;"Seguridad de la Información","No aplica")))</f>
        <v/>
      </c>
      <c r="D24" s="52" t="str">
        <f>IF(MID('2. Identificación del Riesgo'!H24:H26,1,27)="Seguridad de la Información",'2. Identificación del Riesgo'!G24:G26,
IF('2. Identificación del Riesgo'!H24:H26="","",
IF(MID('2. Identificación del Riesgo'!H24:H26,1,27)&lt;&gt;"Seguridad de la Información","No aplica")))</f>
        <v/>
      </c>
      <c r="E24" s="52" t="str">
        <f>IF(MID('2. Identificación del Riesgo'!H24:H26,1,27)="Seguridad de la Información",'2. Identificación del Riesgo'!H24:H26,
IF('2. Identificación del Riesgo'!H24:H26="","",
IF(MID('2. Identificación del Riesgo'!H24:H26,1,27)&lt;&gt;"Seguridad de la Información","No aplica")))</f>
        <v/>
      </c>
      <c r="F24" s="52" t="str">
        <f>IF(MID('2. Identificación del Riesgo'!H24:H26,1,27)="Seguridad de la Información",'2. Identificación del Riesgo'!I24:I26,
IF('2. Identificación del Riesgo'!H24:H26="","",
IF(MID('2. Identificación del Riesgo'!H24:H26,1,27)&lt;&gt;"Seguridad de la Información","No aplica")))</f>
        <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2"/>
      <c r="I24" s="52"/>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
      </c>
      <c r="C27" s="52" t="str">
        <f>IF(MID('2. Identificación del Riesgo'!H27:H29,1,27)="Seguridad de la Información",'2. Identificación del Riesgo'!C27:C29,
IF('2. Identificación del Riesgo'!H27:H29="","",
IF(MID('2. Identificación del Riesgo'!H27:H29,1,27)&lt;&gt;"Seguridad de la Información","No aplica")))</f>
        <v/>
      </c>
      <c r="D27" s="52" t="str">
        <f>IF(MID('2. Identificación del Riesgo'!H27:H29,1,27)="Seguridad de la Información",'2. Identificación del Riesgo'!G27:G29,
IF('2. Identificación del Riesgo'!H27:H29="","",
IF(MID('2. Identificación del Riesgo'!H27:H29,1,27)&lt;&gt;"Seguridad de la Información","No aplica")))</f>
        <v/>
      </c>
      <c r="E27" s="52" t="str">
        <f>IF(MID('2. Identificación del Riesgo'!H27:H29,1,27)="Seguridad de la Información",'2. Identificación del Riesgo'!H27:H29,
IF('2. Identificación del Riesgo'!H27:H29="","",
IF(MID('2. Identificación del Riesgo'!H27:H29,1,27)&lt;&gt;"Seguridad de la Información","No aplica")))</f>
        <v/>
      </c>
      <c r="F27" s="52" t="str">
        <f>IF(MID('2. Identificación del Riesgo'!H27:H29,1,27)="Seguridad de la Información",'2. Identificación del Riesgo'!I27:I29,
IF('2. Identificación del Riesgo'!H27:H29="","",
IF(MID('2. Identificación del Riesgo'!H27:H29,1,27)&lt;&gt;"Seguridad de la Información","No aplica")))</f>
        <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2" t="s">
        <v>199</v>
      </c>
      <c r="I27" s="52" t="s">
        <v>200</v>
      </c>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52" t="s">
        <v>201</v>
      </c>
      <c r="L27" s="52" t="s">
        <v>202</v>
      </c>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t="s">
        <v>203</v>
      </c>
      <c r="I30" s="52" t="s">
        <v>200</v>
      </c>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52" t="s">
        <v>204</v>
      </c>
      <c r="L30" s="52" t="s">
        <v>205</v>
      </c>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43.43"/>
    <col customWidth="1" min="7" max="7" width="30.0"/>
    <col customWidth="1" min="8" max="8" width="53.14"/>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206</v>
      </c>
      <c r="U1" s="26"/>
      <c r="V1" s="27"/>
      <c r="W1" s="7"/>
      <c r="X1" s="7"/>
      <c r="Y1" s="7"/>
      <c r="Z1" s="7"/>
      <c r="AA1" s="7"/>
      <c r="AB1" s="7"/>
      <c r="AC1" s="7"/>
      <c r="AD1" s="7"/>
      <c r="AE1" s="7"/>
      <c r="AF1" s="7"/>
      <c r="AG1" s="7"/>
      <c r="AH1" s="7"/>
      <c r="AI1" s="7"/>
      <c r="AJ1" s="7"/>
      <c r="AK1" s="7"/>
      <c r="AL1" s="7"/>
      <c r="AM1" s="7"/>
    </row>
    <row r="2">
      <c r="A2" s="9"/>
      <c r="B2" s="10"/>
      <c r="C2" s="9"/>
      <c r="S2" s="10"/>
      <c r="T2" s="60" t="s">
        <v>207</v>
      </c>
      <c r="U2" s="26"/>
      <c r="V2" s="27"/>
      <c r="W2" s="7"/>
      <c r="X2" s="7"/>
      <c r="Y2" s="7"/>
      <c r="Z2" s="7"/>
      <c r="AA2" s="7"/>
      <c r="AB2" s="7"/>
      <c r="AC2" s="7"/>
      <c r="AD2" s="7"/>
      <c r="AE2" s="7"/>
      <c r="AF2" s="7"/>
      <c r="AG2" s="7"/>
      <c r="AH2" s="7"/>
      <c r="AI2" s="7"/>
      <c r="AJ2" s="7"/>
      <c r="AK2" s="7"/>
      <c r="AL2" s="7"/>
      <c r="AM2" s="7"/>
    </row>
    <row r="3" ht="12.0" customHeight="1">
      <c r="A3" s="9"/>
      <c r="B3" s="10"/>
      <c r="C3" s="9"/>
      <c r="S3" s="10"/>
      <c r="T3" s="60" t="s">
        <v>208</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209</v>
      </c>
      <c r="U4" s="26"/>
      <c r="V4" s="27"/>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4" t="s">
        <v>119</v>
      </c>
      <c r="B6" s="26"/>
      <c r="C6" s="26"/>
      <c r="D6" s="27"/>
      <c r="E6" s="44" t="s">
        <v>210</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117</v>
      </c>
      <c r="B7" s="43" t="s">
        <v>118</v>
      </c>
      <c r="C7" s="48" t="s">
        <v>126</v>
      </c>
      <c r="D7" s="48" t="s">
        <v>127</v>
      </c>
      <c r="E7" s="46" t="s">
        <v>211</v>
      </c>
      <c r="F7" s="46" t="s">
        <v>212</v>
      </c>
      <c r="G7" s="46" t="s">
        <v>213</v>
      </c>
      <c r="H7" s="48" t="s">
        <v>214</v>
      </c>
      <c r="I7" s="67" t="s">
        <v>215</v>
      </c>
      <c r="J7" s="68"/>
      <c r="K7" s="69"/>
      <c r="L7" s="70" t="s">
        <v>216</v>
      </c>
      <c r="M7" s="26"/>
      <c r="N7" s="26"/>
      <c r="O7" s="26"/>
      <c r="P7" s="26"/>
      <c r="Q7" s="71"/>
      <c r="R7" s="72" t="s">
        <v>217</v>
      </c>
      <c r="S7" s="70" t="s">
        <v>120</v>
      </c>
      <c r="T7" s="71"/>
      <c r="U7" s="72" t="s">
        <v>218</v>
      </c>
      <c r="V7" s="72" t="s">
        <v>219</v>
      </c>
      <c r="W7" s="7"/>
      <c r="X7" s="7"/>
      <c r="Y7" s="7"/>
      <c r="Z7" s="7"/>
      <c r="AA7" s="7"/>
      <c r="AB7" s="7"/>
      <c r="AC7" s="7"/>
      <c r="AD7" s="7"/>
      <c r="AE7" s="7"/>
      <c r="AF7" s="7"/>
      <c r="AG7" s="7"/>
      <c r="AH7" s="7"/>
      <c r="AI7" s="7"/>
      <c r="AJ7" s="7"/>
      <c r="AK7" s="7"/>
      <c r="AL7" s="7"/>
      <c r="AM7" s="7"/>
    </row>
    <row r="8" ht="75.0" customHeight="1">
      <c r="A8" s="50"/>
      <c r="B8" s="50"/>
      <c r="C8" s="50"/>
      <c r="D8" s="50"/>
      <c r="E8" s="50"/>
      <c r="F8" s="50"/>
      <c r="G8" s="50"/>
      <c r="H8" s="50"/>
      <c r="I8" s="73" t="s">
        <v>220</v>
      </c>
      <c r="J8" s="74" t="s">
        <v>221</v>
      </c>
      <c r="K8" s="73" t="s">
        <v>222</v>
      </c>
      <c r="L8" s="73" t="s">
        <v>223</v>
      </c>
      <c r="M8" s="73" t="s">
        <v>224</v>
      </c>
      <c r="N8" s="73" t="s">
        <v>225</v>
      </c>
      <c r="O8" s="73" t="s">
        <v>226</v>
      </c>
      <c r="P8" s="73" t="s">
        <v>227</v>
      </c>
      <c r="Q8" s="75" t="s">
        <v>228</v>
      </c>
      <c r="R8" s="50"/>
      <c r="S8" s="74" t="s">
        <v>229</v>
      </c>
      <c r="T8" s="74" t="s">
        <v>230</v>
      </c>
      <c r="U8" s="50"/>
      <c r="V8" s="50"/>
      <c r="W8" s="63"/>
      <c r="X8" s="63"/>
      <c r="Y8" s="63"/>
      <c r="Z8" s="63"/>
      <c r="AA8" s="63"/>
      <c r="AB8" s="63"/>
      <c r="AC8" s="63"/>
      <c r="AD8" s="63"/>
      <c r="AE8" s="63"/>
      <c r="AF8" s="63"/>
      <c r="AG8" s="63"/>
      <c r="AH8" s="63"/>
      <c r="AI8" s="63"/>
      <c r="AJ8" s="63"/>
      <c r="AK8" s="63"/>
      <c r="AL8" s="63"/>
      <c r="AM8" s="63"/>
    </row>
    <row r="9" ht="30.75" customHeight="1">
      <c r="A9" s="51">
        <v>1.0</v>
      </c>
      <c r="B9" s="7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Reducción del Riesgo y Adaptación al Cambio Climático</v>
      </c>
      <c r="C9" s="5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5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77" t="s">
        <v>231</v>
      </c>
      <c r="F9" s="77" t="s">
        <v>232</v>
      </c>
      <c r="G9" s="77" t="s">
        <v>233</v>
      </c>
      <c r="H9" s="77" t="str">
        <f t="shared" ref="H9:H68" si="1">CONCATENATE(E9," ",F9," ",G9)</f>
        <v>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I9" s="78" t="s">
        <v>234</v>
      </c>
      <c r="J9" s="78" t="str">
        <f t="shared" ref="J9:J68" si="2">IF(OR(I9="Preventivo",I9="Detectivo"),"Afecta probabilidad",
IF(I9="Correctivo","Afecta Impacto",""))</f>
        <v>Afecta probabilidad</v>
      </c>
      <c r="K9" s="78" t="s">
        <v>235</v>
      </c>
      <c r="L9" s="78" t="s">
        <v>236</v>
      </c>
      <c r="M9" s="78" t="s">
        <v>237</v>
      </c>
      <c r="N9" s="78" t="s">
        <v>238</v>
      </c>
      <c r="O9" s="78" t="s">
        <v>239</v>
      </c>
      <c r="P9" s="78" t="s">
        <v>240</v>
      </c>
      <c r="Q9" s="78" t="s">
        <v>241</v>
      </c>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0.4</v>
      </c>
      <c r="T9" s="80" t="str">
        <f>IF(OR(J9="",J9=0),"",
IF(J9="Afecta Impacto",'2. Identificación del Riesgo'!$O$9,""))</f>
        <v/>
      </c>
      <c r="U9" s="80">
        <f t="shared" ref="U9:U68" si="4">IFERROR(IF(S9="",0,S9-(S9*R9)),0)</f>
        <v>0.24</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5"/>
      <c r="B10" s="45"/>
      <c r="C10" s="45"/>
      <c r="D10" s="45"/>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30.75" customHeight="1">
      <c r="A12" s="51">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Reducción del Riesgo y Adaptación al Cambio Climático</v>
      </c>
      <c r="C12" s="5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5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77" t="s">
        <v>242</v>
      </c>
      <c r="F12" s="77" t="s">
        <v>243</v>
      </c>
      <c r="G12" s="77" t="s">
        <v>244</v>
      </c>
      <c r="H12" s="77" t="str">
        <f t="shared" si="1"/>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I12" s="78" t="s">
        <v>234</v>
      </c>
      <c r="J12" s="78" t="str">
        <f t="shared" si="2"/>
        <v>Afecta probabilidad</v>
      </c>
      <c r="K12" s="78" t="s">
        <v>235</v>
      </c>
      <c r="L12" s="78" t="s">
        <v>236</v>
      </c>
      <c r="M12" s="78" t="s">
        <v>237</v>
      </c>
      <c r="N12" s="78" t="s">
        <v>238</v>
      </c>
      <c r="O12" s="78" t="s">
        <v>245</v>
      </c>
      <c r="P12" s="78" t="s">
        <v>246</v>
      </c>
      <c r="Q12" s="78" t="s">
        <v>247</v>
      </c>
      <c r="R12" s="79">
        <f t="shared" si="3"/>
        <v>0.4</v>
      </c>
      <c r="S12" s="80">
        <f>IF(OR(J12="",J12=0),"",
IF(J12="Afecta probabilidad",'2. Identificación del Riesgo'!$L$12,""))</f>
        <v>0.6</v>
      </c>
      <c r="T12" s="80" t="str">
        <f>IF(OR(J12="",J12=0),"",
IF(J12="Afecta Impacto",'2. Identificación del Riesgo'!$O$12,""))</f>
        <v/>
      </c>
      <c r="U12" s="80">
        <f t="shared" si="4"/>
        <v>0.36</v>
      </c>
      <c r="V12" s="80">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7"/>
      <c r="F13" s="77"/>
      <c r="G13" s="77"/>
      <c r="H13" s="77" t="str">
        <f t="shared" si="1"/>
        <v>  </v>
      </c>
      <c r="I13" s="78"/>
      <c r="J13" s="78" t="str">
        <f t="shared" si="2"/>
        <v/>
      </c>
      <c r="K13" s="78"/>
      <c r="L13" s="78"/>
      <c r="M13" s="78"/>
      <c r="N13" s="78"/>
      <c r="O13" s="78"/>
      <c r="P13" s="78"/>
      <c r="Q13" s="78"/>
      <c r="R13" s="79" t="str">
        <f t="shared" si="3"/>
        <v/>
      </c>
      <c r="S13" s="80" t="str">
        <f>IF(OR(J13="",J13=0),"",
IF(J13="Afecta probabilidad",
IF(J12="Afecta probabilidad",S12-(S12*R12),'2. Identificación del Riesgo'!$L$12),""))</f>
        <v/>
      </c>
      <c r="T13" s="80" t="str">
        <f>IF(OR(J13="",J13=0),"",
IF(J13="Afecta Impacto",
IF(J12="Afecta Impacto",T12-(T12*R12),'2. Identificación del Riesgo'!$O$12),""))</f>
        <v/>
      </c>
      <c r="U13" s="80">
        <f t="shared" si="4"/>
        <v>0</v>
      </c>
      <c r="V13" s="80">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29.25" customHeight="1">
      <c r="A15" s="51">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
      </c>
      <c r="C15" s="5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
      </c>
      <c r="D15" s="5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
      </c>
      <c r="E15" s="77"/>
      <c r="F15" s="77"/>
      <c r="G15" s="77"/>
      <c r="H15" s="77" t="str">
        <f t="shared" si="1"/>
        <v>  </v>
      </c>
      <c r="I15" s="78"/>
      <c r="J15" s="78" t="str">
        <f t="shared" si="2"/>
        <v/>
      </c>
      <c r="K15" s="78"/>
      <c r="L15" s="78"/>
      <c r="M15" s="78"/>
      <c r="N15" s="78"/>
      <c r="O15" s="78"/>
      <c r="P15" s="78"/>
      <c r="Q15" s="78"/>
      <c r="R15" s="79" t="str">
        <f t="shared" si="3"/>
        <v/>
      </c>
      <c r="S15" s="80" t="str">
        <f>IF(OR(J15="",J15=0),"",
IF(J15="Afecta probabilidad",'2. Identificación del Riesgo'!$L$15,""))</f>
        <v/>
      </c>
      <c r="T15" s="80" t="str">
        <f>IF(OR(J15="",J15=0),"",
IF(J15="Afecta Impacto",'2. Identificación del Riesgo'!$O$15,""))</f>
        <v/>
      </c>
      <c r="U15" s="80">
        <f t="shared" si="4"/>
        <v>0</v>
      </c>
      <c r="V15" s="80">
        <f t="shared" si="5"/>
        <v>0</v>
      </c>
      <c r="W15" s="7"/>
      <c r="X15" s="7"/>
      <c r="Y15" s="7"/>
      <c r="Z15" s="7"/>
      <c r="AA15" s="7"/>
      <c r="AB15" s="7"/>
      <c r="AC15" s="7"/>
      <c r="AD15" s="7"/>
      <c r="AE15" s="7"/>
      <c r="AF15" s="7"/>
      <c r="AG15" s="7"/>
      <c r="AH15" s="7"/>
      <c r="AI15" s="7"/>
      <c r="AJ15" s="7"/>
      <c r="AK15" s="7"/>
      <c r="AL15" s="7"/>
      <c r="AM15" s="7"/>
    </row>
    <row r="16" ht="29.25" customHeight="1">
      <c r="A16" s="45"/>
      <c r="B16" s="45"/>
      <c r="C16" s="45"/>
      <c r="D16" s="45"/>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29.25" customHeight="1">
      <c r="A17" s="50"/>
      <c r="B17" s="50"/>
      <c r="C17" s="50"/>
      <c r="D17" s="50"/>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29.25" customHeight="1">
      <c r="A18" s="51">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
      </c>
      <c r="C18" s="5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
      </c>
      <c r="D18" s="5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
      </c>
      <c r="E18" s="77"/>
      <c r="F18" s="77"/>
      <c r="G18" s="77"/>
      <c r="H18" s="77" t="str">
        <f t="shared" si="1"/>
        <v>  </v>
      </c>
      <c r="I18" s="78"/>
      <c r="J18" s="78" t="str">
        <f t="shared" si="2"/>
        <v/>
      </c>
      <c r="K18" s="78"/>
      <c r="L18" s="78"/>
      <c r="M18" s="78"/>
      <c r="N18" s="78"/>
      <c r="O18" s="78"/>
      <c r="P18" s="78"/>
      <c r="Q18" s="78"/>
      <c r="R18" s="79" t="str">
        <f t="shared" si="3"/>
        <v/>
      </c>
      <c r="S18" s="80" t="str">
        <f>IF(OR(J18="",J18=0),"",
IF(J18="Afecta probabilidad",'2. Identificación del Riesgo'!$L$18,""))</f>
        <v/>
      </c>
      <c r="T18" s="80" t="str">
        <f>IF(OR(J18="",J18=0),"",
IF(J18="Afecta Impacto",'2. Identificación del Riesgo'!$O$18,""))</f>
        <v/>
      </c>
      <c r="U18" s="80">
        <f t="shared" si="4"/>
        <v>0</v>
      </c>
      <c r="V18" s="80">
        <f t="shared" si="5"/>
        <v>0</v>
      </c>
      <c r="W18" s="7"/>
      <c r="X18" s="7"/>
      <c r="Y18" s="7"/>
      <c r="Z18" s="7"/>
      <c r="AA18" s="7"/>
      <c r="AB18" s="7"/>
      <c r="AC18" s="7"/>
      <c r="AD18" s="7"/>
      <c r="AE18" s="7"/>
      <c r="AF18" s="7"/>
      <c r="AG18" s="7"/>
      <c r="AH18" s="7"/>
      <c r="AI18" s="7"/>
      <c r="AJ18" s="7"/>
      <c r="AK18" s="7"/>
      <c r="AL18" s="7"/>
      <c r="AM18" s="7"/>
    </row>
    <row r="19" ht="29.25" customHeight="1">
      <c r="A19" s="45"/>
      <c r="B19" s="45"/>
      <c r="C19" s="45"/>
      <c r="D19" s="45"/>
      <c r="E19" s="77"/>
      <c r="F19" s="77"/>
      <c r="G19" s="77"/>
      <c r="H19" s="77" t="str">
        <f t="shared" si="1"/>
        <v>  </v>
      </c>
      <c r="I19" s="78"/>
      <c r="J19" s="78" t="str">
        <f t="shared" si="2"/>
        <v/>
      </c>
      <c r="K19" s="78"/>
      <c r="L19" s="78"/>
      <c r="M19" s="78"/>
      <c r="N19" s="78"/>
      <c r="O19" s="78"/>
      <c r="P19" s="78"/>
      <c r="Q19" s="78"/>
      <c r="R19" s="79" t="str">
        <f t="shared" si="3"/>
        <v/>
      </c>
      <c r="S19" s="80" t="str">
        <f>IF(OR(J19="",J19=0),"",
IF(J19="Afecta probabilidad",
IF(J18="Afecta probabilidad",S18-(S18*R18),'2. Identificación del Riesgo'!$L$18),""))</f>
        <v/>
      </c>
      <c r="T19" s="80" t="str">
        <f>IF(OR(J19="",J19=0),"",
IF(J19="Afecta Impacto",
IF(J18="Afecta Impacto",T18-(T18*R18),'2. Identificación del Riesgo'!$O$18),""))</f>
        <v/>
      </c>
      <c r="U19" s="80">
        <f t="shared" si="4"/>
        <v>0</v>
      </c>
      <c r="V19" s="80">
        <f t="shared" si="5"/>
        <v>0</v>
      </c>
      <c r="W19" s="7"/>
      <c r="X19" s="7"/>
      <c r="Y19" s="7"/>
      <c r="Z19" s="7"/>
      <c r="AA19" s="7"/>
      <c r="AB19" s="7"/>
      <c r="AC19" s="7"/>
      <c r="AD19" s="7"/>
      <c r="AE19" s="7"/>
      <c r="AF19" s="7"/>
      <c r="AG19" s="7"/>
      <c r="AH19" s="7"/>
      <c r="AI19" s="7"/>
      <c r="AJ19" s="7"/>
      <c r="AK19" s="7"/>
      <c r="AL19" s="7"/>
      <c r="AM19" s="7"/>
    </row>
    <row r="20" ht="29.25" customHeight="1">
      <c r="A20" s="50"/>
      <c r="B20" s="50"/>
      <c r="C20" s="50"/>
      <c r="D20" s="50"/>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29.25" customHeight="1">
      <c r="A21" s="51">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
      </c>
      <c r="C21" s="5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
      </c>
      <c r="D21" s="5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
      </c>
      <c r="E21" s="77"/>
      <c r="F21" s="77"/>
      <c r="G21" s="77"/>
      <c r="H21" s="77" t="str">
        <f t="shared" si="1"/>
        <v>  </v>
      </c>
      <c r="I21" s="78"/>
      <c r="J21" s="78" t="str">
        <f t="shared" si="2"/>
        <v/>
      </c>
      <c r="K21" s="78"/>
      <c r="L21" s="78"/>
      <c r="M21" s="78"/>
      <c r="N21" s="78"/>
      <c r="O21" s="78"/>
      <c r="P21" s="78"/>
      <c r="Q21" s="78"/>
      <c r="R21" s="79" t="str">
        <f t="shared" si="3"/>
        <v/>
      </c>
      <c r="S21" s="80" t="str">
        <f>IF(OR(J21="",J21=0),"",
IF(J21="Afecta probabilidad",'2. Identificación del Riesgo'!$L$21,""))</f>
        <v/>
      </c>
      <c r="T21" s="80" t="str">
        <f>IF(OR(J21="",J21=0),"",
IF(J21="Afecta Impacto",'2. Identificación del Riesgo'!$O$21,""))</f>
        <v/>
      </c>
      <c r="U21" s="80">
        <f t="shared" si="4"/>
        <v>0</v>
      </c>
      <c r="V21" s="80">
        <f t="shared" si="5"/>
        <v>0</v>
      </c>
      <c r="W21" s="7"/>
      <c r="X21" s="7"/>
      <c r="Y21" s="7"/>
      <c r="Z21" s="7"/>
      <c r="AA21" s="7"/>
      <c r="AB21" s="7"/>
      <c r="AC21" s="7"/>
      <c r="AD21" s="7"/>
      <c r="AE21" s="7"/>
      <c r="AF21" s="7"/>
      <c r="AG21" s="7"/>
      <c r="AH21" s="7"/>
      <c r="AI21" s="7"/>
      <c r="AJ21" s="7"/>
      <c r="AK21" s="7"/>
      <c r="AL21" s="7"/>
      <c r="AM21" s="7"/>
    </row>
    <row r="22" ht="29.25" customHeight="1">
      <c r="A22" s="45"/>
      <c r="B22" s="45"/>
      <c r="C22" s="45"/>
      <c r="D22" s="45"/>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29.25" customHeight="1">
      <c r="A23" s="50"/>
      <c r="B23" s="50"/>
      <c r="C23" s="50"/>
      <c r="D23" s="50"/>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29.25" customHeight="1">
      <c r="A24" s="51">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
      </c>
      <c r="C24" s="5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
      </c>
      <c r="D24" s="5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
      </c>
      <c r="E24" s="77"/>
      <c r="F24" s="77"/>
      <c r="G24" s="77"/>
      <c r="H24" s="77" t="str">
        <f t="shared" si="1"/>
        <v>  </v>
      </c>
      <c r="I24" s="78"/>
      <c r="J24" s="78" t="str">
        <f t="shared" si="2"/>
        <v/>
      </c>
      <c r="K24" s="78"/>
      <c r="L24" s="78"/>
      <c r="M24" s="78"/>
      <c r="N24" s="78"/>
      <c r="O24" s="78"/>
      <c r="P24" s="78"/>
      <c r="Q24" s="78"/>
      <c r="R24" s="79" t="str">
        <f t="shared" si="3"/>
        <v/>
      </c>
      <c r="S24" s="80" t="str">
        <f>IF(OR(J24="",J24=0),"",
IF(J24="Afecta probabilidad",'2. Identificación del Riesgo'!$L$24,""))</f>
        <v/>
      </c>
      <c r="T24" s="80" t="str">
        <f>IF(OR(J24="",J24=0),"",
IF(J24="Afecta Impacto",'2. Identificación del Riesgo'!$O$24,""))</f>
        <v/>
      </c>
      <c r="U24" s="80">
        <f t="shared" si="4"/>
        <v>0</v>
      </c>
      <c r="V24" s="80">
        <f t="shared" si="5"/>
        <v>0</v>
      </c>
      <c r="W24" s="7"/>
      <c r="X24" s="7"/>
      <c r="Y24" s="7"/>
      <c r="Z24" s="7"/>
      <c r="AA24" s="7"/>
      <c r="AB24" s="7"/>
      <c r="AC24" s="7"/>
      <c r="AD24" s="7"/>
      <c r="AE24" s="7"/>
      <c r="AF24" s="7"/>
      <c r="AG24" s="7"/>
      <c r="AH24" s="7"/>
      <c r="AI24" s="7"/>
      <c r="AJ24" s="7"/>
      <c r="AK24" s="7"/>
      <c r="AL24" s="7"/>
      <c r="AM24" s="7"/>
    </row>
    <row r="25" ht="29.25" customHeight="1">
      <c r="A25" s="45"/>
      <c r="B25" s="45"/>
      <c r="C25" s="45"/>
      <c r="D25" s="45"/>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29.25" customHeight="1">
      <c r="A26" s="50"/>
      <c r="B26" s="50"/>
      <c r="C26" s="50"/>
      <c r="D26" s="50"/>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29.25" customHeight="1">
      <c r="A27" s="51">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5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5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77"/>
      <c r="F27" s="77"/>
      <c r="G27" s="77"/>
      <c r="H27" s="77" t="str">
        <f t="shared" si="1"/>
        <v>  </v>
      </c>
      <c r="I27" s="78"/>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29.25" customHeight="1">
      <c r="A28" s="45"/>
      <c r="B28" s="45"/>
      <c r="C28" s="45"/>
      <c r="D28" s="45"/>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29.25" customHeight="1">
      <c r="A29" s="50"/>
      <c r="B29" s="50"/>
      <c r="C29" s="50"/>
      <c r="D29" s="50"/>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29.25" customHeight="1">
      <c r="A30" s="51">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29.25" customHeight="1">
      <c r="A31" s="45"/>
      <c r="B31" s="45"/>
      <c r="C31" s="45"/>
      <c r="D31" s="45"/>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29.25" customHeight="1">
      <c r="A32" s="50"/>
      <c r="B32" s="50"/>
      <c r="C32" s="50"/>
      <c r="D32" s="50"/>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29.25" customHeight="1">
      <c r="A33" s="51">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29.25" customHeight="1">
      <c r="A34" s="45"/>
      <c r="B34" s="45"/>
      <c r="C34" s="45"/>
      <c r="D34" s="45"/>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29.25" customHeight="1">
      <c r="A35" s="50"/>
      <c r="B35" s="50"/>
      <c r="C35" s="50"/>
      <c r="D35" s="50"/>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29.25" customHeight="1">
      <c r="A36" s="51">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29.25" customHeight="1">
      <c r="A37" s="45"/>
      <c r="B37" s="45"/>
      <c r="C37" s="45"/>
      <c r="D37" s="45"/>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29.25" customHeight="1">
      <c r="A38" s="50"/>
      <c r="B38" s="50"/>
      <c r="C38" s="50"/>
      <c r="D38" s="50"/>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29.25" customHeight="1">
      <c r="A39" s="51">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29.25" customHeight="1">
      <c r="A40" s="45"/>
      <c r="B40" s="45"/>
      <c r="C40" s="45"/>
      <c r="D40" s="45"/>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29.25" customHeight="1">
      <c r="A41" s="50"/>
      <c r="B41" s="50"/>
      <c r="C41" s="50"/>
      <c r="D41" s="50"/>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1">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1">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1">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1">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1">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1">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1">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1">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1">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O15 E16:V17 P18 Q15:V15">
    <cfRule type="expression" dxfId="9" priority="4">
      <formula>IF($D$15="No aplica",1,0)</formula>
    </cfRule>
  </conditionalFormatting>
  <conditionalFormatting sqref="E18:F18 E19:V20 H18:O18 Q18:V18">
    <cfRule type="expression" dxfId="9" priority="5">
      <formula>IF($D$18="No aplica",1,0)</formula>
    </cfRule>
  </conditionalFormatting>
  <conditionalFormatting sqref="E22:V23 H21:J21 R21:V21">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F21:G21">
    <cfRule type="expression" dxfId="9" priority="24">
      <formula>IF($D$21="No aplica",1,0)</formula>
    </cfRule>
  </conditionalFormatting>
  <conditionalFormatting sqref="E21">
    <cfRule type="expression" dxfId="9" priority="25">
      <formula>IF($D$21="No aplica",1,0)</formula>
    </cfRule>
  </conditionalFormatting>
  <conditionalFormatting sqref="K21:Q21">
    <cfRule type="expression" dxfId="9" priority="26">
      <formula>IF($D$21="No aplica",1,0)</formula>
    </cfRule>
  </conditionalFormatting>
  <conditionalFormatting sqref="G18">
    <cfRule type="expression" dxfId="9" priority="27">
      <formula>IF($D$15="No aplica",1,0)</formula>
    </cfRule>
  </conditionalFormatting>
  <conditionalFormatting sqref="P15">
    <cfRule type="expression" dxfId="9" priority="28">
      <formula>IF($D$15="No aplica",1,0)</formula>
    </cfRule>
  </conditionalFormatting>
  <dataValidations>
    <dataValidation type="list" allowBlank="1" showErrorMessage="1" sqref="N9:N68">
      <formula1>Listas!$M$2:$M$4</formula1>
    </dataValidation>
    <dataValidation type="list" allowBlank="1" showErrorMessage="1" sqref="L9:L68">
      <formula1>Listas!$K$2:$K$4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0" t="s">
        <v>248</v>
      </c>
      <c r="W1" s="27"/>
      <c r="X1" s="7"/>
      <c r="Y1" s="7"/>
      <c r="Z1" s="7"/>
      <c r="AA1" s="7"/>
      <c r="AB1" s="7"/>
      <c r="AC1" s="7"/>
      <c r="AD1" s="7"/>
      <c r="AE1" s="7"/>
      <c r="AF1" s="7"/>
      <c r="AG1" s="7"/>
      <c r="AH1" s="7"/>
      <c r="AI1" s="7"/>
      <c r="AJ1" s="7"/>
      <c r="AK1" s="7"/>
      <c r="AL1" s="7"/>
      <c r="AM1" s="7"/>
    </row>
    <row r="2" ht="16.5" customHeight="1">
      <c r="A2" s="9"/>
      <c r="B2" s="10"/>
      <c r="C2" s="9"/>
      <c r="U2" s="10"/>
      <c r="V2" s="60" t="s">
        <v>249</v>
      </c>
      <c r="W2" s="27"/>
      <c r="X2" s="7"/>
      <c r="Y2" s="7"/>
      <c r="Z2" s="7"/>
      <c r="AA2" s="7"/>
      <c r="AB2" s="7"/>
      <c r="AC2" s="7"/>
      <c r="AD2" s="7"/>
      <c r="AE2" s="7"/>
      <c r="AF2" s="7"/>
      <c r="AG2" s="7"/>
      <c r="AH2" s="7"/>
      <c r="AI2" s="7"/>
      <c r="AJ2" s="7"/>
      <c r="AK2" s="7"/>
      <c r="AL2" s="7"/>
      <c r="AM2" s="7"/>
    </row>
    <row r="3" ht="16.5" customHeight="1">
      <c r="A3" s="9"/>
      <c r="B3" s="10"/>
      <c r="C3" s="9"/>
      <c r="U3" s="10"/>
      <c r="V3" s="60" t="s">
        <v>250</v>
      </c>
      <c r="W3" s="2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0" t="s">
        <v>251</v>
      </c>
      <c r="W4" s="27"/>
      <c r="X4" s="7"/>
      <c r="Y4" s="7"/>
      <c r="Z4" s="7"/>
      <c r="AA4" s="7"/>
      <c r="AB4" s="7"/>
      <c r="AC4" s="7"/>
      <c r="AD4" s="7"/>
      <c r="AE4" s="7"/>
      <c r="AF4" s="7"/>
      <c r="AG4" s="7"/>
      <c r="AH4" s="7"/>
      <c r="AI4" s="7"/>
      <c r="AJ4" s="7"/>
      <c r="AK4" s="7"/>
      <c r="AL4" s="7"/>
      <c r="AM4" s="7"/>
    </row>
    <row r="5" ht="16.5" customHeight="1">
      <c r="A5" s="61"/>
      <c r="B5" s="61"/>
      <c r="C5" s="61"/>
      <c r="D5" s="61"/>
      <c r="E5" s="61"/>
      <c r="F5" s="61"/>
      <c r="G5" s="61"/>
      <c r="H5" s="61"/>
      <c r="I5" s="61"/>
      <c r="J5" s="61"/>
      <c r="K5" s="61"/>
      <c r="L5" s="61"/>
      <c r="M5" s="66"/>
      <c r="N5" s="66"/>
      <c r="O5" s="66"/>
      <c r="P5" s="61"/>
      <c r="Q5" s="61"/>
      <c r="R5" s="61"/>
      <c r="S5" s="61"/>
      <c r="T5" s="61"/>
      <c r="U5" s="61"/>
      <c r="V5" s="61"/>
      <c r="W5" s="61"/>
      <c r="X5" s="7"/>
      <c r="Y5" s="7"/>
      <c r="Z5" s="7"/>
      <c r="AA5" s="7"/>
      <c r="AB5" s="7"/>
      <c r="AC5" s="7"/>
      <c r="AD5" s="7"/>
      <c r="AE5" s="7"/>
      <c r="AF5" s="7"/>
      <c r="AG5" s="7"/>
      <c r="AH5" s="7"/>
      <c r="AI5" s="7"/>
      <c r="AJ5" s="7"/>
      <c r="AK5" s="7"/>
      <c r="AL5" s="7"/>
      <c r="AM5" s="7"/>
    </row>
    <row r="6" ht="15.0" customHeight="1">
      <c r="A6" s="44" t="s">
        <v>119</v>
      </c>
      <c r="B6" s="26"/>
      <c r="C6" s="26"/>
      <c r="D6" s="27"/>
      <c r="E6" s="44" t="s">
        <v>252</v>
      </c>
      <c r="F6" s="26"/>
      <c r="G6" s="26"/>
      <c r="H6" s="26"/>
      <c r="I6" s="26"/>
      <c r="J6" s="26"/>
      <c r="K6" s="26"/>
      <c r="L6" s="26"/>
      <c r="M6" s="26"/>
      <c r="N6" s="26"/>
      <c r="O6" s="26"/>
      <c r="P6" s="26"/>
      <c r="Q6" s="26"/>
      <c r="R6" s="26"/>
      <c r="S6" s="26"/>
      <c r="T6" s="26"/>
      <c r="U6" s="26"/>
      <c r="V6" s="26"/>
      <c r="W6" s="27"/>
      <c r="X6" s="7"/>
      <c r="Y6" s="7"/>
      <c r="Z6" s="7"/>
      <c r="AA6" s="7"/>
      <c r="AB6" s="7"/>
      <c r="AC6" s="7"/>
      <c r="AD6" s="7"/>
      <c r="AE6" s="7"/>
      <c r="AF6" s="7"/>
      <c r="AG6" s="7"/>
      <c r="AH6" s="7"/>
      <c r="AI6" s="7"/>
      <c r="AJ6" s="7"/>
      <c r="AK6" s="7"/>
      <c r="AL6" s="7"/>
      <c r="AM6" s="7"/>
    </row>
    <row r="7" ht="18.0" customHeight="1">
      <c r="A7" s="42" t="s">
        <v>117</v>
      </c>
      <c r="B7" s="43" t="s">
        <v>118</v>
      </c>
      <c r="C7" s="48" t="s">
        <v>126</v>
      </c>
      <c r="D7" s="48" t="s">
        <v>127</v>
      </c>
      <c r="E7" s="49" t="s">
        <v>214</v>
      </c>
      <c r="F7" s="81" t="s">
        <v>253</v>
      </c>
      <c r="G7" s="81" t="s">
        <v>254</v>
      </c>
      <c r="H7" s="81" t="s">
        <v>255</v>
      </c>
      <c r="I7" s="81" t="s">
        <v>256</v>
      </c>
      <c r="J7" s="81" t="s">
        <v>257</v>
      </c>
      <c r="K7" s="81" t="s">
        <v>258</v>
      </c>
      <c r="L7" s="81" t="s">
        <v>259</v>
      </c>
      <c r="M7" s="48" t="s">
        <v>260</v>
      </c>
      <c r="N7" s="48" t="s">
        <v>261</v>
      </c>
      <c r="O7" s="48" t="s">
        <v>262</v>
      </c>
      <c r="P7" s="49" t="s">
        <v>263</v>
      </c>
      <c r="Q7" s="48" t="s">
        <v>264</v>
      </c>
      <c r="R7" s="48" t="s">
        <v>265</v>
      </c>
      <c r="S7" s="48" t="s">
        <v>266</v>
      </c>
      <c r="T7" s="48" t="s">
        <v>267</v>
      </c>
      <c r="U7" s="49" t="s">
        <v>268</v>
      </c>
      <c r="V7" s="48" t="s">
        <v>269</v>
      </c>
      <c r="W7" s="48" t="s">
        <v>270</v>
      </c>
      <c r="X7" s="7"/>
      <c r="Y7" s="7"/>
      <c r="Z7" s="7"/>
      <c r="AA7" s="7"/>
      <c r="AB7" s="7"/>
      <c r="AC7" s="7"/>
      <c r="AD7" s="7"/>
      <c r="AE7" s="7"/>
      <c r="AF7" s="7"/>
      <c r="AG7" s="7"/>
      <c r="AH7" s="7"/>
      <c r="AI7" s="7"/>
      <c r="AJ7" s="7"/>
      <c r="AK7" s="7"/>
      <c r="AL7" s="7"/>
      <c r="AM7" s="7"/>
    </row>
    <row r="8" ht="59.25" customHeight="1">
      <c r="A8" s="50"/>
      <c r="B8" s="50"/>
      <c r="C8" s="50"/>
      <c r="D8" s="50"/>
      <c r="E8" s="50"/>
      <c r="F8" s="50"/>
      <c r="G8" s="50"/>
      <c r="H8" s="50"/>
      <c r="I8" s="50"/>
      <c r="J8" s="50"/>
      <c r="K8" s="50"/>
      <c r="L8" s="50"/>
      <c r="M8" s="50"/>
      <c r="N8" s="50"/>
      <c r="O8" s="50"/>
      <c r="P8" s="50"/>
      <c r="Q8" s="50"/>
      <c r="R8" s="50"/>
      <c r="S8" s="50"/>
      <c r="T8" s="50"/>
      <c r="U8" s="50"/>
      <c r="V8" s="50"/>
      <c r="W8" s="50"/>
      <c r="X8" s="63"/>
      <c r="Y8" s="63"/>
      <c r="Z8" s="63"/>
      <c r="AA8" s="63"/>
      <c r="AB8" s="63"/>
      <c r="AC8" s="63"/>
      <c r="AD8" s="63"/>
      <c r="AE8" s="63"/>
      <c r="AF8" s="63"/>
      <c r="AG8" s="63"/>
      <c r="AH8" s="63"/>
      <c r="AI8" s="63"/>
      <c r="AJ8" s="63"/>
      <c r="AK8" s="63"/>
      <c r="AL8" s="63"/>
      <c r="AM8" s="63"/>
    </row>
    <row r="9" ht="21.0" customHeight="1">
      <c r="A9" s="51">
        <v>1.0</v>
      </c>
      <c r="B9" s="7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2"/>
      <c r="F9" s="83"/>
      <c r="G9" s="83"/>
      <c r="H9" s="83"/>
      <c r="I9" s="83"/>
      <c r="J9" s="83"/>
      <c r="K9" s="83"/>
      <c r="L9" s="83"/>
      <c r="M9" s="78" t="str">
        <f t="shared" ref="M9:M68" si="1">IF(AND(N9&gt;=0,N9&lt;=85),"Débil",
IF(AND(N9&gt;=86,N9&lt;=95),"Moderado",
IF(AND(N9&gt;=96,N9&lt;=100),"Fuerte","")))</f>
        <v/>
      </c>
      <c r="N9" s="78"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78"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78"/>
      <c r="Q9" s="78"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4" t="str">
        <f>IF(AND(N9="",N10="",N11=""),"",AVERAGE(N9:N11))</f>
        <v/>
      </c>
      <c r="S9" s="84" t="str">
        <f>IF(R9="","",
IF(R9=100,"Fuerte",
IF(R9&lt;50,"Débil",
IF(OR(R9&gt;=50,R9&lt;100),"Moderado",""))))</f>
        <v/>
      </c>
      <c r="T9" s="52" t="str">
        <f>IF(S9="","",IF(S9="Fuerte","NO","SI"))</f>
        <v/>
      </c>
      <c r="U9" s="52"/>
      <c r="V9" s="52"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3"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4"/>
      <c r="Y9" s="64"/>
      <c r="Z9" s="64"/>
      <c r="AA9" s="64"/>
      <c r="AB9" s="64"/>
      <c r="AC9" s="64"/>
      <c r="AD9" s="64"/>
      <c r="AE9" s="64"/>
      <c r="AF9" s="64"/>
      <c r="AG9" s="64"/>
      <c r="AH9" s="64"/>
      <c r="AI9" s="64"/>
      <c r="AJ9" s="64"/>
      <c r="AK9" s="64"/>
      <c r="AL9" s="64"/>
      <c r="AM9" s="64"/>
    </row>
    <row r="10" ht="21.0" customHeight="1">
      <c r="A10" s="45"/>
      <c r="B10" s="45"/>
      <c r="C10" s="45"/>
      <c r="D10" s="45"/>
      <c r="E10" s="82"/>
      <c r="F10" s="83"/>
      <c r="G10" s="83"/>
      <c r="H10" s="83"/>
      <c r="I10" s="83"/>
      <c r="J10" s="83"/>
      <c r="K10" s="83"/>
      <c r="L10" s="83"/>
      <c r="M10" s="78" t="str">
        <f t="shared" si="1"/>
        <v/>
      </c>
      <c r="N10" s="78"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78" t="str">
        <f t="shared" si="2"/>
        <v/>
      </c>
      <c r="P10" s="78"/>
      <c r="Q10" s="78" t="str">
        <f t="shared" si="3"/>
        <v/>
      </c>
      <c r="R10" s="45"/>
      <c r="S10" s="45"/>
      <c r="T10" s="45"/>
      <c r="U10" s="45"/>
      <c r="V10" s="45"/>
      <c r="W10" s="45"/>
      <c r="X10" s="7"/>
      <c r="Y10" s="7"/>
      <c r="Z10" s="7"/>
      <c r="AA10" s="7"/>
      <c r="AB10" s="7"/>
      <c r="AC10" s="7"/>
      <c r="AD10" s="7"/>
      <c r="AE10" s="7"/>
      <c r="AF10" s="7"/>
      <c r="AG10" s="7"/>
      <c r="AH10" s="7"/>
      <c r="AI10" s="7"/>
      <c r="AJ10" s="7"/>
      <c r="AK10" s="7"/>
      <c r="AL10" s="7"/>
      <c r="AM10" s="7"/>
    </row>
    <row r="11" ht="21.0" customHeight="1">
      <c r="A11" s="50"/>
      <c r="B11" s="50"/>
      <c r="C11" s="50"/>
      <c r="D11" s="50"/>
      <c r="E11" s="82"/>
      <c r="F11" s="83"/>
      <c r="G11" s="83"/>
      <c r="H11" s="83"/>
      <c r="I11" s="83"/>
      <c r="J11" s="83"/>
      <c r="K11" s="83"/>
      <c r="L11" s="83"/>
      <c r="M11" s="78" t="str">
        <f t="shared" si="1"/>
        <v/>
      </c>
      <c r="N11" s="78"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8" t="str">
        <f t="shared" si="2"/>
        <v/>
      </c>
      <c r="P11" s="78"/>
      <c r="Q11" s="78" t="str">
        <f t="shared" si="3"/>
        <v/>
      </c>
      <c r="R11" s="50"/>
      <c r="S11" s="50"/>
      <c r="T11" s="50"/>
      <c r="U11" s="50"/>
      <c r="V11" s="50"/>
      <c r="W11" s="50"/>
      <c r="X11" s="7"/>
      <c r="Y11" s="7"/>
      <c r="Z11" s="7"/>
      <c r="AA11" s="7"/>
      <c r="AB11" s="7"/>
      <c r="AC11" s="7"/>
      <c r="AD11" s="7"/>
      <c r="AE11" s="7"/>
      <c r="AF11" s="7"/>
      <c r="AG11" s="7"/>
      <c r="AH11" s="7"/>
      <c r="AI11" s="7"/>
      <c r="AJ11" s="7"/>
      <c r="AK11" s="7"/>
      <c r="AL11" s="7"/>
      <c r="AM11" s="7"/>
    </row>
    <row r="12" ht="21.75" customHeight="1">
      <c r="A12" s="51">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5"/>
      <c r="F12" s="83"/>
      <c r="G12" s="83"/>
      <c r="H12" s="83"/>
      <c r="I12" s="83"/>
      <c r="J12" s="83"/>
      <c r="K12" s="83"/>
      <c r="L12" s="83"/>
      <c r="M12" s="78" t="str">
        <f t="shared" si="1"/>
        <v/>
      </c>
      <c r="N12" s="78"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78" t="str">
        <f t="shared" si="2"/>
        <v/>
      </c>
      <c r="P12" s="78"/>
      <c r="Q12" s="78" t="str">
        <f t="shared" si="3"/>
        <v/>
      </c>
      <c r="R12" s="84" t="str">
        <f>IF(AND(N12="",N13="",N14=""),"",AVERAGE(N12:N14))</f>
        <v/>
      </c>
      <c r="S12" s="84" t="str">
        <f>IF(R12="","",
IF(R12=100,"Fuerte",
IF(R12&lt;50,"Débil",
IF(OR(R12&gt;=50,R12&lt;100),"Moderado",""))))</f>
        <v/>
      </c>
      <c r="T12" s="52" t="str">
        <f>IF(S12="","",IF(S12="Fuerte","NO","SI"))</f>
        <v/>
      </c>
      <c r="U12" s="52"/>
      <c r="V12" s="52"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53"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21.75" customHeight="1">
      <c r="A13" s="45"/>
      <c r="B13" s="45"/>
      <c r="C13" s="45"/>
      <c r="D13" s="45"/>
      <c r="E13" s="85"/>
      <c r="F13" s="83"/>
      <c r="G13" s="83"/>
      <c r="H13" s="83"/>
      <c r="I13" s="83"/>
      <c r="J13" s="83"/>
      <c r="K13" s="83"/>
      <c r="L13" s="83"/>
      <c r="M13" s="78" t="str">
        <f t="shared" si="1"/>
        <v/>
      </c>
      <c r="N13" s="78"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8" t="str">
        <f t="shared" si="2"/>
        <v/>
      </c>
      <c r="P13" s="78"/>
      <c r="Q13" s="78" t="str">
        <f t="shared" si="3"/>
        <v/>
      </c>
      <c r="R13" s="45"/>
      <c r="S13" s="45"/>
      <c r="T13" s="45"/>
      <c r="U13" s="45"/>
      <c r="V13" s="45"/>
      <c r="W13" s="45"/>
      <c r="X13" s="7"/>
      <c r="Y13" s="7"/>
      <c r="Z13" s="7"/>
      <c r="AA13" s="7"/>
      <c r="AB13" s="7"/>
      <c r="AC13" s="7"/>
      <c r="AD13" s="7"/>
      <c r="AE13" s="7"/>
      <c r="AF13" s="7"/>
      <c r="AG13" s="7"/>
      <c r="AH13" s="7"/>
      <c r="AI13" s="7"/>
      <c r="AJ13" s="7"/>
      <c r="AK13" s="7"/>
      <c r="AL13" s="7"/>
      <c r="AM13" s="7"/>
    </row>
    <row r="14" ht="21.75" customHeight="1">
      <c r="A14" s="50"/>
      <c r="B14" s="50"/>
      <c r="C14" s="50"/>
      <c r="D14" s="50"/>
      <c r="E14" s="85"/>
      <c r="F14" s="83"/>
      <c r="G14" s="83"/>
      <c r="H14" s="83"/>
      <c r="I14" s="83"/>
      <c r="J14" s="83"/>
      <c r="K14" s="83"/>
      <c r="L14" s="83"/>
      <c r="M14" s="78" t="str">
        <f t="shared" si="1"/>
        <v/>
      </c>
      <c r="N14" s="78"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8" t="str">
        <f t="shared" si="2"/>
        <v/>
      </c>
      <c r="P14" s="78"/>
      <c r="Q14" s="78" t="str">
        <f t="shared" si="3"/>
        <v/>
      </c>
      <c r="R14" s="50"/>
      <c r="S14" s="50"/>
      <c r="T14" s="50"/>
      <c r="U14" s="50"/>
      <c r="V14" s="50"/>
      <c r="W14" s="50"/>
      <c r="X14" s="7"/>
      <c r="Y14" s="7"/>
      <c r="Z14" s="7"/>
      <c r="AA14" s="7"/>
      <c r="AB14" s="7"/>
      <c r="AC14" s="7"/>
      <c r="AD14" s="7"/>
      <c r="AE14" s="7"/>
      <c r="AF14" s="7"/>
      <c r="AG14" s="7"/>
      <c r="AH14" s="7"/>
      <c r="AI14" s="7"/>
      <c r="AJ14" s="7"/>
      <c r="AK14" s="7"/>
      <c r="AL14" s="7"/>
      <c r="AM14" s="7"/>
    </row>
    <row r="15" ht="42.75" customHeight="1">
      <c r="A15" s="51">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85"/>
      <c r="F15" s="83"/>
      <c r="G15" s="83"/>
      <c r="H15" s="83"/>
      <c r="I15" s="83"/>
      <c r="J15" s="83"/>
      <c r="K15" s="83"/>
      <c r="L15" s="83"/>
      <c r="M15" s="78" t="str">
        <f t="shared" si="1"/>
        <v/>
      </c>
      <c r="N15" s="78"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78" t="str">
        <f t="shared" si="2"/>
        <v/>
      </c>
      <c r="P15" s="78"/>
      <c r="Q15" s="78" t="str">
        <f t="shared" si="3"/>
        <v/>
      </c>
      <c r="R15" s="84" t="str">
        <f>IF(AND(N15="",N16="",N17=""),"",AVERAGE(N15:N17))</f>
        <v/>
      </c>
      <c r="S15" s="84" t="str">
        <f>IF(R15="","",
IF(R15=100,"Fuerte",
IF(R15&lt;50,"Débil",
IF(OR(R15&gt;=50,R15&lt;100),"Moderado",""))))</f>
        <v/>
      </c>
      <c r="T15" s="52" t="str">
        <f>IF(S15="","",IF(S15="Fuerte","NO","SI"))</f>
        <v/>
      </c>
      <c r="U15" s="52"/>
      <c r="V15" s="52"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3"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2.75" customHeight="1">
      <c r="A16" s="45"/>
      <c r="B16" s="45"/>
      <c r="C16" s="45"/>
      <c r="D16" s="45"/>
      <c r="E16" s="85"/>
      <c r="F16" s="83"/>
      <c r="G16" s="83"/>
      <c r="H16" s="83"/>
      <c r="I16" s="83"/>
      <c r="J16" s="83"/>
      <c r="K16" s="83"/>
      <c r="L16" s="83"/>
      <c r="M16" s="78" t="str">
        <f t="shared" si="1"/>
        <v/>
      </c>
      <c r="N16" s="78"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78" t="str">
        <f t="shared" si="2"/>
        <v/>
      </c>
      <c r="P16" s="78"/>
      <c r="Q16" s="78" t="str">
        <f t="shared" si="3"/>
        <v/>
      </c>
      <c r="R16" s="45"/>
      <c r="S16" s="45"/>
      <c r="T16" s="45"/>
      <c r="U16" s="45"/>
      <c r="V16" s="45"/>
      <c r="W16" s="45"/>
      <c r="X16" s="7"/>
      <c r="Y16" s="7"/>
      <c r="Z16" s="7"/>
      <c r="AA16" s="7"/>
      <c r="AB16" s="7"/>
      <c r="AC16" s="7"/>
      <c r="AD16" s="7"/>
      <c r="AE16" s="7"/>
      <c r="AF16" s="7"/>
      <c r="AG16" s="7"/>
      <c r="AH16" s="7"/>
      <c r="AI16" s="7"/>
      <c r="AJ16" s="7"/>
      <c r="AK16" s="7"/>
      <c r="AL16" s="7"/>
      <c r="AM16" s="7"/>
    </row>
    <row r="17" ht="42.75" customHeight="1">
      <c r="A17" s="50"/>
      <c r="B17" s="50"/>
      <c r="C17" s="50"/>
      <c r="D17" s="50"/>
      <c r="E17" s="85"/>
      <c r="F17" s="83"/>
      <c r="G17" s="83"/>
      <c r="H17" s="83"/>
      <c r="I17" s="83"/>
      <c r="J17" s="83"/>
      <c r="K17" s="83"/>
      <c r="L17" s="83"/>
      <c r="M17" s="78" t="str">
        <f t="shared" si="1"/>
        <v/>
      </c>
      <c r="N17" s="78"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78" t="str">
        <f t="shared" si="2"/>
        <v/>
      </c>
      <c r="P17" s="78"/>
      <c r="Q17" s="78" t="str">
        <f t="shared" si="3"/>
        <v/>
      </c>
      <c r="R17" s="50"/>
      <c r="S17" s="50"/>
      <c r="T17" s="50"/>
      <c r="U17" s="50"/>
      <c r="V17" s="50"/>
      <c r="W17" s="50"/>
      <c r="X17" s="7"/>
      <c r="Y17" s="7"/>
      <c r="Z17" s="7"/>
      <c r="AA17" s="7"/>
      <c r="AB17" s="7"/>
      <c r="AC17" s="7"/>
      <c r="AD17" s="7"/>
      <c r="AE17" s="7"/>
      <c r="AF17" s="7"/>
      <c r="AG17" s="7"/>
      <c r="AH17" s="7"/>
      <c r="AI17" s="7"/>
      <c r="AJ17" s="7"/>
      <c r="AK17" s="7"/>
      <c r="AL17" s="7"/>
      <c r="AM17" s="7"/>
    </row>
    <row r="18" ht="42.75" customHeight="1">
      <c r="A18" s="51">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85"/>
      <c r="F18" s="83"/>
      <c r="G18" s="83"/>
      <c r="H18" s="83"/>
      <c r="I18" s="83"/>
      <c r="J18" s="83"/>
      <c r="K18" s="83"/>
      <c r="L18" s="83"/>
      <c r="M18" s="78" t="str">
        <f t="shared" si="1"/>
        <v/>
      </c>
      <c r="N18" s="78"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8" t="str">
        <f t="shared" si="2"/>
        <v/>
      </c>
      <c r="P18" s="78"/>
      <c r="Q18" s="78" t="str">
        <f t="shared" si="3"/>
        <v/>
      </c>
      <c r="R18" s="84" t="str">
        <f>IF(AND(N18="",N19="",N20=""),"",AVERAGE(N18:N20))</f>
        <v/>
      </c>
      <c r="S18" s="84" t="str">
        <f>IF(R18="","",
IF(R18=100,"Fuerte",
IF(R18&lt;50,"Débil",
IF(OR(R18&gt;=50,R18&lt;100),"Moderado",""))))</f>
        <v/>
      </c>
      <c r="T18" s="52" t="str">
        <f>IF(S18="","",IF(S18="Fuerte","NO","SI"))</f>
        <v/>
      </c>
      <c r="U18" s="52"/>
      <c r="V18" s="52"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3"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2.75" customHeight="1">
      <c r="A19" s="45"/>
      <c r="B19" s="45"/>
      <c r="C19" s="45"/>
      <c r="D19" s="45"/>
      <c r="E19" s="85"/>
      <c r="F19" s="83"/>
      <c r="G19" s="83"/>
      <c r="H19" s="83"/>
      <c r="I19" s="83"/>
      <c r="J19" s="83"/>
      <c r="K19" s="83"/>
      <c r="L19" s="83"/>
      <c r="M19" s="78" t="str">
        <f t="shared" si="1"/>
        <v/>
      </c>
      <c r="N19" s="78"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8" t="str">
        <f t="shared" si="2"/>
        <v/>
      </c>
      <c r="P19" s="78"/>
      <c r="Q19" s="78" t="str">
        <f t="shared" si="3"/>
        <v/>
      </c>
      <c r="R19" s="45"/>
      <c r="S19" s="45"/>
      <c r="T19" s="45"/>
      <c r="U19" s="45"/>
      <c r="V19" s="45"/>
      <c r="W19" s="45"/>
      <c r="X19" s="7"/>
      <c r="Y19" s="7"/>
      <c r="Z19" s="7"/>
      <c r="AA19" s="7"/>
      <c r="AB19" s="7"/>
      <c r="AC19" s="7"/>
      <c r="AD19" s="7"/>
      <c r="AE19" s="7"/>
      <c r="AF19" s="7"/>
      <c r="AG19" s="7"/>
      <c r="AH19" s="7"/>
      <c r="AI19" s="7"/>
      <c r="AJ19" s="7"/>
      <c r="AK19" s="7"/>
      <c r="AL19" s="7"/>
      <c r="AM19" s="7"/>
    </row>
    <row r="20" ht="42.75" customHeight="1">
      <c r="A20" s="50"/>
      <c r="B20" s="50"/>
      <c r="C20" s="50"/>
      <c r="D20" s="50"/>
      <c r="E20" s="85"/>
      <c r="F20" s="83"/>
      <c r="G20" s="83"/>
      <c r="H20" s="83"/>
      <c r="I20" s="83"/>
      <c r="J20" s="83"/>
      <c r="K20" s="83"/>
      <c r="L20" s="83"/>
      <c r="M20" s="78" t="str">
        <f t="shared" si="1"/>
        <v/>
      </c>
      <c r="N20" s="78"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8" t="str">
        <f t="shared" si="2"/>
        <v/>
      </c>
      <c r="P20" s="78"/>
      <c r="Q20" s="78" t="str">
        <f t="shared" si="3"/>
        <v/>
      </c>
      <c r="R20" s="50"/>
      <c r="S20" s="50"/>
      <c r="T20" s="50"/>
      <c r="U20" s="50"/>
      <c r="V20" s="50"/>
      <c r="W20" s="50"/>
      <c r="X20" s="7"/>
      <c r="Y20" s="7"/>
      <c r="Z20" s="7"/>
      <c r="AA20" s="7"/>
      <c r="AB20" s="7"/>
      <c r="AC20" s="7"/>
      <c r="AD20" s="7"/>
      <c r="AE20" s="7"/>
      <c r="AF20" s="7"/>
      <c r="AG20" s="7"/>
      <c r="AH20" s="7"/>
      <c r="AI20" s="7"/>
      <c r="AJ20" s="7"/>
      <c r="AK20" s="7"/>
      <c r="AL20" s="7"/>
      <c r="AM20" s="7"/>
    </row>
    <row r="21" ht="42.75" customHeight="1">
      <c r="A21" s="51">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85"/>
      <c r="F21" s="83"/>
      <c r="G21" s="83"/>
      <c r="H21" s="83"/>
      <c r="I21" s="83"/>
      <c r="J21" s="83"/>
      <c r="K21" s="83"/>
      <c r="L21" s="83"/>
      <c r="M21" s="78" t="str">
        <f t="shared" si="1"/>
        <v/>
      </c>
      <c r="N21" s="78"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78" t="str">
        <f t="shared" si="2"/>
        <v/>
      </c>
      <c r="P21" s="78"/>
      <c r="Q21" s="78" t="str">
        <f t="shared" si="3"/>
        <v/>
      </c>
      <c r="R21" s="84" t="str">
        <f>IF(AND(N21="",N22="",N23=""),"",AVERAGE(N21:N23))</f>
        <v/>
      </c>
      <c r="S21" s="84" t="str">
        <f>IF(R21="","",
IF(R21=100,"Fuerte",
IF(R21&lt;50,"Débil",
IF(OR(R21&gt;=50,R21&lt;100),"Moderado",""))))</f>
        <v/>
      </c>
      <c r="T21" s="52" t="str">
        <f>IF(S21="","",IF(S21="Fuerte","NO","SI"))</f>
        <v/>
      </c>
      <c r="U21" s="52"/>
      <c r="V21" s="52"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3"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2.75" customHeight="1">
      <c r="A22" s="45"/>
      <c r="B22" s="45"/>
      <c r="C22" s="45"/>
      <c r="D22" s="45"/>
      <c r="E22" s="85"/>
      <c r="F22" s="83"/>
      <c r="G22" s="83"/>
      <c r="H22" s="83"/>
      <c r="I22" s="83"/>
      <c r="J22" s="83"/>
      <c r="K22" s="83"/>
      <c r="L22" s="83"/>
      <c r="M22" s="78" t="str">
        <f t="shared" si="1"/>
        <v/>
      </c>
      <c r="N22" s="78"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8" t="str">
        <f t="shared" si="2"/>
        <v/>
      </c>
      <c r="P22" s="78"/>
      <c r="Q22" s="78" t="str">
        <f t="shared" si="3"/>
        <v/>
      </c>
      <c r="R22" s="45"/>
      <c r="S22" s="45"/>
      <c r="T22" s="45"/>
      <c r="U22" s="45"/>
      <c r="V22" s="45"/>
      <c r="W22" s="45"/>
      <c r="X22" s="7"/>
      <c r="Y22" s="7"/>
      <c r="Z22" s="7"/>
      <c r="AA22" s="7"/>
      <c r="AB22" s="7"/>
      <c r="AC22" s="7"/>
      <c r="AD22" s="7"/>
      <c r="AE22" s="7"/>
      <c r="AF22" s="7"/>
      <c r="AG22" s="7"/>
      <c r="AH22" s="7"/>
      <c r="AI22" s="7"/>
      <c r="AJ22" s="7"/>
      <c r="AK22" s="7"/>
      <c r="AL22" s="7"/>
      <c r="AM22" s="7"/>
    </row>
    <row r="23" ht="42.75" customHeight="1">
      <c r="A23" s="50"/>
      <c r="B23" s="50"/>
      <c r="C23" s="50"/>
      <c r="D23" s="50"/>
      <c r="E23" s="85"/>
      <c r="F23" s="83"/>
      <c r="G23" s="83"/>
      <c r="H23" s="83"/>
      <c r="I23" s="83"/>
      <c r="J23" s="83"/>
      <c r="K23" s="83"/>
      <c r="L23" s="83"/>
      <c r="M23" s="78" t="str">
        <f t="shared" si="1"/>
        <v/>
      </c>
      <c r="N23" s="78"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8" t="str">
        <f t="shared" si="2"/>
        <v/>
      </c>
      <c r="P23" s="78"/>
      <c r="Q23" s="78" t="str">
        <f t="shared" si="3"/>
        <v/>
      </c>
      <c r="R23" s="50"/>
      <c r="S23" s="50"/>
      <c r="T23" s="50"/>
      <c r="U23" s="50"/>
      <c r="V23" s="50"/>
      <c r="W23" s="50"/>
      <c r="X23" s="7"/>
      <c r="Y23" s="7"/>
      <c r="Z23" s="7"/>
      <c r="AA23" s="7"/>
      <c r="AB23" s="7"/>
      <c r="AC23" s="7"/>
      <c r="AD23" s="7"/>
      <c r="AE23" s="7"/>
      <c r="AF23" s="7"/>
      <c r="AG23" s="7"/>
      <c r="AH23" s="7"/>
      <c r="AI23" s="7"/>
      <c r="AJ23" s="7"/>
      <c r="AK23" s="7"/>
      <c r="AL23" s="7"/>
      <c r="AM23" s="7"/>
    </row>
    <row r="24" ht="42.75" customHeight="1">
      <c r="A24" s="51">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85"/>
      <c r="F24" s="83"/>
      <c r="G24" s="83"/>
      <c r="H24" s="83"/>
      <c r="I24" s="83"/>
      <c r="J24" s="83"/>
      <c r="K24" s="83"/>
      <c r="L24" s="83"/>
      <c r="M24" s="78" t="str">
        <f t="shared" si="1"/>
        <v/>
      </c>
      <c r="N24" s="78"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8" t="str">
        <f t="shared" si="2"/>
        <v/>
      </c>
      <c r="P24" s="78"/>
      <c r="Q24" s="78" t="str">
        <f t="shared" si="3"/>
        <v/>
      </c>
      <c r="R24" s="84" t="str">
        <f>IF(AND(N24="",N25="",N26=""),"",AVERAGE(N24:N26))</f>
        <v/>
      </c>
      <c r="S24" s="84" t="str">
        <f>IF(R24="","",
IF(R24=100,"Fuerte",
IF(R24&lt;50,"Débil",
IF(OR(R24&gt;=50,R24&lt;100),"Moderado",""))))</f>
        <v/>
      </c>
      <c r="T24" s="52" t="str">
        <f>IF(S24="","",IF(S24="Fuerte","NO","SI"))</f>
        <v/>
      </c>
      <c r="U24" s="52"/>
      <c r="V24" s="52"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3"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2.75" customHeight="1">
      <c r="A25" s="45"/>
      <c r="B25" s="45"/>
      <c r="C25" s="45"/>
      <c r="D25" s="45"/>
      <c r="E25" s="85"/>
      <c r="F25" s="83"/>
      <c r="G25" s="83"/>
      <c r="H25" s="83"/>
      <c r="I25" s="83"/>
      <c r="J25" s="83"/>
      <c r="K25" s="83"/>
      <c r="L25" s="83"/>
      <c r="M25" s="78" t="str">
        <f t="shared" si="1"/>
        <v/>
      </c>
      <c r="N25" s="78"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8" t="str">
        <f t="shared" si="2"/>
        <v/>
      </c>
      <c r="P25" s="78"/>
      <c r="Q25" s="78" t="str">
        <f t="shared" si="3"/>
        <v/>
      </c>
      <c r="R25" s="45"/>
      <c r="S25" s="45"/>
      <c r="T25" s="45"/>
      <c r="U25" s="45"/>
      <c r="V25" s="45"/>
      <c r="W25" s="45"/>
      <c r="X25" s="7"/>
      <c r="Y25" s="7"/>
      <c r="Z25" s="7"/>
      <c r="AA25" s="7"/>
      <c r="AB25" s="7"/>
      <c r="AC25" s="7"/>
      <c r="AD25" s="7"/>
      <c r="AE25" s="7"/>
      <c r="AF25" s="7"/>
      <c r="AG25" s="7"/>
      <c r="AH25" s="7"/>
      <c r="AI25" s="7"/>
      <c r="AJ25" s="7"/>
      <c r="AK25" s="7"/>
      <c r="AL25" s="7"/>
      <c r="AM25" s="7"/>
    </row>
    <row r="26" ht="42.75" customHeight="1">
      <c r="A26" s="50"/>
      <c r="B26" s="50"/>
      <c r="C26" s="50"/>
      <c r="D26" s="50"/>
      <c r="E26" s="85"/>
      <c r="F26" s="83"/>
      <c r="G26" s="83"/>
      <c r="H26" s="83"/>
      <c r="I26" s="83"/>
      <c r="J26" s="83"/>
      <c r="K26" s="83"/>
      <c r="L26" s="83"/>
      <c r="M26" s="78" t="str">
        <f t="shared" si="1"/>
        <v/>
      </c>
      <c r="N26" s="78"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8" t="str">
        <f t="shared" si="2"/>
        <v/>
      </c>
      <c r="P26" s="78"/>
      <c r="Q26" s="78" t="str">
        <f t="shared" si="3"/>
        <v/>
      </c>
      <c r="R26" s="50"/>
      <c r="S26" s="50"/>
      <c r="T26" s="50"/>
      <c r="U26" s="50"/>
      <c r="V26" s="50"/>
      <c r="W26" s="50"/>
      <c r="X26" s="7"/>
      <c r="Y26" s="7"/>
      <c r="Z26" s="7"/>
      <c r="AA26" s="7"/>
      <c r="AB26" s="7"/>
      <c r="AC26" s="7"/>
      <c r="AD26" s="7"/>
      <c r="AE26" s="7"/>
      <c r="AF26" s="7"/>
      <c r="AG26" s="7"/>
      <c r="AH26" s="7"/>
      <c r="AI26" s="7"/>
      <c r="AJ26" s="7"/>
      <c r="AK26" s="7"/>
      <c r="AL26" s="7"/>
      <c r="AM26" s="7"/>
    </row>
    <row r="27" ht="42.75" customHeight="1">
      <c r="A27" s="51">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85"/>
      <c r="F27" s="83"/>
      <c r="G27" s="83"/>
      <c r="H27" s="83"/>
      <c r="I27" s="83"/>
      <c r="J27" s="83"/>
      <c r="K27" s="83"/>
      <c r="L27" s="83"/>
      <c r="M27" s="78" t="str">
        <f t="shared" si="1"/>
        <v/>
      </c>
      <c r="N27" s="78"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8" t="str">
        <f t="shared" si="2"/>
        <v/>
      </c>
      <c r="P27" s="78"/>
      <c r="Q27" s="78" t="str">
        <f t="shared" si="3"/>
        <v/>
      </c>
      <c r="R27" s="84" t="str">
        <f>IF(AND(N27="",N28="",N29=""),"",AVERAGE(N27:N29))</f>
        <v/>
      </c>
      <c r="S27" s="84" t="str">
        <f>IF(R27="","",
IF(R27=100,"Fuerte",
IF(R27&lt;50,"Débil",
IF(OR(R27&gt;=50,R27&lt;100),"Moderado",""))))</f>
        <v/>
      </c>
      <c r="T27" s="52" t="str">
        <f>IF(S27="","",IF(S27="Fuerte","NO","SI"))</f>
        <v/>
      </c>
      <c r="U27" s="52"/>
      <c r="V27" s="52"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3"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2.75" customHeight="1">
      <c r="A28" s="45"/>
      <c r="B28" s="45"/>
      <c r="C28" s="45"/>
      <c r="D28" s="45"/>
      <c r="E28" s="85"/>
      <c r="F28" s="83"/>
      <c r="G28" s="83"/>
      <c r="H28" s="83"/>
      <c r="I28" s="83"/>
      <c r="J28" s="83"/>
      <c r="K28" s="83"/>
      <c r="L28" s="83"/>
      <c r="M28" s="78" t="str">
        <f t="shared" si="1"/>
        <v/>
      </c>
      <c r="N28" s="78"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8" t="str">
        <f t="shared" si="2"/>
        <v/>
      </c>
      <c r="P28" s="78"/>
      <c r="Q28" s="78" t="str">
        <f t="shared" si="3"/>
        <v/>
      </c>
      <c r="R28" s="45"/>
      <c r="S28" s="45"/>
      <c r="T28" s="45"/>
      <c r="U28" s="45"/>
      <c r="V28" s="45"/>
      <c r="W28" s="45"/>
      <c r="X28" s="7"/>
      <c r="Y28" s="7"/>
      <c r="Z28" s="7"/>
      <c r="AA28" s="7"/>
      <c r="AB28" s="7"/>
      <c r="AC28" s="7"/>
      <c r="AD28" s="7"/>
      <c r="AE28" s="7"/>
      <c r="AF28" s="7"/>
      <c r="AG28" s="7"/>
      <c r="AH28" s="7"/>
      <c r="AI28" s="7"/>
      <c r="AJ28" s="7"/>
      <c r="AK28" s="7"/>
      <c r="AL28" s="7"/>
      <c r="AM28" s="7"/>
    </row>
    <row r="29" ht="42.75" customHeight="1">
      <c r="A29" s="50"/>
      <c r="B29" s="50"/>
      <c r="C29" s="50"/>
      <c r="D29" s="50"/>
      <c r="E29" s="85"/>
      <c r="F29" s="83"/>
      <c r="G29" s="83"/>
      <c r="H29" s="83"/>
      <c r="I29" s="83"/>
      <c r="J29" s="83"/>
      <c r="K29" s="83"/>
      <c r="L29" s="83"/>
      <c r="M29" s="78" t="str">
        <f t="shared" si="1"/>
        <v/>
      </c>
      <c r="N29" s="78"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8" t="str">
        <f t="shared" si="2"/>
        <v/>
      </c>
      <c r="P29" s="78"/>
      <c r="Q29" s="78" t="str">
        <f t="shared" si="3"/>
        <v/>
      </c>
      <c r="R29" s="50"/>
      <c r="S29" s="50"/>
      <c r="T29" s="50"/>
      <c r="U29" s="50"/>
      <c r="V29" s="50"/>
      <c r="W29" s="50"/>
      <c r="X29" s="7"/>
      <c r="Y29" s="7"/>
      <c r="Z29" s="7"/>
      <c r="AA29" s="7"/>
      <c r="AB29" s="7"/>
      <c r="AC29" s="7"/>
      <c r="AD29" s="7"/>
      <c r="AE29" s="7"/>
      <c r="AF29" s="7"/>
      <c r="AG29" s="7"/>
      <c r="AH29" s="7"/>
      <c r="AI29" s="7"/>
      <c r="AJ29" s="7"/>
      <c r="AK29" s="7"/>
      <c r="AL29" s="7"/>
      <c r="AM29" s="7"/>
    </row>
    <row r="30" ht="42.75" customHeight="1">
      <c r="A30" s="51">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85"/>
      <c r="F30" s="83"/>
      <c r="G30" s="83"/>
      <c r="H30" s="83"/>
      <c r="I30" s="83"/>
      <c r="J30" s="83"/>
      <c r="K30" s="83"/>
      <c r="L30" s="83"/>
      <c r="M30" s="78" t="str">
        <f t="shared" si="1"/>
        <v/>
      </c>
      <c r="N30" s="78"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8" t="str">
        <f t="shared" si="2"/>
        <v/>
      </c>
      <c r="P30" s="78"/>
      <c r="Q30" s="78" t="str">
        <f t="shared" si="3"/>
        <v/>
      </c>
      <c r="R30" s="84" t="str">
        <f>IF(AND(N30="",N31="",N32=""),"",AVERAGE(N30:N32))</f>
        <v/>
      </c>
      <c r="S30" s="84" t="str">
        <f>IF(R30="","",
IF(R30=100,"Fuerte",
IF(R30&lt;50,"Débil",
IF(OR(R30&gt;=50,R30&lt;100),"Moderado",""))))</f>
        <v/>
      </c>
      <c r="T30" s="52" t="str">
        <f>IF(S30="","",IF(S30="Fuerte","NO","SI"))</f>
        <v/>
      </c>
      <c r="U30" s="52"/>
      <c r="V30" s="52"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3"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2.75" customHeight="1">
      <c r="A31" s="45"/>
      <c r="B31" s="45"/>
      <c r="C31" s="45"/>
      <c r="D31" s="45"/>
      <c r="E31" s="85"/>
      <c r="F31" s="83"/>
      <c r="G31" s="83"/>
      <c r="H31" s="83"/>
      <c r="I31" s="83"/>
      <c r="J31" s="83"/>
      <c r="K31" s="83"/>
      <c r="L31" s="83"/>
      <c r="M31" s="78" t="str">
        <f t="shared" si="1"/>
        <v/>
      </c>
      <c r="N31" s="78"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8" t="str">
        <f t="shared" si="2"/>
        <v/>
      </c>
      <c r="P31" s="78"/>
      <c r="Q31" s="78" t="str">
        <f t="shared" si="3"/>
        <v/>
      </c>
      <c r="R31" s="45"/>
      <c r="S31" s="45"/>
      <c r="T31" s="45"/>
      <c r="U31" s="45"/>
      <c r="V31" s="45"/>
      <c r="W31" s="45"/>
      <c r="X31" s="7"/>
      <c r="Y31" s="7"/>
      <c r="Z31" s="7"/>
      <c r="AA31" s="7"/>
      <c r="AB31" s="7"/>
      <c r="AC31" s="7"/>
      <c r="AD31" s="7"/>
      <c r="AE31" s="7"/>
      <c r="AF31" s="7"/>
      <c r="AG31" s="7"/>
      <c r="AH31" s="7"/>
      <c r="AI31" s="7"/>
      <c r="AJ31" s="7"/>
      <c r="AK31" s="7"/>
      <c r="AL31" s="7"/>
      <c r="AM31" s="7"/>
    </row>
    <row r="32" ht="42.75" customHeight="1">
      <c r="A32" s="50"/>
      <c r="B32" s="50"/>
      <c r="C32" s="50"/>
      <c r="D32" s="50"/>
      <c r="E32" s="85"/>
      <c r="F32" s="83"/>
      <c r="G32" s="83"/>
      <c r="H32" s="83"/>
      <c r="I32" s="83"/>
      <c r="J32" s="83"/>
      <c r="K32" s="83"/>
      <c r="L32" s="83"/>
      <c r="M32" s="78" t="str">
        <f t="shared" si="1"/>
        <v/>
      </c>
      <c r="N32" s="78"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8" t="str">
        <f t="shared" si="2"/>
        <v/>
      </c>
      <c r="P32" s="78"/>
      <c r="Q32" s="78" t="str">
        <f t="shared" si="3"/>
        <v/>
      </c>
      <c r="R32" s="50"/>
      <c r="S32" s="50"/>
      <c r="T32" s="50"/>
      <c r="U32" s="50"/>
      <c r="V32" s="50"/>
      <c r="W32" s="50"/>
      <c r="X32" s="7"/>
      <c r="Y32" s="7"/>
      <c r="Z32" s="7"/>
      <c r="AA32" s="7"/>
      <c r="AB32" s="7"/>
      <c r="AC32" s="7"/>
      <c r="AD32" s="7"/>
      <c r="AE32" s="7"/>
      <c r="AF32" s="7"/>
      <c r="AG32" s="7"/>
      <c r="AH32" s="7"/>
      <c r="AI32" s="7"/>
      <c r="AJ32" s="7"/>
      <c r="AK32" s="7"/>
      <c r="AL32" s="7"/>
      <c r="AM32" s="7"/>
    </row>
    <row r="33" ht="45.75" customHeight="1">
      <c r="A33" s="51">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85"/>
      <c r="F33" s="83"/>
      <c r="G33" s="83"/>
      <c r="H33" s="83"/>
      <c r="I33" s="83"/>
      <c r="J33" s="83"/>
      <c r="K33" s="83"/>
      <c r="L33" s="83"/>
      <c r="M33" s="78" t="str">
        <f t="shared" si="1"/>
        <v/>
      </c>
      <c r="N33" s="78"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8" t="str">
        <f t="shared" si="2"/>
        <v/>
      </c>
      <c r="P33" s="78"/>
      <c r="Q33" s="78" t="str">
        <f t="shared" si="3"/>
        <v/>
      </c>
      <c r="R33" s="84" t="str">
        <f>IF(AND(N33="",N34="",N35=""),"",AVERAGE(N33:N35))</f>
        <v/>
      </c>
      <c r="S33" s="84" t="str">
        <f>IF(R33="","",
IF(R33=100,"Fuerte",
IF(R33&lt;50,"Débil",
IF(OR(R33&gt;=50,R33&lt;100),"Moderado",""))))</f>
        <v/>
      </c>
      <c r="T33" s="52" t="str">
        <f>IF(S33="","",IF(S33="Fuerte","NO","SI"))</f>
        <v/>
      </c>
      <c r="U33" s="52"/>
      <c r="V33" s="52"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3"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5"/>
      <c r="B34" s="45"/>
      <c r="C34" s="45"/>
      <c r="D34" s="45"/>
      <c r="E34" s="85"/>
      <c r="F34" s="83"/>
      <c r="G34" s="83"/>
      <c r="H34" s="83"/>
      <c r="I34" s="83"/>
      <c r="J34" s="83"/>
      <c r="K34" s="83"/>
      <c r="L34" s="83"/>
      <c r="M34" s="78" t="str">
        <f t="shared" si="1"/>
        <v/>
      </c>
      <c r="N34" s="78"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8" t="str">
        <f t="shared" si="2"/>
        <v/>
      </c>
      <c r="P34" s="78"/>
      <c r="Q34" s="78" t="str">
        <f t="shared" si="3"/>
        <v/>
      </c>
      <c r="R34" s="45"/>
      <c r="S34" s="45"/>
      <c r="T34" s="45"/>
      <c r="U34" s="45"/>
      <c r="V34" s="45"/>
      <c r="W34" s="45"/>
      <c r="X34" s="7"/>
      <c r="Y34" s="7"/>
      <c r="Z34" s="7"/>
      <c r="AA34" s="7"/>
      <c r="AB34" s="7"/>
      <c r="AC34" s="7"/>
      <c r="AD34" s="7"/>
      <c r="AE34" s="7"/>
      <c r="AF34" s="7"/>
      <c r="AG34" s="7"/>
      <c r="AH34" s="7"/>
      <c r="AI34" s="7"/>
      <c r="AJ34" s="7"/>
      <c r="AK34" s="7"/>
      <c r="AL34" s="7"/>
      <c r="AM34" s="7"/>
    </row>
    <row r="35" ht="45.75" customHeight="1">
      <c r="A35" s="50"/>
      <c r="B35" s="50"/>
      <c r="C35" s="50"/>
      <c r="D35" s="50"/>
      <c r="E35" s="85"/>
      <c r="F35" s="83"/>
      <c r="G35" s="83"/>
      <c r="H35" s="83"/>
      <c r="I35" s="83"/>
      <c r="J35" s="83"/>
      <c r="K35" s="83"/>
      <c r="L35" s="83"/>
      <c r="M35" s="78" t="str">
        <f t="shared" si="1"/>
        <v/>
      </c>
      <c r="N35" s="78"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8" t="str">
        <f t="shared" si="2"/>
        <v/>
      </c>
      <c r="P35" s="78"/>
      <c r="Q35" s="78" t="str">
        <f t="shared" si="3"/>
        <v/>
      </c>
      <c r="R35" s="50"/>
      <c r="S35" s="50"/>
      <c r="T35" s="50"/>
      <c r="U35" s="50"/>
      <c r="V35" s="50"/>
      <c r="W35" s="50"/>
      <c r="X35" s="7"/>
      <c r="Y35" s="7"/>
      <c r="Z35" s="7"/>
      <c r="AA35" s="7"/>
      <c r="AB35" s="7"/>
      <c r="AC35" s="7"/>
      <c r="AD35" s="7"/>
      <c r="AE35" s="7"/>
      <c r="AF35" s="7"/>
      <c r="AG35" s="7"/>
      <c r="AH35" s="7"/>
      <c r="AI35" s="7"/>
      <c r="AJ35" s="7"/>
      <c r="AK35" s="7"/>
      <c r="AL35" s="7"/>
      <c r="AM35" s="7"/>
    </row>
    <row r="36" ht="45.75" customHeight="1">
      <c r="A36" s="51">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85"/>
      <c r="F36" s="83"/>
      <c r="G36" s="83"/>
      <c r="H36" s="83"/>
      <c r="I36" s="83"/>
      <c r="J36" s="83"/>
      <c r="K36" s="83"/>
      <c r="L36" s="83"/>
      <c r="M36" s="78" t="str">
        <f t="shared" si="1"/>
        <v/>
      </c>
      <c r="N36" s="78"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78" t="str">
        <f t="shared" si="2"/>
        <v/>
      </c>
      <c r="P36" s="78"/>
      <c r="Q36" s="78" t="str">
        <f t="shared" si="3"/>
        <v/>
      </c>
      <c r="R36" s="84" t="str">
        <f>IF(AND(N36="",N37="",N38=""),"",AVERAGE(N36:N38))</f>
        <v/>
      </c>
      <c r="S36" s="84" t="str">
        <f>IF(R36="","",
IF(R36=100,"Fuerte",
IF(R36&lt;50,"Débil",
IF(OR(R36&gt;=50,R36&lt;100),"Moderado",""))))</f>
        <v/>
      </c>
      <c r="T36" s="52" t="str">
        <f>IF(S36="","",IF(S36="Fuerte","NO","SI"))</f>
        <v/>
      </c>
      <c r="U36" s="52"/>
      <c r="V36" s="52"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3"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5"/>
      <c r="B37" s="45"/>
      <c r="C37" s="45"/>
      <c r="D37" s="45"/>
      <c r="E37" s="85"/>
      <c r="F37" s="83"/>
      <c r="G37" s="83"/>
      <c r="H37" s="83"/>
      <c r="I37" s="83"/>
      <c r="J37" s="83"/>
      <c r="K37" s="83"/>
      <c r="L37" s="83"/>
      <c r="M37" s="78" t="str">
        <f t="shared" si="1"/>
        <v/>
      </c>
      <c r="N37" s="78"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8" t="str">
        <f t="shared" si="2"/>
        <v/>
      </c>
      <c r="P37" s="78"/>
      <c r="Q37" s="78" t="str">
        <f t="shared" si="3"/>
        <v/>
      </c>
      <c r="R37" s="45"/>
      <c r="S37" s="45"/>
      <c r="T37" s="45"/>
      <c r="U37" s="45"/>
      <c r="V37" s="45"/>
      <c r="W37" s="45"/>
      <c r="X37" s="6"/>
      <c r="Y37" s="6"/>
      <c r="Z37" s="6"/>
      <c r="AA37" s="6"/>
      <c r="AB37" s="6"/>
      <c r="AC37" s="6"/>
      <c r="AD37" s="6"/>
      <c r="AE37" s="6"/>
      <c r="AF37" s="6"/>
      <c r="AG37" s="6"/>
      <c r="AH37" s="6"/>
      <c r="AI37" s="6"/>
      <c r="AJ37" s="6"/>
      <c r="AK37" s="6"/>
      <c r="AL37" s="6"/>
      <c r="AM37" s="6"/>
    </row>
    <row r="38" ht="45.75" customHeight="1">
      <c r="A38" s="50"/>
      <c r="B38" s="50"/>
      <c r="C38" s="50"/>
      <c r="D38" s="50"/>
      <c r="E38" s="85"/>
      <c r="F38" s="83"/>
      <c r="G38" s="83"/>
      <c r="H38" s="83"/>
      <c r="I38" s="83"/>
      <c r="J38" s="83"/>
      <c r="K38" s="83"/>
      <c r="L38" s="83"/>
      <c r="M38" s="78" t="str">
        <f t="shared" si="1"/>
        <v/>
      </c>
      <c r="N38" s="78"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8" t="str">
        <f t="shared" si="2"/>
        <v/>
      </c>
      <c r="P38" s="78"/>
      <c r="Q38" s="78" t="str">
        <f t="shared" si="3"/>
        <v/>
      </c>
      <c r="R38" s="50"/>
      <c r="S38" s="50"/>
      <c r="T38" s="50"/>
      <c r="U38" s="50"/>
      <c r="V38" s="50"/>
      <c r="W38" s="50"/>
      <c r="X38" s="6"/>
      <c r="Y38" s="6"/>
      <c r="Z38" s="6"/>
      <c r="AA38" s="6"/>
      <c r="AB38" s="6"/>
      <c r="AC38" s="6"/>
      <c r="AD38" s="6"/>
      <c r="AE38" s="6"/>
      <c r="AF38" s="6"/>
      <c r="AG38" s="6"/>
      <c r="AH38" s="6"/>
      <c r="AI38" s="6"/>
      <c r="AJ38" s="6"/>
      <c r="AK38" s="6"/>
      <c r="AL38" s="6"/>
      <c r="AM38" s="6"/>
    </row>
    <row r="39" ht="45.75" customHeight="1">
      <c r="A39" s="51">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5"/>
      <c r="F39" s="83"/>
      <c r="G39" s="83"/>
      <c r="H39" s="83"/>
      <c r="I39" s="83"/>
      <c r="J39" s="83"/>
      <c r="K39" s="83"/>
      <c r="L39" s="83"/>
      <c r="M39" s="78" t="str">
        <f t="shared" si="1"/>
        <v/>
      </c>
      <c r="N39" s="78"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8" t="str">
        <f t="shared" si="2"/>
        <v/>
      </c>
      <c r="P39" s="78"/>
      <c r="Q39" s="78" t="str">
        <f t="shared" si="3"/>
        <v/>
      </c>
      <c r="R39" s="84" t="str">
        <f>IF(AND(N39="",N40="",N41=""),"",AVERAGE(N39:N41))</f>
        <v/>
      </c>
      <c r="S39" s="84" t="str">
        <f>IF(R39="","",
IF(R39=100,"Fuerte",
IF(R39&lt;50,"Débil",
IF(OR(R39&gt;=50,R39&lt;100),"Moderado",""))))</f>
        <v/>
      </c>
      <c r="T39" s="52" t="str">
        <f>IF(S39="","",IF(S39="Fuerte","NO","SI"))</f>
        <v/>
      </c>
      <c r="U39" s="52"/>
      <c r="V39" s="52"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3"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5"/>
      <c r="B40" s="45"/>
      <c r="C40" s="45"/>
      <c r="D40" s="45"/>
      <c r="E40" s="85"/>
      <c r="F40" s="83"/>
      <c r="G40" s="83"/>
      <c r="H40" s="83"/>
      <c r="I40" s="83"/>
      <c r="J40" s="83"/>
      <c r="K40" s="83"/>
      <c r="L40" s="83"/>
      <c r="M40" s="78" t="str">
        <f t="shared" si="1"/>
        <v/>
      </c>
      <c r="N40" s="78"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8" t="str">
        <f t="shared" si="2"/>
        <v/>
      </c>
      <c r="P40" s="78"/>
      <c r="Q40" s="78" t="str">
        <f t="shared" si="3"/>
        <v/>
      </c>
      <c r="R40" s="45"/>
      <c r="S40" s="45"/>
      <c r="T40" s="45"/>
      <c r="U40" s="45"/>
      <c r="V40" s="45"/>
      <c r="W40" s="45"/>
      <c r="X40" s="6"/>
      <c r="Y40" s="6"/>
      <c r="Z40" s="6"/>
      <c r="AA40" s="6"/>
      <c r="AB40" s="6"/>
      <c r="AC40" s="6"/>
      <c r="AD40" s="6"/>
      <c r="AE40" s="6"/>
      <c r="AF40" s="6"/>
      <c r="AG40" s="6"/>
      <c r="AH40" s="6"/>
      <c r="AI40" s="6"/>
      <c r="AJ40" s="6"/>
      <c r="AK40" s="6"/>
      <c r="AL40" s="6"/>
      <c r="AM40" s="6"/>
    </row>
    <row r="41" ht="45.75" customHeight="1">
      <c r="A41" s="50"/>
      <c r="B41" s="50"/>
      <c r="C41" s="50"/>
      <c r="D41" s="50"/>
      <c r="E41" s="85"/>
      <c r="F41" s="83"/>
      <c r="G41" s="83"/>
      <c r="H41" s="83"/>
      <c r="I41" s="83"/>
      <c r="J41" s="83"/>
      <c r="K41" s="83"/>
      <c r="L41" s="83"/>
      <c r="M41" s="78" t="str">
        <f t="shared" si="1"/>
        <v/>
      </c>
      <c r="N41" s="78"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8" t="str">
        <f t="shared" si="2"/>
        <v/>
      </c>
      <c r="P41" s="78"/>
      <c r="Q41" s="78" t="str">
        <f t="shared" si="3"/>
        <v/>
      </c>
      <c r="R41" s="50"/>
      <c r="S41" s="50"/>
      <c r="T41" s="50"/>
      <c r="U41" s="50"/>
      <c r="V41" s="50"/>
      <c r="W41" s="50"/>
      <c r="X41" s="6"/>
      <c r="Y41" s="6"/>
      <c r="Z41" s="6"/>
      <c r="AA41" s="6"/>
      <c r="AB41" s="6"/>
      <c r="AC41" s="6"/>
      <c r="AD41" s="6"/>
      <c r="AE41" s="6"/>
      <c r="AF41" s="6"/>
      <c r="AG41" s="6"/>
      <c r="AH41" s="6"/>
      <c r="AI41" s="6"/>
      <c r="AJ41" s="6"/>
      <c r="AK41" s="6"/>
      <c r="AL41" s="6"/>
      <c r="AM41" s="6"/>
    </row>
    <row r="42" ht="45.75" customHeight="1">
      <c r="A42" s="51">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5"/>
      <c r="F42" s="83"/>
      <c r="G42" s="83"/>
      <c r="H42" s="83"/>
      <c r="I42" s="83"/>
      <c r="J42" s="83"/>
      <c r="K42" s="83"/>
      <c r="L42" s="83"/>
      <c r="M42" s="78" t="str">
        <f t="shared" si="1"/>
        <v/>
      </c>
      <c r="N42" s="78"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8" t="str">
        <f t="shared" si="2"/>
        <v/>
      </c>
      <c r="P42" s="78"/>
      <c r="Q42" s="78" t="str">
        <f t="shared" si="3"/>
        <v/>
      </c>
      <c r="R42" s="84" t="str">
        <f>IF(AND(N42="",N43="",N44=""),"",AVERAGE(N42:N44))</f>
        <v/>
      </c>
      <c r="S42" s="84" t="str">
        <f>IF(R42="","",
IF(R42=100,"Fuerte",
IF(R42&lt;50,"Débil",
IF(OR(R42&gt;=50,R42&lt;100),"Moderado",""))))</f>
        <v/>
      </c>
      <c r="T42" s="52" t="str">
        <f>IF(S42="","",IF(S42="Fuerte","NO","SI"))</f>
        <v/>
      </c>
      <c r="U42" s="52"/>
      <c r="V42" s="52"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3"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5"/>
      <c r="B43" s="45"/>
      <c r="C43" s="45"/>
      <c r="D43" s="45"/>
      <c r="E43" s="85"/>
      <c r="F43" s="83"/>
      <c r="G43" s="83"/>
      <c r="H43" s="83"/>
      <c r="I43" s="83"/>
      <c r="J43" s="83"/>
      <c r="K43" s="83"/>
      <c r="L43" s="83"/>
      <c r="M43" s="78" t="str">
        <f t="shared" si="1"/>
        <v/>
      </c>
      <c r="N43" s="78"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8" t="str">
        <f t="shared" si="2"/>
        <v/>
      </c>
      <c r="P43" s="78"/>
      <c r="Q43" s="78" t="str">
        <f t="shared" si="3"/>
        <v/>
      </c>
      <c r="R43" s="45"/>
      <c r="S43" s="45"/>
      <c r="T43" s="45"/>
      <c r="U43" s="45"/>
      <c r="V43" s="45"/>
      <c r="W43" s="45"/>
      <c r="X43" s="6"/>
      <c r="Y43" s="6"/>
      <c r="Z43" s="6"/>
      <c r="AA43" s="6"/>
      <c r="AB43" s="6"/>
      <c r="AC43" s="6"/>
      <c r="AD43" s="6"/>
      <c r="AE43" s="6"/>
      <c r="AF43" s="6"/>
      <c r="AG43" s="6"/>
      <c r="AH43" s="6"/>
      <c r="AI43" s="6"/>
      <c r="AJ43" s="6"/>
      <c r="AK43" s="6"/>
      <c r="AL43" s="6"/>
      <c r="AM43" s="6"/>
    </row>
    <row r="44" ht="45.75" customHeight="1">
      <c r="A44" s="50"/>
      <c r="B44" s="50"/>
      <c r="C44" s="50"/>
      <c r="D44" s="50"/>
      <c r="E44" s="85"/>
      <c r="F44" s="83"/>
      <c r="G44" s="83"/>
      <c r="H44" s="83"/>
      <c r="I44" s="83"/>
      <c r="J44" s="83"/>
      <c r="K44" s="83"/>
      <c r="L44" s="83"/>
      <c r="M44" s="78" t="str">
        <f t="shared" si="1"/>
        <v/>
      </c>
      <c r="N44" s="78"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8" t="str">
        <f t="shared" si="2"/>
        <v/>
      </c>
      <c r="P44" s="78"/>
      <c r="Q44" s="78" t="str">
        <f t="shared" si="3"/>
        <v/>
      </c>
      <c r="R44" s="50"/>
      <c r="S44" s="50"/>
      <c r="T44" s="50"/>
      <c r="U44" s="50"/>
      <c r="V44" s="50"/>
      <c r="W44" s="50"/>
      <c r="X44" s="6"/>
      <c r="Y44" s="6"/>
      <c r="Z44" s="6"/>
      <c r="AA44" s="6"/>
      <c r="AB44" s="6"/>
      <c r="AC44" s="6"/>
      <c r="AD44" s="6"/>
      <c r="AE44" s="6"/>
      <c r="AF44" s="6"/>
      <c r="AG44" s="6"/>
      <c r="AH44" s="6"/>
      <c r="AI44" s="6"/>
      <c r="AJ44" s="6"/>
      <c r="AK44" s="6"/>
      <c r="AL44" s="6"/>
      <c r="AM44" s="6"/>
    </row>
    <row r="45" ht="45.75" customHeight="1">
      <c r="A45" s="51">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5"/>
      <c r="F45" s="83"/>
      <c r="G45" s="83"/>
      <c r="H45" s="83"/>
      <c r="I45" s="83"/>
      <c r="J45" s="83"/>
      <c r="K45" s="83"/>
      <c r="L45" s="83"/>
      <c r="M45" s="78" t="str">
        <f t="shared" si="1"/>
        <v/>
      </c>
      <c r="N45" s="78"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8" t="str">
        <f t="shared" si="2"/>
        <v/>
      </c>
      <c r="P45" s="78"/>
      <c r="Q45" s="78" t="str">
        <f t="shared" si="3"/>
        <v/>
      </c>
      <c r="R45" s="84" t="str">
        <f>IF(AND(N45="",N46="",N47=""),"",AVERAGE(N45:N47))</f>
        <v/>
      </c>
      <c r="S45" s="84" t="str">
        <f>IF(R45="","",
IF(R45=100,"Fuerte",
IF(R45&lt;50,"Débil",
IF(OR(R45&gt;=50,R45&lt;100),"Moderado",""))))</f>
        <v/>
      </c>
      <c r="T45" s="52" t="str">
        <f>IF(S45="","",IF(S45="Fuerte","NO","SI"))</f>
        <v/>
      </c>
      <c r="U45" s="52"/>
      <c r="V45" s="52"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3"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5"/>
      <c r="B46" s="45"/>
      <c r="C46" s="45"/>
      <c r="D46" s="45"/>
      <c r="E46" s="85"/>
      <c r="F46" s="83"/>
      <c r="G46" s="83"/>
      <c r="H46" s="83"/>
      <c r="I46" s="83"/>
      <c r="J46" s="83"/>
      <c r="K46" s="83"/>
      <c r="L46" s="83"/>
      <c r="M46" s="78" t="str">
        <f t="shared" si="1"/>
        <v/>
      </c>
      <c r="N46" s="78"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8" t="str">
        <f t="shared" si="2"/>
        <v/>
      </c>
      <c r="P46" s="78"/>
      <c r="Q46" s="78" t="str">
        <f t="shared" si="3"/>
        <v/>
      </c>
      <c r="R46" s="45"/>
      <c r="S46" s="45"/>
      <c r="T46" s="45"/>
      <c r="U46" s="45"/>
      <c r="V46" s="45"/>
      <c r="W46" s="45"/>
      <c r="X46" s="6"/>
      <c r="Y46" s="6"/>
      <c r="Z46" s="6"/>
      <c r="AA46" s="6"/>
      <c r="AB46" s="6"/>
      <c r="AC46" s="6"/>
      <c r="AD46" s="6"/>
      <c r="AE46" s="6"/>
      <c r="AF46" s="6"/>
      <c r="AG46" s="6"/>
      <c r="AH46" s="6"/>
      <c r="AI46" s="6"/>
      <c r="AJ46" s="6"/>
      <c r="AK46" s="6"/>
      <c r="AL46" s="6"/>
      <c r="AM46" s="6"/>
    </row>
    <row r="47" ht="45.75" customHeight="1">
      <c r="A47" s="50"/>
      <c r="B47" s="50"/>
      <c r="C47" s="50"/>
      <c r="D47" s="50"/>
      <c r="E47" s="85"/>
      <c r="F47" s="83"/>
      <c r="G47" s="83"/>
      <c r="H47" s="83"/>
      <c r="I47" s="83"/>
      <c r="J47" s="83"/>
      <c r="K47" s="83"/>
      <c r="L47" s="83"/>
      <c r="M47" s="78" t="str">
        <f t="shared" si="1"/>
        <v/>
      </c>
      <c r="N47" s="78"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8" t="str">
        <f t="shared" si="2"/>
        <v/>
      </c>
      <c r="P47" s="78"/>
      <c r="Q47" s="78" t="str">
        <f t="shared" si="3"/>
        <v/>
      </c>
      <c r="R47" s="50"/>
      <c r="S47" s="50"/>
      <c r="T47" s="50"/>
      <c r="U47" s="50"/>
      <c r="V47" s="50"/>
      <c r="W47" s="50"/>
      <c r="X47" s="6"/>
      <c r="Y47" s="6"/>
      <c r="Z47" s="6"/>
      <c r="AA47" s="6"/>
      <c r="AB47" s="6"/>
      <c r="AC47" s="6"/>
      <c r="AD47" s="6"/>
      <c r="AE47" s="6"/>
      <c r="AF47" s="6"/>
      <c r="AG47" s="6"/>
      <c r="AH47" s="6"/>
      <c r="AI47" s="6"/>
      <c r="AJ47" s="6"/>
      <c r="AK47" s="6"/>
      <c r="AL47" s="6"/>
      <c r="AM47" s="6"/>
    </row>
    <row r="48" ht="45.75" customHeight="1">
      <c r="A48" s="51">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5"/>
      <c r="F48" s="83"/>
      <c r="G48" s="83"/>
      <c r="H48" s="83"/>
      <c r="I48" s="83"/>
      <c r="J48" s="83"/>
      <c r="K48" s="83"/>
      <c r="L48" s="83"/>
      <c r="M48" s="78" t="str">
        <f t="shared" si="1"/>
        <v/>
      </c>
      <c r="N48" s="78"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8" t="str">
        <f t="shared" si="2"/>
        <v/>
      </c>
      <c r="P48" s="78"/>
      <c r="Q48" s="78" t="str">
        <f t="shared" si="3"/>
        <v/>
      </c>
      <c r="R48" s="84" t="str">
        <f>IF(AND(N48="",N49="",N50=""),"",AVERAGE(N48:N50))</f>
        <v/>
      </c>
      <c r="S48" s="84" t="str">
        <f>IF(R48="","",
IF(R48=100,"Fuerte",
IF(R48&lt;50,"Débil",
IF(OR(R48&gt;=50,R48&lt;100),"Moderado",""))))</f>
        <v/>
      </c>
      <c r="T48" s="52" t="str">
        <f>IF(S48="","",IF(S48="Fuerte","NO","SI"))</f>
        <v/>
      </c>
      <c r="U48" s="52"/>
      <c r="V48" s="52"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3"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5"/>
      <c r="B49" s="45"/>
      <c r="C49" s="45"/>
      <c r="D49" s="45"/>
      <c r="E49" s="85"/>
      <c r="F49" s="83"/>
      <c r="G49" s="83"/>
      <c r="H49" s="83"/>
      <c r="I49" s="83"/>
      <c r="J49" s="83"/>
      <c r="K49" s="83"/>
      <c r="L49" s="83"/>
      <c r="M49" s="78" t="str">
        <f t="shared" si="1"/>
        <v/>
      </c>
      <c r="N49" s="78"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8" t="str">
        <f t="shared" si="2"/>
        <v/>
      </c>
      <c r="P49" s="78"/>
      <c r="Q49" s="78" t="str">
        <f t="shared" si="3"/>
        <v/>
      </c>
      <c r="R49" s="45"/>
      <c r="S49" s="45"/>
      <c r="T49" s="45"/>
      <c r="U49" s="45"/>
      <c r="V49" s="45"/>
      <c r="W49" s="45"/>
      <c r="X49" s="6"/>
      <c r="Y49" s="6"/>
      <c r="Z49" s="6"/>
      <c r="AA49" s="6"/>
      <c r="AB49" s="6"/>
      <c r="AC49" s="6"/>
      <c r="AD49" s="6"/>
      <c r="AE49" s="6"/>
      <c r="AF49" s="6"/>
      <c r="AG49" s="6"/>
      <c r="AH49" s="6"/>
      <c r="AI49" s="6"/>
      <c r="AJ49" s="6"/>
      <c r="AK49" s="6"/>
      <c r="AL49" s="6"/>
      <c r="AM49" s="6"/>
    </row>
    <row r="50" ht="45.75" customHeight="1">
      <c r="A50" s="50"/>
      <c r="B50" s="50"/>
      <c r="C50" s="50"/>
      <c r="D50" s="50"/>
      <c r="E50" s="85"/>
      <c r="F50" s="83"/>
      <c r="G50" s="83"/>
      <c r="H50" s="83"/>
      <c r="I50" s="83"/>
      <c r="J50" s="83"/>
      <c r="K50" s="83"/>
      <c r="L50" s="83"/>
      <c r="M50" s="78" t="str">
        <f t="shared" si="1"/>
        <v/>
      </c>
      <c r="N50" s="78"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8" t="str">
        <f t="shared" si="2"/>
        <v/>
      </c>
      <c r="P50" s="78"/>
      <c r="Q50" s="78" t="str">
        <f t="shared" si="3"/>
        <v/>
      </c>
      <c r="R50" s="50"/>
      <c r="S50" s="50"/>
      <c r="T50" s="50"/>
      <c r="U50" s="50"/>
      <c r="V50" s="50"/>
      <c r="W50" s="50"/>
      <c r="X50" s="6"/>
      <c r="Y50" s="6"/>
      <c r="Z50" s="6"/>
      <c r="AA50" s="6"/>
      <c r="AB50" s="6"/>
      <c r="AC50" s="6"/>
      <c r="AD50" s="6"/>
      <c r="AE50" s="6"/>
      <c r="AF50" s="6"/>
      <c r="AG50" s="6"/>
      <c r="AH50" s="6"/>
      <c r="AI50" s="6"/>
      <c r="AJ50" s="6"/>
      <c r="AK50" s="6"/>
      <c r="AL50" s="6"/>
      <c r="AM50" s="6"/>
    </row>
    <row r="51" ht="45.75" customHeight="1">
      <c r="A51" s="51">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5"/>
      <c r="F51" s="83"/>
      <c r="G51" s="83"/>
      <c r="H51" s="83"/>
      <c r="I51" s="83"/>
      <c r="J51" s="83"/>
      <c r="K51" s="83"/>
      <c r="L51" s="83"/>
      <c r="M51" s="78" t="str">
        <f t="shared" si="1"/>
        <v/>
      </c>
      <c r="N51" s="78"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8" t="str">
        <f t="shared" si="2"/>
        <v/>
      </c>
      <c r="P51" s="78"/>
      <c r="Q51" s="78" t="str">
        <f t="shared" si="3"/>
        <v/>
      </c>
      <c r="R51" s="84" t="str">
        <f>IF(AND(N51="",N52="",N53=""),"",AVERAGE(N51:N53))</f>
        <v/>
      </c>
      <c r="S51" s="84" t="str">
        <f>IF(R51="","",
IF(R51=100,"Fuerte",
IF(R51&lt;50,"Débil",
IF(OR(R51&gt;=50,R51&lt;100),"Moderado",""))))</f>
        <v/>
      </c>
      <c r="T51" s="52" t="str">
        <f>IF(S51="","",IF(S51="Fuerte","NO","SI"))</f>
        <v/>
      </c>
      <c r="U51" s="52"/>
      <c r="V51" s="52"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3"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5"/>
      <c r="B52" s="45"/>
      <c r="C52" s="45"/>
      <c r="D52" s="45"/>
      <c r="E52" s="85"/>
      <c r="F52" s="83"/>
      <c r="G52" s="83"/>
      <c r="H52" s="83"/>
      <c r="I52" s="83"/>
      <c r="J52" s="83"/>
      <c r="K52" s="83"/>
      <c r="L52" s="83"/>
      <c r="M52" s="78" t="str">
        <f t="shared" si="1"/>
        <v/>
      </c>
      <c r="N52" s="78"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8" t="str">
        <f t="shared" si="2"/>
        <v/>
      </c>
      <c r="P52" s="78"/>
      <c r="Q52" s="78" t="str">
        <f t="shared" si="3"/>
        <v/>
      </c>
      <c r="R52" s="45"/>
      <c r="S52" s="45"/>
      <c r="T52" s="45"/>
      <c r="U52" s="45"/>
      <c r="V52" s="45"/>
      <c r="W52" s="45"/>
      <c r="X52" s="6"/>
      <c r="Y52" s="6"/>
      <c r="Z52" s="6"/>
      <c r="AA52" s="6"/>
      <c r="AB52" s="6"/>
      <c r="AC52" s="6"/>
      <c r="AD52" s="6"/>
      <c r="AE52" s="6"/>
      <c r="AF52" s="6"/>
      <c r="AG52" s="6"/>
      <c r="AH52" s="6"/>
      <c r="AI52" s="6"/>
      <c r="AJ52" s="6"/>
      <c r="AK52" s="6"/>
      <c r="AL52" s="6"/>
      <c r="AM52" s="6"/>
    </row>
    <row r="53" ht="45.75" customHeight="1">
      <c r="A53" s="50"/>
      <c r="B53" s="50"/>
      <c r="C53" s="50"/>
      <c r="D53" s="50"/>
      <c r="E53" s="85"/>
      <c r="F53" s="83"/>
      <c r="G53" s="83"/>
      <c r="H53" s="83"/>
      <c r="I53" s="83"/>
      <c r="J53" s="83"/>
      <c r="K53" s="83"/>
      <c r="L53" s="83"/>
      <c r="M53" s="78" t="str">
        <f t="shared" si="1"/>
        <v/>
      </c>
      <c r="N53" s="78"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8" t="str">
        <f t="shared" si="2"/>
        <v/>
      </c>
      <c r="P53" s="78"/>
      <c r="Q53" s="78" t="str">
        <f t="shared" si="3"/>
        <v/>
      </c>
      <c r="R53" s="50"/>
      <c r="S53" s="50"/>
      <c r="T53" s="50"/>
      <c r="U53" s="50"/>
      <c r="V53" s="50"/>
      <c r="W53" s="50"/>
      <c r="X53" s="6"/>
      <c r="Y53" s="6"/>
      <c r="Z53" s="6"/>
      <c r="AA53" s="6"/>
      <c r="AB53" s="6"/>
      <c r="AC53" s="6"/>
      <c r="AD53" s="6"/>
      <c r="AE53" s="6"/>
      <c r="AF53" s="6"/>
      <c r="AG53" s="6"/>
      <c r="AH53" s="6"/>
      <c r="AI53" s="6"/>
      <c r="AJ53" s="6"/>
      <c r="AK53" s="6"/>
      <c r="AL53" s="6"/>
      <c r="AM53" s="6"/>
    </row>
    <row r="54" ht="45.75" customHeight="1">
      <c r="A54" s="51">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5"/>
      <c r="F54" s="83"/>
      <c r="G54" s="83"/>
      <c r="H54" s="83"/>
      <c r="I54" s="83"/>
      <c r="J54" s="83"/>
      <c r="K54" s="83"/>
      <c r="L54" s="83"/>
      <c r="M54" s="78" t="str">
        <f t="shared" si="1"/>
        <v/>
      </c>
      <c r="N54" s="78"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8" t="str">
        <f t="shared" si="2"/>
        <v/>
      </c>
      <c r="P54" s="78"/>
      <c r="Q54" s="78" t="str">
        <f t="shared" si="3"/>
        <v/>
      </c>
      <c r="R54" s="84" t="str">
        <f>IF(AND(N54="",N55="",N56=""),"",AVERAGE(N54:N56))</f>
        <v/>
      </c>
      <c r="S54" s="84" t="str">
        <f>IF(R54="","",
IF(R54=100,"Fuerte",
IF(R54&lt;50,"Débil",
IF(OR(R54&gt;=50,R54&lt;100),"Moderado",""))))</f>
        <v/>
      </c>
      <c r="T54" s="52" t="str">
        <f>IF(S54="","",IF(S54="Fuerte","NO","SI"))</f>
        <v/>
      </c>
      <c r="U54" s="52"/>
      <c r="V54" s="52"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3"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5"/>
      <c r="B55" s="45"/>
      <c r="C55" s="45"/>
      <c r="D55" s="45"/>
      <c r="E55" s="85"/>
      <c r="F55" s="83"/>
      <c r="G55" s="83"/>
      <c r="H55" s="83"/>
      <c r="I55" s="83"/>
      <c r="J55" s="83"/>
      <c r="K55" s="83"/>
      <c r="L55" s="83"/>
      <c r="M55" s="78" t="str">
        <f t="shared" si="1"/>
        <v/>
      </c>
      <c r="N55" s="78"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8" t="str">
        <f t="shared" si="2"/>
        <v/>
      </c>
      <c r="P55" s="78"/>
      <c r="Q55" s="78" t="str">
        <f t="shared" si="3"/>
        <v/>
      </c>
      <c r="R55" s="45"/>
      <c r="S55" s="45"/>
      <c r="T55" s="45"/>
      <c r="U55" s="45"/>
      <c r="V55" s="45"/>
      <c r="W55" s="45"/>
      <c r="X55" s="6"/>
      <c r="Y55" s="6"/>
      <c r="Z55" s="6"/>
      <c r="AA55" s="6"/>
      <c r="AB55" s="6"/>
      <c r="AC55" s="6"/>
      <c r="AD55" s="6"/>
      <c r="AE55" s="6"/>
      <c r="AF55" s="6"/>
      <c r="AG55" s="6"/>
      <c r="AH55" s="6"/>
      <c r="AI55" s="6"/>
      <c r="AJ55" s="6"/>
      <c r="AK55" s="6"/>
      <c r="AL55" s="6"/>
      <c r="AM55" s="6"/>
    </row>
    <row r="56" ht="45.75" customHeight="1">
      <c r="A56" s="50"/>
      <c r="B56" s="50"/>
      <c r="C56" s="50"/>
      <c r="D56" s="50"/>
      <c r="E56" s="85"/>
      <c r="F56" s="83"/>
      <c r="G56" s="83"/>
      <c r="H56" s="83"/>
      <c r="I56" s="83"/>
      <c r="J56" s="83"/>
      <c r="K56" s="83"/>
      <c r="L56" s="83"/>
      <c r="M56" s="78" t="str">
        <f t="shared" si="1"/>
        <v/>
      </c>
      <c r="N56" s="78"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8" t="str">
        <f t="shared" si="2"/>
        <v/>
      </c>
      <c r="P56" s="78"/>
      <c r="Q56" s="78" t="str">
        <f t="shared" si="3"/>
        <v/>
      </c>
      <c r="R56" s="50"/>
      <c r="S56" s="50"/>
      <c r="T56" s="50"/>
      <c r="U56" s="50"/>
      <c r="V56" s="50"/>
      <c r="W56" s="50"/>
      <c r="X56" s="6"/>
      <c r="Y56" s="6"/>
      <c r="Z56" s="6"/>
      <c r="AA56" s="6"/>
      <c r="AB56" s="6"/>
      <c r="AC56" s="6"/>
      <c r="AD56" s="6"/>
      <c r="AE56" s="6"/>
      <c r="AF56" s="6"/>
      <c r="AG56" s="6"/>
      <c r="AH56" s="6"/>
      <c r="AI56" s="6"/>
      <c r="AJ56" s="6"/>
      <c r="AK56" s="6"/>
      <c r="AL56" s="6"/>
      <c r="AM56" s="6"/>
    </row>
    <row r="57" ht="45.75" customHeight="1">
      <c r="A57" s="51">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5"/>
      <c r="F57" s="83"/>
      <c r="G57" s="83"/>
      <c r="H57" s="83"/>
      <c r="I57" s="83"/>
      <c r="J57" s="83"/>
      <c r="K57" s="83"/>
      <c r="L57" s="83"/>
      <c r="M57" s="78" t="str">
        <f t="shared" si="1"/>
        <v/>
      </c>
      <c r="N57" s="78"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8" t="str">
        <f t="shared" si="2"/>
        <v/>
      </c>
      <c r="P57" s="78"/>
      <c r="Q57" s="78" t="str">
        <f t="shared" si="3"/>
        <v/>
      </c>
      <c r="R57" s="84" t="str">
        <f>IF(AND(N57="",N58="",N59=""),"",AVERAGE(N57:N59))</f>
        <v/>
      </c>
      <c r="S57" s="84" t="str">
        <f>IF(R57="","",
IF(R57=100,"Fuerte",
IF(R57&lt;50,"Débil",
IF(OR(R57&gt;=50,R57&lt;100),"Moderado",""))))</f>
        <v/>
      </c>
      <c r="T57" s="52" t="str">
        <f>IF(S57="","",IF(S57="Fuerte","NO","SI"))</f>
        <v/>
      </c>
      <c r="U57" s="52"/>
      <c r="V57" s="52"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3"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5"/>
      <c r="B58" s="45"/>
      <c r="C58" s="45"/>
      <c r="D58" s="45"/>
      <c r="E58" s="85"/>
      <c r="F58" s="83"/>
      <c r="G58" s="83"/>
      <c r="H58" s="83"/>
      <c r="I58" s="83"/>
      <c r="J58" s="83"/>
      <c r="K58" s="83"/>
      <c r="L58" s="83"/>
      <c r="M58" s="78" t="str">
        <f t="shared" si="1"/>
        <v/>
      </c>
      <c r="N58" s="78"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8" t="str">
        <f t="shared" si="2"/>
        <v/>
      </c>
      <c r="P58" s="78"/>
      <c r="Q58" s="78" t="str">
        <f t="shared" si="3"/>
        <v/>
      </c>
      <c r="R58" s="45"/>
      <c r="S58" s="45"/>
      <c r="T58" s="45"/>
      <c r="U58" s="45"/>
      <c r="V58" s="45"/>
      <c r="W58" s="45"/>
      <c r="X58" s="6"/>
      <c r="Y58" s="6"/>
      <c r="Z58" s="6"/>
      <c r="AA58" s="6"/>
      <c r="AB58" s="6"/>
      <c r="AC58" s="6"/>
      <c r="AD58" s="6"/>
      <c r="AE58" s="6"/>
      <c r="AF58" s="6"/>
      <c r="AG58" s="6"/>
      <c r="AH58" s="6"/>
      <c r="AI58" s="6"/>
      <c r="AJ58" s="6"/>
      <c r="AK58" s="6"/>
      <c r="AL58" s="6"/>
      <c r="AM58" s="6"/>
    </row>
    <row r="59" ht="45.75" customHeight="1">
      <c r="A59" s="50"/>
      <c r="B59" s="50"/>
      <c r="C59" s="50"/>
      <c r="D59" s="50"/>
      <c r="E59" s="85"/>
      <c r="F59" s="83"/>
      <c r="G59" s="83"/>
      <c r="H59" s="83"/>
      <c r="I59" s="83"/>
      <c r="J59" s="83"/>
      <c r="K59" s="83"/>
      <c r="L59" s="83"/>
      <c r="M59" s="78" t="str">
        <f t="shared" si="1"/>
        <v/>
      </c>
      <c r="N59" s="78"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8" t="str">
        <f t="shared" si="2"/>
        <v/>
      </c>
      <c r="P59" s="78"/>
      <c r="Q59" s="78" t="str">
        <f t="shared" si="3"/>
        <v/>
      </c>
      <c r="R59" s="50"/>
      <c r="S59" s="50"/>
      <c r="T59" s="50"/>
      <c r="U59" s="50"/>
      <c r="V59" s="50"/>
      <c r="W59" s="50"/>
      <c r="X59" s="6"/>
      <c r="Y59" s="6"/>
      <c r="Z59" s="6"/>
      <c r="AA59" s="6"/>
      <c r="AB59" s="6"/>
      <c r="AC59" s="6"/>
      <c r="AD59" s="6"/>
      <c r="AE59" s="6"/>
      <c r="AF59" s="6"/>
      <c r="AG59" s="6"/>
      <c r="AH59" s="6"/>
      <c r="AI59" s="6"/>
      <c r="AJ59" s="6"/>
      <c r="AK59" s="6"/>
      <c r="AL59" s="6"/>
      <c r="AM59" s="6"/>
    </row>
    <row r="60" ht="45.75" customHeight="1">
      <c r="A60" s="51">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5"/>
      <c r="F60" s="83"/>
      <c r="G60" s="83"/>
      <c r="H60" s="83"/>
      <c r="I60" s="83"/>
      <c r="J60" s="83"/>
      <c r="K60" s="83"/>
      <c r="L60" s="83"/>
      <c r="M60" s="78" t="str">
        <f t="shared" si="1"/>
        <v/>
      </c>
      <c r="N60" s="78"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8" t="str">
        <f t="shared" si="2"/>
        <v/>
      </c>
      <c r="P60" s="78"/>
      <c r="Q60" s="78" t="str">
        <f t="shared" si="3"/>
        <v/>
      </c>
      <c r="R60" s="84" t="str">
        <f>IF(AND(N60="",N61="",N62=""),"",AVERAGE(N60:N62))</f>
        <v/>
      </c>
      <c r="S60" s="84" t="str">
        <f>IF(R60="","",
IF(R60=100,"Fuerte",
IF(R60&lt;50,"Débil",
IF(OR(R60&gt;=50,R60&lt;100),"Moderado",""))))</f>
        <v/>
      </c>
      <c r="T60" s="52" t="str">
        <f>IF(S60="","",IF(S60="Fuerte","NO","SI"))</f>
        <v/>
      </c>
      <c r="U60" s="52"/>
      <c r="V60" s="52"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3"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5"/>
      <c r="B61" s="45"/>
      <c r="C61" s="45"/>
      <c r="D61" s="45"/>
      <c r="E61" s="85"/>
      <c r="F61" s="83"/>
      <c r="G61" s="83"/>
      <c r="H61" s="83"/>
      <c r="I61" s="83"/>
      <c r="J61" s="83"/>
      <c r="K61" s="83"/>
      <c r="L61" s="83"/>
      <c r="M61" s="78" t="str">
        <f t="shared" si="1"/>
        <v/>
      </c>
      <c r="N61" s="78"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8" t="str">
        <f t="shared" si="2"/>
        <v/>
      </c>
      <c r="P61" s="78"/>
      <c r="Q61" s="78" t="str">
        <f t="shared" si="3"/>
        <v/>
      </c>
      <c r="R61" s="45"/>
      <c r="S61" s="45"/>
      <c r="T61" s="45"/>
      <c r="U61" s="45"/>
      <c r="V61" s="45"/>
      <c r="W61" s="45"/>
      <c r="X61" s="6"/>
      <c r="Y61" s="6"/>
      <c r="Z61" s="6"/>
      <c r="AA61" s="6"/>
      <c r="AB61" s="6"/>
      <c r="AC61" s="6"/>
      <c r="AD61" s="6"/>
      <c r="AE61" s="6"/>
      <c r="AF61" s="6"/>
      <c r="AG61" s="6"/>
      <c r="AH61" s="6"/>
      <c r="AI61" s="6"/>
      <c r="AJ61" s="6"/>
      <c r="AK61" s="6"/>
      <c r="AL61" s="6"/>
      <c r="AM61" s="6"/>
    </row>
    <row r="62" ht="45.75" customHeight="1">
      <c r="A62" s="50"/>
      <c r="B62" s="50"/>
      <c r="C62" s="50"/>
      <c r="D62" s="50"/>
      <c r="E62" s="85"/>
      <c r="F62" s="83"/>
      <c r="G62" s="83"/>
      <c r="H62" s="83"/>
      <c r="I62" s="83"/>
      <c r="J62" s="83"/>
      <c r="K62" s="83"/>
      <c r="L62" s="83"/>
      <c r="M62" s="78" t="str">
        <f t="shared" si="1"/>
        <v/>
      </c>
      <c r="N62" s="78"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8" t="str">
        <f t="shared" si="2"/>
        <v/>
      </c>
      <c r="P62" s="78"/>
      <c r="Q62" s="78" t="str">
        <f t="shared" si="3"/>
        <v/>
      </c>
      <c r="R62" s="50"/>
      <c r="S62" s="50"/>
      <c r="T62" s="50"/>
      <c r="U62" s="50"/>
      <c r="V62" s="50"/>
      <c r="W62" s="50"/>
      <c r="X62" s="6"/>
      <c r="Y62" s="6"/>
      <c r="Z62" s="6"/>
      <c r="AA62" s="6"/>
      <c r="AB62" s="6"/>
      <c r="AC62" s="6"/>
      <c r="AD62" s="6"/>
      <c r="AE62" s="6"/>
      <c r="AF62" s="6"/>
      <c r="AG62" s="6"/>
      <c r="AH62" s="6"/>
      <c r="AI62" s="6"/>
      <c r="AJ62" s="6"/>
      <c r="AK62" s="6"/>
      <c r="AL62" s="6"/>
      <c r="AM62" s="6"/>
    </row>
    <row r="63" ht="45.75" customHeight="1">
      <c r="A63" s="51">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5"/>
      <c r="F63" s="83"/>
      <c r="G63" s="83"/>
      <c r="H63" s="83"/>
      <c r="I63" s="83"/>
      <c r="J63" s="83"/>
      <c r="K63" s="83"/>
      <c r="L63" s="83"/>
      <c r="M63" s="78" t="str">
        <f t="shared" si="1"/>
        <v/>
      </c>
      <c r="N63" s="78"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8" t="str">
        <f t="shared" si="2"/>
        <v/>
      </c>
      <c r="P63" s="78"/>
      <c r="Q63" s="78" t="str">
        <f t="shared" si="3"/>
        <v/>
      </c>
      <c r="R63" s="84" t="str">
        <f>IF(AND(N63="",N64="",N65=""),"",AVERAGE(N63:N65))</f>
        <v/>
      </c>
      <c r="S63" s="84" t="str">
        <f>IF(R63="","",
IF(R63=100,"Fuerte",
IF(R63&lt;50,"Débil",
IF(OR(R63&gt;=50,R63&lt;100),"Moderado",""))))</f>
        <v/>
      </c>
      <c r="T63" s="52" t="str">
        <f>IF(S63="","",IF(S63="Fuerte","NO","SI"))</f>
        <v/>
      </c>
      <c r="U63" s="52"/>
      <c r="V63" s="52"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3"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5"/>
      <c r="B64" s="45"/>
      <c r="C64" s="45"/>
      <c r="D64" s="45"/>
      <c r="E64" s="85"/>
      <c r="F64" s="83"/>
      <c r="G64" s="83"/>
      <c r="H64" s="83"/>
      <c r="I64" s="83"/>
      <c r="J64" s="83"/>
      <c r="K64" s="83"/>
      <c r="L64" s="83"/>
      <c r="M64" s="78" t="str">
        <f t="shared" si="1"/>
        <v/>
      </c>
      <c r="N64" s="78"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8" t="str">
        <f t="shared" si="2"/>
        <v/>
      </c>
      <c r="P64" s="78"/>
      <c r="Q64" s="78" t="str">
        <f t="shared" si="3"/>
        <v/>
      </c>
      <c r="R64" s="45"/>
      <c r="S64" s="45"/>
      <c r="T64" s="45"/>
      <c r="U64" s="45"/>
      <c r="V64" s="45"/>
      <c r="W64" s="45"/>
      <c r="X64" s="6"/>
      <c r="Y64" s="6"/>
      <c r="Z64" s="6"/>
      <c r="AA64" s="6"/>
      <c r="AB64" s="6"/>
      <c r="AC64" s="6"/>
      <c r="AD64" s="6"/>
      <c r="AE64" s="6"/>
      <c r="AF64" s="6"/>
      <c r="AG64" s="6"/>
      <c r="AH64" s="6"/>
      <c r="AI64" s="6"/>
      <c r="AJ64" s="6"/>
      <c r="AK64" s="6"/>
      <c r="AL64" s="6"/>
      <c r="AM64" s="6"/>
    </row>
    <row r="65" ht="45.75" customHeight="1">
      <c r="A65" s="50"/>
      <c r="B65" s="50"/>
      <c r="C65" s="50"/>
      <c r="D65" s="50"/>
      <c r="E65" s="85"/>
      <c r="F65" s="83"/>
      <c r="G65" s="83"/>
      <c r="H65" s="83"/>
      <c r="I65" s="83"/>
      <c r="J65" s="83"/>
      <c r="K65" s="83"/>
      <c r="L65" s="83"/>
      <c r="M65" s="78" t="str">
        <f t="shared" si="1"/>
        <v/>
      </c>
      <c r="N65" s="78"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8" t="str">
        <f t="shared" si="2"/>
        <v/>
      </c>
      <c r="P65" s="78"/>
      <c r="Q65" s="78" t="str">
        <f t="shared" si="3"/>
        <v/>
      </c>
      <c r="R65" s="50"/>
      <c r="S65" s="50"/>
      <c r="T65" s="50"/>
      <c r="U65" s="50"/>
      <c r="V65" s="50"/>
      <c r="W65" s="50"/>
      <c r="X65" s="6"/>
      <c r="Y65" s="6"/>
      <c r="Z65" s="6"/>
      <c r="AA65" s="6"/>
      <c r="AB65" s="6"/>
      <c r="AC65" s="6"/>
      <c r="AD65" s="6"/>
      <c r="AE65" s="6"/>
      <c r="AF65" s="6"/>
      <c r="AG65" s="6"/>
      <c r="AH65" s="6"/>
      <c r="AI65" s="6"/>
      <c r="AJ65" s="6"/>
      <c r="AK65" s="6"/>
      <c r="AL65" s="6"/>
      <c r="AM65" s="6"/>
    </row>
    <row r="66" ht="45.75" customHeight="1">
      <c r="A66" s="51">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5"/>
      <c r="F66" s="83"/>
      <c r="G66" s="83"/>
      <c r="H66" s="83"/>
      <c r="I66" s="83"/>
      <c r="J66" s="83"/>
      <c r="K66" s="83"/>
      <c r="L66" s="83"/>
      <c r="M66" s="78" t="str">
        <f t="shared" si="1"/>
        <v/>
      </c>
      <c r="N66" s="78"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8" t="str">
        <f t="shared" si="2"/>
        <v/>
      </c>
      <c r="P66" s="78"/>
      <c r="Q66" s="78" t="str">
        <f t="shared" si="3"/>
        <v/>
      </c>
      <c r="R66" s="84" t="str">
        <f>IF(AND(N66="",N67="",N68=""),"",AVERAGE(N66:N68))</f>
        <v/>
      </c>
      <c r="S66" s="84" t="str">
        <f>IF(R66="","",
IF(R66=100,"Fuerte",
IF(R66&lt;50,"Débil",
IF(OR(R66&gt;=50,R66&lt;100),"Moderado",""))))</f>
        <v/>
      </c>
      <c r="T66" s="52" t="str">
        <f>IF(S66="","",IF(S66="Fuerte","NO","SI"))</f>
        <v/>
      </c>
      <c r="U66" s="52"/>
      <c r="V66" s="52"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3"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5"/>
      <c r="B67" s="45"/>
      <c r="C67" s="45"/>
      <c r="D67" s="45"/>
      <c r="E67" s="85"/>
      <c r="F67" s="83"/>
      <c r="G67" s="83"/>
      <c r="H67" s="83"/>
      <c r="I67" s="83"/>
      <c r="J67" s="83"/>
      <c r="K67" s="83"/>
      <c r="L67" s="83"/>
      <c r="M67" s="78" t="str">
        <f t="shared" si="1"/>
        <v/>
      </c>
      <c r="N67" s="78"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8" t="str">
        <f t="shared" si="2"/>
        <v/>
      </c>
      <c r="P67" s="78"/>
      <c r="Q67" s="78" t="str">
        <f t="shared" si="3"/>
        <v/>
      </c>
      <c r="R67" s="45"/>
      <c r="S67" s="45"/>
      <c r="T67" s="45"/>
      <c r="U67" s="45"/>
      <c r="V67" s="45"/>
      <c r="W67" s="45"/>
      <c r="X67" s="6"/>
      <c r="Y67" s="6"/>
      <c r="Z67" s="6"/>
      <c r="AA67" s="6"/>
      <c r="AB67" s="6"/>
      <c r="AC67" s="6"/>
      <c r="AD67" s="6"/>
      <c r="AE67" s="6"/>
      <c r="AF67" s="6"/>
      <c r="AG67" s="6"/>
      <c r="AH67" s="6"/>
      <c r="AI67" s="6"/>
      <c r="AJ67" s="6"/>
      <c r="AK67" s="6"/>
      <c r="AL67" s="6"/>
      <c r="AM67" s="6"/>
    </row>
    <row r="68" ht="45.75" customHeight="1">
      <c r="A68" s="50"/>
      <c r="B68" s="50"/>
      <c r="C68" s="50"/>
      <c r="D68" s="50"/>
      <c r="E68" s="85"/>
      <c r="F68" s="83"/>
      <c r="G68" s="83"/>
      <c r="H68" s="83"/>
      <c r="I68" s="83"/>
      <c r="J68" s="83"/>
      <c r="K68" s="83"/>
      <c r="L68" s="83"/>
      <c r="M68" s="78" t="str">
        <f t="shared" si="1"/>
        <v/>
      </c>
      <c r="N68" s="78"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8" t="str">
        <f t="shared" si="2"/>
        <v/>
      </c>
      <c r="P68" s="78"/>
      <c r="Q68" s="78" t="str">
        <f t="shared" si="3"/>
        <v/>
      </c>
      <c r="R68" s="50"/>
      <c r="S68" s="50"/>
      <c r="T68" s="50"/>
      <c r="U68" s="50"/>
      <c r="V68" s="50"/>
      <c r="W68" s="50"/>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3:W14 M12:W12">
    <cfRule type="expression" dxfId="9" priority="12">
      <formula>IF($D$12="No aplica",1,0)</formula>
    </cfRule>
  </conditionalFormatting>
  <conditionalFormatting sqref="M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conditionalFormatting sqref="E12:L12">
    <cfRule type="expression" dxfId="9" priority="122">
      <formula>IF($D$12="No aplica",1,0)</formula>
    </cfRule>
  </conditionalFormatting>
  <conditionalFormatting sqref="E9:L11">
    <cfRule type="expression" dxfId="9" priority="123">
      <formula>IF($D$9="No aplica",1,0)</formula>
    </cfRule>
  </conditionalFormatting>
  <dataValidations>
    <dataValidation type="list" allowBlank="1" showErrorMessage="1" sqref="F9:F68">
      <formula1>IF($E9="",Listas!$R$3,Listas!$S$2:$S$3)</formula1>
    </dataValidation>
    <dataValidation type="list" allowBlank="1" showErrorMessage="1" sqref="H9:H68">
      <formula1>IF($E9="",Listas!$R$3,Listas!$U$2:$U$3)</formula1>
    </dataValidation>
    <dataValidation type="list" allowBlank="1" showErrorMessage="1" sqref="U9 U12 U15 U18 U21 U24 U27 U30 U33 U36 U39 U42 U45 U48 U51 U54 U57 U60 U63 U66">
      <formula1>Listas!$AC$2:$AC$5</formula1>
    </dataValidation>
    <dataValidation type="list" allowBlank="1" showErrorMessage="1" sqref="L9:L68">
      <formula1>IF($E9="",Listas!$R$3,Listas!$Y$2:$Y$4)</formula1>
    </dataValidation>
    <dataValidation type="list" allowBlank="1" showErrorMessage="1" sqref="J9:J68">
      <formula1>IF($E9="",Listas!$R$3,Listas!$W$2:$W$3)</formula1>
    </dataValidation>
    <dataValidation type="list" allowBlank="1" showErrorMessage="1" sqref="K9:K68">
      <formula1>IF($E9="",Listas!$R$3,Listas!$X$2:$X$3)</formula1>
    </dataValidation>
    <dataValidation type="list" allowBlank="1" showErrorMessage="1" sqref="G9:G68">
      <formula1>IF($E9="",Listas!$R$3,Listas!$T$2:$T$3)</formula1>
    </dataValidation>
    <dataValidation type="list" allowBlank="1" showErrorMessage="1" sqref="I9:I68">
      <formula1>IF($E9="",Listas!$R$3,Listas!$V$2:$V$4)</formula1>
    </dataValidation>
    <dataValidation type="list" allowBlank="1" showErrorMessage="1" sqref="P9:P68">
      <formula1>Listas!$AB$2:$AB$4</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8.57"/>
    <col customWidth="1" min="6" max="6" width="16.14"/>
    <col customWidth="1" min="7" max="7" width="41.43"/>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1.86"/>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6" t="s">
        <v>271</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0" t="s">
        <v>272</v>
      </c>
      <c r="AL1" s="27"/>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0" t="s">
        <v>273</v>
      </c>
      <c r="AL2" s="27"/>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0" t="s">
        <v>274</v>
      </c>
      <c r="AL3" s="27"/>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0" t="s">
        <v>275</v>
      </c>
      <c r="AL4" s="27"/>
      <c r="AM4" s="7"/>
      <c r="AN4" s="7"/>
      <c r="AO4" s="7"/>
      <c r="AP4" s="7"/>
      <c r="AQ4" s="7"/>
      <c r="AR4" s="7"/>
      <c r="AS4" s="7"/>
      <c r="AT4" s="7"/>
      <c r="AU4" s="7"/>
      <c r="AV4" s="7"/>
      <c r="AW4" s="7"/>
      <c r="AX4" s="7"/>
      <c r="AY4" s="7"/>
      <c r="AZ4" s="7"/>
      <c r="BA4" s="7"/>
      <c r="BB4" s="7"/>
      <c r="BC4" s="7"/>
      <c r="BD4" s="7"/>
      <c r="BE4" s="7"/>
      <c r="BF4" s="7"/>
    </row>
    <row r="5" ht="12.0" customHeight="1">
      <c r="A5" s="61"/>
      <c r="B5" s="61"/>
      <c r="C5" s="61"/>
      <c r="D5" s="66"/>
      <c r="E5" s="61"/>
      <c r="F5" s="61"/>
      <c r="G5" s="61"/>
      <c r="H5" s="61"/>
      <c r="I5" s="8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4" t="s">
        <v>119</v>
      </c>
      <c r="B6" s="26"/>
      <c r="C6" s="26"/>
      <c r="D6" s="26"/>
      <c r="E6" s="26"/>
      <c r="F6" s="26"/>
      <c r="G6" s="26"/>
      <c r="H6" s="26"/>
      <c r="I6" s="26"/>
      <c r="J6" s="27"/>
      <c r="K6" s="44" t="s">
        <v>120</v>
      </c>
      <c r="L6" s="26"/>
      <c r="M6" s="26"/>
      <c r="N6" s="26"/>
      <c r="O6" s="26"/>
      <c r="P6" s="27"/>
      <c r="Q6" s="44" t="s">
        <v>210</v>
      </c>
      <c r="R6" s="26"/>
      <c r="S6" s="26"/>
      <c r="T6" s="26"/>
      <c r="U6" s="26"/>
      <c r="V6" s="26"/>
      <c r="W6" s="26"/>
      <c r="X6" s="26"/>
      <c r="Y6" s="26"/>
      <c r="Z6" s="26"/>
      <c r="AA6" s="27"/>
      <c r="AB6" s="44" t="s">
        <v>276</v>
      </c>
      <c r="AC6" s="26"/>
      <c r="AD6" s="26"/>
      <c r="AE6" s="26"/>
      <c r="AF6" s="26"/>
      <c r="AG6" s="26"/>
      <c r="AH6" s="27"/>
      <c r="AI6" s="88" t="s">
        <v>277</v>
      </c>
      <c r="AJ6" s="26"/>
      <c r="AK6" s="26"/>
      <c r="AL6" s="27"/>
      <c r="AM6" s="7"/>
      <c r="AN6" s="7"/>
      <c r="AO6" s="7"/>
      <c r="AP6" s="7"/>
      <c r="AQ6" s="7"/>
      <c r="AR6" s="7"/>
      <c r="AS6" s="7"/>
      <c r="AT6" s="7"/>
      <c r="AU6" s="7"/>
      <c r="AV6" s="7"/>
      <c r="AW6" s="7"/>
      <c r="AX6" s="7"/>
      <c r="AY6" s="7"/>
      <c r="AZ6" s="7"/>
      <c r="BA6" s="7"/>
      <c r="BB6" s="7"/>
      <c r="BC6" s="7"/>
      <c r="BD6" s="7"/>
      <c r="BE6" s="7"/>
      <c r="BF6" s="7"/>
    </row>
    <row r="7" ht="18.0" customHeight="1">
      <c r="A7" s="42" t="s">
        <v>117</v>
      </c>
      <c r="B7" s="43" t="s">
        <v>118</v>
      </c>
      <c r="C7" s="48" t="s">
        <v>122</v>
      </c>
      <c r="D7" s="48" t="s">
        <v>123</v>
      </c>
      <c r="E7" s="48" t="s">
        <v>124</v>
      </c>
      <c r="F7" s="48" t="s">
        <v>125</v>
      </c>
      <c r="G7" s="43" t="s">
        <v>126</v>
      </c>
      <c r="H7" s="48" t="s">
        <v>127</v>
      </c>
      <c r="I7" s="48" t="s">
        <v>128</v>
      </c>
      <c r="J7" s="48" t="s">
        <v>129</v>
      </c>
      <c r="K7" s="48" t="s">
        <v>130</v>
      </c>
      <c r="L7" s="43" t="s">
        <v>131</v>
      </c>
      <c r="M7" s="48" t="s">
        <v>278</v>
      </c>
      <c r="N7" s="48" t="s">
        <v>133</v>
      </c>
      <c r="O7" s="43" t="s">
        <v>131</v>
      </c>
      <c r="P7" s="48" t="s">
        <v>134</v>
      </c>
      <c r="Q7" s="48" t="s">
        <v>214</v>
      </c>
      <c r="R7" s="70" t="s">
        <v>215</v>
      </c>
      <c r="S7" s="26"/>
      <c r="T7" s="27"/>
      <c r="U7" s="70" t="s">
        <v>216</v>
      </c>
      <c r="V7" s="26"/>
      <c r="W7" s="26"/>
      <c r="X7" s="26"/>
      <c r="Y7" s="26"/>
      <c r="Z7" s="27"/>
      <c r="AA7" s="48" t="s">
        <v>217</v>
      </c>
      <c r="AB7" s="48" t="s">
        <v>270</v>
      </c>
      <c r="AC7" s="48" t="s">
        <v>131</v>
      </c>
      <c r="AD7" s="48" t="s">
        <v>279</v>
      </c>
      <c r="AE7" s="48" t="s">
        <v>131</v>
      </c>
      <c r="AF7" s="48" t="s">
        <v>280</v>
      </c>
      <c r="AG7" s="49" t="s">
        <v>281</v>
      </c>
      <c r="AH7" s="48" t="s">
        <v>282</v>
      </c>
      <c r="AI7" s="49" t="s">
        <v>283</v>
      </c>
      <c r="AJ7" s="49" t="s">
        <v>284</v>
      </c>
      <c r="AK7" s="48" t="s">
        <v>285</v>
      </c>
      <c r="AL7" s="49" t="s">
        <v>286</v>
      </c>
      <c r="AM7" s="7"/>
      <c r="AN7" s="7"/>
      <c r="AO7" s="7"/>
      <c r="AP7" s="7"/>
      <c r="AQ7" s="7"/>
      <c r="AR7" s="7"/>
      <c r="AS7" s="7"/>
      <c r="AT7" s="7"/>
      <c r="AU7" s="7"/>
      <c r="AV7" s="7"/>
      <c r="AW7" s="7"/>
      <c r="AX7" s="7"/>
      <c r="AY7" s="7"/>
      <c r="AZ7" s="7"/>
      <c r="BA7" s="7"/>
      <c r="BB7" s="7"/>
      <c r="BC7" s="7"/>
      <c r="BD7" s="7"/>
      <c r="BE7" s="7"/>
      <c r="BF7" s="7"/>
    </row>
    <row r="8" ht="47.25" customHeight="1">
      <c r="A8" s="50"/>
      <c r="B8" s="50"/>
      <c r="C8" s="50"/>
      <c r="D8" s="50"/>
      <c r="E8" s="50"/>
      <c r="F8" s="50"/>
      <c r="G8" s="50"/>
      <c r="H8" s="50"/>
      <c r="I8" s="50"/>
      <c r="J8" s="50"/>
      <c r="K8" s="50"/>
      <c r="L8" s="50"/>
      <c r="M8" s="50"/>
      <c r="N8" s="50"/>
      <c r="O8" s="50"/>
      <c r="P8" s="50"/>
      <c r="Q8" s="50"/>
      <c r="R8" s="74" t="s">
        <v>220</v>
      </c>
      <c r="S8" s="74" t="s">
        <v>221</v>
      </c>
      <c r="T8" s="74" t="s">
        <v>222</v>
      </c>
      <c r="U8" s="74" t="s">
        <v>223</v>
      </c>
      <c r="V8" s="74" t="s">
        <v>224</v>
      </c>
      <c r="W8" s="74" t="s">
        <v>225</v>
      </c>
      <c r="X8" s="74" t="s">
        <v>226</v>
      </c>
      <c r="Y8" s="74" t="s">
        <v>227</v>
      </c>
      <c r="Z8" s="74" t="s">
        <v>228</v>
      </c>
      <c r="AA8" s="50"/>
      <c r="AB8" s="50"/>
      <c r="AC8" s="50"/>
      <c r="AD8" s="50"/>
      <c r="AE8" s="50"/>
      <c r="AF8" s="50"/>
      <c r="AG8" s="50"/>
      <c r="AH8" s="50"/>
      <c r="AI8" s="50"/>
      <c r="AJ8" s="50"/>
      <c r="AK8" s="50"/>
      <c r="AL8" s="50"/>
      <c r="AM8" s="63"/>
      <c r="AN8" s="63"/>
      <c r="AO8" s="63"/>
      <c r="AP8" s="63"/>
      <c r="AQ8" s="63"/>
      <c r="AR8" s="63"/>
      <c r="AS8" s="63"/>
      <c r="AT8" s="63"/>
      <c r="AU8" s="63"/>
      <c r="AV8" s="63"/>
      <c r="AW8" s="63"/>
      <c r="AX8" s="63"/>
      <c r="AY8" s="63"/>
      <c r="AZ8" s="63"/>
      <c r="BA8" s="63"/>
      <c r="BB8" s="63"/>
      <c r="BC8" s="63"/>
      <c r="BD8" s="63"/>
      <c r="BE8" s="63"/>
      <c r="BF8" s="63"/>
    </row>
    <row r="9" ht="30.75" customHeight="1">
      <c r="A9" s="51">
        <v>1.0</v>
      </c>
      <c r="B9" s="52" t="str">
        <f>'2. Identificación del Riesgo'!B9:B11</f>
        <v>Reducción del Riesgo y Adaptación al Cambio Climático</v>
      </c>
      <c r="C9" s="52" t="str">
        <f>IF('2. Identificación del Riesgo'!C9:C11="","",'2. Identificación del Riesgo'!C9:C11)</f>
        <v>Programa de reasentamiento</v>
      </c>
      <c r="D9" s="52" t="str">
        <f>IF('2. Identificación del Riesgo'!D9:D11="","",'2. Identificación del Riesgo'!D9:D11)</f>
        <v>Afectación Reputacional</v>
      </c>
      <c r="E9" s="52" t="str">
        <f>IF('2. Identificación del Riesgo'!E9:E11="","",'2. Identificación del Riesgo'!E9:E11)</f>
        <v>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v>
      </c>
      <c r="F9" s="52" t="str">
        <f>IF('2. Identificación del Riesgo'!F9:F11="","",'2. Identificación del Riesgo'!F9:F11)</f>
        <v>Error en la ubicación espacial y en la entrega de la información referente a la condición de riesgo a la ciudadanía.</v>
      </c>
      <c r="G9" s="52"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H9" s="52" t="str">
        <f>IF('2. Identificación del Riesgo'!H9:H11="","",'2. Identificación del Riesgo'!H9:H11)</f>
        <v>Gestión</v>
      </c>
      <c r="I9" s="52" t="str">
        <f>IF('2. Identificación del Riesgo'!I9:I11="","",'2. Identificación del Riesgo'!I9:I11)</f>
        <v>Ejecución y Administración de procesos</v>
      </c>
      <c r="J9" s="52" t="str">
        <f>IF('2. Identificación del Riesgo'!J9:J11="","",'2. Identificación del Riesgo'!J9:J11)</f>
        <v>Baja: La actividad que conlleva el riesgo se ejecuta de 3 a 24 veces por año</v>
      </c>
      <c r="K9" s="53" t="str">
        <f>'2. Identificación del Riesgo'!K9:K11</f>
        <v>Baja</v>
      </c>
      <c r="L9" s="54">
        <f>'2. Identificación del Riesgo'!L9:L11</f>
        <v>0.4</v>
      </c>
      <c r="M9" s="5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53" t="str">
        <f>'2. Identificación del Riesgo'!N9:N11</f>
        <v>Leve</v>
      </c>
      <c r="O9" s="54">
        <f>'2. Identificación del Riesgo'!O9:O11</f>
        <v>0.2</v>
      </c>
      <c r="P9" s="56" t="str">
        <f>'2. Identificación del Riesgo'!P9:P11</f>
        <v>Bajo</v>
      </c>
      <c r="Q9" s="89" t="str">
        <f>IF($H$9="","",
IF(OR($H$9="Corrupción",$H$9="Lavado de Activos",$H$9="Financiación del Terrorismo",$H$9="Trámites, OPAs y Consultas de Acceso a la Información Pública"),'6.Valoración Control Corrupción'!$E9,'5. Valoración de Controles'!$H9))</f>
        <v>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R9" s="78" t="str">
        <f>IF($H$9="","",
IF(OR($H$9="Corrupción",$H$9="Lavado de Activos",$H$9="Financiación del Terrorismo",$H$9="Trámites, OPAs y Consultas de Acceso a la Información Pública"),"No Aplica",'5. Valoración de Controles'!$I9))</f>
        <v>Preventivo</v>
      </c>
      <c r="S9" s="78" t="str">
        <f>IF($H$9="","",
IF(OR($H$9="Corrupción",$H$9="Lavado de Activos",$H$9="Financiación del Terrorismo",$H$9="Trámites, OPAs y Consultas de Acceso a la Información Pública"),"No Aplica",'5. Valoración de Controles'!$J9))</f>
        <v>Afecta probabilidad</v>
      </c>
      <c r="T9" s="78" t="str">
        <f>IF($H$9="","",
IF(OR($H$9="Corrupción",$H$9="Lavado de Activos",$H$9="Financiación del Terrorismo",$H$9="Trámites, OPAs y Consultas de Acceso a la Información Pública"),"No Aplica",'5. Valoración de Controles'!$K9))</f>
        <v>Manual</v>
      </c>
      <c r="U9" s="78" t="str">
        <f>IF($H$9="","",
IF(OR($H$9="Corrupción",$H$9="Lavado de Activos",$H$9="Financiación del Terrorismo",$H$9="Trámites, OPAs y Consultas de Acceso a la Información Pública"),"No Aplica",'5. Valoración de Controles'!$L9))</f>
        <v>Documentado</v>
      </c>
      <c r="V9" s="78" t="str">
        <f>IF($H$9="","",
IF(OR($H$9="Corrupción",$H$9="Lavado de Activos",$H$9="Financiación del Terrorismo",$H$9="Trámites, OPAs y Consultas de Acceso a la Información Pública"),"No Aplica",'5. Valoración de Controles'!$M9))</f>
        <v>Continua</v>
      </c>
      <c r="W9" s="78" t="str">
        <f>IF($H$9="","",
IF(OR($H$9="Corrupción",$H$9="Lavado de Activos",$H$9="Financiación del Terrorismo",$H$9="Trámites, OPAs y Consultas de Acceso a la Información Pública"),"No Aplica",'5. Valoración de Controles'!$N9))</f>
        <v>Con registro</v>
      </c>
      <c r="X9" s="90" t="str">
        <f>IF($H$9="","",
IF(OR($H$9="Corrupción",$H$9="Lavado de Activos",$H$9="Financiación del Terrorismo",$H$9="Trámites, OPAs y Consultas de Acceso a la Información Pública"),"No Aplica",'5. Valoración de Controles'!$O9))</f>
        <v>Carpeta fisica con la documentación correspondiente al Concepto Técnico notificado (luego se hace copia digital)</v>
      </c>
      <c r="Y9" s="90" t="str">
        <f>IF($H$9="","",
IF(OR($H$9="Corrupción",$H$9="Lavado de Activos",$H$9="Financiación del Terrorismo",$H$9="Trámites, OPAs y Consultas de Acceso a la Información Pública"),"No Aplica",'5. Valoración de Controles'!$P9))</f>
        <v>Proviene  de bases oficiales - catastrales y/o de Secretaría Distrital de Planeación y de los datos de contacto de las entidades operadoras y la normatividad vigente.</v>
      </c>
      <c r="Z9" s="90" t="str">
        <f>IF($H$9="","",
IF(OR($H$9="Corrupción",$H$9="Lavado de Activos",$H$9="Financiación del Terrorismo",$H$9="Trámites, OPAs y Consultas de Acceso a la Información Pública"),"No Aplica",'5. Valoración de Controles'!$Q9))</f>
        <v>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A9" s="79">
        <f>IF($H$9="","",
IF(OR($H$9="Corrupción",$H$9="Lavado de Activos",$H$9="Financiación del Terrorismo",$H$9="Trámites, OPAs y Consultas de Acceso a la Información Pública"),"No aplica",'5. Valoración de Controles'!$R9))</f>
        <v>0.4</v>
      </c>
      <c r="AB9" s="53"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9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0.24</v>
      </c>
      <c r="AD9" s="53"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9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56"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55" t="s">
        <v>287</v>
      </c>
      <c r="AH9" s="76"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65"/>
      <c r="AJ9" s="92"/>
      <c r="AK9" s="92" t="str">
        <f>IF(AI9="","","∑ Peso porcentual de cada acción definida")</f>
        <v/>
      </c>
      <c r="AL9" s="52"/>
      <c r="AM9" s="64"/>
      <c r="AN9" s="64"/>
      <c r="AO9" s="64"/>
      <c r="AP9" s="64"/>
      <c r="AQ9" s="64"/>
      <c r="AR9" s="64"/>
      <c r="AS9" s="64"/>
      <c r="AT9" s="64"/>
      <c r="AU9" s="64"/>
      <c r="AV9" s="64"/>
      <c r="AW9" s="64"/>
      <c r="AX9" s="64"/>
      <c r="AY9" s="64"/>
      <c r="AZ9" s="64"/>
      <c r="BA9" s="64"/>
      <c r="BB9" s="64"/>
      <c r="BC9" s="64"/>
      <c r="BD9" s="64"/>
      <c r="BE9" s="64"/>
      <c r="BF9" s="64"/>
    </row>
    <row r="10" ht="30.75" customHeight="1">
      <c r="A10" s="45"/>
      <c r="B10" s="45"/>
      <c r="C10" s="45"/>
      <c r="D10" s="45"/>
      <c r="E10" s="45"/>
      <c r="F10" s="45"/>
      <c r="G10" s="45"/>
      <c r="H10" s="45"/>
      <c r="I10" s="45"/>
      <c r="J10" s="45"/>
      <c r="K10" s="45"/>
      <c r="L10" s="45"/>
      <c r="M10" s="45"/>
      <c r="N10" s="45"/>
      <c r="O10" s="45"/>
      <c r="P10" s="45"/>
      <c r="Q10" s="89" t="str">
        <f>IF($H$9="","",
IF(OR($H$9="Corrupción",$H$9="Lavado de Activos",$H$9="Financiación del Terrorismo",$H$9="Trámites, OPAs y Consultas de Acceso a la Información Pública"),'6.Valoración Control Corrupción'!$E10,'5. Valoración de Controles'!$H10))</f>
        <v>  </v>
      </c>
      <c r="R10" s="78" t="str">
        <f>IF($H$9="","",
IF(OR($H$9="Corrupción",$H$9="Lavado de Activos",$H$9="Financiación del Terrorismo",$H$9="Trámites, OPAs y Consultas de Acceso a la Información Pública"),"No Aplica",'5. Valoración de Controles'!$I10))</f>
        <v/>
      </c>
      <c r="S10" s="78" t="str">
        <f>IF($H$9="","",
IF(OR($H$9="Corrupción",$H$9="Lavado de Activos",$H$9="Financiación del Terrorismo",$H$9="Trámites, OPAs y Consultas de Acceso a la Información Pública"),"No Aplica",'5. Valoración de Controles'!$J10))</f>
        <v/>
      </c>
      <c r="T10" s="78" t="str">
        <f>IF($H$9="","",
IF(OR($H$9="Corrupción",$H$9="Lavado de Activos",$H$9="Financiación del Terrorismo",$H$9="Trámites, OPAs y Consultas de Acceso a la Información Pública"),"No Aplica",'5. Valoración de Controles'!$K10))</f>
        <v/>
      </c>
      <c r="U10" s="78" t="str">
        <f>IF($H$9="","",
IF(OR($H$9="Corrupción",$H$9="Lavado de Activos",$H$9="Financiación del Terrorismo",$H$9="Trámites, OPAs y Consultas de Acceso a la Información Pública"),"No Aplica",'5. Valoración de Controles'!$L10))</f>
        <v/>
      </c>
      <c r="V10" s="78" t="str">
        <f>IF($H$9="","",
IF(OR($H$9="Corrupción",$H$9="Lavado de Activos",$H$9="Financiación del Terrorismo",$H$9="Trámites, OPAs y Consultas de Acceso a la Información Pública"),"No Aplica",'5. Valoración de Controles'!$M10))</f>
        <v/>
      </c>
      <c r="W10" s="78" t="str">
        <f>IF($H$9="","",
IF(OR($H$9="Corrupción",$H$9="Lavado de Activos",$H$9="Financiación del Terrorismo",$H$9="Trámites, OPAs y Consultas de Acceso a la Información Pública"),"No Aplica",'5. Valoración de Controles'!$N10))</f>
        <v/>
      </c>
      <c r="X10" s="90" t="str">
        <f>IF($H$9="","",
IF(OR($H$9="Corrupción",$H$9="Lavado de Activos",$H$9="Financiación del Terrorismo",$H$9="Trámites, OPAs y Consultas de Acceso a la Información Pública"),"No Aplica",'5. Valoración de Controles'!$O10))</f>
        <v/>
      </c>
      <c r="Y10" s="90" t="str">
        <f>IF($H$9="","",
IF(OR($H$9="Corrupción",$H$9="Lavado de Activos",$H$9="Financiación del Terrorismo",$H$9="Trámites, OPAs y Consultas de Acceso a la Información Pública"),"No Aplica",'5. Valoración de Controles'!$P10))</f>
        <v/>
      </c>
      <c r="Z10" s="90" t="str">
        <f>IF($H$9="","",
IF(OR($H$9="Corrupción",$H$9="Lavado de Activos",$H$9="Financiación del Terrorismo",$H$9="Trámites, OPAs y Consultas de Acceso a la Información Pública"),"No Aplica",'5. Valoración de Controles'!$Q10))</f>
        <v/>
      </c>
      <c r="AA10" s="79" t="str">
        <f>IF($H$9="","",
IF(OR($H$9="Corrupción",$H$9="Lavado de Activos",$H$9="Financiación del Terrorismo",$H$9="Trámites, OPAs y Consultas de Acceso a la Información Pública"),"No aplica",'5. Valoración de Controles'!$R10))</f>
        <v/>
      </c>
      <c r="AB10" s="45"/>
      <c r="AC10" s="45"/>
      <c r="AD10" s="45"/>
      <c r="AE10" s="45"/>
      <c r="AF10" s="45"/>
      <c r="AG10" s="45"/>
      <c r="AH10" s="45"/>
      <c r="AI10" s="45"/>
      <c r="AJ10" s="45"/>
      <c r="AK10" s="45"/>
      <c r="AL10" s="45"/>
      <c r="AM10" s="7"/>
      <c r="AN10" s="7"/>
      <c r="AO10" s="7"/>
      <c r="AP10" s="7"/>
      <c r="AQ10" s="7"/>
      <c r="AR10" s="7"/>
      <c r="AS10" s="7"/>
      <c r="AT10" s="7"/>
      <c r="AU10" s="7"/>
      <c r="AV10" s="7"/>
      <c r="AW10" s="7"/>
      <c r="AX10" s="7"/>
      <c r="AY10" s="7"/>
      <c r="AZ10" s="7"/>
      <c r="BA10" s="7"/>
      <c r="BB10" s="7"/>
      <c r="BC10" s="7"/>
      <c r="BD10" s="7"/>
      <c r="BE10" s="7"/>
      <c r="BF10" s="7"/>
    </row>
    <row r="11" ht="30.75" customHeight="1">
      <c r="A11" s="50"/>
      <c r="B11" s="50"/>
      <c r="C11" s="50"/>
      <c r="D11" s="50"/>
      <c r="E11" s="50"/>
      <c r="F11" s="50"/>
      <c r="G11" s="50"/>
      <c r="H11" s="50"/>
      <c r="I11" s="50"/>
      <c r="J11" s="50"/>
      <c r="K11" s="50"/>
      <c r="L11" s="50"/>
      <c r="M11" s="50"/>
      <c r="N11" s="50"/>
      <c r="O11" s="50"/>
      <c r="P11" s="50"/>
      <c r="Q11" s="89" t="str">
        <f>IF($H$9="","",
IF(OR($H$9="Corrupción",$H$9="Lavado de Activos",$H$9="Financiación del Terrorismo",$H$9="Trámites, OPAs y Consultas de Acceso a la Información Pública"),'6.Valoración Control Corrupción'!$E11,'5. Valoración de Controles'!$H11))</f>
        <v>  </v>
      </c>
      <c r="R11" s="78" t="str">
        <f>IF($H$9="","",
IF(OR($H$9="Corrupción",$H$9="Lavado de Activos",$H$9="Financiación del Terrorismo",$H$9="Trámites, OPAs y Consultas de Acceso a la Información Pública"),"No Aplica",'5. Valoración de Controles'!$I11))</f>
        <v/>
      </c>
      <c r="S11" s="78" t="str">
        <f>IF($H$9="","",
IF(OR($H$9="Corrupción",$H$9="Lavado de Activos",$H$9="Financiación del Terrorismo",$H$9="Trámites, OPAs y Consultas de Acceso a la Información Pública"),"No Aplica",'5. Valoración de Controles'!$J11))</f>
        <v/>
      </c>
      <c r="T11" s="78" t="str">
        <f>IF($H$9="","",
IF(OR($H$9="Corrupción",$H$9="Lavado de Activos",$H$9="Financiación del Terrorismo",$H$9="Trámites, OPAs y Consultas de Acceso a la Información Pública"),"No Aplica",'5. Valoración de Controles'!$K11))</f>
        <v/>
      </c>
      <c r="U11" s="78" t="str">
        <f>IF($H$9="","",
IF(OR($H$9="Corrupción",$H$9="Lavado de Activos",$H$9="Financiación del Terrorismo",$H$9="Trámites, OPAs y Consultas de Acceso a la Información Pública"),"No Aplica",'5. Valoración de Controles'!$L11))</f>
        <v/>
      </c>
      <c r="V11" s="78" t="str">
        <f>IF($H$9="","",
IF(OR($H$9="Corrupción",$H$9="Lavado de Activos",$H$9="Financiación del Terrorismo",$H$9="Trámites, OPAs y Consultas de Acceso a la Información Pública"),"No Aplica",'5. Valoración de Controles'!$M11))</f>
        <v/>
      </c>
      <c r="W11" s="78" t="str">
        <f>IF($H$9="","",
IF(OR($H$9="Corrupción",$H$9="Lavado de Activos",$H$9="Financiación del Terrorismo",$H$9="Trámites, OPAs y Consultas de Acceso a la Información Pública"),"No Aplica",'5. Valoración de Controles'!$N11))</f>
        <v/>
      </c>
      <c r="X11" s="90" t="str">
        <f>IF($H$9="","",
IF(OR($H$9="Corrupción",$H$9="Lavado de Activos",$H$9="Financiación del Terrorismo",$H$9="Trámites, OPAs y Consultas de Acceso a la Información Pública"),"No Aplica",'5. Valoración de Controles'!$O11))</f>
        <v/>
      </c>
      <c r="Y11" s="90" t="str">
        <f>IF($H$9="","",
IF(OR($H$9="Corrupción",$H$9="Lavado de Activos",$H$9="Financiación del Terrorismo",$H$9="Trámites, OPAs y Consultas de Acceso a la Información Pública"),"No Aplica",'5. Valoración de Controles'!$P11))</f>
        <v/>
      </c>
      <c r="Z11" s="90" t="str">
        <f>IF($H$9="","",
IF(OR($H$9="Corrupción",$H$9="Lavado de Activos",$H$9="Financiación del Terrorismo",$H$9="Trámites, OPAs y Consultas de Acceso a la Información Pública"),"No Aplica",'5. Valoración de Controles'!$Q11))</f>
        <v/>
      </c>
      <c r="AA11" s="79" t="str">
        <f>IF($H$9="","",
IF(OR($H$9="Corrupción",$H$9="Lavado de Activos",$H$9="Financiación del Terrorismo",$H$9="Trámites, OPAs y Consultas de Acceso a la Información Pública"),"No aplica",'5. Valoración de Controles'!$R11))</f>
        <v/>
      </c>
      <c r="AB11" s="50"/>
      <c r="AC11" s="50"/>
      <c r="AD11" s="50"/>
      <c r="AE11" s="50"/>
      <c r="AF11" s="50"/>
      <c r="AG11" s="50"/>
      <c r="AH11" s="50"/>
      <c r="AI11" s="50"/>
      <c r="AJ11" s="50"/>
      <c r="AK11" s="50"/>
      <c r="AL11" s="50"/>
      <c r="AM11" s="7"/>
      <c r="AN11" s="7"/>
      <c r="AO11" s="7"/>
      <c r="AP11" s="7"/>
      <c r="AQ11" s="7"/>
      <c r="AR11" s="7"/>
      <c r="AS11" s="7"/>
      <c r="AT11" s="7"/>
      <c r="AU11" s="7"/>
      <c r="AV11" s="7"/>
      <c r="AW11" s="7"/>
      <c r="AX11" s="7"/>
      <c r="AY11" s="7"/>
      <c r="AZ11" s="7"/>
      <c r="BA11" s="7"/>
      <c r="BB11" s="7"/>
      <c r="BC11" s="7"/>
      <c r="BD11" s="7"/>
      <c r="BE11" s="7"/>
      <c r="BF11" s="7"/>
    </row>
    <row r="12" ht="29.25" customHeight="1">
      <c r="A12" s="51">
        <v>2.0</v>
      </c>
      <c r="B12" s="52" t="str">
        <f>'2. Identificación del Riesgo'!B12:B14</f>
        <v>Reducción del Riesgo y Adaptación al Cambio Climático</v>
      </c>
      <c r="C12" s="52" t="str">
        <f>IF('2. Identificación del Riesgo'!C12:C14="","",'2. Identificación del Riesgo'!C12:C14)</f>
        <v>Adquisición predial</v>
      </c>
      <c r="D12" s="52" t="str">
        <f>IF('2. Identificación del Riesgo'!D12:D14="","",'2. Identificación del Riesgo'!D12:D14)</f>
        <v>Afectación Económica o Presupuestal</v>
      </c>
      <c r="E12" s="52" t="str">
        <f>IF('2. Identificación del Riesgo'!E12:E14="","",'2. Identificación del Riesgo'!E12:E14)</f>
        <v>Retrasos en las actividades del procedimiento GR-PD-09 Reasentamiento a través de adquisición predial por parte de los beneficiarios del programa.
</v>
      </c>
      <c r="F12" s="52" t="str">
        <f>IF('2. Identificación del Riesgo'!F12:F14="","",'2. Identificación del Riesgo'!F12:F14)</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2" s="52"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H12" s="52" t="str">
        <f>IF('2. Identificación del Riesgo'!H12:H14="","",'2. Identificación del Riesgo'!H12:H14)</f>
        <v>Gestión</v>
      </c>
      <c r="I12" s="52" t="str">
        <f>IF('2. Identificación del Riesgo'!I12:I14="","",'2. Identificación del Riesgo'!I12:I14)</f>
        <v>Ejecución y Administración de procesos</v>
      </c>
      <c r="J12" s="52" t="str">
        <f>IF('2. Identificación del Riesgo'!J12:J14="","",'2. Identificación del Riesgo'!J12:J14)</f>
        <v>Media: La actividad que conlleva el riesgo se ejecuta de 24 a 500 veces por año</v>
      </c>
      <c r="K12" s="53" t="str">
        <f>'2. Identificación del Riesgo'!K12:K14</f>
        <v>Media</v>
      </c>
      <c r="L12" s="54">
        <f>'2. Identificación del Riesgo'!L12:L14</f>
        <v>0.6</v>
      </c>
      <c r="M12" s="5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alguna área de la organización</v>
      </c>
      <c r="N12" s="53" t="str">
        <f>'2. Identificación del Riesgo'!N12:N14</f>
        <v>Leve</v>
      </c>
      <c r="O12" s="54">
        <f>'2. Identificación del Riesgo'!O12:O14</f>
        <v>0.2</v>
      </c>
      <c r="P12" s="56" t="str">
        <f>'2. Identificación del Riesgo'!P12:P14</f>
        <v>Moderado</v>
      </c>
      <c r="Q12" s="65" t="str">
        <f>IF($H$12="","",
IF(OR($H$12="Corrupción",$H$12="Lavado de Activos",$H$12="Financiación del Terrorismo",$H$12="Trámites, OPAs y Consultas de Acceso a la Información Pública"),'6.Valoración Control Corrupción'!$E12,'5. Valoración de Controles'!$H12))</f>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R12" s="78" t="str">
        <f>IF($H$12="","",
IF(OR($H$12="Corrupción",$H$12="Lavado de Activos",$H$12="Financiación del Terrorismo",$H$12="Trámites, OPAs y Consultas de Acceso a la Información Pública"),"No Aplica",'5. Valoración de Controles'!$I12))</f>
        <v>Preventivo</v>
      </c>
      <c r="S12" s="78" t="str">
        <f>IF($H$12="","",
IF(OR($H$12="Corrupción",$H$12="Lavado de Activos",$H$12="Financiación del Terrorismo",$H$12="Trámites, OPAs y Consultas de Acceso a la Información Pública"),"No Aplica",'5. Valoración de Controles'!$J12))</f>
        <v>Afecta probabilidad</v>
      </c>
      <c r="T12" s="78" t="str">
        <f>IF($H$12="","",
IF(OR($H$12="Corrupción",$H$12="Lavado de Activos",$H$12="Financiación del Terrorismo",$H$12="Trámites, OPAs y Consultas de Acceso a la Información Pública"),"No Aplica",'5. Valoración de Controles'!$K12))</f>
        <v>Manual</v>
      </c>
      <c r="U12" s="78" t="str">
        <f>IF($H$12="","",
IF(OR($H$12="Corrupción",$H$12="Lavado de Activos",$H$12="Financiación del Terrorismo",$H$12="Trámites, OPAs y Consultas de Acceso a la Información Pública"),"No Aplica",'5. Valoración de Controles'!$L12))</f>
        <v>Documentado</v>
      </c>
      <c r="V12" s="78" t="str">
        <f>IF($H$12="","",
IF(OR($H$12="Corrupción",$H$12="Lavado de Activos",$H$12="Financiación del Terrorismo",$H$12="Trámites, OPAs y Consultas de Acceso a la Información Pública"),"No Aplica",'5. Valoración de Controles'!$M$12))</f>
        <v>Continua</v>
      </c>
      <c r="W12" s="78" t="str">
        <f>IF($H$12="","",
IF(OR($H$12="Corrupción",$H$12="Lavado de Activos",$H$12="Financiación del Terrorismo",$H$12="Trámites, OPAs y Consultas de Acceso a la Información Pública"),"No Aplica",'5. Valoración de Controles'!$N12))</f>
        <v>Con registro</v>
      </c>
      <c r="X12" s="90" t="str">
        <f>IF($H$12="","",
IF(OR($H$12="Corrupción",$H$12="Lavado de Activos",$H$12="Financiación del Terrorismo",$H$12="Trámites, OPAs y Consultas de Acceso a la Información Pública"),"No Aplica",'5. Valoración de Controles'!$O12))</f>
        <v>En expediente fisico, formato de Seguimiento a las Actividades de Gestión Social GR-FT-57</v>
      </c>
      <c r="Y12" s="90" t="str">
        <f>IF($H$12="","",
IF(OR($H$12="Corrupción",$H$12="Lavado de Activos",$H$12="Financiación del Terrorismo",$H$12="Trámites, OPAs y Consultas de Acceso a la Información Pública"),"No Aplica",'5. Valoración de Controles'!$P12))</f>
        <v>Proviene de la experiencia en el desarrollo del proceso y la información suministrada por otras instituciones (servicios públicos, notarias, Superintendencia de Notariado y Registro)</v>
      </c>
      <c r="Z12" s="90" t="str">
        <f>IF($H$12="","",
IF(OR($H$12="Corrupción",$H$12="Lavado de Activos",$H$12="Financiación del Terrorismo",$H$12="Trámites, OPAs y Consultas de Acceso a la Información Pública"),"No Aplica",'5. Valoración de Controles'!$Q12))</f>
        <v>Se establecen relaciones de confianza con la familia, pudiendose identificar las desviaciones de manera oportuna y se deja evidencia del acompañamiento mediante el formato de Seguimiento a las Actividades de Gestión Social GR-FT-57</v>
      </c>
      <c r="AA12" s="79">
        <f>IF($H$12="","",
IF(OR($H$12="Corrupción",$H$12="Lavado de Activos",$H$12="Financiación del Terrorismo",$H$12="Trámites, OPAs y Consultas de Acceso a la Información Pública"),"No aplica",'5. Valoración de Controles'!$R12))</f>
        <v>0.4</v>
      </c>
      <c r="AB12" s="53"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53"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Leve</v>
      </c>
      <c r="AE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0.2</v>
      </c>
      <c r="AF12" s="56"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55" t="s">
        <v>287</v>
      </c>
      <c r="AH12" s="76"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65"/>
      <c r="AJ12" s="92"/>
      <c r="AK12" s="92" t="str">
        <f>IF(AI12="","","∑ Peso porcentual de cada acción definida")</f>
        <v/>
      </c>
      <c r="AL12" s="52"/>
      <c r="AM12" s="7"/>
      <c r="AN12" s="7"/>
      <c r="AO12" s="7"/>
      <c r="AP12" s="7"/>
      <c r="AQ12" s="7"/>
      <c r="AR12" s="7"/>
      <c r="AS12" s="7"/>
      <c r="AT12" s="7"/>
      <c r="AU12" s="7"/>
      <c r="AV12" s="7"/>
      <c r="AW12" s="7"/>
      <c r="AX12" s="7"/>
      <c r="AY12" s="7"/>
      <c r="AZ12" s="7"/>
      <c r="BA12" s="7"/>
      <c r="BB12" s="7"/>
      <c r="BC12" s="7"/>
      <c r="BD12" s="7"/>
      <c r="BE12" s="7"/>
      <c r="BF12" s="7"/>
    </row>
    <row r="13" ht="29.25" customHeight="1">
      <c r="A13" s="45"/>
      <c r="B13" s="45"/>
      <c r="C13" s="45"/>
      <c r="D13" s="45"/>
      <c r="E13" s="45"/>
      <c r="F13" s="45"/>
      <c r="G13" s="45"/>
      <c r="H13" s="45"/>
      <c r="I13" s="45"/>
      <c r="J13" s="45"/>
      <c r="K13" s="45"/>
      <c r="L13" s="45"/>
      <c r="M13" s="45"/>
      <c r="N13" s="45"/>
      <c r="O13" s="45"/>
      <c r="P13" s="45"/>
      <c r="Q13" s="65" t="str">
        <f>IF($H$12="","",
IF(OR($H$12="Corrupción",$H$12="Lavado de Activos",$H$12="Financiación del Terrorismo",$H$12="Trámites, OPAs y Consultas de Acceso a la Información Pública"),'6.Valoración Control Corrupción'!$E13,'5. Valoración de Controles'!$H13))</f>
        <v>  </v>
      </c>
      <c r="R13" s="78" t="str">
        <f>IF($H$12="","",
IF(OR($H$12="Corrupción",$H$12="Lavado de Activos",$H$12="Financiación del Terrorismo",$H$12="Trámites, OPAs y Consultas de Acceso a la Información Pública"),"No Aplica",'5. Valoración de Controles'!$I13))</f>
        <v/>
      </c>
      <c r="S13" s="78" t="str">
        <f>IF($H$12="","",
IF(OR($H$12="Corrupción",$H$12="Lavado de Activos",$H$12="Financiación del Terrorismo",$H$12="Trámites, OPAs y Consultas de Acceso a la Información Pública"),"No Aplica",'5. Valoración de Controles'!$J13))</f>
        <v/>
      </c>
      <c r="T13" s="78" t="str">
        <f>IF($H$12="","",
IF(OR($H$12="Corrupción",$H$12="Lavado de Activos",$H$12="Financiación del Terrorismo",$H$12="Trámites, OPAs y Consultas de Acceso a la Información Pública"),"No Aplica",'5. Valoración de Controles'!$K13))</f>
        <v/>
      </c>
      <c r="U13" s="78" t="str">
        <f>IF($H$12="","",
IF(OR($H$12="Corrupción",$H$12="Lavado de Activos",$H$12="Financiación del Terrorismo",$H$12="Trámites, OPAs y Consultas de Acceso a la Información Pública"),"No Aplica",'5. Valoración de Controles'!$L13))</f>
        <v/>
      </c>
      <c r="V13" s="78" t="str">
        <f>IF($H$12="","",
IF(OR($H$12="Corrupción",$H$12="Lavado de Activos",$H$12="Financiación del Terrorismo",$H$12="Trámites, OPAs y Consultas de Acceso a la Información Pública"),"No Aplica",'5. Valoración de Controles'!$M$12))</f>
        <v>Continua</v>
      </c>
      <c r="W13" s="78" t="str">
        <f>IF($H$12="","",
IF(OR($H$12="Corrupción",$H$12="Lavado de Activos",$H$12="Financiación del Terrorismo",$H$12="Trámites, OPAs y Consultas de Acceso a la Información Pública"),"No Aplica",'5. Valoración de Controles'!$N13))</f>
        <v/>
      </c>
      <c r="X13" s="90" t="str">
        <f>IF($H$12="","",
IF(OR($H$12="Corrupción",$H$12="Lavado de Activos",$H$12="Financiación del Terrorismo",$H$12="Trámites, OPAs y Consultas de Acceso a la Información Pública"),"No Aplica",'5. Valoración de Controles'!$O13))</f>
        <v/>
      </c>
      <c r="Y13" s="90" t="str">
        <f>IF($H$12="","",
IF(OR($H$12="Corrupción",$H$12="Lavado de Activos",$H$12="Financiación del Terrorismo",$H$12="Trámites, OPAs y Consultas de Acceso a la Información Pública"),"No Aplica",'5. Valoración de Controles'!$P13))</f>
        <v/>
      </c>
      <c r="Z13" s="90" t="str">
        <f>IF($H$12="","",
IF(OR($H$12="Corrupción",$H$12="Lavado de Activos",$H$12="Financiación del Terrorismo",$H$12="Trámites, OPAs y Consultas de Acceso a la Información Pública"),"No Aplica",'5. Valoración de Controles'!$Q13))</f>
        <v/>
      </c>
      <c r="AA13" s="79" t="str">
        <f>IF($H$12="","",
IF(OR($H$12="Corrupción",$H$12="Lavado de Activos",$H$12="Financiación del Terrorismo",$H$12="Trámites, OPAs y Consultas de Acceso a la Información Pública"),"No aplica",'5. Valoración de Controles'!$R13))</f>
        <v/>
      </c>
      <c r="AB13" s="45"/>
      <c r="AC13" s="45"/>
      <c r="AD13" s="45"/>
      <c r="AE13" s="45"/>
      <c r="AF13" s="45"/>
      <c r="AG13" s="45"/>
      <c r="AH13" s="45"/>
      <c r="AI13" s="45"/>
      <c r="AJ13" s="45"/>
      <c r="AK13" s="45"/>
      <c r="AL13" s="45"/>
      <c r="AM13" s="7"/>
      <c r="AN13" s="7"/>
      <c r="AO13" s="7"/>
      <c r="AP13" s="7"/>
      <c r="AQ13" s="7"/>
      <c r="AR13" s="7"/>
      <c r="AS13" s="7"/>
      <c r="AT13" s="7"/>
      <c r="AU13" s="7"/>
      <c r="AV13" s="7"/>
      <c r="AW13" s="7"/>
      <c r="AX13" s="7"/>
      <c r="AY13" s="7"/>
      <c r="AZ13" s="7"/>
      <c r="BA13" s="7"/>
      <c r="BB13" s="7"/>
      <c r="BC13" s="7"/>
      <c r="BD13" s="7"/>
      <c r="BE13" s="7"/>
      <c r="BF13" s="7"/>
    </row>
    <row r="14" ht="29.25" customHeight="1">
      <c r="A14" s="50"/>
      <c r="B14" s="50"/>
      <c r="C14" s="50"/>
      <c r="D14" s="50"/>
      <c r="E14" s="50"/>
      <c r="F14" s="50"/>
      <c r="G14" s="50"/>
      <c r="H14" s="50"/>
      <c r="I14" s="50"/>
      <c r="J14" s="50"/>
      <c r="K14" s="50"/>
      <c r="L14" s="50"/>
      <c r="M14" s="50"/>
      <c r="N14" s="50"/>
      <c r="O14" s="50"/>
      <c r="P14" s="50"/>
      <c r="Q14" s="65" t="str">
        <f>IF($H$12="","",
IF(OR($H$12="Corrupción",$H$12="Lavado de Activos",$H$12="Financiación del Terrorismo",$H$12="Trámites, OPAs y Consultas de Acceso a la Información Pública"),'6.Valoración Control Corrupción'!$E14,'5. Valoración de Controles'!$H14))</f>
        <v>  </v>
      </c>
      <c r="R14" s="78" t="str">
        <f>IF($H$12="","",
IF(OR($H$12="Corrupción",$H$12="Lavado de Activos",$H$12="Financiación del Terrorismo",$H$12="Trámites, OPAs y Consultas de Acceso a la Información Pública"),"No Aplica",'5. Valoración de Controles'!$I14))</f>
        <v/>
      </c>
      <c r="S14" s="78" t="str">
        <f>IF($H$12="","",
IF(OR($H$12="Corrupción",$H$12="Lavado de Activos",$H$12="Financiación del Terrorismo",$H$12="Trámites, OPAs y Consultas de Acceso a la Información Pública"),"No Aplica",'5. Valoración de Controles'!$J14))</f>
        <v/>
      </c>
      <c r="T14" s="78" t="str">
        <f>IF($H$12="","",
IF(OR($H$12="Corrupción",$H$12="Lavado de Activos",$H$12="Financiación del Terrorismo",$H$12="Trámites, OPAs y Consultas de Acceso a la Información Pública"),"No Aplica",'5. Valoración de Controles'!$K14))</f>
        <v/>
      </c>
      <c r="U14" s="78" t="str">
        <f>IF($H$12="","",
IF(OR($H$12="Corrupción",$H$12="Lavado de Activos",$H$12="Financiación del Terrorismo",$H$12="Trámites, OPAs y Consultas de Acceso a la Información Pública"),"No Aplica",'5. Valoración de Controles'!$L14))</f>
        <v/>
      </c>
      <c r="V14" s="78" t="str">
        <f>IF($H$12="","",
IF(OR($H$12="Corrupción",$H$12="Lavado de Activos",$H$12="Financiación del Terrorismo",$H$12="Trámites, OPAs y Consultas de Acceso a la Información Pública"),"No Aplica",'5. Valoración de Controles'!$M$12))</f>
        <v>Continua</v>
      </c>
      <c r="W14" s="78" t="str">
        <f>IF($H$12="","",
IF(OR($H$12="Corrupción",$H$12="Lavado de Activos",$H$12="Financiación del Terrorismo",$H$12="Trámites, OPAs y Consultas de Acceso a la Información Pública"),"No Aplica",'5. Valoración de Controles'!$N14))</f>
        <v/>
      </c>
      <c r="X14" s="90" t="str">
        <f>IF($H$12="","",
IF(OR($H$12="Corrupción",$H$12="Lavado de Activos",$H$12="Financiación del Terrorismo",$H$12="Trámites, OPAs y Consultas de Acceso a la Información Pública"),"No Aplica",'5. Valoración de Controles'!$O14))</f>
        <v/>
      </c>
      <c r="Y14" s="90" t="str">
        <f>IF($H$12="","",
IF(OR($H$12="Corrupción",$H$12="Lavado de Activos",$H$12="Financiación del Terrorismo",$H$12="Trámites, OPAs y Consultas de Acceso a la Información Pública"),"No Aplica",'5. Valoración de Controles'!$P14))</f>
        <v/>
      </c>
      <c r="Z14" s="90" t="str">
        <f>IF($H$12="","",
IF(OR($H$12="Corrupción",$H$12="Lavado de Activos",$H$12="Financiación del Terrorismo",$H$12="Trámites, OPAs y Consultas de Acceso a la Información Pública"),"No Aplica",'5. Valoración de Controles'!$Q14))</f>
        <v/>
      </c>
      <c r="AA14" s="79" t="str">
        <f>IF($H$12="","",
IF(OR($H$12="Corrupción",$H$12="Lavado de Activos",$H$12="Financiación del Terrorismo",$H$12="Trámites, OPAs y Consultas de Acceso a la Información Pública"),"No aplica",'5. Valoración de Controles'!$R14))</f>
        <v/>
      </c>
      <c r="AB14" s="50"/>
      <c r="AC14" s="50"/>
      <c r="AD14" s="50"/>
      <c r="AE14" s="50"/>
      <c r="AF14" s="50"/>
      <c r="AG14" s="50"/>
      <c r="AH14" s="50"/>
      <c r="AI14" s="50"/>
      <c r="AJ14" s="50"/>
      <c r="AK14" s="50"/>
      <c r="AL14" s="50"/>
      <c r="AM14" s="7"/>
      <c r="AN14" s="7"/>
      <c r="AO14" s="7"/>
      <c r="AP14" s="7"/>
      <c r="AQ14" s="7"/>
      <c r="AR14" s="7"/>
      <c r="AS14" s="7"/>
      <c r="AT14" s="7"/>
      <c r="AU14" s="7"/>
      <c r="AV14" s="7"/>
      <c r="AW14" s="7"/>
      <c r="AX14" s="7"/>
      <c r="AY14" s="7"/>
      <c r="AZ14" s="7"/>
      <c r="BA14" s="7"/>
      <c r="BB14" s="7"/>
      <c r="BC14" s="7"/>
      <c r="BD14" s="7"/>
      <c r="BE14" s="7"/>
      <c r="BF14" s="7"/>
    </row>
    <row r="15" ht="29.25" customHeight="1">
      <c r="A15" s="51">
        <v>3.0</v>
      </c>
      <c r="B15" s="52" t="str">
        <f>'2. Identificación del Riesgo'!B15:B17</f>
        <v/>
      </c>
      <c r="C15" s="52" t="str">
        <f>IF('2. Identificación del Riesgo'!C15:C17="","",'2. Identificación del Riesgo'!C15:C17)</f>
        <v/>
      </c>
      <c r="D15" s="52" t="str">
        <f>IF('2. Identificación del Riesgo'!D15:D17="","",'2. Identificación del Riesgo'!D15:D17)</f>
        <v/>
      </c>
      <c r="E15" s="52" t="str">
        <f>IF('2. Identificación del Riesgo'!E15:E17="","",'2. Identificación del Riesgo'!E15:E17)</f>
        <v/>
      </c>
      <c r="F15" s="52" t="str">
        <f>IF('2. Identificación del Riesgo'!F15:F17="","",'2. Identificación del Riesgo'!F15:F17)</f>
        <v/>
      </c>
      <c r="G15" s="52" t="str">
        <f>IF('2. Identificación del Riesgo'!G15:G17="","",'2. Identificación del Riesgo'!G15:G17)</f>
        <v/>
      </c>
      <c r="H15" s="52" t="str">
        <f>IF('2. Identificación del Riesgo'!H15:H17="","",'2. Identificación del Riesgo'!H15:H17)</f>
        <v/>
      </c>
      <c r="I15" s="52" t="str">
        <f>IF('2. Identificación del Riesgo'!I15:I17="","",'2. Identificación del Riesgo'!I15:I17)</f>
        <v/>
      </c>
      <c r="J15" s="52" t="str">
        <f>IF('2. Identificación del Riesgo'!J15:J17="","",'2. Identificación del Riesgo'!J15:J17)</f>
        <v/>
      </c>
      <c r="K15" s="53" t="str">
        <f>'2. Identificación del Riesgo'!K15:K17</f>
        <v/>
      </c>
      <c r="L15" s="54" t="str">
        <f>'2. Identificación del Riesgo'!L15:L17</f>
        <v/>
      </c>
      <c r="M15" s="5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
      </c>
      <c r="N15" s="53" t="str">
        <f>'2. Identificación del Riesgo'!N15:N17</f>
        <v/>
      </c>
      <c r="O15" s="54" t="str">
        <f>'2. Identificación del Riesgo'!O15:O17</f>
        <v/>
      </c>
      <c r="P15" s="56" t="str">
        <f>'2. Identificación del Riesgo'!P15:P17</f>
        <v/>
      </c>
      <c r="Q15" s="89" t="str">
        <f>IF($H$15="","",
IF(OR($H$15="Corrupción",$H$15="Lavado de Activos",$H$15="Financiación del Terrorismo",$H$15="Trámites, OPAs y Consultas de Acceso a la Información Pública"),'6.Valoración Control Corrupción'!$E15,'5. Valoración de Controles'!$H15))</f>
        <v/>
      </c>
      <c r="R15" s="78" t="str">
        <f>IF($H$15="","",
IF(OR($H$15="Corrupción",$H$15="Lavado de Activos",$H$15="Financiación del Terrorismo",$H$15="Trámites, OPAs y Consultas de Acceso a la Información Pública"),"No Aplica",'5. Valoración de Controles'!$I15))</f>
        <v/>
      </c>
      <c r="S15" s="78" t="str">
        <f>IF($H$15="","",
IF(OR($H$15="Corrupción",$H$15="Lavado de Activos",$H$15="Financiación del Terrorismo",$H$15="Trámites, OPAs y Consultas de Acceso a la Información Pública"),"No Aplica",'5. Valoración de Controles'!$J15))</f>
        <v/>
      </c>
      <c r="T15" s="78" t="str">
        <f>IF($H$15="","",
IF(OR($H$15="Corrupción",$H$15="Lavado de Activos",$H$15="Financiación del Terrorismo",$H$15="Trámites, OPAs y Consultas de Acceso a la Información Pública"),"No Aplica",'5. Valoración de Controles'!$K15))</f>
        <v/>
      </c>
      <c r="U15" s="78" t="str">
        <f>IF($H$15="","",
IF(OR($H$15="Corrupción",$H$15="Lavado de Activos",$H$15="Financiación del Terrorismo",$H$15="Trámites, OPAs y Consultas de Acceso a la Información Pública"),"No Aplica",'5. Valoración de Controles'!$L15))</f>
        <v/>
      </c>
      <c r="V15" s="78" t="str">
        <f>IF($H$15="","",
IF(OR($H$15="Corrupción",$H$15="Lavado de Activos",$H$15="Financiación del Terrorismo",$H$15="Trámites, OPAs y Consultas de Acceso a la Información Pública"),"No Aplica",'5. Valoración de Controles'!$M15))</f>
        <v/>
      </c>
      <c r="W15" s="78" t="str">
        <f>IF($H$15="","",
IF(OR($H$15="Corrupción",$H$15="Lavado de Activos",$H$15="Financiación del Terrorismo",$H$15="Trámites, OPAs y Consultas de Acceso a la Información Pública"),"No Aplica",'5. Valoración de Controles'!$N15))</f>
        <v/>
      </c>
      <c r="X15" s="90" t="str">
        <f>IF($H$15="","",
IF(OR($H$15="Corrupción",$H$15="Lavado de Activos",$H$15="Financiación del Terrorismo",$H$15="Trámites, OPAs y Consultas de Acceso a la Información Pública"),"No Aplica",'5. Valoración de Controles'!$O15))</f>
        <v/>
      </c>
      <c r="Y15" s="90" t="str">
        <f>IF($H$15="","",
IF(OR($H$15="Corrupción",$H$15="Lavado de Activos",$H$15="Financiación del Terrorismo",$H$15="Trámites, OPAs y Consultas de Acceso a la Información Pública"),"No Aplica",'5. Valoración de Controles'!$P18))</f>
        <v/>
      </c>
      <c r="Z15" s="90" t="str">
        <f>IF($H$15="","",
IF(OR($H$15="Corrupción",$H$15="Lavado de Activos",$H$15="Financiación del Terrorismo",$H$15="Trámites, OPAs y Consultas de Acceso a la Información Pública"),"No Aplica",'5. Valoración de Controles'!$Q15))</f>
        <v/>
      </c>
      <c r="AA15" s="79" t="str">
        <f>IF($H$15="","",
IF(OR($H$15="Corrupción",$H$15="Lavado de Activos",$H$15="Financiación del Terrorismo",$H$15="Trámites, OPAs y Consultas de Acceso a la Información Pública"),"No aplica",'5. Valoración de Controles'!$R15))</f>
        <v/>
      </c>
      <c r="AB15" s="53"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
      </c>
      <c r="AC15" s="91"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
      </c>
      <c r="AD15" s="53"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
      </c>
      <c r="AE15" s="91"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
      </c>
      <c r="AF15" s="56"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
      </c>
      <c r="AG15" s="55"/>
      <c r="AH15" s="76"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
      </c>
      <c r="AI15" s="65"/>
      <c r="AJ15" s="92"/>
      <c r="AK15" s="92" t="str">
        <f>IF(AI15="","","∑ Peso porcentual de cada acción definida")</f>
        <v/>
      </c>
      <c r="AL15" s="52"/>
      <c r="AM15" s="7"/>
      <c r="AN15" s="7"/>
      <c r="AO15" s="7"/>
      <c r="AP15" s="7"/>
      <c r="AQ15" s="7"/>
      <c r="AR15" s="7"/>
      <c r="AS15" s="7"/>
      <c r="AT15" s="7"/>
      <c r="AU15" s="7"/>
      <c r="AV15" s="7"/>
      <c r="AW15" s="7"/>
      <c r="AX15" s="7"/>
      <c r="AY15" s="7"/>
      <c r="AZ15" s="7"/>
      <c r="BA15" s="7"/>
      <c r="BB15" s="7"/>
      <c r="BC15" s="7"/>
      <c r="BD15" s="7"/>
      <c r="BE15" s="7"/>
      <c r="BF15" s="7"/>
    </row>
    <row r="16" ht="29.25" customHeight="1">
      <c r="A16" s="45"/>
      <c r="B16" s="45"/>
      <c r="C16" s="45"/>
      <c r="D16" s="45"/>
      <c r="E16" s="45"/>
      <c r="F16" s="45"/>
      <c r="G16" s="45"/>
      <c r="H16" s="45"/>
      <c r="I16" s="45"/>
      <c r="J16" s="45"/>
      <c r="K16" s="45"/>
      <c r="L16" s="45"/>
      <c r="M16" s="45"/>
      <c r="N16" s="45"/>
      <c r="O16" s="45"/>
      <c r="P16" s="45"/>
      <c r="Q16" s="89" t="str">
        <f>IF($H$15="","",
IF(OR($H$15="Corrupción",$H$15="Lavado de Activos",$H$15="Financiación del Terrorismo",$H$15="Trámites, OPAs y Consultas de Acceso a la Información Pública"),'6.Valoración Control Corrupción'!$E16,'5. Valoración de Controles'!$H16))</f>
        <v/>
      </c>
      <c r="R16" s="78" t="str">
        <f>IF($H$15="","",
IF(OR($H$15="Corrupción",$H$15="Lavado de Activos",$H$15="Financiación del Terrorismo",$H$15="Trámites, OPAs y Consultas de Acceso a la Información Pública"),"No Aplica",'5. Valoración de Controles'!$I16))</f>
        <v/>
      </c>
      <c r="S16" s="78" t="str">
        <f>IF($H$15="","",
IF(OR($H$15="Corrupción",$H$15="Lavado de Activos",$H$15="Financiación del Terrorismo",$H$15="Trámites, OPAs y Consultas de Acceso a la Información Pública"),"No Aplica",'5. Valoración de Controles'!$J16))</f>
        <v/>
      </c>
      <c r="T16" s="78" t="str">
        <f>IF($H$15="","",
IF(OR($H$15="Corrupción",$H$15="Lavado de Activos",$H$15="Financiación del Terrorismo",$H$15="Trámites, OPAs y Consultas de Acceso a la Información Pública"),"No Aplica",'5. Valoración de Controles'!$K16))</f>
        <v/>
      </c>
      <c r="U16" s="78" t="str">
        <f>IF($H$15="","",
IF(OR($H$15="Corrupción",$H$15="Lavado de Activos",$H$15="Financiación del Terrorismo",$H$15="Trámites, OPAs y Consultas de Acceso a la Información Pública"),"No Aplica",'5. Valoración de Controles'!$L16))</f>
        <v/>
      </c>
      <c r="V16" s="78" t="str">
        <f>IF($H$15="","",
IF(OR($H$15="Corrupción",$H$15="Lavado de Activos",$H$15="Financiación del Terrorismo",$H$15="Trámites, OPAs y Consultas de Acceso a la Información Pública"),"No Aplica",'5. Valoración de Controles'!$M16))</f>
        <v/>
      </c>
      <c r="W16" s="78" t="str">
        <f>IF($H$15="","",
IF(OR($H$15="Corrupción",$H$15="Lavado de Activos",$H$15="Financiación del Terrorismo",$H$15="Trámites, OPAs y Consultas de Acceso a la Información Pública"),"No Aplica",'5. Valoración de Controles'!$N16))</f>
        <v/>
      </c>
      <c r="X16" s="90" t="str">
        <f>IF($H$15="","",
IF(OR($H$15="Corrupción",$H$15="Lavado de Activos",$H$15="Financiación del Terrorismo",$H$15="Trámites, OPAs y Consultas de Acceso a la Información Pública"),"No Aplica",'5. Valoración de Controles'!$O16))</f>
        <v/>
      </c>
      <c r="Y16" s="90" t="str">
        <f>IF($H$15="","",
IF(OR($H$15="Corrupción",$H$15="Lavado de Activos",$H$15="Financiación del Terrorismo",$H$15="Trámites, OPAs y Consultas de Acceso a la Información Pública"),"No Aplica",'5. Valoración de Controles'!$P16))</f>
        <v/>
      </c>
      <c r="Z16" s="90" t="str">
        <f>IF($H$15="","",
IF(OR($H$15="Corrupción",$H$15="Lavado de Activos",$H$15="Financiación del Terrorismo",$H$15="Trámites, OPAs y Consultas de Acceso a la Información Pública"),"No Aplica",'5. Valoración de Controles'!$Q16))</f>
        <v/>
      </c>
      <c r="AA16" s="79" t="str">
        <f>IF($H$15="","",
IF(OR($H$15="Corrupción",$H$15="Lavado de Activos",$H$15="Financiación del Terrorismo",$H$15="Trámites, OPAs y Consultas de Acceso a la Información Pública"),"No aplica",'5. Valoración de Controles'!$R16))</f>
        <v/>
      </c>
      <c r="AB16" s="45"/>
      <c r="AC16" s="45"/>
      <c r="AD16" s="45"/>
      <c r="AE16" s="45"/>
      <c r="AF16" s="45"/>
      <c r="AG16" s="45"/>
      <c r="AH16" s="45"/>
      <c r="AI16" s="45"/>
      <c r="AJ16" s="45"/>
      <c r="AK16" s="45"/>
      <c r="AL16" s="45"/>
      <c r="AM16" s="7"/>
      <c r="AN16" s="7"/>
      <c r="AO16" s="7"/>
      <c r="AP16" s="7"/>
      <c r="AQ16" s="7"/>
      <c r="AR16" s="7"/>
      <c r="AS16" s="7"/>
      <c r="AT16" s="7"/>
      <c r="AU16" s="7"/>
      <c r="AV16" s="7"/>
      <c r="AW16" s="7"/>
      <c r="AX16" s="7"/>
      <c r="AY16" s="7"/>
      <c r="AZ16" s="7"/>
      <c r="BA16" s="7"/>
      <c r="BB16" s="7"/>
      <c r="BC16" s="7"/>
      <c r="BD16" s="7"/>
      <c r="BE16" s="7"/>
      <c r="BF16" s="7"/>
    </row>
    <row r="17" ht="29.25" customHeight="1">
      <c r="A17" s="50"/>
      <c r="B17" s="50"/>
      <c r="C17" s="50"/>
      <c r="D17" s="50"/>
      <c r="E17" s="50"/>
      <c r="F17" s="50"/>
      <c r="G17" s="50"/>
      <c r="H17" s="50"/>
      <c r="I17" s="50"/>
      <c r="J17" s="50"/>
      <c r="K17" s="50"/>
      <c r="L17" s="50"/>
      <c r="M17" s="50"/>
      <c r="N17" s="50"/>
      <c r="O17" s="50"/>
      <c r="P17" s="50"/>
      <c r="Q17" s="89" t="str">
        <f>IF($H$15="","",
IF(OR($H$15="Corrupción",$H$15="Lavado de Activos",$H$15="Financiación del Terrorismo",$H$15="Trámites, OPAs y Consultas de Acceso a la Información Pública"),'6.Valoración Control Corrupción'!$E17,'5. Valoración de Controles'!$H17))</f>
        <v/>
      </c>
      <c r="R17" s="78" t="str">
        <f>IF($H$15="","",
IF(OR($H$15="Corrupción",$H$15="Lavado de Activos",$H$15="Financiación del Terrorismo",$H$15="Trámites, OPAs y Consultas de Acceso a la Información Pública"),"No Aplica",'5. Valoración de Controles'!$I17))</f>
        <v/>
      </c>
      <c r="S17" s="78" t="str">
        <f>IF($H$15="","",
IF(OR($H$15="Corrupción",$H$15="Lavado de Activos",$H$15="Financiación del Terrorismo",$H$15="Trámites, OPAs y Consultas de Acceso a la Información Pública"),"No Aplica",'5. Valoración de Controles'!$J17))</f>
        <v/>
      </c>
      <c r="T17" s="78" t="str">
        <f>IF($H$15="","",
IF(OR($H$15="Corrupción",$H$15="Lavado de Activos",$H$15="Financiación del Terrorismo",$H$15="Trámites, OPAs y Consultas de Acceso a la Información Pública"),"No Aplica",'5. Valoración de Controles'!$K17))</f>
        <v/>
      </c>
      <c r="U17" s="78" t="str">
        <f>IF($H$15="","",
IF(OR($H$15="Corrupción",$H$15="Lavado de Activos",$H$15="Financiación del Terrorismo",$H$15="Trámites, OPAs y Consultas de Acceso a la Información Pública"),"No Aplica",'5. Valoración de Controles'!$L17))</f>
        <v/>
      </c>
      <c r="V17" s="78" t="str">
        <f>IF($H$15="","",
IF(OR($H$15="Corrupción",$H$15="Lavado de Activos",$H$15="Financiación del Terrorismo",$H$15="Trámites, OPAs y Consultas de Acceso a la Información Pública"),"No Aplica",'5. Valoración de Controles'!$M17))</f>
        <v/>
      </c>
      <c r="W17" s="78" t="str">
        <f>IF($H$15="","",
IF(OR($H$15="Corrupción",$H$15="Lavado de Activos",$H$15="Financiación del Terrorismo",$H$15="Trámites, OPAs y Consultas de Acceso a la Información Pública"),"No Aplica",'5. Valoración de Controles'!$N17))</f>
        <v/>
      </c>
      <c r="X17" s="90" t="str">
        <f>IF($H$15="","",
IF(OR($H$15="Corrupción",$H$15="Lavado de Activos",$H$15="Financiación del Terrorismo",$H$15="Trámites, OPAs y Consultas de Acceso a la Información Pública"),"No Aplica",'5. Valoración de Controles'!$O17))</f>
        <v/>
      </c>
      <c r="Y17" s="90" t="str">
        <f>IF($H$15="","",
IF(OR($H$15="Corrupción",$H$15="Lavado de Activos",$H$15="Financiación del Terrorismo",$H$15="Trámites, OPAs y Consultas de Acceso a la Información Pública"),"No Aplica",'5. Valoración de Controles'!$P17))</f>
        <v/>
      </c>
      <c r="Z17" s="90" t="str">
        <f>IF($H$15="","",
IF(OR($H$15="Corrupción",$H$15="Lavado de Activos",$H$15="Financiación del Terrorismo",$H$15="Trámites, OPAs y Consultas de Acceso a la Información Pública"),"No Aplica",'5. Valoración de Controles'!$Q17))</f>
        <v/>
      </c>
      <c r="AA17" s="79" t="str">
        <f>IF($H$15="","",
IF(OR($H$15="Corrupción",$H$15="Lavado de Activos",$H$15="Financiación del Terrorismo",$H$15="Trámites, OPAs y Consultas de Acceso a la Información Pública"),"No aplica",'5. Valoración de Controles'!$R17))</f>
        <v/>
      </c>
      <c r="AB17" s="50"/>
      <c r="AC17" s="50"/>
      <c r="AD17" s="50"/>
      <c r="AE17" s="50"/>
      <c r="AF17" s="50"/>
      <c r="AG17" s="50"/>
      <c r="AH17" s="50"/>
      <c r="AI17" s="50"/>
      <c r="AJ17" s="50"/>
      <c r="AK17" s="50"/>
      <c r="AL17" s="50"/>
      <c r="AM17" s="7"/>
      <c r="AN17" s="7"/>
      <c r="AO17" s="7"/>
      <c r="AP17" s="7"/>
      <c r="AQ17" s="7"/>
      <c r="AR17" s="7"/>
      <c r="AS17" s="7"/>
      <c r="AT17" s="7"/>
      <c r="AU17" s="7"/>
      <c r="AV17" s="7"/>
      <c r="AW17" s="7"/>
      <c r="AX17" s="7"/>
      <c r="AY17" s="7"/>
      <c r="AZ17" s="7"/>
      <c r="BA17" s="7"/>
      <c r="BB17" s="7"/>
      <c r="BC17" s="7"/>
      <c r="BD17" s="7"/>
      <c r="BE17" s="7"/>
      <c r="BF17" s="7"/>
    </row>
    <row r="18" ht="29.25" customHeight="1">
      <c r="A18" s="51">
        <v>4.0</v>
      </c>
      <c r="B18" s="52" t="str">
        <f>'2. Identificación del Riesgo'!B18:B20</f>
        <v/>
      </c>
      <c r="C18" s="52" t="str">
        <f>IF('2. Identificación del Riesgo'!C18:C20="","",'2. Identificación del Riesgo'!C18:C20)</f>
        <v/>
      </c>
      <c r="D18" s="52" t="str">
        <f>IF('2. Identificación del Riesgo'!D18:D20="","",'2. Identificación del Riesgo'!D18:D20)</f>
        <v/>
      </c>
      <c r="E18" s="52" t="str">
        <f>IF('2. Identificación del Riesgo'!E18:E20="","",'2. Identificación del Riesgo'!E18:E20)</f>
        <v/>
      </c>
      <c r="F18" s="52" t="str">
        <f>IF('2. Identificación del Riesgo'!F18:F20="","",'2. Identificación del Riesgo'!F18:F20)</f>
        <v/>
      </c>
      <c r="G18" s="52" t="str">
        <f>IF('2. Identificación del Riesgo'!G18:G20="","",'2. Identificación del Riesgo'!G18:G20)</f>
        <v/>
      </c>
      <c r="H18" s="52" t="str">
        <f>IF('2. Identificación del Riesgo'!H18:H20="","",'2. Identificación del Riesgo'!H18:H20)</f>
        <v/>
      </c>
      <c r="I18" s="52" t="str">
        <f>IF('2. Identificación del Riesgo'!I18:I20="","",'2. Identificación del Riesgo'!I18:I20)</f>
        <v/>
      </c>
      <c r="J18" s="52" t="str">
        <f>IF('2. Identificación del Riesgo'!J18:J20="","",'2. Identificación del Riesgo'!J18:J20)</f>
        <v/>
      </c>
      <c r="K18" s="53" t="str">
        <f>'2. Identificación del Riesgo'!K18:K20</f>
        <v/>
      </c>
      <c r="L18" s="54" t="str">
        <f>'2. Identificación del Riesgo'!L18:L20</f>
        <v/>
      </c>
      <c r="M18" s="5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
      </c>
      <c r="N18" s="53" t="str">
        <f>'2. Identificación del Riesgo'!N18:N20</f>
        <v/>
      </c>
      <c r="O18" s="54" t="str">
        <f>'2. Identificación del Riesgo'!O18:O20</f>
        <v/>
      </c>
      <c r="P18" s="56" t="str">
        <f>'2. Identificación del Riesgo'!P18:P20</f>
        <v/>
      </c>
      <c r="Q18" s="89" t="str">
        <f>IF($H$18="","",
IF(OR($H$18="Corrupción",$H$18="Lavado de Activos",$H$18="Financiación del Terrorismo",$H$18="Trámites, OPAs y Consultas de Acceso a la Información Pública"),'6.Valoración Control Corrupción'!$E18,'5. Valoración de Controles'!$H18))</f>
        <v/>
      </c>
      <c r="R18" s="78" t="str">
        <f>IF($H$18="","",
IF(OR($H$18="Corrupción",$H$18="Lavado de Activos",$H$18="Financiación del Terrorismo",$H$18="Trámites, OPAs y Consultas de Acceso a la Información Pública"),"No Aplica",'5. Valoración de Controles'!$I18))</f>
        <v/>
      </c>
      <c r="S18" s="78" t="str">
        <f>IF($H$18="","",
IF(OR($H$18="Corrupción",$H$18="Lavado de Activos",$H$18="Financiación del Terrorismo",$H$18="Trámites, OPAs y Consultas de Acceso a la Información Pública"),"No Aplica",'5. Valoración de Controles'!$J18))</f>
        <v/>
      </c>
      <c r="T18" s="78" t="str">
        <f>IF($H$18="","",
IF(OR($H$18="Corrupción",$H$18="Lavado de Activos",$H$18="Financiación del Terrorismo",$H$18="Trámites, OPAs y Consultas de Acceso a la Información Pública"),"No Aplica",'5. Valoración de Controles'!$K18))</f>
        <v/>
      </c>
      <c r="U18" s="78" t="str">
        <f>IF($H$18="","",
IF(OR($H$18="Corrupción",$H$18="Lavado de Activos",$H$18="Financiación del Terrorismo",$H$18="Trámites, OPAs y Consultas de Acceso a la Información Pública"),"No Aplica",'5. Valoración de Controles'!$L18))</f>
        <v/>
      </c>
      <c r="V18" s="78" t="str">
        <f>IF($H$18="","",
IF(OR($H$18="Corrupción",$H$18="Lavado de Activos",$H$18="Financiación del Terrorismo",$H$18="Trámites, OPAs y Consultas de Acceso a la Información Pública"),"No Aplica",'5. Valoración de Controles'!$M18))</f>
        <v/>
      </c>
      <c r="W18" s="78" t="str">
        <f>IF($H$18="","",
IF(OR($H$18="Corrupción",$H$18="Lavado de Activos",$H$18="Financiación del Terrorismo",$H$18="Trámites, OPAs y Consultas de Acceso a la Información Pública"),"No Aplica",'5. Valoración de Controles'!$N18))</f>
        <v/>
      </c>
      <c r="X18" s="90" t="str">
        <f>IF($H$18="","",
IF(OR($H$18="Corrupción",$H$18="Lavado de Activos",$H$18="Financiación del Terrorismo",$H$18="Trámites, OPAs y Consultas de Acceso a la Información Pública"),"No Aplica",'5. Valoración de Controles'!$O18))</f>
        <v/>
      </c>
      <c r="Y18" s="90" t="str">
        <f>IF($H$18="","",
IF(OR($H$18="Corrupción",$H$18="Lavado de Activos",$H$18="Financiación del Terrorismo",$H$18="Trámites, OPAs y Consultas de Acceso a la Información Pública"),"No Aplica",'5. Valoración de Controles'!#REF!))</f>
        <v>#ERROR!</v>
      </c>
      <c r="Z18" s="90" t="str">
        <f>IF($H$18="","",
IF(OR($H$18="Corrupción",$H$18="Lavado de Activos",$H$18="Financiación del Terrorismo",$H$18="Trámites, OPAs y Consultas de Acceso a la Información Pública"),"No Aplica",'5. Valoración de Controles'!$Q18))</f>
        <v/>
      </c>
      <c r="AA18" s="79" t="str">
        <f>IF($H$18="","",
IF(OR($H$18="Corrupción",$H$18="Lavado de Activos",$H$18="Financiación del Terrorismo",$H$18="Trámites, OPAs y Consultas de Acceso a la Información Pública"),"No aplica",'5. Valoración de Controles'!$R18))</f>
        <v/>
      </c>
      <c r="AB18" s="53"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
      </c>
      <c r="AC18" s="91"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
      </c>
      <c r="AD18" s="53"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
      </c>
      <c r="AE18" s="91"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
      </c>
      <c r="AF18" s="56"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
      </c>
      <c r="AG18" s="55"/>
      <c r="AH18" s="76"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
      </c>
      <c r="AI18" s="65"/>
      <c r="AJ18" s="92"/>
      <c r="AK18" s="92" t="str">
        <f>IF(AI18="","","∑ Peso porcentual de cada acción definida")</f>
        <v/>
      </c>
      <c r="AL18" s="52"/>
      <c r="AM18" s="7"/>
      <c r="AN18" s="7"/>
      <c r="AO18" s="7"/>
      <c r="AP18" s="7"/>
      <c r="AQ18" s="7"/>
      <c r="AR18" s="7"/>
      <c r="AS18" s="7"/>
      <c r="AT18" s="7"/>
      <c r="AU18" s="7"/>
      <c r="AV18" s="7"/>
      <c r="AW18" s="7"/>
      <c r="AX18" s="7"/>
      <c r="AY18" s="7"/>
      <c r="AZ18" s="7"/>
      <c r="BA18" s="7"/>
      <c r="BB18" s="7"/>
      <c r="BC18" s="7"/>
      <c r="BD18" s="7"/>
      <c r="BE18" s="7"/>
      <c r="BF18" s="7"/>
    </row>
    <row r="19" ht="29.25" customHeight="1">
      <c r="A19" s="45"/>
      <c r="B19" s="45"/>
      <c r="C19" s="45"/>
      <c r="D19" s="45"/>
      <c r="E19" s="45"/>
      <c r="F19" s="45"/>
      <c r="G19" s="45"/>
      <c r="H19" s="45"/>
      <c r="I19" s="45"/>
      <c r="J19" s="45"/>
      <c r="K19" s="45"/>
      <c r="L19" s="45"/>
      <c r="M19" s="45"/>
      <c r="N19" s="45"/>
      <c r="O19" s="45"/>
      <c r="P19" s="45"/>
      <c r="Q19" s="89" t="str">
        <f>IF($H$18="","",
IF(OR($H$18="Corrupción",$H$18="Lavado de Activos",$H$18="Financiación del Terrorismo",$H$18="Trámites, OPAs y Consultas de Acceso a la Información Pública"),'6.Valoración Control Corrupción'!$E19,'5. Valoración de Controles'!$H19))</f>
        <v/>
      </c>
      <c r="R19" s="78" t="str">
        <f>IF($H$18="","",
IF(OR($H$18="Corrupción",$H$18="Lavado de Activos",$H$18="Financiación del Terrorismo",$H$18="Trámites, OPAs y Consultas de Acceso a la Información Pública"),"No Aplica",'5. Valoración de Controles'!$I19))</f>
        <v/>
      </c>
      <c r="S19" s="78" t="str">
        <f>IF($H$18="","",
IF(OR($H$18="Corrupción",$H$18="Lavado de Activos",$H$18="Financiación del Terrorismo",$H$18="Trámites, OPAs y Consultas de Acceso a la Información Pública"),"No Aplica",'5. Valoración de Controles'!$J19))</f>
        <v/>
      </c>
      <c r="T19" s="78" t="str">
        <f>IF($H$18="","",
IF(OR($H$18="Corrupción",$H$18="Lavado de Activos",$H$18="Financiación del Terrorismo",$H$18="Trámites, OPAs y Consultas de Acceso a la Información Pública"),"No Aplica",'5. Valoración de Controles'!$K19))</f>
        <v/>
      </c>
      <c r="U19" s="78" t="str">
        <f>IF($H$18="","",
IF(OR($H$18="Corrupción",$H$18="Lavado de Activos",$H$18="Financiación del Terrorismo",$H$18="Trámites, OPAs y Consultas de Acceso a la Información Pública"),"No Aplica",'5. Valoración de Controles'!$L19))</f>
        <v/>
      </c>
      <c r="V19" s="78" t="str">
        <f>IF($H$18="","",
IF(OR($H$18="Corrupción",$H$18="Lavado de Activos",$H$18="Financiación del Terrorismo",$H$18="Trámites, OPAs y Consultas de Acceso a la Información Pública"),"No Aplica",'5. Valoración de Controles'!$M19))</f>
        <v/>
      </c>
      <c r="W19" s="78" t="str">
        <f>IF($H$18="","",
IF(OR($H$18="Corrupción",$H$18="Lavado de Activos",$H$18="Financiación del Terrorismo",$H$18="Trámites, OPAs y Consultas de Acceso a la Información Pública"),"No Aplica",'5. Valoración de Controles'!$N19))</f>
        <v/>
      </c>
      <c r="X19" s="90" t="str">
        <f>IF($H$18="","",
IF(OR($H$18="Corrupción",$H$18="Lavado de Activos",$H$18="Financiación del Terrorismo",$H$18="Trámites, OPAs y Consultas de Acceso a la Información Pública"),"No Aplica",'5. Valoración de Controles'!$O19))</f>
        <v/>
      </c>
      <c r="Y19" s="90" t="str">
        <f>IF($H$18="","",
IF(OR($H$18="Corrupción",$H$18="Lavado de Activos",$H$18="Financiación del Terrorismo",$H$18="Trámites, OPAs y Consultas de Acceso a la Información Pública"),"No Aplica",'5. Valoración de Controles'!$P19))</f>
        <v/>
      </c>
      <c r="Z19" s="90" t="str">
        <f>IF($H$18="","",
IF(OR($H$18="Corrupción",$H$18="Lavado de Activos",$H$18="Financiación del Terrorismo",$H$18="Trámites, OPAs y Consultas de Acceso a la Información Pública"),"No Aplica",'5. Valoración de Controles'!$Q19))</f>
        <v/>
      </c>
      <c r="AA19" s="79" t="str">
        <f>IF($H$18="","",
IF(OR($H$18="Corrupción",$H$18="Lavado de Activos",$H$18="Financiación del Terrorismo",$H$18="Trámites, OPAs y Consultas de Acceso a la Información Pública"),"No aplica",'5. Valoración de Controles'!$R19))</f>
        <v/>
      </c>
      <c r="AB19" s="45"/>
      <c r="AC19" s="45"/>
      <c r="AD19" s="45"/>
      <c r="AE19" s="45"/>
      <c r="AF19" s="45"/>
      <c r="AG19" s="45"/>
      <c r="AH19" s="45"/>
      <c r="AI19" s="45"/>
      <c r="AJ19" s="45"/>
      <c r="AK19" s="45"/>
      <c r="AL19" s="45"/>
      <c r="AM19" s="7"/>
      <c r="AN19" s="7"/>
      <c r="AO19" s="7"/>
      <c r="AP19" s="7"/>
      <c r="AQ19" s="7"/>
      <c r="AR19" s="7"/>
      <c r="AS19" s="7"/>
      <c r="AT19" s="7"/>
      <c r="AU19" s="7"/>
      <c r="AV19" s="7"/>
      <c r="AW19" s="7"/>
      <c r="AX19" s="7"/>
      <c r="AY19" s="7"/>
      <c r="AZ19" s="7"/>
      <c r="BA19" s="7"/>
      <c r="BB19" s="7"/>
      <c r="BC19" s="7"/>
      <c r="BD19" s="7"/>
      <c r="BE19" s="7"/>
      <c r="BF19" s="7"/>
    </row>
    <row r="20" ht="29.25" customHeight="1">
      <c r="A20" s="50"/>
      <c r="B20" s="50"/>
      <c r="C20" s="50"/>
      <c r="D20" s="50"/>
      <c r="E20" s="50"/>
      <c r="F20" s="50"/>
      <c r="G20" s="50"/>
      <c r="H20" s="50"/>
      <c r="I20" s="50"/>
      <c r="J20" s="50"/>
      <c r="K20" s="50"/>
      <c r="L20" s="50"/>
      <c r="M20" s="50"/>
      <c r="N20" s="50"/>
      <c r="O20" s="50"/>
      <c r="P20" s="50"/>
      <c r="Q20" s="89" t="str">
        <f>IF($H$18="","",
IF(OR($H$18="Corrupción",$H$18="Lavado de Activos",$H$18="Financiación del Terrorismo",$H$18="Trámites, OPAs y Consultas de Acceso a la Información Pública"),'6.Valoración Control Corrupción'!$E20,'5. Valoración de Controles'!$H20))</f>
        <v/>
      </c>
      <c r="R20" s="78" t="str">
        <f>IF($H$18="","",
IF(OR($H$18="Corrupción",$H$18="Lavado de Activos",$H$18="Financiación del Terrorismo",$H$18="Trámites, OPAs y Consultas de Acceso a la Información Pública"),"No Aplica",'5. Valoración de Controles'!$I20))</f>
        <v/>
      </c>
      <c r="S20" s="78" t="str">
        <f>IF($H$18="","",
IF(OR($H$18="Corrupción",$H$18="Lavado de Activos",$H$18="Financiación del Terrorismo",$H$18="Trámites, OPAs y Consultas de Acceso a la Información Pública"),"No Aplica",'5. Valoración de Controles'!$J20))</f>
        <v/>
      </c>
      <c r="T20" s="78" t="str">
        <f>IF($H$18="","",
IF(OR($H$18="Corrupción",$H$18="Lavado de Activos",$H$18="Financiación del Terrorismo",$H$18="Trámites, OPAs y Consultas de Acceso a la Información Pública"),"No Aplica",'5. Valoración de Controles'!$K20))</f>
        <v/>
      </c>
      <c r="U20" s="78" t="str">
        <f>IF($H$18="","",
IF(OR($H$18="Corrupción",$H$18="Lavado de Activos",$H$18="Financiación del Terrorismo",$H$18="Trámites, OPAs y Consultas de Acceso a la Información Pública"),"No Aplica",'5. Valoración de Controles'!$L20))</f>
        <v/>
      </c>
      <c r="V20" s="78" t="str">
        <f>IF($H$18="","",
IF(OR($H$18="Corrupción",$H$18="Lavado de Activos",$H$18="Financiación del Terrorismo",$H$18="Trámites, OPAs y Consultas de Acceso a la Información Pública"),"No Aplica",'5. Valoración de Controles'!$M20))</f>
        <v/>
      </c>
      <c r="W20" s="78" t="str">
        <f>IF($H$18="","",
IF(OR($H$18="Corrupción",$H$18="Lavado de Activos",$H$18="Financiación del Terrorismo",$H$18="Trámites, OPAs y Consultas de Acceso a la Información Pública"),"No Aplica",'5. Valoración de Controles'!$N20))</f>
        <v/>
      </c>
      <c r="X20" s="90" t="str">
        <f>IF($H$18="","",
IF(OR($H$18="Corrupción",$H$18="Lavado de Activos",$H$18="Financiación del Terrorismo",$H$18="Trámites, OPAs y Consultas de Acceso a la Información Pública"),"No Aplica",'5. Valoración de Controles'!$O20))</f>
        <v/>
      </c>
      <c r="Y20" s="90" t="str">
        <f>IF($H$18="","",
IF(OR($H$18="Corrupción",$H$18="Lavado de Activos",$H$18="Financiación del Terrorismo",$H$18="Trámites, OPAs y Consultas de Acceso a la Información Pública"),"No Aplica",'5. Valoración de Controles'!$P20))</f>
        <v/>
      </c>
      <c r="Z20" s="90" t="str">
        <f>IF($H$18="","",
IF(OR($H$18="Corrupción",$H$18="Lavado de Activos",$H$18="Financiación del Terrorismo",$H$18="Trámites, OPAs y Consultas de Acceso a la Información Pública"),"No Aplica",'5. Valoración de Controles'!$Q20))</f>
        <v/>
      </c>
      <c r="AA20" s="79" t="str">
        <f>IF($H$18="","",
IF(OR($H$18="Corrupción",$H$18="Lavado de Activos",$H$18="Financiación del Terrorismo",$H$18="Trámites, OPAs y Consultas de Acceso a la Información Pública"),"No aplica",'5. Valoración de Controles'!$R20))</f>
        <v/>
      </c>
      <c r="AB20" s="50"/>
      <c r="AC20" s="50"/>
      <c r="AD20" s="50"/>
      <c r="AE20" s="50"/>
      <c r="AF20" s="50"/>
      <c r="AG20" s="50"/>
      <c r="AH20" s="50"/>
      <c r="AI20" s="50"/>
      <c r="AJ20" s="50"/>
      <c r="AK20" s="50"/>
      <c r="AL20" s="50"/>
      <c r="AM20" s="7"/>
      <c r="AN20" s="7"/>
      <c r="AO20" s="7"/>
      <c r="AP20" s="7"/>
      <c r="AQ20" s="7"/>
      <c r="AR20" s="7"/>
      <c r="AS20" s="7"/>
      <c r="AT20" s="7"/>
      <c r="AU20" s="7"/>
      <c r="AV20" s="7"/>
      <c r="AW20" s="7"/>
      <c r="AX20" s="7"/>
      <c r="AY20" s="7"/>
      <c r="AZ20" s="7"/>
      <c r="BA20" s="7"/>
      <c r="BB20" s="7"/>
      <c r="BC20" s="7"/>
      <c r="BD20" s="7"/>
      <c r="BE20" s="7"/>
      <c r="BF20" s="7"/>
    </row>
    <row r="21" ht="30.75" customHeight="1">
      <c r="A21" s="51">
        <v>5.0</v>
      </c>
      <c r="B21" s="52" t="str">
        <f>'2. Identificación del Riesgo'!B21:B23</f>
        <v/>
      </c>
      <c r="C21" s="52" t="str">
        <f>IF('2. Identificación del Riesgo'!C21:C23="","",'2. Identificación del Riesgo'!C21:C23)</f>
        <v/>
      </c>
      <c r="D21" s="52" t="str">
        <f>IF('2. Identificación del Riesgo'!D21:D23="","",'2. Identificación del Riesgo'!D21:D23)</f>
        <v/>
      </c>
      <c r="E21" s="52" t="str">
        <f>IF('2. Identificación del Riesgo'!E21:E23="","",'2. Identificación del Riesgo'!E21:E23)</f>
        <v/>
      </c>
      <c r="F21" s="52" t="str">
        <f>IF('2. Identificación del Riesgo'!F21:F23="","",'2. Identificación del Riesgo'!F21:F23)</f>
        <v/>
      </c>
      <c r="G21" s="52" t="str">
        <f>IF('2. Identificación del Riesgo'!G21:G23="","",'2. Identificación del Riesgo'!G21:G23)</f>
        <v/>
      </c>
      <c r="H21" s="52" t="str">
        <f>IF('2. Identificación del Riesgo'!H21:H23="","",'2. Identificación del Riesgo'!H21:H23)</f>
        <v/>
      </c>
      <c r="I21" s="52" t="str">
        <f>IF('2. Identificación del Riesgo'!I21:I23="","",'2. Identificación del Riesgo'!I21:I23)</f>
        <v/>
      </c>
      <c r="J21" s="52" t="str">
        <f>IF('2. Identificación del Riesgo'!J21:J23="","",'2. Identificación del Riesgo'!J21:J23)</f>
        <v/>
      </c>
      <c r="K21" s="53" t="str">
        <f>'2. Identificación del Riesgo'!K21:K23</f>
        <v/>
      </c>
      <c r="L21" s="54" t="str">
        <f>'2. Identificación del Riesgo'!L21:L23</f>
        <v/>
      </c>
      <c r="M21" s="5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
      </c>
      <c r="N21" s="53" t="str">
        <f>'2. Identificación del Riesgo'!N21:N23</f>
        <v/>
      </c>
      <c r="O21" s="54" t="str">
        <f>'2. Identificación del Riesgo'!O21:O23</f>
        <v/>
      </c>
      <c r="P21" s="56" t="str">
        <f>'2. Identificación del Riesgo'!P21:P23</f>
        <v/>
      </c>
      <c r="Q21" s="89" t="str">
        <f>IF($H$21="","",
IF(OR($H$21="Corrupción",$H$21="Lavado de Activos",$H$21="Financiación del Terrorismo",$H$21="Trámites, OPAs y Consultas de Acceso a la Información Pública"),'6.Valoración Control Corrupción'!$E21,'5. Valoración de Controles'!$H21))</f>
        <v/>
      </c>
      <c r="R21" s="78" t="str">
        <f>IF($H$21="","",
IF(OR($H$21="Corrupción",$H$21="Lavado de Activos",$H$21="Financiación del Terrorismo",$H$21="Trámites, OPAs y Consultas de Acceso a la Información Pública"),"No Aplica",'5. Valoración de Controles'!$I21))</f>
        <v/>
      </c>
      <c r="S21" s="78" t="str">
        <f>IF($H$21="","",
IF(OR($H$21="Corrupción",$H$21="Lavado de Activos",$H$21="Financiación del Terrorismo",$H$21="Trámites, OPAs y Consultas de Acceso a la Información Pública"),"No Aplica",'5. Valoración de Controles'!$J21))</f>
        <v/>
      </c>
      <c r="T21" s="78" t="str">
        <f>IF($H$21="","",
IF(OR($H$21="Corrupción",$H$21="Lavado de Activos",$H$21="Financiación del Terrorismo",$H$21="Trámites, OPAs y Consultas de Acceso a la Información Pública"),"No Aplica",'5. Valoración de Controles'!$K21))</f>
        <v/>
      </c>
      <c r="U21" s="78" t="str">
        <f>IF($H$21="","",
IF(OR($H$21="Corrupción",$H$21="Lavado de Activos",$H$21="Financiación del Terrorismo",$H$21="Trámites, OPAs y Consultas de Acceso a la Información Pública"),"No Aplica",'5. Valoración de Controles'!$L21))</f>
        <v/>
      </c>
      <c r="V21" s="78" t="str">
        <f>IF($H$21="","",
IF(OR($H$21="Corrupción",$H$21="Lavado de Activos",$H$21="Financiación del Terrorismo",$H$21="Trámites, OPAs y Consultas de Acceso a la Información Pública"),"No Aplica",'5. Valoración de Controles'!$M21))</f>
        <v/>
      </c>
      <c r="W21" s="78" t="str">
        <f>IF($H$21="","",
IF(OR($H$21="Corrupción",$H$21="Lavado de Activos",$H$21="Financiación del Terrorismo",$H$21="Trámites, OPAs y Consultas de Acceso a la Información Pública"),"No Aplica",'5. Valoración de Controles'!$N21))</f>
        <v/>
      </c>
      <c r="X21" s="90" t="str">
        <f>IF($H$21="","",
IF(OR($H$21="Corrupción",$H$21="Lavado de Activos",$H$21="Financiación del Terrorismo",$H$21="Trámites, OPAs y Consultas de Acceso a la Información Pública"),"No Aplica",'5. Valoración de Controles'!$O21))</f>
        <v/>
      </c>
      <c r="Y21" s="90" t="str">
        <f>IF($H$21="","",
IF(OR($H$21="Corrupción",$H$21="Lavado de Activos",$H$21="Financiación del Terrorismo",$H$21="Trámites, OPAs y Consultas de Acceso a la Información Pública"),"No Aplica",'5. Valoración de Controles'!$P21))</f>
        <v/>
      </c>
      <c r="Z21" s="90" t="str">
        <f>IF($H$21="","",
IF(OR($H$21="Corrupción",$H$21="Lavado de Activos",$H$21="Financiación del Terrorismo",$H$21="Trámites, OPAs y Consultas de Acceso a la Información Pública"),"No Aplica",'5. Valoración de Controles'!$Q21))</f>
        <v/>
      </c>
      <c r="AA21" s="79" t="str">
        <f>IF($H$21="","",
IF(OR($H$21="Corrupción",$H$21="Lavado de Activos",$H$21="Financiación del Terrorismo",$H$21="Trámites, OPAs y Consultas de Acceso a la Información Pública"),"No aplica",'5. Valoración de Controles'!$R21))</f>
        <v/>
      </c>
      <c r="AB21" s="53"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
      </c>
      <c r="AC21" s="91"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
      </c>
      <c r="AD21" s="53"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
      </c>
      <c r="AE21" s="91"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
      </c>
      <c r="AF21" s="56"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
      </c>
      <c r="AG21" s="55"/>
      <c r="AH21" s="76"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65"/>
      <c r="AJ21" s="92"/>
      <c r="AK21" s="92" t="str">
        <f>IF(AI21="","","∑ Peso porcentual de cada acción definida")</f>
        <v/>
      </c>
      <c r="AL21" s="52"/>
      <c r="AM21" s="7"/>
      <c r="AN21" s="7"/>
      <c r="AO21" s="7"/>
      <c r="AP21" s="7"/>
      <c r="AQ21" s="7"/>
      <c r="AR21" s="7"/>
      <c r="AS21" s="7"/>
      <c r="AT21" s="7"/>
      <c r="AU21" s="7"/>
      <c r="AV21" s="7"/>
      <c r="AW21" s="7"/>
      <c r="AX21" s="7"/>
      <c r="AY21" s="7"/>
      <c r="AZ21" s="7"/>
      <c r="BA21" s="7"/>
      <c r="BB21" s="7"/>
      <c r="BC21" s="7"/>
      <c r="BD21" s="7"/>
      <c r="BE21" s="7"/>
      <c r="BF21" s="7"/>
    </row>
    <row r="22" ht="30.75" customHeight="1">
      <c r="A22" s="45"/>
      <c r="B22" s="45"/>
      <c r="C22" s="45"/>
      <c r="D22" s="45"/>
      <c r="E22" s="45"/>
      <c r="F22" s="45"/>
      <c r="G22" s="45"/>
      <c r="H22" s="45"/>
      <c r="I22" s="45"/>
      <c r="J22" s="45"/>
      <c r="K22" s="45"/>
      <c r="L22" s="45"/>
      <c r="M22" s="45"/>
      <c r="N22" s="45"/>
      <c r="O22" s="45"/>
      <c r="P22" s="45"/>
      <c r="Q22" s="89" t="str">
        <f>IF($H$21="","",
IF(OR($H$21="Corrupción",$H$21="Lavado de Activos",$H$21="Financiación del Terrorismo",$H$21="Trámites, OPAs y Consultas de Acceso a la Información Pública"),'6.Valoración Control Corrupción'!$E22,'5. Valoración de Controles'!$H22))</f>
        <v/>
      </c>
      <c r="R22" s="78" t="str">
        <f>IF($H$21="","",
IF(OR($H$21="Corrupción",$H$21="Lavado de Activos",$H$21="Financiación del Terrorismo",$H$21="Trámites, OPAs y Consultas de Acceso a la Información Pública"),"No Aplica",'5. Valoración de Controles'!$I22))</f>
        <v/>
      </c>
      <c r="S22" s="78" t="str">
        <f>IF($H$21="","",
IF(OR($H$21="Corrupción",$H$21="Lavado de Activos",$H$21="Financiación del Terrorismo",$H$21="Trámites, OPAs y Consultas de Acceso a la Información Pública"),"No Aplica",'5. Valoración de Controles'!$J22))</f>
        <v/>
      </c>
      <c r="T22" s="78" t="str">
        <f>IF($H$21="","",
IF(OR($H$21="Corrupción",$H$21="Lavado de Activos",$H$21="Financiación del Terrorismo",$H$21="Trámites, OPAs y Consultas de Acceso a la Información Pública"),"No Aplica",'5. Valoración de Controles'!$K22))</f>
        <v/>
      </c>
      <c r="U22" s="78" t="str">
        <f>IF($H$21="","",
IF(OR($H$21="Corrupción",$H$21="Lavado de Activos",$H$21="Financiación del Terrorismo",$H$21="Trámites, OPAs y Consultas de Acceso a la Información Pública"),"No Aplica",'5. Valoración de Controles'!$L22))</f>
        <v/>
      </c>
      <c r="V22" s="78" t="str">
        <f>IF($H$21="","",
IF(OR($H$21="Corrupción",$H$21="Lavado de Activos",$H$21="Financiación del Terrorismo",$H$21="Trámites, OPAs y Consultas de Acceso a la Información Pública"),"No Aplica",'5. Valoración de Controles'!$M22))</f>
        <v/>
      </c>
      <c r="W22" s="78" t="str">
        <f>IF($H$21="","",
IF(OR($H$21="Corrupción",$H$21="Lavado de Activos",$H$21="Financiación del Terrorismo",$H$21="Trámites, OPAs y Consultas de Acceso a la Información Pública"),"No Aplica",'5. Valoración de Controles'!$N22))</f>
        <v/>
      </c>
      <c r="X22" s="90" t="str">
        <f>IF($H$21="","",
IF(OR($H$21="Corrupción",$H$21="Lavado de Activos",$H$21="Financiación del Terrorismo",$H$21="Trámites, OPAs y Consultas de Acceso a la Información Pública"),"No Aplica",'5. Valoración de Controles'!$O22))</f>
        <v/>
      </c>
      <c r="Y22" s="90" t="str">
        <f>IF($H$21="","",
IF(OR($H$21="Corrupción",$H$21="Lavado de Activos",$H$21="Financiación del Terrorismo",$H$21="Trámites, OPAs y Consultas de Acceso a la Información Pública"),"No Aplica",'5. Valoración de Controles'!$P22))</f>
        <v/>
      </c>
      <c r="Z22" s="90" t="str">
        <f>IF($H$21="","",
IF(OR($H$21="Corrupción",$H$21="Lavado de Activos",$H$21="Financiación del Terrorismo",$H$21="Trámites, OPAs y Consultas de Acceso a la Información Pública"),"No Aplica",'5. Valoración de Controles'!$Q22))</f>
        <v/>
      </c>
      <c r="AA22" s="79" t="str">
        <f>IF($H$21="","",
IF(OR($H$21="Corrupción",$H$21="Lavado de Activos",$H$21="Financiación del Terrorismo",$H$21="Trámites, OPAs y Consultas de Acceso a la Información Pública"),"No aplica",'5. Valoración de Controles'!$R22))</f>
        <v/>
      </c>
      <c r="AB22" s="45"/>
      <c r="AC22" s="45"/>
      <c r="AD22" s="45"/>
      <c r="AE22" s="45"/>
      <c r="AF22" s="45"/>
      <c r="AG22" s="45"/>
      <c r="AH22" s="45"/>
      <c r="AI22" s="45"/>
      <c r="AJ22" s="45"/>
      <c r="AK22" s="45"/>
      <c r="AL22" s="45"/>
      <c r="AM22" s="7"/>
      <c r="AN22" s="7"/>
      <c r="AO22" s="7"/>
      <c r="AP22" s="7"/>
      <c r="AQ22" s="7"/>
      <c r="AR22" s="7"/>
      <c r="AS22" s="7"/>
      <c r="AT22" s="7"/>
      <c r="AU22" s="7"/>
      <c r="AV22" s="7"/>
      <c r="AW22" s="7"/>
      <c r="AX22" s="7"/>
      <c r="AY22" s="7"/>
      <c r="AZ22" s="7"/>
      <c r="BA22" s="7"/>
      <c r="BB22" s="7"/>
      <c r="BC22" s="7"/>
      <c r="BD22" s="7"/>
      <c r="BE22" s="7"/>
      <c r="BF22" s="7"/>
    </row>
    <row r="23" ht="30.75" customHeight="1">
      <c r="A23" s="50"/>
      <c r="B23" s="50"/>
      <c r="C23" s="50"/>
      <c r="D23" s="50"/>
      <c r="E23" s="50"/>
      <c r="F23" s="50"/>
      <c r="G23" s="50"/>
      <c r="H23" s="50"/>
      <c r="I23" s="50"/>
      <c r="J23" s="50"/>
      <c r="K23" s="50"/>
      <c r="L23" s="50"/>
      <c r="M23" s="50"/>
      <c r="N23" s="50"/>
      <c r="O23" s="50"/>
      <c r="P23" s="50"/>
      <c r="Q23" s="89" t="str">
        <f>IF($H$21="","",
IF(OR($H$21="Corrupción",$H$21="Lavado de Activos",$H$21="Financiación del Terrorismo",$H$21="Trámites, OPAs y Consultas de Acceso a la Información Pública"),'6.Valoración Control Corrupción'!$E23,'5. Valoración de Controles'!$H23))</f>
        <v/>
      </c>
      <c r="R23" s="78" t="str">
        <f>IF($H$21="","",
IF(OR($H$21="Corrupción",$H$21="Lavado de Activos",$H$21="Financiación del Terrorismo",$H$21="Trámites, OPAs y Consultas de Acceso a la Información Pública"),"No Aplica",'5. Valoración de Controles'!$I23))</f>
        <v/>
      </c>
      <c r="S23" s="78" t="str">
        <f>IF($H$21="","",
IF(OR($H$21="Corrupción",$H$21="Lavado de Activos",$H$21="Financiación del Terrorismo",$H$21="Trámites, OPAs y Consultas de Acceso a la Información Pública"),"No Aplica",'5. Valoración de Controles'!$J23))</f>
        <v/>
      </c>
      <c r="T23" s="78" t="str">
        <f>IF($H$21="","",
IF(OR($H$21="Corrupción",$H$21="Lavado de Activos",$H$21="Financiación del Terrorismo",$H$21="Trámites, OPAs y Consultas de Acceso a la Información Pública"),"No Aplica",'5. Valoración de Controles'!$K23))</f>
        <v/>
      </c>
      <c r="U23" s="78" t="str">
        <f>IF($H$21="","",
IF(OR($H$21="Corrupción",$H$21="Lavado de Activos",$H$21="Financiación del Terrorismo",$H$21="Trámites, OPAs y Consultas de Acceso a la Información Pública"),"No Aplica",'5. Valoración de Controles'!$L23))</f>
        <v/>
      </c>
      <c r="V23" s="78" t="str">
        <f>IF($H$21="","",
IF(OR($H$21="Corrupción",$H$21="Lavado de Activos",$H$21="Financiación del Terrorismo",$H$21="Trámites, OPAs y Consultas de Acceso a la Información Pública"),"No Aplica",'5. Valoración de Controles'!$M23))</f>
        <v/>
      </c>
      <c r="W23" s="78" t="str">
        <f>IF($H$21="","",
IF(OR($H$21="Corrupción",$H$21="Lavado de Activos",$H$21="Financiación del Terrorismo",$H$21="Trámites, OPAs y Consultas de Acceso a la Información Pública"),"No Aplica",'5. Valoración de Controles'!$N23))</f>
        <v/>
      </c>
      <c r="X23" s="90" t="str">
        <f>IF($H$21="","",
IF(OR($H$21="Corrupción",$H$21="Lavado de Activos",$H$21="Financiación del Terrorismo",$H$21="Trámites, OPAs y Consultas de Acceso a la Información Pública"),"No Aplica",'5. Valoración de Controles'!$O23))</f>
        <v/>
      </c>
      <c r="Y23" s="90" t="str">
        <f>IF($H$21="","",
IF(OR($H$21="Corrupción",$H$21="Lavado de Activos",$H$21="Financiación del Terrorismo",$H$21="Trámites, OPAs y Consultas de Acceso a la Información Pública"),"No Aplica",'5. Valoración de Controles'!$P23))</f>
        <v/>
      </c>
      <c r="Z23" s="90" t="str">
        <f>IF($H$21="","",
IF(OR($H$21="Corrupción",$H$21="Lavado de Activos",$H$21="Financiación del Terrorismo",$H$21="Trámites, OPAs y Consultas de Acceso a la Información Pública"),"No Aplica",'5. Valoración de Controles'!$Q23))</f>
        <v/>
      </c>
      <c r="AA23" s="79" t="str">
        <f>IF($H$21="","",
IF(OR($H$21="Corrupción",$H$21="Lavado de Activos",$H$21="Financiación del Terrorismo",$H$21="Trámites, OPAs y Consultas de Acceso a la Información Pública"),"No aplica",'5. Valoración de Controles'!$R23))</f>
        <v/>
      </c>
      <c r="AB23" s="50"/>
      <c r="AC23" s="50"/>
      <c r="AD23" s="50"/>
      <c r="AE23" s="50"/>
      <c r="AF23" s="50"/>
      <c r="AG23" s="50"/>
      <c r="AH23" s="50"/>
      <c r="AI23" s="50"/>
      <c r="AJ23" s="50"/>
      <c r="AK23" s="50"/>
      <c r="AL23" s="50"/>
      <c r="AM23" s="7"/>
      <c r="AN23" s="7"/>
      <c r="AO23" s="7"/>
      <c r="AP23" s="7"/>
      <c r="AQ23" s="7"/>
      <c r="AR23" s="7"/>
      <c r="AS23" s="7"/>
      <c r="AT23" s="7"/>
      <c r="AU23" s="7"/>
      <c r="AV23" s="7"/>
      <c r="AW23" s="7"/>
      <c r="AX23" s="7"/>
      <c r="AY23" s="7"/>
      <c r="AZ23" s="7"/>
      <c r="BA23" s="7"/>
      <c r="BB23" s="7"/>
      <c r="BC23" s="7"/>
      <c r="BD23" s="7"/>
      <c r="BE23" s="7"/>
      <c r="BF23" s="7"/>
    </row>
    <row r="24" ht="30.75" customHeight="1">
      <c r="A24" s="51">
        <v>6.0</v>
      </c>
      <c r="B24" s="52" t="str">
        <f>'2. Identificación del Riesgo'!B24:B26</f>
        <v/>
      </c>
      <c r="C24" s="52" t="str">
        <f>IF('2. Identificación del Riesgo'!C24:C26="","",'2. Identificación del Riesgo'!C24:C26)</f>
        <v/>
      </c>
      <c r="D24" s="52" t="str">
        <f>IF('2. Identificación del Riesgo'!D24:D26="","",'2. Identificación del Riesgo'!D24:D26)</f>
        <v/>
      </c>
      <c r="E24" s="52" t="str">
        <f>IF('2. Identificación del Riesgo'!E24:E26="","",'2. Identificación del Riesgo'!E24:E26)</f>
        <v/>
      </c>
      <c r="F24" s="52" t="str">
        <f>IF('2. Identificación del Riesgo'!F24:F26="","",'2. Identificación del Riesgo'!F24:F26)</f>
        <v/>
      </c>
      <c r="G24" s="52" t="str">
        <f>IF('2. Identificación del Riesgo'!G24:G26="","",'2. Identificación del Riesgo'!G24:G26)</f>
        <v/>
      </c>
      <c r="H24" s="52" t="str">
        <f>IF('2. Identificación del Riesgo'!H24:H26="","",'2. Identificación del Riesgo'!H24:H26)</f>
        <v/>
      </c>
      <c r="I24" s="52" t="str">
        <f>IF('2. Identificación del Riesgo'!I24:I26="","",'2. Identificación del Riesgo'!I24:I26)</f>
        <v/>
      </c>
      <c r="J24" s="52" t="str">
        <f>IF('2. Identificación del Riesgo'!J24:J26="","",'2. Identificación del Riesgo'!J24:J26)</f>
        <v/>
      </c>
      <c r="K24" s="53" t="str">
        <f>'2. Identificación del Riesgo'!K24:K26</f>
        <v/>
      </c>
      <c r="L24" s="54" t="str">
        <f>'2. Identificación del Riesgo'!L24:L26</f>
        <v/>
      </c>
      <c r="M24" s="5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
      </c>
      <c r="N24" s="53" t="str">
        <f>'2. Identificación del Riesgo'!N24:N26</f>
        <v/>
      </c>
      <c r="O24" s="54" t="str">
        <f>'2. Identificación del Riesgo'!O24:O26</f>
        <v/>
      </c>
      <c r="P24" s="56" t="str">
        <f>'2. Identificación del Riesgo'!P24:P26</f>
        <v/>
      </c>
      <c r="Q24" s="89" t="str">
        <f>IF($H$24="","",
IF(OR($H$24="Corrupción",$H$24="Lavado de Activos",$H$24="Financiación del Terrorismo",$H$24="Trámites, OPAs y Consultas de Acceso a la Información Pública"),'6.Valoración Control Corrupción'!$E24,'5. Valoración de Controles'!$H24))</f>
        <v/>
      </c>
      <c r="R24" s="78" t="str">
        <f>IF($H$24="","",
IF(OR($H$24="Corrupción",$H$24="Lavado de Activos",$H$24="Financiación del Terrorismo",$H$24="Trámites, OPAs y Consultas de Acceso a la Información Pública"),"No Aplica",'5. Valoración de Controles'!$I24))</f>
        <v/>
      </c>
      <c r="S24" s="78" t="str">
        <f>IF($H$24="","",
IF(OR($H$24="Corrupción",$H$24="Lavado de Activos",$H$24="Financiación del Terrorismo",$H$24="Trámites, OPAs y Consultas de Acceso a la Información Pública"),"No Aplica",'5. Valoración de Controles'!$J24))</f>
        <v/>
      </c>
      <c r="T24" s="78" t="str">
        <f>IF($H$24="","",
IF(OR($H$24="Corrupción",$H$24="Lavado de Activos",$H$24="Financiación del Terrorismo",$H$24="Trámites, OPAs y Consultas de Acceso a la Información Pública"),"No Aplica",'5. Valoración de Controles'!$K24))</f>
        <v/>
      </c>
      <c r="U24" s="78" t="str">
        <f>IF($H$24="","",
IF(OR($H$24="Corrupción",$H$24="Lavado de Activos",$H$24="Financiación del Terrorismo",$H$24="Trámites, OPAs y Consultas de Acceso a la Información Pública"),"No Aplica",'5. Valoración de Controles'!$L24))</f>
        <v/>
      </c>
      <c r="V24" s="78" t="str">
        <f>IF($H$24="","",
IF(OR($H$24="Corrupción",$H$24="Lavado de Activos",$H$24="Financiación del Terrorismo",$H$24="Trámites, OPAs y Consultas de Acceso a la Información Pública"),"No Aplica",'5. Valoración de Controles'!$M24))</f>
        <v/>
      </c>
      <c r="W24" s="78" t="str">
        <f>IF($H$24="","",
IF(OR($H$24="Corrupción",$H$24="Lavado de Activos",$H$24="Financiación del Terrorismo",$H$24="Trámites, OPAs y Consultas de Acceso a la Información Pública"),"No Aplica",'5. Valoración de Controles'!$N24))</f>
        <v/>
      </c>
      <c r="X24" s="90" t="str">
        <f>IF($H$24="","",
IF(OR($H$24="Corrupción",$H$24="Lavado de Activos",$H$24="Financiación del Terrorismo",$H$24="Trámites, OPAs y Consultas de Acceso a la Información Pública"),"No Aplica",'5. Valoración de Controles'!$O24))</f>
        <v/>
      </c>
      <c r="Y24" s="90" t="str">
        <f>IF($H$24="","",
IF(OR($H$24="Corrupción",$H$24="Lavado de Activos",$H$24="Financiación del Terrorismo",$H$24="Trámites, OPAs y Consultas de Acceso a la Información Pública"),"No Aplica",'5. Valoración de Controles'!$P24))</f>
        <v/>
      </c>
      <c r="Z24" s="90" t="str">
        <f>IF($H$24="","",
IF(OR($H$24="Corrupción",$H$24="Lavado de Activos",$H$24="Financiación del Terrorismo",$H$24="Trámites, OPAs y Consultas de Acceso a la Información Pública"),"No Aplica",'5. Valoración de Controles'!$Q24))</f>
        <v/>
      </c>
      <c r="AA24" s="79" t="str">
        <f>IF($H$24="","",
IF(OR($H$24="Corrupción",$H$24="Lavado de Activos",$H$24="Financiación del Terrorismo",$H$24="Trámites, OPAs y Consultas de Acceso a la Información Pública"),"No aplica",'5. Valoración de Controles'!$R24))</f>
        <v/>
      </c>
      <c r="AB24" s="53"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
      </c>
      <c r="AC24" s="91"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
      </c>
      <c r="AD24" s="53"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
      </c>
      <c r="AE24" s="91"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
      </c>
      <c r="AF24" s="56"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
      </c>
      <c r="AG24" s="55"/>
      <c r="AH24" s="76"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
      </c>
      <c r="AI24" s="65"/>
      <c r="AJ24" s="92"/>
      <c r="AK24" s="92" t="str">
        <f>IF(AI24="","","∑ Peso porcentual de cada acción definida")</f>
        <v/>
      </c>
      <c r="AL24" s="52"/>
      <c r="AM24" s="7"/>
      <c r="AN24" s="7"/>
      <c r="AO24" s="7"/>
      <c r="AP24" s="7"/>
      <c r="AQ24" s="7"/>
      <c r="AR24" s="7"/>
      <c r="AS24" s="7"/>
      <c r="AT24" s="7"/>
      <c r="AU24" s="7"/>
      <c r="AV24" s="7"/>
      <c r="AW24" s="7"/>
      <c r="AX24" s="7"/>
      <c r="AY24" s="7"/>
      <c r="AZ24" s="7"/>
      <c r="BA24" s="7"/>
      <c r="BB24" s="7"/>
      <c r="BC24" s="7"/>
      <c r="BD24" s="7"/>
      <c r="BE24" s="7"/>
      <c r="BF24" s="7"/>
    </row>
    <row r="25" ht="30.75" customHeight="1">
      <c r="A25" s="45"/>
      <c r="B25" s="45"/>
      <c r="C25" s="45"/>
      <c r="D25" s="45"/>
      <c r="E25" s="45"/>
      <c r="F25" s="45"/>
      <c r="G25" s="45"/>
      <c r="H25" s="45"/>
      <c r="I25" s="45"/>
      <c r="J25" s="45"/>
      <c r="K25" s="45"/>
      <c r="L25" s="45"/>
      <c r="M25" s="45"/>
      <c r="N25" s="45"/>
      <c r="O25" s="45"/>
      <c r="P25" s="45"/>
      <c r="Q25" s="89" t="str">
        <f>IF($H$24="","",
IF(OR($H$24="Corrupción",$H$24="Lavado de Activos",$H$24="Financiación del Terrorismo",$H$24="Trámites, OPAs y Consultas de Acceso a la Información Pública"),'6.Valoración Control Corrupción'!$E25,'5. Valoración de Controles'!$H25))</f>
        <v/>
      </c>
      <c r="R25" s="78" t="str">
        <f>IF($H$24="","",
IF(OR($H$24="Corrupción",$H$24="Lavado de Activos",$H$24="Financiación del Terrorismo",$H$24="Trámites, OPAs y Consultas de Acceso a la Información Pública"),"No Aplica",'5. Valoración de Controles'!$I25))</f>
        <v/>
      </c>
      <c r="S25" s="78" t="str">
        <f>IF($H$24="","",
IF(OR($H$24="Corrupción",$H$24="Lavado de Activos",$H$24="Financiación del Terrorismo",$H$24="Trámites, OPAs y Consultas de Acceso a la Información Pública"),"No Aplica",'5. Valoración de Controles'!$J25))</f>
        <v/>
      </c>
      <c r="T25" s="78" t="str">
        <f>IF($H$24="","",
IF(OR($H$24="Corrupción",$H$24="Lavado de Activos",$H$24="Financiación del Terrorismo",$H$24="Trámites, OPAs y Consultas de Acceso a la Información Pública"),"No Aplica",'5. Valoración de Controles'!$K25))</f>
        <v/>
      </c>
      <c r="U25" s="78" t="str">
        <f>IF($H$24="","",
IF(OR($H$24="Corrupción",$H$24="Lavado de Activos",$H$24="Financiación del Terrorismo",$H$24="Trámites, OPAs y Consultas de Acceso a la Información Pública"),"No Aplica",'5. Valoración de Controles'!$L25))</f>
        <v/>
      </c>
      <c r="V25" s="78" t="str">
        <f>IF($H$24="","",
IF(OR($H$24="Corrupción",$H$24="Lavado de Activos",$H$24="Financiación del Terrorismo",$H$24="Trámites, OPAs y Consultas de Acceso a la Información Pública"),"No Aplica",'5. Valoración de Controles'!$M25))</f>
        <v/>
      </c>
      <c r="W25" s="78" t="str">
        <f>IF($H$24="","",
IF(OR($H$24="Corrupción",$H$24="Lavado de Activos",$H$24="Financiación del Terrorismo",$H$24="Trámites, OPAs y Consultas de Acceso a la Información Pública"),"No Aplica",'5. Valoración de Controles'!$N25))</f>
        <v/>
      </c>
      <c r="X25" s="90" t="str">
        <f>IF($H$24="","",
IF(OR($H$24="Corrupción",$H$24="Lavado de Activos",$H$24="Financiación del Terrorismo",$H$24="Trámites, OPAs y Consultas de Acceso a la Información Pública"),"No Aplica",'5. Valoración de Controles'!$O25))</f>
        <v/>
      </c>
      <c r="Y25" s="90" t="str">
        <f>IF($H$24="","",
IF(OR($H$24="Corrupción",$H$24="Lavado de Activos",$H$24="Financiación del Terrorismo",$H$24="Trámites, OPAs y Consultas de Acceso a la Información Pública"),"No Aplica",'5. Valoración de Controles'!$P25))</f>
        <v/>
      </c>
      <c r="Z25" s="90" t="str">
        <f>IF($H$24="","",
IF(OR($H$24="Corrupción",$H$24="Lavado de Activos",$H$24="Financiación del Terrorismo",$H$24="Trámites, OPAs y Consultas de Acceso a la Información Pública"),"No Aplica",'5. Valoración de Controles'!$Q25))</f>
        <v/>
      </c>
      <c r="AA25" s="79" t="str">
        <f>IF($H$24="","",
IF(OR($H$24="Corrupción",$H$24="Lavado de Activos",$H$24="Financiación del Terrorismo",$H$24="Trámites, OPAs y Consultas de Acceso a la Información Pública"),"No aplica",'5. Valoración de Controles'!$R25))</f>
        <v/>
      </c>
      <c r="AB25" s="45"/>
      <c r="AC25" s="45"/>
      <c r="AD25" s="45"/>
      <c r="AE25" s="45"/>
      <c r="AF25" s="45"/>
      <c r="AG25" s="45"/>
      <c r="AH25" s="45"/>
      <c r="AI25" s="45"/>
      <c r="AJ25" s="45"/>
      <c r="AK25" s="45"/>
      <c r="AL25" s="45"/>
      <c r="AM25" s="7"/>
      <c r="AN25" s="7"/>
      <c r="AO25" s="7"/>
      <c r="AP25" s="7"/>
      <c r="AQ25" s="7"/>
      <c r="AR25" s="7"/>
      <c r="AS25" s="7"/>
      <c r="AT25" s="7"/>
      <c r="AU25" s="7"/>
      <c r="AV25" s="7"/>
      <c r="AW25" s="7"/>
      <c r="AX25" s="7"/>
      <c r="AY25" s="7"/>
      <c r="AZ25" s="7"/>
      <c r="BA25" s="7"/>
      <c r="BB25" s="7"/>
      <c r="BC25" s="7"/>
      <c r="BD25" s="7"/>
      <c r="BE25" s="7"/>
      <c r="BF25" s="7"/>
    </row>
    <row r="26" ht="30.75" customHeight="1">
      <c r="A26" s="50"/>
      <c r="B26" s="50"/>
      <c r="C26" s="50"/>
      <c r="D26" s="50"/>
      <c r="E26" s="50"/>
      <c r="F26" s="50"/>
      <c r="G26" s="50"/>
      <c r="H26" s="50"/>
      <c r="I26" s="50"/>
      <c r="J26" s="50"/>
      <c r="K26" s="50"/>
      <c r="L26" s="50"/>
      <c r="M26" s="50"/>
      <c r="N26" s="50"/>
      <c r="O26" s="50"/>
      <c r="P26" s="50"/>
      <c r="Q26" s="89" t="str">
        <f>IF($H$24="","",
IF(OR($H$24="Corrupción",$H$24="Lavado de Activos",$H$24="Financiación del Terrorismo",$H$24="Trámites, OPAs y Consultas de Acceso a la Información Pública"),'6.Valoración Control Corrupción'!$E26,'5. Valoración de Controles'!$H26))</f>
        <v/>
      </c>
      <c r="R26" s="78" t="str">
        <f>IF($H$24="","",
IF(OR($H$24="Corrupción",$H$24="Lavado de Activos",$H$24="Financiación del Terrorismo",$H$24="Trámites, OPAs y Consultas de Acceso a la Información Pública"),"No Aplica",'5. Valoración de Controles'!$I26))</f>
        <v/>
      </c>
      <c r="S26" s="78" t="str">
        <f>IF($H$24="","",
IF(OR($H$24="Corrupción",$H$24="Lavado de Activos",$H$24="Financiación del Terrorismo",$H$24="Trámites, OPAs y Consultas de Acceso a la Información Pública"),"No Aplica",'5. Valoración de Controles'!$J26))</f>
        <v/>
      </c>
      <c r="T26" s="78" t="str">
        <f>IF($H$24="","",
IF(OR($H$24="Corrupción",$H$24="Lavado de Activos",$H$24="Financiación del Terrorismo",$H$24="Trámites, OPAs y Consultas de Acceso a la Información Pública"),"No Aplica",'5. Valoración de Controles'!$K26))</f>
        <v/>
      </c>
      <c r="U26" s="78" t="str">
        <f>IF($H$24="","",
IF(OR($H$24="Corrupción",$H$24="Lavado de Activos",$H$24="Financiación del Terrorismo",$H$24="Trámites, OPAs y Consultas de Acceso a la Información Pública"),"No Aplica",'5. Valoración de Controles'!$L26))</f>
        <v/>
      </c>
      <c r="V26" s="78" t="str">
        <f>IF($H$24="","",
IF(OR($H$24="Corrupción",$H$24="Lavado de Activos",$H$24="Financiación del Terrorismo",$H$24="Trámites, OPAs y Consultas de Acceso a la Información Pública"),"No Aplica",'5. Valoración de Controles'!$M26))</f>
        <v/>
      </c>
      <c r="W26" s="78" t="str">
        <f>IF($H$24="","",
IF(OR($H$24="Corrupción",$H$24="Lavado de Activos",$H$24="Financiación del Terrorismo",$H$24="Trámites, OPAs y Consultas de Acceso a la Información Pública"),"No Aplica",'5. Valoración de Controles'!$N26))</f>
        <v/>
      </c>
      <c r="X26" s="90" t="str">
        <f>IF($H$24="","",
IF(OR($H$24="Corrupción",$H$24="Lavado de Activos",$H$24="Financiación del Terrorismo",$H$24="Trámites, OPAs y Consultas de Acceso a la Información Pública"),"No Aplica",'5. Valoración de Controles'!$O26))</f>
        <v/>
      </c>
      <c r="Y26" s="90" t="str">
        <f>IF($H$24="","",
IF(OR($H$24="Corrupción",$H$24="Lavado de Activos",$H$24="Financiación del Terrorismo",$H$24="Trámites, OPAs y Consultas de Acceso a la Información Pública"),"No Aplica",'5. Valoración de Controles'!$P26))</f>
        <v/>
      </c>
      <c r="Z26" s="90" t="str">
        <f>IF($H$24="","",
IF(OR($H$24="Corrupción",$H$24="Lavado de Activos",$H$24="Financiación del Terrorismo",$H$24="Trámites, OPAs y Consultas de Acceso a la Información Pública"),"No Aplica",'5. Valoración de Controles'!$Q26))</f>
        <v/>
      </c>
      <c r="AA26" s="79" t="str">
        <f>IF($H$24="","",
IF(OR($H$24="Corrupción",$H$24="Lavado de Activos",$H$24="Financiación del Terrorismo",$H$24="Trámites, OPAs y Consultas de Acceso a la Información Pública"),"No aplica",'5. Valoración de Controles'!$R26))</f>
        <v/>
      </c>
      <c r="AB26" s="50"/>
      <c r="AC26" s="50"/>
      <c r="AD26" s="50"/>
      <c r="AE26" s="50"/>
      <c r="AF26" s="50"/>
      <c r="AG26" s="50"/>
      <c r="AH26" s="50"/>
      <c r="AI26" s="50"/>
      <c r="AJ26" s="50"/>
      <c r="AK26" s="50"/>
      <c r="AL26" s="50"/>
      <c r="AM26" s="7"/>
      <c r="AN26" s="7"/>
      <c r="AO26" s="7"/>
      <c r="AP26" s="7"/>
      <c r="AQ26" s="7"/>
      <c r="AR26" s="7"/>
      <c r="AS26" s="7"/>
      <c r="AT26" s="7"/>
      <c r="AU26" s="7"/>
      <c r="AV26" s="7"/>
      <c r="AW26" s="7"/>
      <c r="AX26" s="7"/>
      <c r="AY26" s="7"/>
      <c r="AZ26" s="7"/>
      <c r="BA26" s="7"/>
      <c r="BB26" s="7"/>
      <c r="BC26" s="7"/>
      <c r="BD26" s="7"/>
      <c r="BE26" s="7"/>
      <c r="BF26" s="7"/>
    </row>
    <row r="27" ht="31.5" customHeight="1">
      <c r="A27" s="51">
        <v>7.0</v>
      </c>
      <c r="B27" s="52" t="str">
        <f>'2. Identificación del Riesgo'!B27:B29</f>
        <v/>
      </c>
      <c r="C27" s="52" t="str">
        <f>IF('2. Identificación del Riesgo'!C27:C29="","",'2. Identificación del Riesgo'!C27:C29)</f>
        <v/>
      </c>
      <c r="D27" s="52" t="str">
        <f>IF('2. Identificación del Riesgo'!D27:D29="","",'2. Identificación del Riesgo'!D27:D29)</f>
        <v/>
      </c>
      <c r="E27" s="52" t="str">
        <f>IF('2. Identificación del Riesgo'!E27:E29="","",'2. Identificación del Riesgo'!E27:E29)</f>
        <v/>
      </c>
      <c r="F27" s="52" t="str">
        <f>IF('2. Identificación del Riesgo'!F27:F29="","",'2. Identificación del Riesgo'!F27:F29)</f>
        <v/>
      </c>
      <c r="G27" s="52" t="str">
        <f>IF('2. Identificación del Riesgo'!G27:G29="","",'2. Identificación del Riesgo'!G27:G29)</f>
        <v/>
      </c>
      <c r="H27" s="52" t="str">
        <f>IF('2. Identificación del Riesgo'!H27:H29="","",'2. Identificación del Riesgo'!H27:H29)</f>
        <v/>
      </c>
      <c r="I27" s="52" t="str">
        <f>IF('2. Identificación del Riesgo'!I27:I29="","",'2. Identificación del Riesgo'!I27:I29)</f>
        <v/>
      </c>
      <c r="J27" s="52" t="str">
        <f>IF('2. Identificación del Riesgo'!J27:J29="","",'2. Identificación del Riesgo'!J27:J29)</f>
        <v/>
      </c>
      <c r="K27" s="53" t="str">
        <f>'2. Identificación del Riesgo'!K27:K29</f>
        <v/>
      </c>
      <c r="L27" s="54" t="str">
        <f>'2. Identificación del Riesgo'!L27:L29</f>
        <v/>
      </c>
      <c r="M27" s="5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53" t="str">
        <f>'2. Identificación del Riesgo'!N27:N29</f>
        <v/>
      </c>
      <c r="O27" s="54" t="str">
        <f>'2. Identificación del Riesgo'!O27:O29</f>
        <v/>
      </c>
      <c r="P27" s="56" t="str">
        <f>'2. Identificación del Riesgo'!P27:P29</f>
        <v/>
      </c>
      <c r="Q27" s="89" t="str">
        <f>IF($H$27="","",
IF(OR($H$27="Corrupción",$H$27="Lavado de Activos",$H$27="Financiación del Terrorismo",$H$27="Trámites, OPAs y Consultas de Acceso a la Información Pública"),'6.Valoración Control Corrupción'!$E27,'5. Valoración de Controles'!$H27))</f>
        <v/>
      </c>
      <c r="R27" s="78" t="str">
        <f>IF($H$27="","",
IF(OR($H$27="Corrupción",$H$27="Lavado de Activos",$H$27="Financiación del Terrorismo",$H$27="Trámites, OPAs y Consultas de Acceso a la Información Pública"),"No Aplica",'5. Valoración de Controles'!$I27))</f>
        <v/>
      </c>
      <c r="S27" s="78" t="str">
        <f>IF($H$27="","",
IF(OR($H$27="Corrupción",$H$27="Lavado de Activos",$H$27="Financiación del Terrorismo",$H$27="Trámites, OPAs y Consultas de Acceso a la Información Pública"),"No Aplica",'5. Valoración de Controles'!$J27))</f>
        <v/>
      </c>
      <c r="T27" s="78" t="str">
        <f>IF($H$27="","",
IF(OR($H$27="Corrupción",$H$27="Lavado de Activos",$H$27="Financiación del Terrorismo",$H$27="Trámites, OPAs y Consultas de Acceso a la Información Pública"),"No Aplica",'5. Valoración de Controles'!$K27))</f>
        <v/>
      </c>
      <c r="U27" s="78" t="str">
        <f>IF($H$27="","",
IF(OR($H$27="Corrupción",$H$27="Lavado de Activos",$H$27="Financiación del Terrorismo",$H$27="Trámites, OPAs y Consultas de Acceso a la Información Pública"),"No Aplica",'5. Valoración de Controles'!$L27))</f>
        <v/>
      </c>
      <c r="V27" s="78" t="str">
        <f>IF($H$27="","",
IF(OR($H$27="Corrupción",$H$27="Lavado de Activos",$H$27="Financiación del Terrorismo",$H$27="Trámites, OPAs y Consultas de Acceso a la Información Pública"),"No Aplica",'5. Valoración de Controles'!$M27))</f>
        <v/>
      </c>
      <c r="W27" s="78" t="str">
        <f>IF($H$27="","",
IF(OR($H$27="Corrupción",$H$27="Lavado de Activos",$H$27="Financiación del Terrorismo",$H$27="Trámites, OPAs y Consultas de Acceso a la Información Pública"),"No Aplica",'5. Valoración de Controles'!$N27))</f>
        <v/>
      </c>
      <c r="X27" s="90" t="str">
        <f>IF($H$27="","",
IF(OR($H$27="Corrupción",$H$27="Lavado de Activos",$H$27="Financiación del Terrorismo",$H$27="Trámites, OPAs y Consultas de Acceso a la Información Pública"),"No Aplica",'5. Valoración de Controles'!$O27))</f>
        <v/>
      </c>
      <c r="Y27" s="90" t="str">
        <f>IF($H$27="","",
IF(OR($H$27="Corrupción",$H$27="Lavado de Activos",$H$27="Financiación del Terrorismo",$H$27="Trámites, OPAs y Consultas de Acceso a la Información Pública"),"No Aplica",'5. Valoración de Controles'!$P27))</f>
        <v/>
      </c>
      <c r="Z27" s="90" t="str">
        <f>IF($H$27="","",
IF(OR($H$27="Corrupción",$H$27="Lavado de Activos",$H$27="Financiación del Terrorismo",$H$27="Trámites, OPAs y Consultas de Acceso a la Información Pública"),"No Aplica",'5. Valoración de Controles'!$Q27))</f>
        <v/>
      </c>
      <c r="AA27" s="79" t="str">
        <f>IF($H$27="","",
IF(OR($H$27="Corrupción",$H$27="Lavado de Activos",$H$27="Financiación del Terrorismo",$H$27="Trámites, OPAs y Consultas de Acceso a la Información Pública"),"No aplica",'5. Valoración de Controles'!$R27))</f>
        <v/>
      </c>
      <c r="AB27" s="53"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91"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53"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91"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56"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55"/>
      <c r="AH27" s="76"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65"/>
      <c r="AJ27" s="92"/>
      <c r="AK27" s="92" t="str">
        <f>IF(AI27="","","∑ Peso porcentual de cada acción definida")</f>
        <v/>
      </c>
      <c r="AL27" s="52"/>
      <c r="AM27" s="7"/>
      <c r="AN27" s="7"/>
      <c r="AO27" s="7"/>
      <c r="AP27" s="7"/>
      <c r="AQ27" s="7"/>
      <c r="AR27" s="7"/>
      <c r="AS27" s="7"/>
      <c r="AT27" s="7"/>
      <c r="AU27" s="7"/>
      <c r="AV27" s="7"/>
      <c r="AW27" s="7"/>
      <c r="AX27" s="7"/>
      <c r="AY27" s="7"/>
      <c r="AZ27" s="7"/>
      <c r="BA27" s="7"/>
      <c r="BB27" s="7"/>
      <c r="BC27" s="7"/>
      <c r="BD27" s="7"/>
      <c r="BE27" s="7"/>
      <c r="BF27" s="7"/>
    </row>
    <row r="28" ht="31.5" customHeight="1">
      <c r="A28" s="45"/>
      <c r="B28" s="45"/>
      <c r="C28" s="45"/>
      <c r="D28" s="45"/>
      <c r="E28" s="45"/>
      <c r="F28" s="45"/>
      <c r="G28" s="45"/>
      <c r="H28" s="45"/>
      <c r="I28" s="45"/>
      <c r="J28" s="45"/>
      <c r="K28" s="45"/>
      <c r="L28" s="45"/>
      <c r="M28" s="45"/>
      <c r="N28" s="45"/>
      <c r="O28" s="45"/>
      <c r="P28" s="45"/>
      <c r="Q28" s="89" t="str">
        <f>IF($H$27="","",
IF(OR($H$27="Corrupción",$H$27="Lavado de Activos",$H$27="Financiación del Terrorismo",$H$27="Trámites, OPAs y Consultas de Acceso a la Información Pública"),'6.Valoración Control Corrupción'!$E28,'5. Valoración de Controles'!$H28))</f>
        <v/>
      </c>
      <c r="R28" s="78" t="str">
        <f>IF($H$27="","",
IF(OR($H$27="Corrupción",$H$27="Lavado de Activos",$H$27="Financiación del Terrorismo",$H$27="Trámites, OPAs y Consultas de Acceso a la Información Pública"),"No Aplica",'5. Valoración de Controles'!$I28))</f>
        <v/>
      </c>
      <c r="S28" s="78" t="str">
        <f>IF($H$27="","",
IF(OR($H$27="Corrupción",$H$27="Lavado de Activos",$H$27="Financiación del Terrorismo",$H$27="Trámites, OPAs y Consultas de Acceso a la Información Pública"),"No Aplica",'5. Valoración de Controles'!$J28))</f>
        <v/>
      </c>
      <c r="T28" s="78" t="str">
        <f>IF($H$27="","",
IF(OR($H$27="Corrupción",$H$27="Lavado de Activos",$H$27="Financiación del Terrorismo",$H$27="Trámites, OPAs y Consultas de Acceso a la Información Pública"),"No Aplica",'5. Valoración de Controles'!$K28))</f>
        <v/>
      </c>
      <c r="U28" s="78" t="str">
        <f>IF($H$27="","",
IF(OR($H$27="Corrupción",$H$27="Lavado de Activos",$H$27="Financiación del Terrorismo",$H$27="Trámites, OPAs y Consultas de Acceso a la Información Pública"),"No Aplica",'5. Valoración de Controles'!$L28))</f>
        <v/>
      </c>
      <c r="V28" s="78" t="str">
        <f>IF($H$27="","",
IF(OR($H$27="Corrupción",$H$27="Lavado de Activos",$H$27="Financiación del Terrorismo",$H$27="Trámites, OPAs y Consultas de Acceso a la Información Pública"),"No Aplica",'5. Valoración de Controles'!$M28))</f>
        <v/>
      </c>
      <c r="W28" s="78" t="str">
        <f>IF($H$27="","",
IF(OR($H$27="Corrupción",$H$27="Lavado de Activos",$H$27="Financiación del Terrorismo",$H$27="Trámites, OPAs y Consultas de Acceso a la Información Pública"),"No Aplica",'5. Valoración de Controles'!$N28))</f>
        <v/>
      </c>
      <c r="X28" s="90" t="str">
        <f>IF($H$27="","",
IF(OR($H$27="Corrupción",$H$27="Lavado de Activos",$H$27="Financiación del Terrorismo",$H$27="Trámites, OPAs y Consultas de Acceso a la Información Pública"),"No Aplica",'5. Valoración de Controles'!$O28))</f>
        <v/>
      </c>
      <c r="Y28" s="90" t="str">
        <f>IF($H$27="","",
IF(OR($H$27="Corrupción",$H$27="Lavado de Activos",$H$27="Financiación del Terrorismo",$H$27="Trámites, OPAs y Consultas de Acceso a la Información Pública"),"No Aplica",'5. Valoración de Controles'!$P28))</f>
        <v/>
      </c>
      <c r="Z28" s="90" t="str">
        <f>IF($H$27="","",
IF(OR($H$27="Corrupción",$H$27="Lavado de Activos",$H$27="Financiación del Terrorismo",$H$27="Trámites, OPAs y Consultas de Acceso a la Información Pública"),"No Aplica",'5. Valoración de Controles'!$Q28))</f>
        <v/>
      </c>
      <c r="AA28" s="79" t="str">
        <f>IF($H$27="","",
IF(OR($H$27="Corrupción",$H$27="Lavado de Activos",$H$27="Financiación del Terrorismo",$H$27="Trámites, OPAs y Consultas de Acceso a la Información Pública"),"No aplica",'5. Valoración de Controles'!$R28))</f>
        <v/>
      </c>
      <c r="AB28" s="45"/>
      <c r="AC28" s="45"/>
      <c r="AD28" s="45"/>
      <c r="AE28" s="45"/>
      <c r="AF28" s="45"/>
      <c r="AG28" s="45"/>
      <c r="AH28" s="45"/>
      <c r="AI28" s="45"/>
      <c r="AJ28" s="45"/>
      <c r="AK28" s="45"/>
      <c r="AL28" s="45"/>
      <c r="AM28" s="7"/>
      <c r="AN28" s="7"/>
      <c r="AO28" s="7"/>
      <c r="AP28" s="7"/>
      <c r="AQ28" s="7"/>
      <c r="AR28" s="7"/>
      <c r="AS28" s="7"/>
      <c r="AT28" s="7"/>
      <c r="AU28" s="7"/>
      <c r="AV28" s="7"/>
      <c r="AW28" s="7"/>
      <c r="AX28" s="7"/>
      <c r="AY28" s="7"/>
      <c r="AZ28" s="7"/>
      <c r="BA28" s="7"/>
      <c r="BB28" s="7"/>
      <c r="BC28" s="7"/>
      <c r="BD28" s="7"/>
      <c r="BE28" s="7"/>
      <c r="BF28" s="7"/>
    </row>
    <row r="29" ht="31.5" customHeight="1">
      <c r="A29" s="50"/>
      <c r="B29" s="50"/>
      <c r="C29" s="50"/>
      <c r="D29" s="50"/>
      <c r="E29" s="50"/>
      <c r="F29" s="50"/>
      <c r="G29" s="50"/>
      <c r="H29" s="50"/>
      <c r="I29" s="50"/>
      <c r="J29" s="50"/>
      <c r="K29" s="50"/>
      <c r="L29" s="50"/>
      <c r="M29" s="50"/>
      <c r="N29" s="50"/>
      <c r="O29" s="50"/>
      <c r="P29" s="50"/>
      <c r="Q29" s="89" t="str">
        <f>IF($H$27="","",
IF(OR($H$27="Corrupción",$H$27="Lavado de Activos",$H$27="Financiación del Terrorismo",$H$27="Trámites, OPAs y Consultas de Acceso a la Información Pública"),'6.Valoración Control Corrupción'!$E29,'5. Valoración de Controles'!$H29))</f>
        <v/>
      </c>
      <c r="R29" s="78" t="str">
        <f>IF($H$27="","",
IF(OR($H$27="Corrupción",$H$27="Lavado de Activos",$H$27="Financiación del Terrorismo",$H$27="Trámites, OPAs y Consultas de Acceso a la Información Pública"),"No Aplica",'5. Valoración de Controles'!$I29))</f>
        <v/>
      </c>
      <c r="S29" s="78" t="str">
        <f>IF($H$27="","",
IF(OR($H$27="Corrupción",$H$27="Lavado de Activos",$H$27="Financiación del Terrorismo",$H$27="Trámites, OPAs y Consultas de Acceso a la Información Pública"),"No Aplica",'5. Valoración de Controles'!$J29))</f>
        <v/>
      </c>
      <c r="T29" s="78" t="str">
        <f>IF($H$27="","",
IF(OR($H$27="Corrupción",$H$27="Lavado de Activos",$H$27="Financiación del Terrorismo",$H$27="Trámites, OPAs y Consultas de Acceso a la Información Pública"),"No Aplica",'5. Valoración de Controles'!$K29))</f>
        <v/>
      </c>
      <c r="U29" s="78" t="str">
        <f>IF($H$27="","",
IF(OR($H$27="Corrupción",$H$27="Lavado de Activos",$H$27="Financiación del Terrorismo",$H$27="Trámites, OPAs y Consultas de Acceso a la Información Pública"),"No Aplica",'5. Valoración de Controles'!$L29))</f>
        <v/>
      </c>
      <c r="V29" s="78" t="str">
        <f>IF($H$27="","",
IF(OR($H$27="Corrupción",$H$27="Lavado de Activos",$H$27="Financiación del Terrorismo",$H$27="Trámites, OPAs y Consultas de Acceso a la Información Pública"),"No Aplica",'5. Valoración de Controles'!$M29))</f>
        <v/>
      </c>
      <c r="W29" s="78" t="str">
        <f>IF($H$27="","",
IF(OR($H$27="Corrupción",$H$27="Lavado de Activos",$H$27="Financiación del Terrorismo",$H$27="Trámites, OPAs y Consultas de Acceso a la Información Pública"),"No Aplica",'5. Valoración de Controles'!$N29))</f>
        <v/>
      </c>
      <c r="X29" s="90" t="str">
        <f>IF($H$27="","",
IF(OR($H$27="Corrupción",$H$27="Lavado de Activos",$H$27="Financiación del Terrorismo",$H$27="Trámites, OPAs y Consultas de Acceso a la Información Pública"),"No Aplica",'5. Valoración de Controles'!$O29))</f>
        <v/>
      </c>
      <c r="Y29" s="90" t="str">
        <f>IF($H$27="","",
IF(OR($H$27="Corrupción",$H$27="Lavado de Activos",$H$27="Financiación del Terrorismo",$H$27="Trámites, OPAs y Consultas de Acceso a la Información Pública"),"No Aplica",'5. Valoración de Controles'!$P29))</f>
        <v/>
      </c>
      <c r="Z29" s="90" t="str">
        <f>IF($H$27="","",
IF(OR($H$27="Corrupción",$H$27="Lavado de Activos",$H$27="Financiación del Terrorismo",$H$27="Trámites, OPAs y Consultas de Acceso a la Información Pública"),"No Aplica",'5. Valoración de Controles'!$Q29))</f>
        <v/>
      </c>
      <c r="AA29" s="79" t="str">
        <f>IF($H$27="","",
IF(OR($H$27="Corrupción",$H$27="Lavado de Activos",$H$27="Financiación del Terrorismo",$H$27="Trámites, OPAs y Consultas de Acceso a la Información Pública"),"No aplica",'5. Valoración de Controles'!$R29))</f>
        <v/>
      </c>
      <c r="AB29" s="50"/>
      <c r="AC29" s="50"/>
      <c r="AD29" s="50"/>
      <c r="AE29" s="50"/>
      <c r="AF29" s="50"/>
      <c r="AG29" s="50"/>
      <c r="AH29" s="50"/>
      <c r="AI29" s="50"/>
      <c r="AJ29" s="50"/>
      <c r="AK29" s="50"/>
      <c r="AL29" s="50"/>
      <c r="AM29" s="7"/>
      <c r="AN29" s="7"/>
      <c r="AO29" s="7"/>
      <c r="AP29" s="7"/>
      <c r="AQ29" s="7"/>
      <c r="AR29" s="7"/>
      <c r="AS29" s="7"/>
      <c r="AT29" s="7"/>
      <c r="AU29" s="7"/>
      <c r="AV29" s="7"/>
      <c r="AW29" s="7"/>
      <c r="AX29" s="7"/>
      <c r="AY29" s="7"/>
      <c r="AZ29" s="7"/>
      <c r="BA29" s="7"/>
      <c r="BB29" s="7"/>
      <c r="BC29" s="7"/>
      <c r="BD29" s="7"/>
      <c r="BE29" s="7"/>
      <c r="BF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9" t="str">
        <f>IF($H$30="","",
IF(OR($H$30="Corrupción",$H$30="Lavado de Activos",$H$30="Financiación del Terrorismo",$H$30="Trámites, OPAs y Consultas de Acceso a la Información Pública"),'6.Valoración Control Corrupción'!$E30,'5. Valoración de Controles'!$H30))</f>
        <v/>
      </c>
      <c r="R30" s="78" t="str">
        <f>IF($H$30="","",
IF(OR($H$30="Corrupción",$H$30="Lavado de Activos",$H$30="Financiación del Terrorismo",$H$30="Trámites, OPAs y Consultas de Acceso a la Información Pública"),"No Aplica",'5. Valoración de Controles'!$I30))</f>
        <v/>
      </c>
      <c r="S30" s="78" t="str">
        <f>IF($H$30="","",
IF(OR($H$30="Corrupción",$H$30="Lavado de Activos",$H$30="Financiación del Terrorismo",$H$30="Trámites, OPAs y Consultas de Acceso a la Información Pública"),"No Aplica",'5. Valoración de Controles'!$J30))</f>
        <v/>
      </c>
      <c r="T30" s="78" t="str">
        <f>IF($H$30="","",
IF(OR($H$30="Corrupción",$H$30="Lavado de Activos",$H$30="Financiación del Terrorismo",$H$30="Trámites, OPAs y Consultas de Acceso a la Información Pública"),"No Aplica",'5. Valoración de Controles'!$K30))</f>
        <v/>
      </c>
      <c r="U30" s="78" t="str">
        <f>IF($H$30="","",
IF(OR($H$30="Corrupción",$H$30="Lavado de Activos",$H$30="Financiación del Terrorismo",$H$30="Trámites, OPAs y Consultas de Acceso a la Información Pública"),"No Aplica",'5. Valoración de Controles'!$L30))</f>
        <v/>
      </c>
      <c r="V30" s="78" t="str">
        <f>IF($H$30="","",
IF(OR($H$30="Corrupción",$H$30="Lavado de Activos",$H$30="Financiación del Terrorismo",$H$30="Trámites, OPAs y Consultas de Acceso a la Información Pública"),"No Aplica",'5. Valoración de Controles'!$M30))</f>
        <v/>
      </c>
      <c r="W30" s="78" t="str">
        <f>IF($H$30="","",
IF(OR($H$30="Corrupción",$H$30="Lavado de Activos",$H$30="Financiación del Terrorismo",$H$30="Trámites, OPAs y Consultas de Acceso a la Información Pública"),"No Aplica",'5. Valoración de Controles'!$N30))</f>
        <v/>
      </c>
      <c r="X30" s="90" t="str">
        <f>IF($H$30="","",
IF(OR($H$30="Corrupción",$H$30="Lavado de Activos",$H$30="Financiación del Terrorismo",$H$30="Trámites, OPAs y Consultas de Acceso a la Información Pública"),"No Aplica",'5. Valoración de Controles'!$O30))</f>
        <v/>
      </c>
      <c r="Y30" s="90" t="str">
        <f>IF($H$30="","",
IF(OR($H$30="Corrupción",$H$30="Lavado de Activos",$H$30="Financiación del Terrorismo",$H$30="Trámites, OPAs y Consultas de Acceso a la Información Pública"),"No Aplica",'5. Valoración de Controles'!$P30))</f>
        <v/>
      </c>
      <c r="Z30" s="90" t="str">
        <f>IF($H$30="","",
IF(OR($H$30="Corrupción",$H$30="Lavado de Activos",$H$30="Financiación del Terrorismo",$H$30="Trámites, OPAs y Consultas de Acceso a la Información Pública"),"No Aplica",'5. Valoración de Controles'!$Q30))</f>
        <v/>
      </c>
      <c r="AA30" s="79" t="str">
        <f>IF($H$30="","",
IF(OR($H$30="Corrupción",$H$30="Lavado de Activos",$H$30="Financiación del Terrorismo",$H$30="Trámites, OPAs y Consultas de Acceso a la Información Pública"),"No aplica",'5. Valoración de Controles'!$R30))</f>
        <v/>
      </c>
      <c r="AB30" s="53"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53"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56"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55"/>
      <c r="AH30" s="76"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65"/>
      <c r="AJ30" s="92"/>
      <c r="AK30" s="92" t="str">
        <f>IF(AI30="","","∑ Peso porcentual de cada acción definida")</f>
        <v/>
      </c>
      <c r="AL30" s="52"/>
      <c r="AM30" s="7"/>
      <c r="AN30" s="7"/>
      <c r="AO30" s="7"/>
      <c r="AP30" s="7"/>
      <c r="AQ30" s="7"/>
      <c r="AR30" s="7"/>
      <c r="AS30" s="7"/>
      <c r="AT30" s="7"/>
      <c r="AU30" s="7"/>
      <c r="AV30" s="7"/>
      <c r="AW30" s="7"/>
      <c r="AX30" s="7"/>
      <c r="AY30" s="7"/>
      <c r="AZ30" s="7"/>
      <c r="BA30" s="7"/>
      <c r="BB30" s="7"/>
      <c r="BC30" s="7"/>
      <c r="BD30" s="7"/>
      <c r="BE30" s="7"/>
      <c r="BF30" s="7"/>
    </row>
    <row r="31" ht="31.5" customHeight="1">
      <c r="A31" s="45"/>
      <c r="B31" s="45"/>
      <c r="C31" s="45"/>
      <c r="D31" s="45"/>
      <c r="E31" s="45"/>
      <c r="F31" s="45"/>
      <c r="G31" s="45"/>
      <c r="H31" s="45"/>
      <c r="I31" s="45"/>
      <c r="J31" s="45"/>
      <c r="K31" s="45"/>
      <c r="L31" s="45"/>
      <c r="M31" s="45"/>
      <c r="N31" s="45"/>
      <c r="O31" s="45"/>
      <c r="P31" s="45"/>
      <c r="Q31" s="89" t="str">
        <f>IF($H$30="","",
IF(OR($H$30="Corrupción",$H$30="Lavado de Activos",$H$30="Financiación del Terrorismo",$H$30="Trámites, OPAs y Consultas de Acceso a la Información Pública"),'6.Valoración Control Corrupción'!$E31,'5. Valoración de Controles'!$H31))</f>
        <v/>
      </c>
      <c r="R31" s="78" t="str">
        <f>IF($H$30="","",
IF(OR($H$30="Corrupción",$H$30="Lavado de Activos",$H$30="Financiación del Terrorismo",$H$30="Trámites, OPAs y Consultas de Acceso a la Información Pública"),"No Aplica",'5. Valoración de Controles'!$I31))</f>
        <v/>
      </c>
      <c r="S31" s="78" t="str">
        <f>IF($H$30="","",
IF(OR($H$30="Corrupción",$H$30="Lavado de Activos",$H$30="Financiación del Terrorismo",$H$30="Trámites, OPAs y Consultas de Acceso a la Información Pública"),"No Aplica",'5. Valoración de Controles'!$J31))</f>
        <v/>
      </c>
      <c r="T31" s="78" t="str">
        <f>IF($H$30="","",
IF(OR($H$30="Corrupción",$H$30="Lavado de Activos",$H$30="Financiación del Terrorismo",$H$30="Trámites, OPAs y Consultas de Acceso a la Información Pública"),"No Aplica",'5. Valoración de Controles'!$K31))</f>
        <v/>
      </c>
      <c r="U31" s="78" t="str">
        <f>IF($H$30="","",
IF(OR($H$30="Corrupción",$H$30="Lavado de Activos",$H$30="Financiación del Terrorismo",$H$30="Trámites, OPAs y Consultas de Acceso a la Información Pública"),"No Aplica",'5. Valoración de Controles'!$L31))</f>
        <v/>
      </c>
      <c r="V31" s="78" t="str">
        <f>IF($H$30="","",
IF(OR($H$30="Corrupción",$H$30="Lavado de Activos",$H$30="Financiación del Terrorismo",$H$30="Trámites, OPAs y Consultas de Acceso a la Información Pública"),"No Aplica",'5. Valoración de Controles'!$M31))</f>
        <v/>
      </c>
      <c r="W31" s="78" t="str">
        <f>IF($H$30="","",
IF(OR($H$30="Corrupción",$H$30="Lavado de Activos",$H$30="Financiación del Terrorismo",$H$30="Trámites, OPAs y Consultas de Acceso a la Información Pública"),"No Aplica",'5. Valoración de Controles'!$N31))</f>
        <v/>
      </c>
      <c r="X31" s="90" t="str">
        <f>IF($H$30="","",
IF(OR($H$30="Corrupción",$H$30="Lavado de Activos",$H$30="Financiación del Terrorismo",$H$30="Trámites, OPAs y Consultas de Acceso a la Información Pública"),"No Aplica",'5. Valoración de Controles'!$O31))</f>
        <v/>
      </c>
      <c r="Y31" s="90" t="str">
        <f>IF($H$30="","",
IF(OR($H$30="Corrupción",$H$30="Lavado de Activos",$H$30="Financiación del Terrorismo",$H$30="Trámites, OPAs y Consultas de Acceso a la Información Pública"),"No Aplica",'5. Valoración de Controles'!$P31))</f>
        <v/>
      </c>
      <c r="Z31" s="90" t="str">
        <f>IF($H$30="","",
IF(OR($H$30="Corrupción",$H$30="Lavado de Activos",$H$30="Financiación del Terrorismo",$H$30="Trámites, OPAs y Consultas de Acceso a la Información Pública"),"No Aplica",'5. Valoración de Controles'!$Q31))</f>
        <v/>
      </c>
      <c r="AA31" s="79" t="str">
        <f>IF($H$30="","",
IF(OR($H$30="Corrupción",$H$30="Lavado de Activos",$H$30="Financiación del Terrorismo",$H$30="Trámites, OPAs y Consultas de Acceso a la Información Pública"),"No aplica",'5. Valoración de Controles'!$R31))</f>
        <v/>
      </c>
      <c r="AB31" s="45"/>
      <c r="AC31" s="45"/>
      <c r="AD31" s="45"/>
      <c r="AE31" s="45"/>
      <c r="AF31" s="45"/>
      <c r="AG31" s="45"/>
      <c r="AH31" s="45"/>
      <c r="AI31" s="45"/>
      <c r="AJ31" s="45"/>
      <c r="AK31" s="45"/>
      <c r="AL31" s="45"/>
      <c r="AM31" s="7"/>
      <c r="AN31" s="7"/>
      <c r="AO31" s="7"/>
      <c r="AP31" s="7"/>
      <c r="AQ31" s="7"/>
      <c r="AR31" s="7"/>
      <c r="AS31" s="7"/>
      <c r="AT31" s="7"/>
      <c r="AU31" s="7"/>
      <c r="AV31" s="7"/>
      <c r="AW31" s="7"/>
      <c r="AX31" s="7"/>
      <c r="AY31" s="7"/>
      <c r="AZ31" s="7"/>
      <c r="BA31" s="7"/>
      <c r="BB31" s="7"/>
      <c r="BC31" s="7"/>
      <c r="BD31" s="7"/>
      <c r="BE31" s="7"/>
      <c r="BF31" s="7"/>
    </row>
    <row r="32" ht="31.5" customHeight="1">
      <c r="A32" s="50"/>
      <c r="B32" s="50"/>
      <c r="C32" s="50"/>
      <c r="D32" s="50"/>
      <c r="E32" s="50"/>
      <c r="F32" s="50"/>
      <c r="G32" s="50"/>
      <c r="H32" s="50"/>
      <c r="I32" s="50"/>
      <c r="J32" s="50"/>
      <c r="K32" s="50"/>
      <c r="L32" s="50"/>
      <c r="M32" s="50"/>
      <c r="N32" s="50"/>
      <c r="O32" s="50"/>
      <c r="P32" s="50"/>
      <c r="Q32" s="89" t="str">
        <f>IF($H$30="","",
IF(OR($H$30="Corrupción",$H$30="Lavado de Activos",$H$30="Financiación del Terrorismo",$H$30="Trámites, OPAs y Consultas de Acceso a la Información Pública"),'6.Valoración Control Corrupción'!$E32,'5. Valoración de Controles'!$H32))</f>
        <v/>
      </c>
      <c r="R32" s="78" t="str">
        <f>IF($H$30="","",
IF(OR($H$30="Corrupción",$H$30="Lavado de Activos",$H$30="Financiación del Terrorismo",$H$30="Trámites, OPAs y Consultas de Acceso a la Información Pública"),"No Aplica",'5. Valoración de Controles'!$I32))</f>
        <v/>
      </c>
      <c r="S32" s="78" t="str">
        <f>IF($H$30="","",
IF(OR($H$30="Corrupción",$H$30="Lavado de Activos",$H$30="Financiación del Terrorismo",$H$30="Trámites, OPAs y Consultas de Acceso a la Información Pública"),"No Aplica",'5. Valoración de Controles'!$J32))</f>
        <v/>
      </c>
      <c r="T32" s="78" t="str">
        <f>IF($H$30="","",
IF(OR($H$30="Corrupción",$H$30="Lavado de Activos",$H$30="Financiación del Terrorismo",$H$30="Trámites, OPAs y Consultas de Acceso a la Información Pública"),"No Aplica",'5. Valoración de Controles'!$K32))</f>
        <v/>
      </c>
      <c r="U32" s="78" t="str">
        <f>IF($H$30="","",
IF(OR($H$30="Corrupción",$H$30="Lavado de Activos",$H$30="Financiación del Terrorismo",$H$30="Trámites, OPAs y Consultas de Acceso a la Información Pública"),"No Aplica",'5. Valoración de Controles'!$L32))</f>
        <v/>
      </c>
      <c r="V32" s="78" t="str">
        <f>IF($H$30="","",
IF(OR($H$30="Corrupción",$H$30="Lavado de Activos",$H$30="Financiación del Terrorismo",$H$30="Trámites, OPAs y Consultas de Acceso a la Información Pública"),"No Aplica",'5. Valoración de Controles'!$M32))</f>
        <v/>
      </c>
      <c r="W32" s="78" t="str">
        <f>IF($H$30="","",
IF(OR($H$30="Corrupción",$H$30="Lavado de Activos",$H$30="Financiación del Terrorismo",$H$30="Trámites, OPAs y Consultas de Acceso a la Información Pública"),"No Aplica",'5. Valoración de Controles'!$N32))</f>
        <v/>
      </c>
      <c r="X32" s="90" t="str">
        <f>IF($H$30="","",
IF(OR($H$30="Corrupción",$H$30="Lavado de Activos",$H$30="Financiación del Terrorismo",$H$30="Trámites, OPAs y Consultas de Acceso a la Información Pública"),"No Aplica",'5. Valoración de Controles'!$O32))</f>
        <v/>
      </c>
      <c r="Y32" s="90" t="str">
        <f>IF($H$30="","",
IF(OR($H$30="Corrupción",$H$30="Lavado de Activos",$H$30="Financiación del Terrorismo",$H$30="Trámites, OPAs y Consultas de Acceso a la Información Pública"),"No Aplica",'5. Valoración de Controles'!$P32))</f>
        <v/>
      </c>
      <c r="Z32" s="90" t="str">
        <f>IF($H$30="","",
IF(OR($H$30="Corrupción",$H$30="Lavado de Activos",$H$30="Financiación del Terrorismo",$H$30="Trámites, OPAs y Consultas de Acceso a la Información Pública"),"No Aplica",'5. Valoración de Controles'!$Q32))</f>
        <v/>
      </c>
      <c r="AA32" s="79" t="str">
        <f>IF($H$30="","",
IF(OR($H$30="Corrupción",$H$30="Lavado de Activos",$H$30="Financiación del Terrorismo",$H$30="Trámites, OPAs y Consultas de Acceso a la Información Pública"),"No aplica",'5. Valoración de Controles'!$R32))</f>
        <v/>
      </c>
      <c r="AB32" s="50"/>
      <c r="AC32" s="50"/>
      <c r="AD32" s="50"/>
      <c r="AE32" s="50"/>
      <c r="AF32" s="50"/>
      <c r="AG32" s="50"/>
      <c r="AH32" s="50"/>
      <c r="AI32" s="50"/>
      <c r="AJ32" s="50"/>
      <c r="AK32" s="50"/>
      <c r="AL32" s="50"/>
      <c r="AM32" s="7"/>
      <c r="AN32" s="7"/>
      <c r="AO32" s="7"/>
      <c r="AP32" s="7"/>
      <c r="AQ32" s="7"/>
      <c r="AR32" s="7"/>
      <c r="AS32" s="7"/>
      <c r="AT32" s="7"/>
      <c r="AU32" s="7"/>
      <c r="AV32" s="7"/>
      <c r="AW32" s="7"/>
      <c r="AX32" s="7"/>
      <c r="AY32" s="7"/>
      <c r="AZ32" s="7"/>
      <c r="BA32" s="7"/>
      <c r="BB32" s="7"/>
      <c r="BC32" s="7"/>
      <c r="BD32" s="7"/>
      <c r="BE32" s="7"/>
      <c r="BF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9" t="str">
        <f>IF($H$33="","",
IF(OR($H$33="Corrupción",$H$33="Lavado de Activos",$H$33="Financiación del Terrorismo",$H$33="Trámites, OPAs y Consultas de Acceso a la Información Pública"),'6.Valoración Control Corrupción'!$E33,'5. Valoración de Controles'!$H33))</f>
        <v/>
      </c>
      <c r="R33" s="78" t="str">
        <f>IF($H$33="","",
IF(OR($H$33="Corrupción",$H$33="Lavado de Activos",$H$33="Financiación del Terrorismo",$H$33="Trámites, OPAs y Consultas de Acceso a la Información Pública"),"No Aplica",'5. Valoración de Controles'!$I33))</f>
        <v/>
      </c>
      <c r="S33" s="78" t="str">
        <f>IF($H$33="","",
IF(OR($H$33="Corrupción",$H$33="Lavado de Activos",$H$33="Financiación del Terrorismo",$H$33="Trámites, OPAs y Consultas de Acceso a la Información Pública"),"No Aplica",'5. Valoración de Controles'!$J33))</f>
        <v/>
      </c>
      <c r="T33" s="78" t="str">
        <f>IF($H$33="","",
IF(OR($H$33="Corrupción",$H$33="Lavado de Activos",$H$33="Financiación del Terrorismo",$H$33="Trámites, OPAs y Consultas de Acceso a la Información Pública"),"No Aplica",'5. Valoración de Controles'!$K33))</f>
        <v/>
      </c>
      <c r="U33" s="78" t="str">
        <f>IF($H$33="","",
IF(OR($H$33="Corrupción",$H$33="Lavado de Activos",$H$33="Financiación del Terrorismo",$H$33="Trámites, OPAs y Consultas de Acceso a la Información Pública"),"No Aplica",'5. Valoración de Controles'!$L33))</f>
        <v/>
      </c>
      <c r="V33" s="78" t="str">
        <f>IF($H$33="","",
IF(OR($H$33="Corrupción",$H$33="Lavado de Activos",$H$33="Financiación del Terrorismo",$H$33="Trámites, OPAs y Consultas de Acceso a la Información Pública"),"No Aplica",'5. Valoración de Controles'!$M33))</f>
        <v/>
      </c>
      <c r="W33" s="78" t="str">
        <f>IF($H$33="","",
IF(OR($H$33="Corrupción",$H$33="Lavado de Activos",$H$33="Financiación del Terrorismo",$H$33="Trámites, OPAs y Consultas de Acceso a la Información Pública"),"No Aplica",'5. Valoración de Controles'!$N33))</f>
        <v/>
      </c>
      <c r="X33" s="90" t="str">
        <f>IF($H$33="","",
IF(OR($H$33="Corrupción",$H$33="Lavado de Activos",$H$33="Financiación del Terrorismo",$H$33="Trámites, OPAs y Consultas de Acceso a la Información Pública"),"No Aplica",'5. Valoración de Controles'!$O33))</f>
        <v/>
      </c>
      <c r="Y33" s="90" t="str">
        <f>IF($H$33="","",
IF(OR($H$33="Corrupción",$H$33="Lavado de Activos",$H$33="Financiación del Terrorismo",$H$33="Trámites, OPAs y Consultas de Acceso a la Información Pública"),"No Aplica",'5. Valoración de Controles'!$P33))</f>
        <v/>
      </c>
      <c r="Z33" s="90" t="str">
        <f>IF($H$33="","",
IF(OR($H$33="Corrupción",$H$33="Lavado de Activos",$H$33="Financiación del Terrorismo",$H$33="Trámites, OPAs y Consultas de Acceso a la Información Pública"),"No Aplica",'5. Valoración de Controles'!$Q33))</f>
        <v/>
      </c>
      <c r="AA33" s="79" t="str">
        <f>IF($H$33="","",
IF(OR($H$33="Corrupción",$H$33="Lavado de Activos",$H$33="Financiación del Terrorismo",$H$33="Trámites, OPAs y Consultas de Acceso a la Información Pública"),"No aplica",'5. Valoración de Controles'!$R33))</f>
        <v/>
      </c>
      <c r="AB33" s="53"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53"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56"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55"/>
      <c r="AH33" s="76"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65"/>
      <c r="AJ33" s="92"/>
      <c r="AK33" s="92" t="str">
        <f>IF(AI33="","","∑ Peso porcentual de cada acción definida")</f>
        <v/>
      </c>
      <c r="AL33" s="52"/>
      <c r="AM33" s="7"/>
      <c r="AN33" s="7"/>
      <c r="AO33" s="7"/>
      <c r="AP33" s="7"/>
      <c r="AQ33" s="7"/>
      <c r="AR33" s="7"/>
      <c r="AS33" s="7"/>
      <c r="AT33" s="7"/>
      <c r="AU33" s="7"/>
      <c r="AV33" s="7"/>
      <c r="AW33" s="7"/>
      <c r="AX33" s="7"/>
      <c r="AY33" s="7"/>
      <c r="AZ33" s="7"/>
      <c r="BA33" s="7"/>
      <c r="BB33" s="7"/>
      <c r="BC33" s="7"/>
      <c r="BD33" s="7"/>
      <c r="BE33" s="7"/>
      <c r="BF33" s="7"/>
    </row>
    <row r="34" ht="31.5" customHeight="1">
      <c r="A34" s="45"/>
      <c r="B34" s="45"/>
      <c r="C34" s="45"/>
      <c r="D34" s="45"/>
      <c r="E34" s="45"/>
      <c r="F34" s="45"/>
      <c r="G34" s="45"/>
      <c r="H34" s="45"/>
      <c r="I34" s="45"/>
      <c r="J34" s="45"/>
      <c r="K34" s="45"/>
      <c r="L34" s="45"/>
      <c r="M34" s="45"/>
      <c r="N34" s="45"/>
      <c r="O34" s="45"/>
      <c r="P34" s="45"/>
      <c r="Q34" s="89" t="str">
        <f>IF($H$33="","",
IF(OR($H$33="Corrupción",$H$33="Lavado de Activos",$H$33="Financiación del Terrorismo",$H$33="Trámites, OPAs y Consultas de Acceso a la Información Pública"),'6.Valoración Control Corrupción'!$E34,'5. Valoración de Controles'!$H34))</f>
        <v/>
      </c>
      <c r="R34" s="78" t="str">
        <f>IF($H$33="","",
IF(OR($H$33="Corrupción",$H$33="Lavado de Activos",$H$33="Financiación del Terrorismo",$H$33="Trámites, OPAs y Consultas de Acceso a la Información Pública"),"No Aplica",'5. Valoración de Controles'!$I34))</f>
        <v/>
      </c>
      <c r="S34" s="78" t="str">
        <f>IF($H$33="","",
IF(OR($H$33="Corrupción",$H$33="Lavado de Activos",$H$33="Financiación del Terrorismo",$H$33="Trámites, OPAs y Consultas de Acceso a la Información Pública"),"No Aplica",'5. Valoración de Controles'!$J34))</f>
        <v/>
      </c>
      <c r="T34" s="78" t="str">
        <f>IF($H$33="","",
IF(OR($H$33="Corrupción",$H$33="Lavado de Activos",$H$33="Financiación del Terrorismo",$H$33="Trámites, OPAs y Consultas de Acceso a la Información Pública"),"No Aplica",'5. Valoración de Controles'!$K34))</f>
        <v/>
      </c>
      <c r="U34" s="78" t="str">
        <f>IF($H$33="","",
IF(OR($H$33="Corrupción",$H$33="Lavado de Activos",$H$33="Financiación del Terrorismo",$H$33="Trámites, OPAs y Consultas de Acceso a la Información Pública"),"No Aplica",'5. Valoración de Controles'!$L34))</f>
        <v/>
      </c>
      <c r="V34" s="78" t="str">
        <f>IF($H$33="","",
IF(OR($H$33="Corrupción",$H$33="Lavado de Activos",$H$33="Financiación del Terrorismo",$H$33="Trámites, OPAs y Consultas de Acceso a la Información Pública"),"No Aplica",'5. Valoración de Controles'!$M34))</f>
        <v/>
      </c>
      <c r="W34" s="78" t="str">
        <f>IF($H$33="","",
IF(OR($H$33="Corrupción",$H$33="Lavado de Activos",$H$33="Financiación del Terrorismo",$H$33="Trámites, OPAs y Consultas de Acceso a la Información Pública"),"No Aplica",'5. Valoración de Controles'!$N34))</f>
        <v/>
      </c>
      <c r="X34" s="90" t="str">
        <f>IF($H$33="","",
IF(OR($H$33="Corrupción",$H$33="Lavado de Activos",$H$33="Financiación del Terrorismo",$H$33="Trámites, OPAs y Consultas de Acceso a la Información Pública"),"No Aplica",'5. Valoración de Controles'!$O34))</f>
        <v/>
      </c>
      <c r="Y34" s="90" t="str">
        <f>IF($H$33="","",
IF(OR($H$33="Corrupción",$H$33="Lavado de Activos",$H$33="Financiación del Terrorismo",$H$33="Trámites, OPAs y Consultas de Acceso a la Información Pública"),"No Aplica",'5. Valoración de Controles'!$P34))</f>
        <v/>
      </c>
      <c r="Z34" s="90" t="str">
        <f>IF($H$33="","",
IF(OR($H$33="Corrupción",$H$33="Lavado de Activos",$H$33="Financiación del Terrorismo",$H$33="Trámites, OPAs y Consultas de Acceso a la Información Pública"),"No Aplica",'5. Valoración de Controles'!$Q34))</f>
        <v/>
      </c>
      <c r="AA34" s="79" t="str">
        <f>IF($H$33="","",
IF(OR($H$33="Corrupción",$H$33="Lavado de Activos",$H$33="Financiación del Terrorismo",$H$33="Trámites, OPAs y Consultas de Acceso a la Información Pública"),"No aplica",'5. Valoración de Controles'!$R34))</f>
        <v/>
      </c>
      <c r="AB34" s="45"/>
      <c r="AC34" s="45"/>
      <c r="AD34" s="45"/>
      <c r="AE34" s="45"/>
      <c r="AF34" s="45"/>
      <c r="AG34" s="45"/>
      <c r="AH34" s="45"/>
      <c r="AI34" s="45"/>
      <c r="AJ34" s="45"/>
      <c r="AK34" s="45"/>
      <c r="AL34" s="45"/>
      <c r="AM34" s="7"/>
      <c r="AN34" s="7"/>
      <c r="AO34" s="7"/>
      <c r="AP34" s="7"/>
      <c r="AQ34" s="7"/>
      <c r="AR34" s="7"/>
      <c r="AS34" s="7"/>
      <c r="AT34" s="7"/>
      <c r="AU34" s="7"/>
      <c r="AV34" s="7"/>
      <c r="AW34" s="7"/>
      <c r="AX34" s="7"/>
      <c r="AY34" s="7"/>
      <c r="AZ34" s="7"/>
      <c r="BA34" s="7"/>
      <c r="BB34" s="7"/>
      <c r="BC34" s="7"/>
      <c r="BD34" s="7"/>
      <c r="BE34" s="7"/>
      <c r="BF34" s="7"/>
    </row>
    <row r="35" ht="31.5" customHeight="1">
      <c r="A35" s="50"/>
      <c r="B35" s="50"/>
      <c r="C35" s="50"/>
      <c r="D35" s="50"/>
      <c r="E35" s="50"/>
      <c r="F35" s="50"/>
      <c r="G35" s="50"/>
      <c r="H35" s="50"/>
      <c r="I35" s="50"/>
      <c r="J35" s="50"/>
      <c r="K35" s="50"/>
      <c r="L35" s="50"/>
      <c r="M35" s="50"/>
      <c r="N35" s="50"/>
      <c r="O35" s="50"/>
      <c r="P35" s="50"/>
      <c r="Q35" s="89" t="str">
        <f>IF($H$33="","",
IF(OR($H$33="Corrupción",$H$33="Lavado de Activos",$H$33="Financiación del Terrorismo",$H$33="Trámites, OPAs y Consultas de Acceso a la Información Pública"),'6.Valoración Control Corrupción'!$E35,'5. Valoración de Controles'!$H35))</f>
        <v/>
      </c>
      <c r="R35" s="78" t="str">
        <f>IF($H$33="","",
IF(OR($H$33="Corrupción",$H$33="Lavado de Activos",$H$33="Financiación del Terrorismo",$H$33="Trámites, OPAs y Consultas de Acceso a la Información Pública"),"No Aplica",'5. Valoración de Controles'!$I35))</f>
        <v/>
      </c>
      <c r="S35" s="78" t="str">
        <f>IF($H$33="","",
IF(OR($H$33="Corrupción",$H$33="Lavado de Activos",$H$33="Financiación del Terrorismo",$H$33="Trámites, OPAs y Consultas de Acceso a la Información Pública"),"No Aplica",'5. Valoración de Controles'!$J35))</f>
        <v/>
      </c>
      <c r="T35" s="78" t="str">
        <f>IF($H$33="","",
IF(OR($H$33="Corrupción",$H$33="Lavado de Activos",$H$33="Financiación del Terrorismo",$H$33="Trámites, OPAs y Consultas de Acceso a la Información Pública"),"No Aplica",'5. Valoración de Controles'!$K35))</f>
        <v/>
      </c>
      <c r="U35" s="78" t="str">
        <f>IF($H$33="","",
IF(OR($H$33="Corrupción",$H$33="Lavado de Activos",$H$33="Financiación del Terrorismo",$H$33="Trámites, OPAs y Consultas de Acceso a la Información Pública"),"No Aplica",'5. Valoración de Controles'!$L35))</f>
        <v/>
      </c>
      <c r="V35" s="78" t="str">
        <f>IF($H$33="","",
IF(OR($H$33="Corrupción",$H$33="Lavado de Activos",$H$33="Financiación del Terrorismo",$H$33="Trámites, OPAs y Consultas de Acceso a la Información Pública"),"No Aplica",'5. Valoración de Controles'!$M35))</f>
        <v/>
      </c>
      <c r="W35" s="78" t="str">
        <f>IF($H$33="","",
IF(OR($H$33="Corrupción",$H$33="Lavado de Activos",$H$33="Financiación del Terrorismo",$H$33="Trámites, OPAs y Consultas de Acceso a la Información Pública"),"No Aplica",'5. Valoración de Controles'!$N35))</f>
        <v/>
      </c>
      <c r="X35" s="90" t="str">
        <f>IF($H$33="","",
IF(OR($H$33="Corrupción",$H$33="Lavado de Activos",$H$33="Financiación del Terrorismo",$H$33="Trámites, OPAs y Consultas de Acceso a la Información Pública"),"No Aplica",'5. Valoración de Controles'!$O35))</f>
        <v/>
      </c>
      <c r="Y35" s="90" t="str">
        <f>IF($H$33="","",
IF(OR($H$33="Corrupción",$H$33="Lavado de Activos",$H$33="Financiación del Terrorismo",$H$33="Trámites, OPAs y Consultas de Acceso a la Información Pública"),"No Aplica",'5. Valoración de Controles'!$P35))</f>
        <v/>
      </c>
      <c r="Z35" s="90" t="str">
        <f>IF($H$33="","",
IF(OR($H$33="Corrupción",$H$33="Lavado de Activos",$H$33="Financiación del Terrorismo",$H$33="Trámites, OPAs y Consultas de Acceso a la Información Pública"),"No Aplica",'5. Valoración de Controles'!$Q35))</f>
        <v/>
      </c>
      <c r="AA35" s="79" t="str">
        <f>IF($H$33="","",
IF(OR($H$33="Corrupción",$H$33="Lavado de Activos",$H$33="Financiación del Terrorismo",$H$33="Trámites, OPAs y Consultas de Acceso a la Información Pública"),"No aplica",'5. Valoración de Controles'!$R35))</f>
        <v/>
      </c>
      <c r="AB35" s="50"/>
      <c r="AC35" s="50"/>
      <c r="AD35" s="50"/>
      <c r="AE35" s="50"/>
      <c r="AF35" s="50"/>
      <c r="AG35" s="50"/>
      <c r="AH35" s="50"/>
      <c r="AI35" s="50"/>
      <c r="AJ35" s="50"/>
      <c r="AK35" s="50"/>
      <c r="AL35" s="50"/>
      <c r="AM35" s="7"/>
      <c r="AN35" s="7"/>
      <c r="AO35" s="7"/>
      <c r="AP35" s="7"/>
      <c r="AQ35" s="7"/>
      <c r="AR35" s="7"/>
      <c r="AS35" s="7"/>
      <c r="AT35" s="7"/>
      <c r="AU35" s="7"/>
      <c r="AV35" s="7"/>
      <c r="AW35" s="7"/>
      <c r="AX35" s="7"/>
      <c r="AY35" s="7"/>
      <c r="AZ35" s="7"/>
      <c r="BA35" s="7"/>
      <c r="BB35" s="7"/>
      <c r="BC35" s="7"/>
      <c r="BD35" s="7"/>
      <c r="BE35" s="7"/>
      <c r="BF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9" t="str">
        <f>IF($H$36="","",
IF(OR($H$36="Corrupción",$H$36="Lavado de Activos",$H$36="Financiación del Terrorismo",$H$36="Trámites, OPAs y Consultas de Acceso a la Información Pública"),'6.Valoración Control Corrupción'!$E36,'5. Valoración de Controles'!$H36))</f>
        <v/>
      </c>
      <c r="R36" s="78" t="str">
        <f>IF($H$36="","",
IF(OR($H$36="Corrupción",$H$36="Lavado de Activos",$H$36="Financiación del Terrorismo",$H$36="Trámites, OPAs y Consultas de Acceso a la Información Pública"),"No Aplica",'5. Valoración de Controles'!$I36))</f>
        <v/>
      </c>
      <c r="S36" s="78" t="str">
        <f>IF($H$36="","",
IF(OR($H$36="Corrupción",$H$36="Lavado de Activos",$H$36="Financiación del Terrorismo",$H$36="Trámites, OPAs y Consultas de Acceso a la Información Pública"),"No Aplica",'5. Valoración de Controles'!$J36))</f>
        <v/>
      </c>
      <c r="T36" s="78" t="str">
        <f>IF($H$36="","",
IF(OR($H$36="Corrupción",$H$36="Lavado de Activos",$H$36="Financiación del Terrorismo",$H$36="Trámites, OPAs y Consultas de Acceso a la Información Pública"),"No Aplica",'5. Valoración de Controles'!$K36))</f>
        <v/>
      </c>
      <c r="U36" s="78" t="str">
        <f>IF($H$36="","",
IF(OR($H$36="Corrupción",$H$36="Lavado de Activos",$H$36="Financiación del Terrorismo",$H$36="Trámites, OPAs y Consultas de Acceso a la Información Pública"),"No Aplica",'5. Valoración de Controles'!$L36))</f>
        <v/>
      </c>
      <c r="V36" s="78" t="str">
        <f>IF($H$36="","",
IF(OR($H$36="Corrupción",$H$36="Lavado de Activos",$H$36="Financiación del Terrorismo",$H$36="Trámites, OPAs y Consultas de Acceso a la Información Pública"),"No Aplica",'5. Valoración de Controles'!$M36))</f>
        <v/>
      </c>
      <c r="W36" s="78" t="str">
        <f>IF($H$36="","",
IF(OR($H$36="Corrupción",$H$36="Lavado de Activos",$H$36="Financiación del Terrorismo",$H$36="Trámites, OPAs y Consultas de Acceso a la Información Pública"),"No Aplica",'5. Valoración de Controles'!$N36))</f>
        <v/>
      </c>
      <c r="X36" s="90" t="str">
        <f>IF($H$36="","",
IF(OR($H$36="Corrupción",$H$36="Lavado de Activos",$H$36="Financiación del Terrorismo",$H$36="Trámites, OPAs y Consultas de Acceso a la Información Pública"),"No Aplica",'5. Valoración de Controles'!$O36))</f>
        <v/>
      </c>
      <c r="Y36" s="90" t="str">
        <f>IF($H$36="","",
IF(OR($H$36="Corrupción",$H$36="Lavado de Activos",$H$36="Financiación del Terrorismo",$H$36="Trámites, OPAs y Consultas de Acceso a la Información Pública"),"No Aplica",'5. Valoración de Controles'!$P36))</f>
        <v/>
      </c>
      <c r="Z36" s="90" t="str">
        <f>IF($H$36="","",
IF(OR($H$36="Corrupción",$H$36="Lavado de Activos",$H$36="Financiación del Terrorismo",$H$36="Trámites, OPAs y Consultas de Acceso a la Información Pública"),"No Aplica",'5. Valoración de Controles'!$Q36))</f>
        <v/>
      </c>
      <c r="AA36" s="79" t="str">
        <f>IF($H$36="","",
IF(OR($H$36="Corrupción",$H$36="Lavado de Activos",$H$36="Financiación del Terrorismo",$H$36="Trámites, OPAs y Consultas de Acceso a la Información Pública"),"No aplica",'5. Valoración de Controles'!$R36))</f>
        <v/>
      </c>
      <c r="AB36" s="53"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53"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56"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55"/>
      <c r="AH36" s="76"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65"/>
      <c r="AJ36" s="92"/>
      <c r="AK36" s="92" t="str">
        <f>IF(AI36="","","∑ Peso porcentual de cada acción definida")</f>
        <v/>
      </c>
      <c r="AL36" s="52"/>
      <c r="AM36" s="7"/>
      <c r="AN36" s="7"/>
      <c r="AO36" s="7"/>
      <c r="AP36" s="7"/>
      <c r="AQ36" s="7"/>
      <c r="AR36" s="7"/>
      <c r="AS36" s="7"/>
      <c r="AT36" s="7"/>
      <c r="AU36" s="7"/>
      <c r="AV36" s="7"/>
      <c r="AW36" s="7"/>
      <c r="AX36" s="7"/>
      <c r="AY36" s="7"/>
      <c r="AZ36" s="7"/>
      <c r="BA36" s="7"/>
      <c r="BB36" s="7"/>
      <c r="BC36" s="7"/>
      <c r="BD36" s="7"/>
      <c r="BE36" s="7"/>
      <c r="BF36" s="7"/>
    </row>
    <row r="37" ht="31.5" customHeight="1">
      <c r="A37" s="45"/>
      <c r="B37" s="45"/>
      <c r="C37" s="45"/>
      <c r="D37" s="45"/>
      <c r="E37" s="45"/>
      <c r="F37" s="45"/>
      <c r="G37" s="45"/>
      <c r="H37" s="45"/>
      <c r="I37" s="45"/>
      <c r="J37" s="45"/>
      <c r="K37" s="45"/>
      <c r="L37" s="45"/>
      <c r="M37" s="45"/>
      <c r="N37" s="45"/>
      <c r="O37" s="45"/>
      <c r="P37" s="45"/>
      <c r="Q37" s="89" t="str">
        <f>IF($H$36="","",
IF(OR($H$36="Corrupción",$H$36="Lavado de Activos",$H$36="Financiación del Terrorismo",$H$36="Trámites, OPAs y Consultas de Acceso a la Información Pública"),'6.Valoración Control Corrupción'!$E37,'5. Valoración de Controles'!$H37))</f>
        <v/>
      </c>
      <c r="R37" s="78" t="str">
        <f>IF($H$36="","",
IF(OR($H$36="Corrupción",$H$36="Lavado de Activos",$H$36="Financiación del Terrorismo",$H$36="Trámites, OPAs y Consultas de Acceso a la Información Pública"),"No Aplica",'5. Valoración de Controles'!$I37))</f>
        <v/>
      </c>
      <c r="S37" s="78" t="str">
        <f>IF($H$36="","",
IF(OR($H$36="Corrupción",$H$36="Lavado de Activos",$H$36="Financiación del Terrorismo",$H$36="Trámites, OPAs y Consultas de Acceso a la Información Pública"),"No Aplica",'5. Valoración de Controles'!$J37))</f>
        <v/>
      </c>
      <c r="T37" s="78" t="str">
        <f>IF($H$36="","",
IF(OR($H$36="Corrupción",$H$36="Lavado de Activos",$H$36="Financiación del Terrorismo",$H$36="Trámites, OPAs y Consultas de Acceso a la Información Pública"),"No Aplica",'5. Valoración de Controles'!$K37))</f>
        <v/>
      </c>
      <c r="U37" s="78" t="str">
        <f>IF($H$36="","",
IF(OR($H$36="Corrupción",$H$36="Lavado de Activos",$H$36="Financiación del Terrorismo",$H$36="Trámites, OPAs y Consultas de Acceso a la Información Pública"),"No Aplica",'5. Valoración de Controles'!$L37))</f>
        <v/>
      </c>
      <c r="V37" s="78" t="str">
        <f>IF($H$36="","",
IF(OR($H$36="Corrupción",$H$36="Lavado de Activos",$H$36="Financiación del Terrorismo",$H$36="Trámites, OPAs y Consultas de Acceso a la Información Pública"),"No Aplica",'5. Valoración de Controles'!$M37))</f>
        <v/>
      </c>
      <c r="W37" s="78" t="str">
        <f>IF($H$36="","",
IF(OR($H$36="Corrupción",$H$36="Lavado de Activos",$H$36="Financiación del Terrorismo",$H$36="Trámites, OPAs y Consultas de Acceso a la Información Pública"),"No Aplica",'5. Valoración de Controles'!$N37))</f>
        <v/>
      </c>
      <c r="X37" s="90" t="str">
        <f>IF($H$36="","",
IF(OR($H$36="Corrupción",$H$36="Lavado de Activos",$H$36="Financiación del Terrorismo",$H$36="Trámites, OPAs y Consultas de Acceso a la Información Pública"),"No Aplica",'5. Valoración de Controles'!$O37))</f>
        <v/>
      </c>
      <c r="Y37" s="90" t="str">
        <f>IF($H$36="","",
IF(OR($H$36="Corrupción",$H$36="Lavado de Activos",$H$36="Financiación del Terrorismo",$H$36="Trámites, OPAs y Consultas de Acceso a la Información Pública"),"No Aplica",'5. Valoración de Controles'!$P37))</f>
        <v/>
      </c>
      <c r="Z37" s="90" t="str">
        <f>IF($H$36="","",
IF(OR($H$36="Corrupción",$H$36="Lavado de Activos",$H$36="Financiación del Terrorismo",$H$36="Trámites, OPAs y Consultas de Acceso a la Información Pública"),"No Aplica",'5. Valoración de Controles'!$Q37))</f>
        <v/>
      </c>
      <c r="AA37" s="79" t="str">
        <f>IF($H$36="","",
IF(OR($H$36="Corrupción",$H$36="Lavado de Activos",$H$36="Financiación del Terrorismo",$H$36="Trámites, OPAs y Consultas de Acceso a la Información Pública"),"No aplica",'5. Valoración de Controles'!$R37))</f>
        <v/>
      </c>
      <c r="AB37" s="45"/>
      <c r="AC37" s="45"/>
      <c r="AD37" s="45"/>
      <c r="AE37" s="45"/>
      <c r="AF37" s="45"/>
      <c r="AG37" s="45"/>
      <c r="AH37" s="45"/>
      <c r="AI37" s="45"/>
      <c r="AJ37" s="45"/>
      <c r="AK37" s="45"/>
      <c r="AL37" s="45"/>
      <c r="AM37" s="6"/>
      <c r="AN37" s="6"/>
      <c r="AO37" s="6"/>
      <c r="AP37" s="6"/>
      <c r="AQ37" s="6"/>
      <c r="AR37" s="6"/>
      <c r="AS37" s="6"/>
      <c r="AT37" s="6"/>
      <c r="AU37" s="6"/>
      <c r="AV37" s="6"/>
      <c r="AW37" s="6"/>
      <c r="AX37" s="6"/>
      <c r="AY37" s="6"/>
      <c r="AZ37" s="6"/>
      <c r="BA37" s="6"/>
      <c r="BB37" s="6"/>
      <c r="BC37" s="6"/>
      <c r="BD37" s="6"/>
      <c r="BE37" s="6"/>
      <c r="BF37" s="6"/>
    </row>
    <row r="38" ht="31.5" customHeight="1">
      <c r="A38" s="50"/>
      <c r="B38" s="50"/>
      <c r="C38" s="50"/>
      <c r="D38" s="50"/>
      <c r="E38" s="50"/>
      <c r="F38" s="50"/>
      <c r="G38" s="50"/>
      <c r="H38" s="50"/>
      <c r="I38" s="50"/>
      <c r="J38" s="50"/>
      <c r="K38" s="50"/>
      <c r="L38" s="50"/>
      <c r="M38" s="50"/>
      <c r="N38" s="50"/>
      <c r="O38" s="50"/>
      <c r="P38" s="50"/>
      <c r="Q38" s="89" t="str">
        <f>IF($H$36="","",
IF(OR($H$36="Corrupción",$H$36="Lavado de Activos",$H$36="Financiación del Terrorismo",$H$36="Trámites, OPAs y Consultas de Acceso a la Información Pública"),'6.Valoración Control Corrupción'!$E38,'5. Valoración de Controles'!$H38))</f>
        <v/>
      </c>
      <c r="R38" s="78" t="str">
        <f>IF($H$36="","",
IF(OR($H$36="Corrupción",$H$36="Lavado de Activos",$H$36="Financiación del Terrorismo",$H$36="Trámites, OPAs y Consultas de Acceso a la Información Pública"),"No Aplica",'5. Valoración de Controles'!$I38))</f>
        <v/>
      </c>
      <c r="S38" s="78" t="str">
        <f>IF($H$36="","",
IF(OR($H$36="Corrupción",$H$36="Lavado de Activos",$H$36="Financiación del Terrorismo",$H$36="Trámites, OPAs y Consultas de Acceso a la Información Pública"),"No Aplica",'5. Valoración de Controles'!$J38))</f>
        <v/>
      </c>
      <c r="T38" s="78" t="str">
        <f>IF($H$36="","",
IF(OR($H$36="Corrupción",$H$36="Lavado de Activos",$H$36="Financiación del Terrorismo",$H$36="Trámites, OPAs y Consultas de Acceso a la Información Pública"),"No Aplica",'5. Valoración de Controles'!$K38))</f>
        <v/>
      </c>
      <c r="U38" s="78" t="str">
        <f>IF($H$36="","",
IF(OR($H$36="Corrupción",$H$36="Lavado de Activos",$H$36="Financiación del Terrorismo",$H$36="Trámites, OPAs y Consultas de Acceso a la Información Pública"),"No Aplica",'5. Valoración de Controles'!$L38))</f>
        <v/>
      </c>
      <c r="V38" s="78" t="str">
        <f>IF($H$36="","",
IF(OR($H$36="Corrupción",$H$36="Lavado de Activos",$H$36="Financiación del Terrorismo",$H$36="Trámites, OPAs y Consultas de Acceso a la Información Pública"),"No Aplica",'5. Valoración de Controles'!$M38))</f>
        <v/>
      </c>
      <c r="W38" s="78" t="str">
        <f>IF($H$36="","",
IF(OR($H$36="Corrupción",$H$36="Lavado de Activos",$H$36="Financiación del Terrorismo",$H$36="Trámites, OPAs y Consultas de Acceso a la Información Pública"),"No Aplica",'5. Valoración de Controles'!$N38))</f>
        <v/>
      </c>
      <c r="X38" s="90" t="str">
        <f>IF($H$36="","",
IF(OR($H$36="Corrupción",$H$36="Lavado de Activos",$H$36="Financiación del Terrorismo",$H$36="Trámites, OPAs y Consultas de Acceso a la Información Pública"),"No Aplica",'5. Valoración de Controles'!$O38))</f>
        <v/>
      </c>
      <c r="Y38" s="90" t="str">
        <f>IF($H$36="","",
IF(OR($H$36="Corrupción",$H$36="Lavado de Activos",$H$36="Financiación del Terrorismo",$H$36="Trámites, OPAs y Consultas de Acceso a la Información Pública"),"No Aplica",'5. Valoración de Controles'!$P38))</f>
        <v/>
      </c>
      <c r="Z38" s="90" t="str">
        <f>IF($H$36="","",
IF(OR($H$36="Corrupción",$H$36="Lavado de Activos",$H$36="Financiación del Terrorismo",$H$36="Trámites, OPAs y Consultas de Acceso a la Información Pública"),"No Aplica",'5. Valoración de Controles'!$Q38))</f>
        <v/>
      </c>
      <c r="AA38" s="79" t="str">
        <f>IF($H$36="","",
IF(OR($H$36="Corrupción",$H$36="Lavado de Activos",$H$36="Financiación del Terrorismo",$H$36="Trámites, OPAs y Consultas de Acceso a la Información Pública"),"No aplica",'5. Valoración de Controles'!$R38))</f>
        <v/>
      </c>
      <c r="AB38" s="50"/>
      <c r="AC38" s="50"/>
      <c r="AD38" s="50"/>
      <c r="AE38" s="50"/>
      <c r="AF38" s="50"/>
      <c r="AG38" s="50"/>
      <c r="AH38" s="50"/>
      <c r="AI38" s="50"/>
      <c r="AJ38" s="50"/>
      <c r="AK38" s="50"/>
      <c r="AL38" s="50"/>
      <c r="AM38" s="6"/>
      <c r="AN38" s="6"/>
      <c r="AO38" s="6"/>
      <c r="AP38" s="6"/>
      <c r="AQ38" s="6"/>
      <c r="AR38" s="6"/>
      <c r="AS38" s="6"/>
      <c r="AT38" s="6"/>
      <c r="AU38" s="6"/>
      <c r="AV38" s="6"/>
      <c r="AW38" s="6"/>
      <c r="AX38" s="6"/>
      <c r="AY38" s="6"/>
      <c r="AZ38" s="6"/>
      <c r="BA38" s="6"/>
      <c r="BB38" s="6"/>
      <c r="BC38" s="6"/>
      <c r="BD38" s="6"/>
      <c r="BE38" s="6"/>
      <c r="BF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9" t="str">
        <f>IF($H$39="","",
IF(OR($H$39="Corrupción",$H$39="Lavado de Activos",$H$39="Financiación del Terrorismo",$H$39="Trámites, OPAs y Consultas de Acceso a la Información Pública"),'6.Valoración Control Corrupción'!$E39,'5. Valoración de Controles'!$H39))</f>
        <v/>
      </c>
      <c r="R39" s="78" t="str">
        <f>IF($H$39="","",
IF(OR($H$39="Corrupción",$H$39="Lavado de Activos",$H$39="Financiación del Terrorismo",$H$39="Trámites, OPAs y Consultas de Acceso a la Información Pública"),"No Aplica",'5. Valoración de Controles'!$I39))</f>
        <v/>
      </c>
      <c r="S39" s="78" t="str">
        <f>IF($H$39="","",
IF(OR($H$39="Corrupción",$H$39="Lavado de Activos",$H$39="Financiación del Terrorismo",$H$39="Trámites, OPAs y Consultas de Acceso a la Información Pública"),"No Aplica",'5. Valoración de Controles'!$J39))</f>
        <v/>
      </c>
      <c r="T39" s="78" t="str">
        <f>IF($H$39="","",
IF(OR($H$39="Corrupción",$H$39="Lavado de Activos",$H$39="Financiación del Terrorismo",$H$39="Trámites, OPAs y Consultas de Acceso a la Información Pública"),"No Aplica",'5. Valoración de Controles'!$K39))</f>
        <v/>
      </c>
      <c r="U39" s="78" t="str">
        <f>IF($H$39="","",
IF(OR($H$39="Corrupción",$H$39="Lavado de Activos",$H$39="Financiación del Terrorismo",$H$39="Trámites, OPAs y Consultas de Acceso a la Información Pública"),"No Aplica",'5. Valoración de Controles'!$L39))</f>
        <v/>
      </c>
      <c r="V39" s="78" t="str">
        <f>IF($H$39="","",
IF(OR($H$39="Corrupción",$H$39="Lavado de Activos",$H$39="Financiación del Terrorismo",$H$39="Trámites, OPAs y Consultas de Acceso a la Información Pública"),"No Aplica",'5. Valoración de Controles'!$M39))</f>
        <v/>
      </c>
      <c r="W39" s="78" t="str">
        <f>IF($H$39="","",
IF(OR($H$39="Corrupción",$H$39="Lavado de Activos",$H$39="Financiación del Terrorismo",$H$39="Trámites, OPAs y Consultas de Acceso a la Información Pública"),"No Aplica",'5. Valoración de Controles'!$N39))</f>
        <v/>
      </c>
      <c r="X39" s="90" t="str">
        <f>IF($H$39="","",
IF(OR($H$39="Corrupción",$H$39="Lavado de Activos",$H$39="Financiación del Terrorismo",$H$39="Trámites, OPAs y Consultas de Acceso a la Información Pública"),"No Aplica",'5. Valoración de Controles'!$O39))</f>
        <v/>
      </c>
      <c r="Y39" s="90" t="str">
        <f>IF($H$39="","",
IF(OR($H$39="Corrupción",$H$39="Lavado de Activos",$H$39="Financiación del Terrorismo",$H$39="Trámites, OPAs y Consultas de Acceso a la Información Pública"),"No Aplica",'5. Valoración de Controles'!$P39))</f>
        <v/>
      </c>
      <c r="Z39" s="90" t="str">
        <f>IF($H$39="","",
IF(OR($H$39="Corrupción",$H$39="Lavado de Activos",$H$39="Financiación del Terrorismo",$H$39="Trámites, OPAs y Consultas de Acceso a la Información Pública"),"No Aplica",'5. Valoración de Controles'!$Q39))</f>
        <v/>
      </c>
      <c r="AA39" s="79" t="str">
        <f>IF($H$39="","",
IF(OR($H$39="Corrupción",$H$39="Lavado de Activos",$H$39="Financiación del Terrorismo",$H$39="Trámites, OPAs y Consultas de Acceso a la Información Pública"),"No aplica",'5. Valoración de Controles'!$R39))</f>
        <v/>
      </c>
      <c r="AB39" s="53"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3"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6"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5"/>
      <c r="AH39" s="76"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65"/>
      <c r="AJ39" s="92"/>
      <c r="AK39" s="92" t="str">
        <f>IF(AI39="","","∑ Peso porcentual de cada acción definida")</f>
        <v/>
      </c>
      <c r="AL39" s="52"/>
      <c r="AM39" s="7"/>
      <c r="AN39" s="7"/>
      <c r="AO39" s="7"/>
      <c r="AP39" s="7"/>
      <c r="AQ39" s="7"/>
      <c r="AR39" s="7"/>
      <c r="AS39" s="7"/>
      <c r="AT39" s="7"/>
      <c r="AU39" s="7"/>
      <c r="AV39" s="7"/>
      <c r="AW39" s="7"/>
      <c r="AX39" s="7"/>
      <c r="AY39" s="7"/>
      <c r="AZ39" s="7"/>
      <c r="BA39" s="7"/>
      <c r="BB39" s="7"/>
      <c r="BC39" s="7"/>
      <c r="BD39" s="7"/>
      <c r="BE39" s="7"/>
      <c r="BF39" s="7"/>
    </row>
    <row r="40" ht="31.5" customHeight="1">
      <c r="A40" s="45"/>
      <c r="B40" s="45"/>
      <c r="C40" s="45"/>
      <c r="D40" s="45"/>
      <c r="E40" s="45"/>
      <c r="F40" s="45"/>
      <c r="G40" s="45"/>
      <c r="H40" s="45"/>
      <c r="I40" s="45"/>
      <c r="J40" s="45"/>
      <c r="K40" s="45"/>
      <c r="L40" s="45"/>
      <c r="M40" s="45"/>
      <c r="N40" s="45"/>
      <c r="O40" s="45"/>
      <c r="P40" s="45"/>
      <c r="Q40" s="89" t="str">
        <f>IF($H$39="","",
IF(OR($H$39="Corrupción",$H$39="Lavado de Activos",$H$39="Financiación del Terrorismo",$H$39="Trámites, OPAs y Consultas de Acceso a la Información Pública"),'6.Valoración Control Corrupción'!$E40,'5. Valoración de Controles'!$H40))</f>
        <v/>
      </c>
      <c r="R40" s="78" t="str">
        <f>IF($H$39="","",
IF(OR($H$39="Corrupción",$H$39="Lavado de Activos",$H$39="Financiación del Terrorismo",$H$39="Trámites, OPAs y Consultas de Acceso a la Información Pública"),"No Aplica",'5. Valoración de Controles'!$I40))</f>
        <v/>
      </c>
      <c r="S40" s="78" t="str">
        <f>IF($H$39="","",
IF(OR($H$39="Corrupción",$H$39="Lavado de Activos",$H$39="Financiación del Terrorismo",$H$39="Trámites, OPAs y Consultas de Acceso a la Información Pública"),"No Aplica",'5. Valoración de Controles'!$J40))</f>
        <v/>
      </c>
      <c r="T40" s="78" t="str">
        <f>IF($H$39="","",
IF(OR($H$39="Corrupción",$H$39="Lavado de Activos",$H$39="Financiación del Terrorismo",$H$39="Trámites, OPAs y Consultas de Acceso a la Información Pública"),"No Aplica",'5. Valoración de Controles'!$K40))</f>
        <v/>
      </c>
      <c r="U40" s="78" t="str">
        <f>IF($H$39="","",
IF(OR($H$39="Corrupción",$H$39="Lavado de Activos",$H$39="Financiación del Terrorismo",$H$39="Trámites, OPAs y Consultas de Acceso a la Información Pública"),"No Aplica",'5. Valoración de Controles'!$L40))</f>
        <v/>
      </c>
      <c r="V40" s="78" t="str">
        <f>IF($H$39="","",
IF(OR($H$39="Corrupción",$H$39="Lavado de Activos",$H$39="Financiación del Terrorismo",$H$39="Trámites, OPAs y Consultas de Acceso a la Información Pública"),"No Aplica",'5. Valoración de Controles'!$M40))</f>
        <v/>
      </c>
      <c r="W40" s="78" t="str">
        <f>IF($H$39="","",
IF(OR($H$39="Corrupción",$H$39="Lavado de Activos",$H$39="Financiación del Terrorismo",$H$39="Trámites, OPAs y Consultas de Acceso a la Información Pública"),"No Aplica",'5. Valoración de Controles'!$N40))</f>
        <v/>
      </c>
      <c r="X40" s="90" t="str">
        <f>IF($H$39="","",
IF(OR($H$39="Corrupción",$H$39="Lavado de Activos",$H$39="Financiación del Terrorismo",$H$39="Trámites, OPAs y Consultas de Acceso a la Información Pública"),"No Aplica",'5. Valoración de Controles'!$O40))</f>
        <v/>
      </c>
      <c r="Y40" s="90" t="str">
        <f>IF($H$39="","",
IF(OR($H$39="Corrupción",$H$39="Lavado de Activos",$H$39="Financiación del Terrorismo",$H$39="Trámites, OPAs y Consultas de Acceso a la Información Pública"),"No Aplica",'5. Valoración de Controles'!$P40))</f>
        <v/>
      </c>
      <c r="Z40" s="90" t="str">
        <f>IF($H$39="","",
IF(OR($H$39="Corrupción",$H$39="Lavado de Activos",$H$39="Financiación del Terrorismo",$H$39="Trámites, OPAs y Consultas de Acceso a la Información Pública"),"No Aplica",'5. Valoración de Controles'!$Q40))</f>
        <v/>
      </c>
      <c r="AA40" s="79" t="str">
        <f>IF($H$39="","",
IF(OR($H$39="Corrupción",$H$39="Lavado de Activos",$H$39="Financiación del Terrorismo",$H$39="Trámites, OPAs y Consultas de Acceso a la Información Pública"),"No aplica",'5. Valoración de Controles'!$R40))</f>
        <v/>
      </c>
      <c r="AB40" s="45"/>
      <c r="AC40" s="45"/>
      <c r="AD40" s="45"/>
      <c r="AE40" s="45"/>
      <c r="AF40" s="45"/>
      <c r="AG40" s="45"/>
      <c r="AH40" s="45"/>
      <c r="AI40" s="45"/>
      <c r="AJ40" s="45"/>
      <c r="AK40" s="45"/>
      <c r="AL40" s="45"/>
      <c r="AM40" s="6"/>
      <c r="AN40" s="6"/>
      <c r="AO40" s="6"/>
      <c r="AP40" s="6"/>
      <c r="AQ40" s="6"/>
      <c r="AR40" s="6"/>
      <c r="AS40" s="6"/>
      <c r="AT40" s="6"/>
      <c r="AU40" s="6"/>
      <c r="AV40" s="6"/>
      <c r="AW40" s="6"/>
      <c r="AX40" s="6"/>
      <c r="AY40" s="6"/>
      <c r="AZ40" s="6"/>
      <c r="BA40" s="6"/>
      <c r="BB40" s="6"/>
      <c r="BC40" s="6"/>
      <c r="BD40" s="6"/>
      <c r="BE40" s="6"/>
      <c r="BF40" s="6"/>
    </row>
    <row r="41" ht="31.5" customHeight="1">
      <c r="A41" s="50"/>
      <c r="B41" s="50"/>
      <c r="C41" s="50"/>
      <c r="D41" s="50"/>
      <c r="E41" s="50"/>
      <c r="F41" s="50"/>
      <c r="G41" s="50"/>
      <c r="H41" s="50"/>
      <c r="I41" s="50"/>
      <c r="J41" s="50"/>
      <c r="K41" s="50"/>
      <c r="L41" s="50"/>
      <c r="M41" s="50"/>
      <c r="N41" s="50"/>
      <c r="O41" s="50"/>
      <c r="P41" s="50"/>
      <c r="Q41" s="89" t="str">
        <f>IF($H$39="","",
IF(OR($H$39="Corrupción",$H$39="Lavado de Activos",$H$39="Financiación del Terrorismo",$H$39="Trámites, OPAs y Consultas de Acceso a la Información Pública"),'6.Valoración Control Corrupción'!$E41,'5. Valoración de Controles'!$H41))</f>
        <v/>
      </c>
      <c r="R41" s="78" t="str">
        <f>IF($H$39="","",
IF(OR($H$39="Corrupción",$H$39="Lavado de Activos",$H$39="Financiación del Terrorismo",$H$39="Trámites, OPAs y Consultas de Acceso a la Información Pública"),"No Aplica",'5. Valoración de Controles'!$I41))</f>
        <v/>
      </c>
      <c r="S41" s="78" t="str">
        <f>IF($H$39="","",
IF(OR($H$39="Corrupción",$H$39="Lavado de Activos",$H$39="Financiación del Terrorismo",$H$39="Trámites, OPAs y Consultas de Acceso a la Información Pública"),"No Aplica",'5. Valoración de Controles'!$J41))</f>
        <v/>
      </c>
      <c r="T41" s="78" t="str">
        <f>IF($H$39="","",
IF(OR($H$39="Corrupción",$H$39="Lavado de Activos",$H$39="Financiación del Terrorismo",$H$39="Trámites, OPAs y Consultas de Acceso a la Información Pública"),"No Aplica",'5. Valoración de Controles'!$K41))</f>
        <v/>
      </c>
      <c r="U41" s="78" t="str">
        <f>IF($H$39="","",
IF(OR($H$39="Corrupción",$H$39="Lavado de Activos",$H$39="Financiación del Terrorismo",$H$39="Trámites, OPAs y Consultas de Acceso a la Información Pública"),"No Aplica",'5. Valoración de Controles'!$L41))</f>
        <v/>
      </c>
      <c r="V41" s="78" t="str">
        <f>IF($H$39="","",
IF(OR($H$39="Corrupción",$H$39="Lavado de Activos",$H$39="Financiación del Terrorismo",$H$39="Trámites, OPAs y Consultas de Acceso a la Información Pública"),"No Aplica",'5. Valoración de Controles'!$M41))</f>
        <v/>
      </c>
      <c r="W41" s="78" t="str">
        <f>IF($H$39="","",
IF(OR($H$39="Corrupción",$H$39="Lavado de Activos",$H$39="Financiación del Terrorismo",$H$39="Trámites, OPAs y Consultas de Acceso a la Información Pública"),"No Aplica",'5. Valoración de Controles'!$N41))</f>
        <v/>
      </c>
      <c r="X41" s="90" t="str">
        <f>IF($H$39="","",
IF(OR($H$39="Corrupción",$H$39="Lavado de Activos",$H$39="Financiación del Terrorismo",$H$39="Trámites, OPAs y Consultas de Acceso a la Información Pública"),"No Aplica",'5. Valoración de Controles'!$O41))</f>
        <v/>
      </c>
      <c r="Y41" s="90" t="str">
        <f>IF($H$39="","",
IF(OR($H$39="Corrupción",$H$39="Lavado de Activos",$H$39="Financiación del Terrorismo",$H$39="Trámites, OPAs y Consultas de Acceso a la Información Pública"),"No Aplica",'5. Valoración de Controles'!$P41))</f>
        <v/>
      </c>
      <c r="Z41" s="90" t="str">
        <f>IF($H$39="","",
IF(OR($H$39="Corrupción",$H$39="Lavado de Activos",$H$39="Financiación del Terrorismo",$H$39="Trámites, OPAs y Consultas de Acceso a la Información Pública"),"No Aplica",'5. Valoración de Controles'!$Q41))</f>
        <v/>
      </c>
      <c r="AA41" s="79" t="str">
        <f>IF($H$39="","",
IF(OR($H$39="Corrupción",$H$39="Lavado de Activos",$H$39="Financiación del Terrorismo",$H$39="Trámites, OPAs y Consultas de Acceso a la Información Pública"),"No aplica",'5. Valoración de Controles'!$R41))</f>
        <v/>
      </c>
      <c r="AB41" s="50"/>
      <c r="AC41" s="50"/>
      <c r="AD41" s="50"/>
      <c r="AE41" s="50"/>
      <c r="AF41" s="50"/>
      <c r="AG41" s="50"/>
      <c r="AH41" s="50"/>
      <c r="AI41" s="50"/>
      <c r="AJ41" s="50"/>
      <c r="AK41" s="50"/>
      <c r="AL41" s="50"/>
      <c r="AM41" s="6"/>
      <c r="AN41" s="6"/>
      <c r="AO41" s="6"/>
      <c r="AP41" s="6"/>
      <c r="AQ41" s="6"/>
      <c r="AR41" s="6"/>
      <c r="AS41" s="6"/>
      <c r="AT41" s="6"/>
      <c r="AU41" s="6"/>
      <c r="AV41" s="6"/>
      <c r="AW41" s="6"/>
      <c r="AX41" s="6"/>
      <c r="AY41" s="6"/>
      <c r="AZ41" s="6"/>
      <c r="BA41" s="6"/>
      <c r="BB41" s="6"/>
      <c r="BC41" s="6"/>
      <c r="BD41" s="6"/>
      <c r="BE41" s="6"/>
      <c r="BF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9" t="str">
        <f>IF($H$42="","",
IF(OR($H$42="Corrupción",$H$42="Lavado de Activos",$H$42="Financiación del Terrorismo",$H$42="Trámites, OPAs y Consultas de Acceso a la Información Pública"),'6.Valoración Control Corrupción'!$E42,'5. Valoración de Controles'!$H42))</f>
        <v/>
      </c>
      <c r="R42" s="78" t="str">
        <f>IF($H$42="","",
IF(OR($H$42="Corrupción",$H$42="Lavado de Activos",$H$42="Financiación del Terrorismo",$H$42="Trámites, OPAs y Consultas de Acceso a la Información Pública"),"No Aplica",'5. Valoración de Controles'!$I42))</f>
        <v/>
      </c>
      <c r="S42" s="78" t="str">
        <f>IF($H$42="","",
IF(OR($H$42="Corrupción",$H$42="Lavado de Activos",$H$42="Financiación del Terrorismo",$H$42="Trámites, OPAs y Consultas de Acceso a la Información Pública"),"No Aplica",'5. Valoración de Controles'!$J42))</f>
        <v/>
      </c>
      <c r="T42" s="78" t="str">
        <f>IF($H$42="","",
IF(OR($H$42="Corrupción",$H$42="Lavado de Activos",$H$42="Financiación del Terrorismo",$H$42="Trámites, OPAs y Consultas de Acceso a la Información Pública"),"No Aplica",'5. Valoración de Controles'!$K42))</f>
        <v/>
      </c>
      <c r="U42" s="78" t="str">
        <f>IF($H$42="","",
IF(OR($H$42="Corrupción",$H$42="Lavado de Activos",$H$42="Financiación del Terrorismo",$H$42="Trámites, OPAs y Consultas de Acceso a la Información Pública"),"No Aplica",'5. Valoración de Controles'!$L42))</f>
        <v/>
      </c>
      <c r="V42" s="78" t="str">
        <f>IF($H$42="","",
IF(OR($H$42="Corrupción",$H$42="Lavado de Activos",$H$42="Financiación del Terrorismo",$H$42="Trámites, OPAs y Consultas de Acceso a la Información Pública"),"No Aplica",'5. Valoración de Controles'!$M42))</f>
        <v/>
      </c>
      <c r="W42" s="78" t="str">
        <f>IF($H$42="","",
IF(OR($H$42="Corrupción",$H$42="Lavado de Activos",$H$42="Financiación del Terrorismo",$H$42="Trámites, OPAs y Consultas de Acceso a la Información Pública"),"No Aplica",'5. Valoración de Controles'!$N42))</f>
        <v/>
      </c>
      <c r="X42" s="90" t="str">
        <f>IF($H$42="","",
IF(OR($H$42="Corrupción",$H$42="Lavado de Activos",$H$42="Financiación del Terrorismo",$H$42="Trámites, OPAs y Consultas de Acceso a la Información Pública"),"No Aplica",'5. Valoración de Controles'!$O42))</f>
        <v/>
      </c>
      <c r="Y42" s="90" t="str">
        <f>IF($H$42="","",
IF(OR($H$42="Corrupción",$H$42="Lavado de Activos",$H$42="Financiación del Terrorismo",$H$42="Trámites, OPAs y Consultas de Acceso a la Información Pública"),"No Aplica",'5. Valoración de Controles'!$P42))</f>
        <v/>
      </c>
      <c r="Z42" s="90" t="str">
        <f>IF($H$42="","",
IF(OR($H$42="Corrupción",$H$42="Lavado de Activos",$H$42="Financiación del Terrorismo",$H$42="Trámites, OPAs y Consultas de Acceso a la Información Pública"),"No Aplica",'5. Valoración de Controles'!$Q42))</f>
        <v/>
      </c>
      <c r="AA42" s="79" t="str">
        <f>IF($H$42="","",
IF(OR($H$42="Corrupción",$H$42="Lavado de Activos",$H$42="Financiación del Terrorismo",$H$42="Trámites, OPAs y Consultas de Acceso a la Información Pública"),"No aplica",'5. Valoración de Controles'!$R42))</f>
        <v/>
      </c>
      <c r="AB42" s="53"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3"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6"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5"/>
      <c r="AH42" s="76"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5"/>
      <c r="AJ42" s="92"/>
      <c r="AK42" s="92" t="str">
        <f>IF(AI42="","","∑ Peso porcentual de cada acción definida")</f>
        <v/>
      </c>
      <c r="AL42" s="52"/>
      <c r="AM42" s="7"/>
      <c r="AN42" s="7"/>
      <c r="AO42" s="7"/>
      <c r="AP42" s="7"/>
      <c r="AQ42" s="7"/>
      <c r="AR42" s="7"/>
      <c r="AS42" s="7"/>
      <c r="AT42" s="7"/>
      <c r="AU42" s="7"/>
      <c r="AV42" s="7"/>
      <c r="AW42" s="7"/>
      <c r="AX42" s="7"/>
      <c r="AY42" s="7"/>
      <c r="AZ42" s="7"/>
      <c r="BA42" s="7"/>
      <c r="BB42" s="7"/>
      <c r="BC42" s="7"/>
      <c r="BD42" s="7"/>
      <c r="BE42" s="7"/>
      <c r="BF42" s="7"/>
    </row>
    <row r="43" ht="31.5" customHeight="1">
      <c r="A43" s="45"/>
      <c r="B43" s="45"/>
      <c r="C43" s="45"/>
      <c r="D43" s="45"/>
      <c r="E43" s="45"/>
      <c r="F43" s="45"/>
      <c r="G43" s="45"/>
      <c r="H43" s="45"/>
      <c r="I43" s="45"/>
      <c r="J43" s="45"/>
      <c r="K43" s="45"/>
      <c r="L43" s="45"/>
      <c r="M43" s="45"/>
      <c r="N43" s="45"/>
      <c r="O43" s="45"/>
      <c r="P43" s="45"/>
      <c r="Q43" s="89" t="str">
        <f>IF($H$42="","",
IF(OR($H$42="Corrupción",$H$42="Lavado de Activos",$H$42="Financiación del Terrorismo",$H$42="Trámites, OPAs y Consultas de Acceso a la Información Pública"),'6.Valoración Control Corrupción'!$E43,'5. Valoración de Controles'!$H43))</f>
        <v/>
      </c>
      <c r="R43" s="78" t="str">
        <f>IF($H$42="","",
IF(OR($H$42="Corrupción",$H$42="Lavado de Activos",$H$42="Financiación del Terrorismo",$H$42="Trámites, OPAs y Consultas de Acceso a la Información Pública"),"No Aplica",'5. Valoración de Controles'!$I43))</f>
        <v/>
      </c>
      <c r="S43" s="78" t="str">
        <f>IF($H$42="","",
IF(OR($H$42="Corrupción",$H$42="Lavado de Activos",$H$42="Financiación del Terrorismo",$H$42="Trámites, OPAs y Consultas de Acceso a la Información Pública"),"No Aplica",'5. Valoración de Controles'!$J43))</f>
        <v/>
      </c>
      <c r="T43" s="78" t="str">
        <f>IF($H$42="","",
IF(OR($H$42="Corrupción",$H$42="Lavado de Activos",$H$42="Financiación del Terrorismo",$H$42="Trámites, OPAs y Consultas de Acceso a la Información Pública"),"No Aplica",'5. Valoración de Controles'!$K43))</f>
        <v/>
      </c>
      <c r="U43" s="78" t="str">
        <f>IF($H$42="","",
IF(OR($H$42="Corrupción",$H$42="Lavado de Activos",$H$42="Financiación del Terrorismo",$H$42="Trámites, OPAs y Consultas de Acceso a la Información Pública"),"No Aplica",'5. Valoración de Controles'!$L43))</f>
        <v/>
      </c>
      <c r="V43" s="78" t="str">
        <f>IF($H$42="","",
IF(OR($H$42="Corrupción",$H$42="Lavado de Activos",$H$42="Financiación del Terrorismo",$H$42="Trámites, OPAs y Consultas de Acceso a la Información Pública"),"No Aplica",'5. Valoración de Controles'!$M43))</f>
        <v/>
      </c>
      <c r="W43" s="78" t="str">
        <f>IF($H$42="","",
IF(OR($H$42="Corrupción",$H$42="Lavado de Activos",$H$42="Financiación del Terrorismo",$H$42="Trámites, OPAs y Consultas de Acceso a la Información Pública"),"No Aplica",'5. Valoración de Controles'!$N43))</f>
        <v/>
      </c>
      <c r="X43" s="90" t="str">
        <f>IF($H$42="","",
IF(OR($H$42="Corrupción",$H$42="Lavado de Activos",$H$42="Financiación del Terrorismo",$H$42="Trámites, OPAs y Consultas de Acceso a la Información Pública"),"No Aplica",'5. Valoración de Controles'!$O43))</f>
        <v/>
      </c>
      <c r="Y43" s="90" t="str">
        <f>IF($H$42="","",
IF(OR($H$42="Corrupción",$H$42="Lavado de Activos",$H$42="Financiación del Terrorismo",$H$42="Trámites, OPAs y Consultas de Acceso a la Información Pública"),"No Aplica",'5. Valoración de Controles'!$P43))</f>
        <v/>
      </c>
      <c r="Z43" s="90" t="str">
        <f>IF($H$42="","",
IF(OR($H$42="Corrupción",$H$42="Lavado de Activos",$H$42="Financiación del Terrorismo",$H$42="Trámites, OPAs y Consultas de Acceso a la Información Pública"),"No Aplica",'5. Valoración de Controles'!$Q43))</f>
        <v/>
      </c>
      <c r="AA43" s="79" t="str">
        <f>IF($H$42="","",
IF(OR($H$42="Corrupción",$H$42="Lavado de Activos",$H$42="Financiación del Terrorismo",$H$42="Trámites, OPAs y Consultas de Acceso a la Información Pública"),"No aplica",'5. Valoración de Controles'!$R43))</f>
        <v/>
      </c>
      <c r="AB43" s="45"/>
      <c r="AC43" s="45"/>
      <c r="AD43" s="45"/>
      <c r="AE43" s="45"/>
      <c r="AF43" s="45"/>
      <c r="AG43" s="45"/>
      <c r="AH43" s="45"/>
      <c r="AI43" s="45"/>
      <c r="AJ43" s="45"/>
      <c r="AK43" s="45"/>
      <c r="AL43" s="45"/>
      <c r="AM43" s="6"/>
      <c r="AN43" s="6"/>
      <c r="AO43" s="6"/>
      <c r="AP43" s="6"/>
      <c r="AQ43" s="6"/>
      <c r="AR43" s="6"/>
      <c r="AS43" s="6"/>
      <c r="AT43" s="6"/>
      <c r="AU43" s="6"/>
      <c r="AV43" s="6"/>
      <c r="AW43" s="6"/>
      <c r="AX43" s="6"/>
      <c r="AY43" s="6"/>
      <c r="AZ43" s="6"/>
      <c r="BA43" s="6"/>
      <c r="BB43" s="6"/>
      <c r="BC43" s="6"/>
      <c r="BD43" s="6"/>
      <c r="BE43" s="6"/>
      <c r="BF43" s="6"/>
    </row>
    <row r="44" ht="31.5" customHeight="1">
      <c r="A44" s="50"/>
      <c r="B44" s="50"/>
      <c r="C44" s="50"/>
      <c r="D44" s="50"/>
      <c r="E44" s="50"/>
      <c r="F44" s="50"/>
      <c r="G44" s="50"/>
      <c r="H44" s="50"/>
      <c r="I44" s="50"/>
      <c r="J44" s="50"/>
      <c r="K44" s="50"/>
      <c r="L44" s="50"/>
      <c r="M44" s="50"/>
      <c r="N44" s="50"/>
      <c r="O44" s="50"/>
      <c r="P44" s="50"/>
      <c r="Q44" s="89" t="str">
        <f>IF($H$42="","",
IF(OR($H$42="Corrupción",$H$42="Lavado de Activos",$H$42="Financiación del Terrorismo",$H$42="Trámites, OPAs y Consultas de Acceso a la Información Pública"),'6.Valoración Control Corrupción'!$E44,'5. Valoración de Controles'!$H44))</f>
        <v/>
      </c>
      <c r="R44" s="78" t="str">
        <f>IF($H$42="","",
IF(OR($H$42="Corrupción",$H$42="Lavado de Activos",$H$42="Financiación del Terrorismo",$H$42="Trámites, OPAs y Consultas de Acceso a la Información Pública"),"No Aplica",'5. Valoración de Controles'!$I44))</f>
        <v/>
      </c>
      <c r="S44" s="78" t="str">
        <f>IF($H$42="","",
IF(OR($H$42="Corrupción",$H$42="Lavado de Activos",$H$42="Financiación del Terrorismo",$H$42="Trámites, OPAs y Consultas de Acceso a la Información Pública"),"No Aplica",'5. Valoración de Controles'!$J44))</f>
        <v/>
      </c>
      <c r="T44" s="78" t="str">
        <f>IF($H$42="","",
IF(OR($H$42="Corrupción",$H$42="Lavado de Activos",$H$42="Financiación del Terrorismo",$H$42="Trámites, OPAs y Consultas de Acceso a la Información Pública"),"No Aplica",'5. Valoración de Controles'!$K44))</f>
        <v/>
      </c>
      <c r="U44" s="78" t="str">
        <f>IF($H$42="","",
IF(OR($H$42="Corrupción",$H$42="Lavado de Activos",$H$42="Financiación del Terrorismo",$H$42="Trámites, OPAs y Consultas de Acceso a la Información Pública"),"No Aplica",'5. Valoración de Controles'!$L44))</f>
        <v/>
      </c>
      <c r="V44" s="78" t="str">
        <f>IF($H$42="","",
IF(OR($H$42="Corrupción",$H$42="Lavado de Activos",$H$42="Financiación del Terrorismo",$H$42="Trámites, OPAs y Consultas de Acceso a la Información Pública"),"No Aplica",'5. Valoración de Controles'!$M44))</f>
        <v/>
      </c>
      <c r="W44" s="78" t="str">
        <f>IF($H$42="","",
IF(OR($H$42="Corrupción",$H$42="Lavado de Activos",$H$42="Financiación del Terrorismo",$H$42="Trámites, OPAs y Consultas de Acceso a la Información Pública"),"No Aplica",'5. Valoración de Controles'!$N44))</f>
        <v/>
      </c>
      <c r="X44" s="90" t="str">
        <f>IF($H$42="","",
IF(OR($H$42="Corrupción",$H$42="Lavado de Activos",$H$42="Financiación del Terrorismo",$H$42="Trámites, OPAs y Consultas de Acceso a la Información Pública"),"No Aplica",'5. Valoración de Controles'!$O44))</f>
        <v/>
      </c>
      <c r="Y44" s="90" t="str">
        <f>IF($H$42="","",
IF(OR($H$42="Corrupción",$H$42="Lavado de Activos",$H$42="Financiación del Terrorismo",$H$42="Trámites, OPAs y Consultas de Acceso a la Información Pública"),"No Aplica",'5. Valoración de Controles'!$P44))</f>
        <v/>
      </c>
      <c r="Z44" s="90" t="str">
        <f>IF($H$42="","",
IF(OR($H$42="Corrupción",$H$42="Lavado de Activos",$H$42="Financiación del Terrorismo",$H$42="Trámites, OPAs y Consultas de Acceso a la Información Pública"),"No Aplica",'5. Valoración de Controles'!$Q44))</f>
        <v/>
      </c>
      <c r="AA44" s="79" t="str">
        <f>IF($H$42="","",
IF(OR($H$42="Corrupción",$H$42="Lavado de Activos",$H$42="Financiación del Terrorismo",$H$42="Trámites, OPAs y Consultas de Acceso a la Información Pública"),"No aplica",'5. Valoración de Controles'!$R44))</f>
        <v/>
      </c>
      <c r="AB44" s="50"/>
      <c r="AC44" s="50"/>
      <c r="AD44" s="50"/>
      <c r="AE44" s="50"/>
      <c r="AF44" s="50"/>
      <c r="AG44" s="50"/>
      <c r="AH44" s="50"/>
      <c r="AI44" s="50"/>
      <c r="AJ44" s="50"/>
      <c r="AK44" s="50"/>
      <c r="AL44" s="50"/>
      <c r="AM44" s="6"/>
      <c r="AN44" s="6"/>
      <c r="AO44" s="6"/>
      <c r="AP44" s="6"/>
      <c r="AQ44" s="6"/>
      <c r="AR44" s="6"/>
      <c r="AS44" s="6"/>
      <c r="AT44" s="6"/>
      <c r="AU44" s="6"/>
      <c r="AV44" s="6"/>
      <c r="AW44" s="6"/>
      <c r="AX44" s="6"/>
      <c r="AY44" s="6"/>
      <c r="AZ44" s="6"/>
      <c r="BA44" s="6"/>
      <c r="BB44" s="6"/>
      <c r="BC44" s="6"/>
      <c r="BD44" s="6"/>
      <c r="BE44" s="6"/>
      <c r="BF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9" t="str">
        <f>IF($H$45="","",
IF(OR($H$45="Corrupción",$H$45="Lavado de Activos",$H$45="Financiación del Terrorismo",$H$45="Trámites, OPAs y Consultas de Acceso a la Información Pública"),'6.Valoración Control Corrupción'!$E45,'5. Valoración de Controles'!$H45))</f>
        <v/>
      </c>
      <c r="R45" s="78" t="str">
        <f>IF($H$45="","",
IF(OR($H$45="Corrupción",$H$45="Lavado de Activos",$H$45="Financiación del Terrorismo",$H$45="Trámites, OPAs y Consultas de Acceso a la Información Pública"),"No Aplica",'5. Valoración de Controles'!$I45))</f>
        <v/>
      </c>
      <c r="S45" s="78" t="str">
        <f>IF($H$45="","",
IF(OR($H$45="Corrupción",$H$45="Lavado de Activos",$H$45="Financiación del Terrorismo",$H$45="Trámites, OPAs y Consultas de Acceso a la Información Pública"),"No Aplica",'5. Valoración de Controles'!$J45))</f>
        <v/>
      </c>
      <c r="T45" s="78" t="str">
        <f>IF($H$45="","",
IF(OR($H$45="Corrupción",$H$45="Lavado de Activos",$H$45="Financiación del Terrorismo",$H$45="Trámites, OPAs y Consultas de Acceso a la Información Pública"),"No Aplica",'5. Valoración de Controles'!$K45))</f>
        <v/>
      </c>
      <c r="U45" s="78" t="str">
        <f>IF($H$45="","",
IF(OR($H$45="Corrupción",$H$45="Lavado de Activos",$H$45="Financiación del Terrorismo",$H$45="Trámites, OPAs y Consultas de Acceso a la Información Pública"),"No Aplica",'5. Valoración de Controles'!$L45))</f>
        <v/>
      </c>
      <c r="V45" s="78" t="str">
        <f>IF($H$45="","",
IF(OR($H$45="Corrupción",$H$45="Lavado de Activos",$H$45="Financiación del Terrorismo",$H$45="Trámites, OPAs y Consultas de Acceso a la Información Pública"),"No Aplica",'5. Valoración de Controles'!$M45))</f>
        <v/>
      </c>
      <c r="W45" s="78" t="str">
        <f>IF($H$45="","",
IF(OR($H$45="Corrupción",$H$45="Lavado de Activos",$H$45="Financiación del Terrorismo",$H$45="Trámites, OPAs y Consultas de Acceso a la Información Pública"),"No Aplica",'5. Valoración de Controles'!$N45))</f>
        <v/>
      </c>
      <c r="X45" s="90" t="str">
        <f>IF($H$45="","",
IF(OR($H$45="Corrupción",$H$45="Lavado de Activos",$H$45="Financiación del Terrorismo",$H$45="Trámites, OPAs y Consultas de Acceso a la Información Pública"),"No Aplica",'5. Valoración de Controles'!$O45))</f>
        <v/>
      </c>
      <c r="Y45" s="90" t="str">
        <f>IF($H$45="","",
IF(OR($H$45="Corrupción",$H$45="Lavado de Activos",$H$45="Financiación del Terrorismo",$H$45="Trámites, OPAs y Consultas de Acceso a la Información Pública"),"No Aplica",'5. Valoración de Controles'!$P45))</f>
        <v/>
      </c>
      <c r="Z45" s="90" t="str">
        <f>IF($H$45="","",
IF(OR($H$45="Corrupción",$H$45="Lavado de Activos",$H$45="Financiación del Terrorismo",$H$45="Trámites, OPAs y Consultas de Acceso a la Información Pública"),"No Aplica",'5. Valoración de Controles'!$Q45))</f>
        <v/>
      </c>
      <c r="AA45" s="79" t="str">
        <f>IF($H$45="","",
IF(OR($H$45="Corrupción",$H$45="Lavado de Activos",$H$45="Financiación del Terrorismo",$H$45="Trámites, OPAs y Consultas de Acceso a la Información Pública"),"No aplica",'5. Valoración de Controles'!$R45))</f>
        <v/>
      </c>
      <c r="AB45" s="53"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3"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6"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5"/>
      <c r="AH45" s="76"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5"/>
      <c r="AJ45" s="92"/>
      <c r="AK45" s="92" t="str">
        <f>IF(AI45="","","∑ Peso porcentual de cada acción definida")</f>
        <v/>
      </c>
      <c r="AL45" s="52"/>
      <c r="AM45" s="7"/>
      <c r="AN45" s="7"/>
      <c r="AO45" s="7"/>
      <c r="AP45" s="7"/>
      <c r="AQ45" s="7"/>
      <c r="AR45" s="7"/>
      <c r="AS45" s="7"/>
      <c r="AT45" s="7"/>
      <c r="AU45" s="7"/>
      <c r="AV45" s="7"/>
      <c r="AW45" s="7"/>
      <c r="AX45" s="7"/>
      <c r="AY45" s="7"/>
      <c r="AZ45" s="7"/>
      <c r="BA45" s="7"/>
      <c r="BB45" s="7"/>
      <c r="BC45" s="7"/>
      <c r="BD45" s="7"/>
      <c r="BE45" s="7"/>
      <c r="BF45" s="7"/>
    </row>
    <row r="46" ht="31.5" customHeight="1">
      <c r="A46" s="45"/>
      <c r="B46" s="45"/>
      <c r="C46" s="45"/>
      <c r="D46" s="45"/>
      <c r="E46" s="45"/>
      <c r="F46" s="45"/>
      <c r="G46" s="45"/>
      <c r="H46" s="45"/>
      <c r="I46" s="45"/>
      <c r="J46" s="45"/>
      <c r="K46" s="45"/>
      <c r="L46" s="45"/>
      <c r="M46" s="45"/>
      <c r="N46" s="45"/>
      <c r="O46" s="45"/>
      <c r="P46" s="45"/>
      <c r="Q46" s="89" t="str">
        <f>IF($H$45="","",
IF(OR($H$45="Corrupción",$H$45="Lavado de Activos",$H$45="Financiación del Terrorismo",$H$45="Trámites, OPAs y Consultas de Acceso a la Información Pública"),'6.Valoración Control Corrupción'!$E46,'5. Valoración de Controles'!$H46))</f>
        <v/>
      </c>
      <c r="R46" s="78" t="str">
        <f>IF($H$45="","",
IF(OR($H$45="Corrupción",$H$45="Lavado de Activos",$H$45="Financiación del Terrorismo",$H$45="Trámites, OPAs y Consultas de Acceso a la Información Pública"),"No Aplica",'5. Valoración de Controles'!$I46))</f>
        <v/>
      </c>
      <c r="S46" s="78" t="str">
        <f>IF($H$45="","",
IF(OR($H$45="Corrupción",$H$45="Lavado de Activos",$H$45="Financiación del Terrorismo",$H$45="Trámites, OPAs y Consultas de Acceso a la Información Pública"),"No Aplica",'5. Valoración de Controles'!$J46))</f>
        <v/>
      </c>
      <c r="T46" s="78" t="str">
        <f>IF($H$45="","",
IF(OR($H$45="Corrupción",$H$45="Lavado de Activos",$H$45="Financiación del Terrorismo",$H$45="Trámites, OPAs y Consultas de Acceso a la Información Pública"),"No Aplica",'5. Valoración de Controles'!$K46))</f>
        <v/>
      </c>
      <c r="U46" s="78" t="str">
        <f>IF($H$45="","",
IF(OR($H$45="Corrupción",$H$45="Lavado de Activos",$H$45="Financiación del Terrorismo",$H$45="Trámites, OPAs y Consultas de Acceso a la Información Pública"),"No Aplica",'5. Valoración de Controles'!$L46))</f>
        <v/>
      </c>
      <c r="V46" s="78" t="str">
        <f>IF($H$45="","",
IF(OR($H$45="Corrupción",$H$45="Lavado de Activos",$H$45="Financiación del Terrorismo",$H$45="Trámites, OPAs y Consultas de Acceso a la Información Pública"),"No Aplica",'5. Valoración de Controles'!$M46))</f>
        <v/>
      </c>
      <c r="W46" s="78" t="str">
        <f>IF($H$45="","",
IF(OR($H$45="Corrupción",$H$45="Lavado de Activos",$H$45="Financiación del Terrorismo",$H$45="Trámites, OPAs y Consultas de Acceso a la Información Pública"),"No Aplica",'5. Valoración de Controles'!$N46))</f>
        <v/>
      </c>
      <c r="X46" s="90" t="str">
        <f>IF($H$45="","",
IF(OR($H$45="Corrupción",$H$45="Lavado de Activos",$H$45="Financiación del Terrorismo",$H$45="Trámites, OPAs y Consultas de Acceso a la Información Pública"),"No Aplica",'5. Valoración de Controles'!$O46))</f>
        <v/>
      </c>
      <c r="Y46" s="90" t="str">
        <f>IF($H$45="","",
IF(OR($H$45="Corrupción",$H$45="Lavado de Activos",$H$45="Financiación del Terrorismo",$H$45="Trámites, OPAs y Consultas de Acceso a la Información Pública"),"No Aplica",'5. Valoración de Controles'!$P46))</f>
        <v/>
      </c>
      <c r="Z46" s="90" t="str">
        <f>IF($H$45="","",
IF(OR($H$45="Corrupción",$H$45="Lavado de Activos",$H$45="Financiación del Terrorismo",$H$45="Trámites, OPAs y Consultas de Acceso a la Información Pública"),"No Aplica",'5. Valoración de Controles'!$Q46))</f>
        <v/>
      </c>
      <c r="AA46" s="79" t="str">
        <f>IF($H$45="","",
IF(OR($H$45="Corrupción",$H$45="Lavado de Activos",$H$45="Financiación del Terrorismo",$H$45="Trámites, OPAs y Consultas de Acceso a la Información Pública"),"No aplica",'5. Valoración de Controles'!$R46))</f>
        <v/>
      </c>
      <c r="AB46" s="45"/>
      <c r="AC46" s="45"/>
      <c r="AD46" s="45"/>
      <c r="AE46" s="45"/>
      <c r="AF46" s="45"/>
      <c r="AG46" s="45"/>
      <c r="AH46" s="45"/>
      <c r="AI46" s="45"/>
      <c r="AJ46" s="45"/>
      <c r="AK46" s="45"/>
      <c r="AL46" s="45"/>
      <c r="AM46" s="6"/>
      <c r="AN46" s="6"/>
      <c r="AO46" s="6"/>
      <c r="AP46" s="6"/>
      <c r="AQ46" s="6"/>
      <c r="AR46" s="6"/>
      <c r="AS46" s="6"/>
      <c r="AT46" s="6"/>
      <c r="AU46" s="6"/>
      <c r="AV46" s="6"/>
      <c r="AW46" s="6"/>
      <c r="AX46" s="6"/>
      <c r="AY46" s="6"/>
      <c r="AZ46" s="6"/>
      <c r="BA46" s="6"/>
      <c r="BB46" s="6"/>
      <c r="BC46" s="6"/>
      <c r="BD46" s="6"/>
      <c r="BE46" s="6"/>
      <c r="BF46" s="6"/>
    </row>
    <row r="47" ht="31.5" customHeight="1">
      <c r="A47" s="50"/>
      <c r="B47" s="50"/>
      <c r="C47" s="50"/>
      <c r="D47" s="50"/>
      <c r="E47" s="50"/>
      <c r="F47" s="50"/>
      <c r="G47" s="50"/>
      <c r="H47" s="50"/>
      <c r="I47" s="50"/>
      <c r="J47" s="50"/>
      <c r="K47" s="50"/>
      <c r="L47" s="50"/>
      <c r="M47" s="50"/>
      <c r="N47" s="50"/>
      <c r="O47" s="50"/>
      <c r="P47" s="50"/>
      <c r="Q47" s="89" t="str">
        <f>IF($H$45="","",
IF(OR($H$45="Corrupción",$H$45="Lavado de Activos",$H$45="Financiación del Terrorismo",$H$45="Trámites, OPAs y Consultas de Acceso a la Información Pública"),'6.Valoración Control Corrupción'!$E47,'5. Valoración de Controles'!$H47))</f>
        <v/>
      </c>
      <c r="R47" s="78" t="str">
        <f>IF($H$45="","",
IF(OR($H$45="Corrupción",$H$45="Lavado de Activos",$H$45="Financiación del Terrorismo",$H$45="Trámites, OPAs y Consultas de Acceso a la Información Pública"),"No Aplica",'5. Valoración de Controles'!$I47))</f>
        <v/>
      </c>
      <c r="S47" s="78" t="str">
        <f>IF($H$45="","",
IF(OR($H$45="Corrupción",$H$45="Lavado de Activos",$H$45="Financiación del Terrorismo",$H$45="Trámites, OPAs y Consultas de Acceso a la Información Pública"),"No Aplica",'5. Valoración de Controles'!$J47))</f>
        <v/>
      </c>
      <c r="T47" s="78" t="str">
        <f>IF($H$45="","",
IF(OR($H$45="Corrupción",$H$45="Lavado de Activos",$H$45="Financiación del Terrorismo",$H$45="Trámites, OPAs y Consultas de Acceso a la Información Pública"),"No Aplica",'5. Valoración de Controles'!$K47))</f>
        <v/>
      </c>
      <c r="U47" s="78" t="str">
        <f>IF($H$45="","",
IF(OR($H$45="Corrupción",$H$45="Lavado de Activos",$H$45="Financiación del Terrorismo",$H$45="Trámites, OPAs y Consultas de Acceso a la Información Pública"),"No Aplica",'5. Valoración de Controles'!$L47))</f>
        <v/>
      </c>
      <c r="V47" s="78" t="str">
        <f>IF($H$45="","",
IF(OR($H$45="Corrupción",$H$45="Lavado de Activos",$H$45="Financiación del Terrorismo",$H$45="Trámites, OPAs y Consultas de Acceso a la Información Pública"),"No Aplica",'5. Valoración de Controles'!$M47))</f>
        <v/>
      </c>
      <c r="W47" s="78" t="str">
        <f>IF($H$45="","",
IF(OR($H$45="Corrupción",$H$45="Lavado de Activos",$H$45="Financiación del Terrorismo",$H$45="Trámites, OPAs y Consultas de Acceso a la Información Pública"),"No Aplica",'5. Valoración de Controles'!$N47))</f>
        <v/>
      </c>
      <c r="X47" s="90" t="str">
        <f>IF($H$45="","",
IF(OR($H$45="Corrupción",$H$45="Lavado de Activos",$H$45="Financiación del Terrorismo",$H$45="Trámites, OPAs y Consultas de Acceso a la Información Pública"),"No Aplica",'5. Valoración de Controles'!$O47))</f>
        <v/>
      </c>
      <c r="Y47" s="90" t="str">
        <f>IF($H$45="","",
IF(OR($H$45="Corrupción",$H$45="Lavado de Activos",$H$45="Financiación del Terrorismo",$H$45="Trámites, OPAs y Consultas de Acceso a la Información Pública"),"No Aplica",'5. Valoración de Controles'!$P47))</f>
        <v/>
      </c>
      <c r="Z47" s="90" t="str">
        <f>IF($H$45="","",
IF(OR($H$45="Corrupción",$H$45="Lavado de Activos",$H$45="Financiación del Terrorismo",$H$45="Trámites, OPAs y Consultas de Acceso a la Información Pública"),"No Aplica",'5. Valoración de Controles'!$Q47))</f>
        <v/>
      </c>
      <c r="AA47" s="79" t="str">
        <f>IF($H$45="","",
IF(OR($H$45="Corrupción",$H$45="Lavado de Activos",$H$45="Financiación del Terrorismo",$H$45="Trámites, OPAs y Consultas de Acceso a la Información Pública"),"No aplica",'5. Valoración de Controles'!$R47))</f>
        <v/>
      </c>
      <c r="AB47" s="50"/>
      <c r="AC47" s="50"/>
      <c r="AD47" s="50"/>
      <c r="AE47" s="50"/>
      <c r="AF47" s="50"/>
      <c r="AG47" s="50"/>
      <c r="AH47" s="50"/>
      <c r="AI47" s="50"/>
      <c r="AJ47" s="50"/>
      <c r="AK47" s="50"/>
      <c r="AL47" s="50"/>
      <c r="AM47" s="6"/>
      <c r="AN47" s="6"/>
      <c r="AO47" s="6"/>
      <c r="AP47" s="6"/>
      <c r="AQ47" s="6"/>
      <c r="AR47" s="6"/>
      <c r="AS47" s="6"/>
      <c r="AT47" s="6"/>
      <c r="AU47" s="6"/>
      <c r="AV47" s="6"/>
      <c r="AW47" s="6"/>
      <c r="AX47" s="6"/>
      <c r="AY47" s="6"/>
      <c r="AZ47" s="6"/>
      <c r="BA47" s="6"/>
      <c r="BB47" s="6"/>
      <c r="BC47" s="6"/>
      <c r="BD47" s="6"/>
      <c r="BE47" s="6"/>
      <c r="BF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9" t="str">
        <f>IF($H$48="","",
IF(OR($H$48="Corrupción",$H$48="Lavado de Activos",$H$48="Financiación del Terrorismo",$H$48="Trámites, OPAs y Consultas de Acceso a la Información Pública"),'6.Valoración Control Corrupción'!$E48,'5. Valoración de Controles'!$H48))</f>
        <v/>
      </c>
      <c r="R48" s="78" t="str">
        <f>IF($H$48="","",
IF(OR($H$48="Corrupción",$H$48="Lavado de Activos",$H$48="Financiación del Terrorismo",$H$48="Trámites, OPAs y Consultas de Acceso a la Información Pública"),"No Aplica",'5. Valoración de Controles'!$I48))</f>
        <v/>
      </c>
      <c r="S48" s="78" t="str">
        <f>IF($H$48="","",
IF(OR($H$48="Corrupción",$H$48="Lavado de Activos",$H$48="Financiación del Terrorismo",$H$48="Trámites, OPAs y Consultas de Acceso a la Información Pública"),"No Aplica",'5. Valoración de Controles'!$J48))</f>
        <v/>
      </c>
      <c r="T48" s="78" t="str">
        <f>IF($H$48="","",
IF(OR($H$48="Corrupción",$H$48="Lavado de Activos",$H$48="Financiación del Terrorismo",$H$48="Trámites, OPAs y Consultas de Acceso a la Información Pública"),"No Aplica",'5. Valoración de Controles'!$K48))</f>
        <v/>
      </c>
      <c r="U48" s="78" t="str">
        <f>IF($H$48="","",
IF(OR($H$48="Corrupción",$H$48="Lavado de Activos",$H$48="Financiación del Terrorismo",$H$48="Trámites, OPAs y Consultas de Acceso a la Información Pública"),"No Aplica",'5. Valoración de Controles'!$L48))</f>
        <v/>
      </c>
      <c r="V48" s="78" t="str">
        <f>IF($H$48="","",
IF(OR($H$48="Corrupción",$H$48="Lavado de Activos",$H$48="Financiación del Terrorismo",$H$48="Trámites, OPAs y Consultas de Acceso a la Información Pública"),"No Aplica",'5. Valoración de Controles'!$M48))</f>
        <v/>
      </c>
      <c r="W48" s="78" t="str">
        <f>IF($H$48="","",
IF(OR($H$48="Corrupción",$H$48="Lavado de Activos",$H$48="Financiación del Terrorismo",$H$48="Trámites, OPAs y Consultas de Acceso a la Información Pública"),"No Aplica",'5. Valoración de Controles'!$N48))</f>
        <v/>
      </c>
      <c r="X48" s="90" t="str">
        <f>IF($H$48="","",
IF(OR($H$48="Corrupción",$H$48="Lavado de Activos",$H$48="Financiación del Terrorismo",$H$48="Trámites, OPAs y Consultas de Acceso a la Información Pública"),"No Aplica",'5. Valoración de Controles'!$O48))</f>
        <v/>
      </c>
      <c r="Y48" s="90" t="str">
        <f>IF($H$48="","",
IF(OR($H$48="Corrupción",$H$48="Lavado de Activos",$H$48="Financiación del Terrorismo",$H$48="Trámites, OPAs y Consultas de Acceso a la Información Pública"),"No Aplica",'5. Valoración de Controles'!$P48))</f>
        <v/>
      </c>
      <c r="Z48" s="90" t="str">
        <f>IF($H$48="","",
IF(OR($H$48="Corrupción",$H$48="Lavado de Activos",$H$48="Financiación del Terrorismo",$H$48="Trámites, OPAs y Consultas de Acceso a la Información Pública"),"No Aplica",'5. Valoración de Controles'!$Q48))</f>
        <v/>
      </c>
      <c r="AA48" s="79" t="str">
        <f>IF($H$48="","",
IF(OR($H$48="Corrupción",$H$48="Lavado de Activos",$H$48="Financiación del Terrorismo",$H$48="Trámites, OPAs y Consultas de Acceso a la Información Pública"),"No aplica",'5. Valoración de Controles'!$R48))</f>
        <v/>
      </c>
      <c r="AB48" s="53"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3"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6"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5"/>
      <c r="AH48" s="76"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5"/>
      <c r="AJ48" s="92"/>
      <c r="AK48" s="92" t="str">
        <f>IF(AI48="","","∑ Peso porcentual de cada acción definida")</f>
        <v/>
      </c>
      <c r="AL48" s="52"/>
      <c r="AM48" s="7"/>
      <c r="AN48" s="7"/>
      <c r="AO48" s="7"/>
      <c r="AP48" s="7"/>
      <c r="AQ48" s="7"/>
      <c r="AR48" s="7"/>
      <c r="AS48" s="7"/>
      <c r="AT48" s="7"/>
      <c r="AU48" s="7"/>
      <c r="AV48" s="7"/>
      <c r="AW48" s="7"/>
      <c r="AX48" s="7"/>
      <c r="AY48" s="7"/>
      <c r="AZ48" s="7"/>
      <c r="BA48" s="7"/>
      <c r="BB48" s="7"/>
      <c r="BC48" s="7"/>
      <c r="BD48" s="7"/>
      <c r="BE48" s="7"/>
      <c r="BF48" s="7"/>
    </row>
    <row r="49" ht="31.5" customHeight="1">
      <c r="A49" s="45"/>
      <c r="B49" s="45"/>
      <c r="C49" s="45"/>
      <c r="D49" s="45"/>
      <c r="E49" s="45"/>
      <c r="F49" s="45"/>
      <c r="G49" s="45"/>
      <c r="H49" s="45"/>
      <c r="I49" s="45"/>
      <c r="J49" s="45"/>
      <c r="K49" s="45"/>
      <c r="L49" s="45"/>
      <c r="M49" s="45"/>
      <c r="N49" s="45"/>
      <c r="O49" s="45"/>
      <c r="P49" s="45"/>
      <c r="Q49" s="89" t="str">
        <f>IF($H$48="","",
IF(OR($H$48="Corrupción",$H$48="Lavado de Activos",$H$48="Financiación del Terrorismo",$H$48="Trámites, OPAs y Consultas de Acceso a la Información Pública"),'6.Valoración Control Corrupción'!$E49,'5. Valoración de Controles'!$H49))</f>
        <v/>
      </c>
      <c r="R49" s="78" t="str">
        <f>IF($H$48="","",
IF(OR($H$48="Corrupción",$H$48="Lavado de Activos",$H$48="Financiación del Terrorismo",$H$48="Trámites, OPAs y Consultas de Acceso a la Información Pública"),"No Aplica",'5. Valoración de Controles'!$I49))</f>
        <v/>
      </c>
      <c r="S49" s="78" t="str">
        <f>IF($H$48="","",
IF(OR($H$48="Corrupción",$H$48="Lavado de Activos",$H$48="Financiación del Terrorismo",$H$48="Trámites, OPAs y Consultas de Acceso a la Información Pública"),"No Aplica",'5. Valoración de Controles'!$J49))</f>
        <v/>
      </c>
      <c r="T49" s="78" t="str">
        <f>IF($H$48="","",
IF(OR($H$48="Corrupción",$H$48="Lavado de Activos",$H$48="Financiación del Terrorismo",$H$48="Trámites, OPAs y Consultas de Acceso a la Información Pública"),"No Aplica",'5. Valoración de Controles'!$K49))</f>
        <v/>
      </c>
      <c r="U49" s="78" t="str">
        <f>IF($H$48="","",
IF(OR($H$48="Corrupción",$H$48="Lavado de Activos",$H$48="Financiación del Terrorismo",$H$48="Trámites, OPAs y Consultas de Acceso a la Información Pública"),"No Aplica",'5. Valoración de Controles'!$L49))</f>
        <v/>
      </c>
      <c r="V49" s="78" t="str">
        <f>IF($H$48="","",
IF(OR($H$48="Corrupción",$H$48="Lavado de Activos",$H$48="Financiación del Terrorismo",$H$48="Trámites, OPAs y Consultas de Acceso a la Información Pública"),"No Aplica",'5. Valoración de Controles'!$M49))</f>
        <v/>
      </c>
      <c r="W49" s="78" t="str">
        <f>IF($H$48="","",
IF(OR($H$48="Corrupción",$H$48="Lavado de Activos",$H$48="Financiación del Terrorismo",$H$48="Trámites, OPAs y Consultas de Acceso a la Información Pública"),"No Aplica",'5. Valoración de Controles'!$N49))</f>
        <v/>
      </c>
      <c r="X49" s="90" t="str">
        <f>IF($H$48="","",
IF(OR($H$48="Corrupción",$H$48="Lavado de Activos",$H$48="Financiación del Terrorismo",$H$48="Trámites, OPAs y Consultas de Acceso a la Información Pública"),"No Aplica",'5. Valoración de Controles'!$O49))</f>
        <v/>
      </c>
      <c r="Y49" s="90" t="str">
        <f>IF($H$48="","",
IF(OR($H$48="Corrupción",$H$48="Lavado de Activos",$H$48="Financiación del Terrorismo",$H$48="Trámites, OPAs y Consultas de Acceso a la Información Pública"),"No Aplica",'5. Valoración de Controles'!$P49))</f>
        <v/>
      </c>
      <c r="Z49" s="90" t="str">
        <f>IF($H$48="","",
IF(OR($H$48="Corrupción",$H$48="Lavado de Activos",$H$48="Financiación del Terrorismo",$H$48="Trámites, OPAs y Consultas de Acceso a la Información Pública"),"No Aplica",'5. Valoración de Controles'!$Q49))</f>
        <v/>
      </c>
      <c r="AA49" s="79" t="str">
        <f>IF($H$48="","",
IF(OR($H$48="Corrupción",$H$48="Lavado de Activos",$H$48="Financiación del Terrorismo",$H$48="Trámites, OPAs y Consultas de Acceso a la Información Pública"),"No aplica",'5. Valoración de Controles'!$R49))</f>
        <v/>
      </c>
      <c r="AB49" s="45"/>
      <c r="AC49" s="45"/>
      <c r="AD49" s="45"/>
      <c r="AE49" s="45"/>
      <c r="AF49" s="45"/>
      <c r="AG49" s="45"/>
      <c r="AH49" s="45"/>
      <c r="AI49" s="45"/>
      <c r="AJ49" s="45"/>
      <c r="AK49" s="45"/>
      <c r="AL49" s="45"/>
      <c r="AM49" s="6"/>
      <c r="AN49" s="6"/>
      <c r="AO49" s="6"/>
      <c r="AP49" s="6"/>
      <c r="AQ49" s="6"/>
      <c r="AR49" s="6"/>
      <c r="AS49" s="6"/>
      <c r="AT49" s="6"/>
      <c r="AU49" s="6"/>
      <c r="AV49" s="6"/>
      <c r="AW49" s="6"/>
      <c r="AX49" s="6"/>
      <c r="AY49" s="6"/>
      <c r="AZ49" s="6"/>
      <c r="BA49" s="6"/>
      <c r="BB49" s="6"/>
      <c r="BC49" s="6"/>
      <c r="BD49" s="6"/>
      <c r="BE49" s="6"/>
      <c r="BF49" s="6"/>
    </row>
    <row r="50" ht="31.5" customHeight="1">
      <c r="A50" s="50"/>
      <c r="B50" s="50"/>
      <c r="C50" s="50"/>
      <c r="D50" s="50"/>
      <c r="E50" s="50"/>
      <c r="F50" s="50"/>
      <c r="G50" s="50"/>
      <c r="H50" s="50"/>
      <c r="I50" s="50"/>
      <c r="J50" s="50"/>
      <c r="K50" s="50"/>
      <c r="L50" s="50"/>
      <c r="M50" s="50"/>
      <c r="N50" s="50"/>
      <c r="O50" s="50"/>
      <c r="P50" s="50"/>
      <c r="Q50" s="89" t="str">
        <f>IF($H$48="","",
IF(OR($H$48="Corrupción",$H$48="Lavado de Activos",$H$48="Financiación del Terrorismo",$H$48="Trámites, OPAs y Consultas de Acceso a la Información Pública"),'6.Valoración Control Corrupción'!$E50,'5. Valoración de Controles'!$H50))</f>
        <v/>
      </c>
      <c r="R50" s="78" t="str">
        <f>IF($H$48="","",
IF(OR($H$48="Corrupción",$H$48="Lavado de Activos",$H$48="Financiación del Terrorismo",$H$48="Trámites, OPAs y Consultas de Acceso a la Información Pública"),"No Aplica",'5. Valoración de Controles'!$I50))</f>
        <v/>
      </c>
      <c r="S50" s="78" t="str">
        <f>IF($H$48="","",
IF(OR($H$48="Corrupción",$H$48="Lavado de Activos",$H$48="Financiación del Terrorismo",$H$48="Trámites, OPAs y Consultas de Acceso a la Información Pública"),"No Aplica",'5. Valoración de Controles'!$J50))</f>
        <v/>
      </c>
      <c r="T50" s="78" t="str">
        <f>IF($H$48="","",
IF(OR($H$48="Corrupción",$H$48="Lavado de Activos",$H$48="Financiación del Terrorismo",$H$48="Trámites, OPAs y Consultas de Acceso a la Información Pública"),"No Aplica",'5. Valoración de Controles'!$K50))</f>
        <v/>
      </c>
      <c r="U50" s="78" t="str">
        <f>IF($H$48="","",
IF(OR($H$48="Corrupción",$H$48="Lavado de Activos",$H$48="Financiación del Terrorismo",$H$48="Trámites, OPAs y Consultas de Acceso a la Información Pública"),"No Aplica",'5. Valoración de Controles'!$L50))</f>
        <v/>
      </c>
      <c r="V50" s="78" t="str">
        <f>IF($H$48="","",
IF(OR($H$48="Corrupción",$H$48="Lavado de Activos",$H$48="Financiación del Terrorismo",$H$48="Trámites, OPAs y Consultas de Acceso a la Información Pública"),"No Aplica",'5. Valoración de Controles'!$M50))</f>
        <v/>
      </c>
      <c r="W50" s="78" t="str">
        <f>IF($H$48="","",
IF(OR($H$48="Corrupción",$H$48="Lavado de Activos",$H$48="Financiación del Terrorismo",$H$48="Trámites, OPAs y Consultas de Acceso a la Información Pública"),"No Aplica",'5. Valoración de Controles'!$N50))</f>
        <v/>
      </c>
      <c r="X50" s="90" t="str">
        <f>IF($H$48="","",
IF(OR($H$48="Corrupción",$H$48="Lavado de Activos",$H$48="Financiación del Terrorismo",$H$48="Trámites, OPAs y Consultas de Acceso a la Información Pública"),"No Aplica",'5. Valoración de Controles'!$O50))</f>
        <v/>
      </c>
      <c r="Y50" s="90" t="str">
        <f>IF($H$48="","",
IF(OR($H$48="Corrupción",$H$48="Lavado de Activos",$H$48="Financiación del Terrorismo",$H$48="Trámites, OPAs y Consultas de Acceso a la Información Pública"),"No Aplica",'5. Valoración de Controles'!$P50))</f>
        <v/>
      </c>
      <c r="Z50" s="90" t="str">
        <f>IF($H$48="","",
IF(OR($H$48="Corrupción",$H$48="Lavado de Activos",$H$48="Financiación del Terrorismo",$H$48="Trámites, OPAs y Consultas de Acceso a la Información Pública"),"No Aplica",'5. Valoración de Controles'!$Q50))</f>
        <v/>
      </c>
      <c r="AA50" s="79" t="str">
        <f>IF($H$48="","",
IF(OR($H$48="Corrupción",$H$48="Lavado de Activos",$H$48="Financiación del Terrorismo",$H$48="Trámites, OPAs y Consultas de Acceso a la Información Pública"),"No aplica",'5. Valoración de Controles'!$R50))</f>
        <v/>
      </c>
      <c r="AB50" s="50"/>
      <c r="AC50" s="50"/>
      <c r="AD50" s="50"/>
      <c r="AE50" s="50"/>
      <c r="AF50" s="50"/>
      <c r="AG50" s="50"/>
      <c r="AH50" s="50"/>
      <c r="AI50" s="50"/>
      <c r="AJ50" s="50"/>
      <c r="AK50" s="50"/>
      <c r="AL50" s="50"/>
      <c r="AM50" s="6"/>
      <c r="AN50" s="6"/>
      <c r="AO50" s="6"/>
      <c r="AP50" s="6"/>
      <c r="AQ50" s="6"/>
      <c r="AR50" s="6"/>
      <c r="AS50" s="6"/>
      <c r="AT50" s="6"/>
      <c r="AU50" s="6"/>
      <c r="AV50" s="6"/>
      <c r="AW50" s="6"/>
      <c r="AX50" s="6"/>
      <c r="AY50" s="6"/>
      <c r="AZ50" s="6"/>
      <c r="BA50" s="6"/>
      <c r="BB50" s="6"/>
      <c r="BC50" s="6"/>
      <c r="BD50" s="6"/>
      <c r="BE50" s="6"/>
      <c r="BF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9" t="str">
        <f>IF($H$51="","",
IF(OR($H$51="Corrupción",$H$51="Lavado de Activos",$H$51="Financiación del Terrorismo",$H$51="Trámites, OPAs y Consultas de Acceso a la Información Pública"),'6.Valoración Control Corrupción'!$E51,'5. Valoración de Controles'!$H51))</f>
        <v/>
      </c>
      <c r="R51" s="78" t="str">
        <f>IF($H$51="","",
IF(OR($H$51="Corrupción",$H$51="Lavado de Activos",$H$51="Financiación del Terrorismo",$H$51="Trámites, OPAs y Consultas de Acceso a la Información Pública"),"No Aplica",'5. Valoración de Controles'!$I51))</f>
        <v/>
      </c>
      <c r="S51" s="78" t="str">
        <f>IF($H$51="","",
IF(OR($H$51="Corrupción",$H$51="Lavado de Activos",$H$51="Financiación del Terrorismo",$H$51="Trámites, OPAs y Consultas de Acceso a la Información Pública"),"No Aplica",'5. Valoración de Controles'!$J51))</f>
        <v/>
      </c>
      <c r="T51" s="78" t="str">
        <f>IF($H$51="","",
IF(OR($H$51="Corrupción",$H$51="Lavado de Activos",$H$51="Financiación del Terrorismo",$H$51="Trámites, OPAs y Consultas de Acceso a la Información Pública"),"No Aplica",'5. Valoración de Controles'!$K51))</f>
        <v/>
      </c>
      <c r="U51" s="78" t="str">
        <f>IF($H$51="","",
IF(OR($H$51="Corrupción",$H$51="Lavado de Activos",$H$51="Financiación del Terrorismo",$H$51="Trámites, OPAs y Consultas de Acceso a la Información Pública"),"No Aplica",'5. Valoración de Controles'!$L51))</f>
        <v/>
      </c>
      <c r="V51" s="78" t="str">
        <f>IF($H$51="","",
IF(OR($H$51="Corrupción",$H$51="Lavado de Activos",$H$51="Financiación del Terrorismo",$H$51="Trámites, OPAs y Consultas de Acceso a la Información Pública"),"No Aplica",'5. Valoración de Controles'!$M51))</f>
        <v/>
      </c>
      <c r="W51" s="78" t="str">
        <f>IF($H$51="","",
IF(OR($H$51="Corrupción",$H$51="Lavado de Activos",$H$51="Financiación del Terrorismo",$H$51="Trámites, OPAs y Consultas de Acceso a la Información Pública"),"No Aplica",'5. Valoración de Controles'!$N51))</f>
        <v/>
      </c>
      <c r="X51" s="90" t="str">
        <f>IF($H$51="","",
IF(OR($H$51="Corrupción",$H$51="Lavado de Activos",$H$51="Financiación del Terrorismo",$H$51="Trámites, OPAs y Consultas de Acceso a la Información Pública"),"No Aplica",'5. Valoración de Controles'!$O51))</f>
        <v/>
      </c>
      <c r="Y51" s="90" t="str">
        <f>IF($H$51="","",
IF(OR($H$51="Corrupción",$H$51="Lavado de Activos",$H$51="Financiación del Terrorismo",$H$51="Trámites, OPAs y Consultas de Acceso a la Información Pública"),"No Aplica",'5. Valoración de Controles'!$P51))</f>
        <v/>
      </c>
      <c r="Z51" s="90" t="str">
        <f>IF($H$51="","",
IF(OR($H$51="Corrupción",$H$51="Lavado de Activos",$H$51="Financiación del Terrorismo",$H$51="Trámites, OPAs y Consultas de Acceso a la Información Pública"),"No Aplica",'5. Valoración de Controles'!$Q51))</f>
        <v/>
      </c>
      <c r="AA51" s="79" t="str">
        <f>IF($H$51="","",
IF(OR($H$51="Corrupción",$H$51="Lavado de Activos",$H$51="Financiación del Terrorismo",$H$51="Trámites, OPAs y Consultas de Acceso a la Información Pública"),"No aplica",'5. Valoración de Controles'!$R51))</f>
        <v/>
      </c>
      <c r="AB51" s="53"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3"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6"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5"/>
      <c r="AH51" s="76"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5"/>
      <c r="AJ51" s="92"/>
      <c r="AK51" s="92" t="str">
        <f>IF(AI51="","","∑ Peso porcentual de cada acción definida")</f>
        <v/>
      </c>
      <c r="AL51" s="52"/>
      <c r="AM51" s="7"/>
      <c r="AN51" s="7"/>
      <c r="AO51" s="7"/>
      <c r="AP51" s="7"/>
      <c r="AQ51" s="7"/>
      <c r="AR51" s="7"/>
      <c r="AS51" s="7"/>
      <c r="AT51" s="7"/>
      <c r="AU51" s="7"/>
      <c r="AV51" s="7"/>
      <c r="AW51" s="7"/>
      <c r="AX51" s="7"/>
      <c r="AY51" s="7"/>
      <c r="AZ51" s="7"/>
      <c r="BA51" s="7"/>
      <c r="BB51" s="7"/>
      <c r="BC51" s="7"/>
      <c r="BD51" s="7"/>
      <c r="BE51" s="7"/>
      <c r="BF51" s="7"/>
    </row>
    <row r="52" ht="31.5" customHeight="1">
      <c r="A52" s="45"/>
      <c r="B52" s="45"/>
      <c r="C52" s="45"/>
      <c r="D52" s="45"/>
      <c r="E52" s="45"/>
      <c r="F52" s="45"/>
      <c r="G52" s="45"/>
      <c r="H52" s="45"/>
      <c r="I52" s="45"/>
      <c r="J52" s="45"/>
      <c r="K52" s="45"/>
      <c r="L52" s="45"/>
      <c r="M52" s="45"/>
      <c r="N52" s="45"/>
      <c r="O52" s="45"/>
      <c r="P52" s="45"/>
      <c r="Q52" s="89" t="str">
        <f>IF($H$51="","",
IF(OR($H$51="Corrupción",$H$51="Lavado de Activos",$H$51="Financiación del Terrorismo",$H$51="Trámites, OPAs y Consultas de Acceso a la Información Pública"),'6.Valoración Control Corrupción'!$E52,'5. Valoración de Controles'!$H52))</f>
        <v/>
      </c>
      <c r="R52" s="78" t="str">
        <f>IF($H$51="","",
IF(OR($H$51="Corrupción",$H$51="Lavado de Activos",$H$51="Financiación del Terrorismo",$H$51="Trámites, OPAs y Consultas de Acceso a la Información Pública"),"No Aplica",'5. Valoración de Controles'!$I52))</f>
        <v/>
      </c>
      <c r="S52" s="78" t="str">
        <f>IF($H$51="","",
IF(OR($H$51="Corrupción",$H$51="Lavado de Activos",$H$51="Financiación del Terrorismo",$H$51="Trámites, OPAs y Consultas de Acceso a la Información Pública"),"No Aplica",'5. Valoración de Controles'!$J52))</f>
        <v/>
      </c>
      <c r="T52" s="78" t="str">
        <f>IF($H$51="","",
IF(OR($H$51="Corrupción",$H$51="Lavado de Activos",$H$51="Financiación del Terrorismo",$H$51="Trámites, OPAs y Consultas de Acceso a la Información Pública"),"No Aplica",'5. Valoración de Controles'!$K52))</f>
        <v/>
      </c>
      <c r="U52" s="78" t="str">
        <f>IF($H$51="","",
IF(OR($H$51="Corrupción",$H$51="Lavado de Activos",$H$51="Financiación del Terrorismo",$H$51="Trámites, OPAs y Consultas de Acceso a la Información Pública"),"No Aplica",'5. Valoración de Controles'!$L52))</f>
        <v/>
      </c>
      <c r="V52" s="78" t="str">
        <f>IF($H$51="","",
IF(OR($H$51="Corrupción",$H$51="Lavado de Activos",$H$51="Financiación del Terrorismo",$H$51="Trámites, OPAs y Consultas de Acceso a la Información Pública"),"No Aplica",'5. Valoración de Controles'!$M52))</f>
        <v/>
      </c>
      <c r="W52" s="78" t="str">
        <f>IF($H$51="","",
IF(OR($H$51="Corrupción",$H$51="Lavado de Activos",$H$51="Financiación del Terrorismo",$H$51="Trámites, OPAs y Consultas de Acceso a la Información Pública"),"No Aplica",'5. Valoración de Controles'!$N52))</f>
        <v/>
      </c>
      <c r="X52" s="90" t="str">
        <f>IF($H$51="","",
IF(OR($H$51="Corrupción",$H$51="Lavado de Activos",$H$51="Financiación del Terrorismo",$H$51="Trámites, OPAs y Consultas de Acceso a la Información Pública"),"No Aplica",'5. Valoración de Controles'!$O52))</f>
        <v/>
      </c>
      <c r="Y52" s="90" t="str">
        <f>IF($H$51="","",
IF(OR($H$51="Corrupción",$H$51="Lavado de Activos",$H$51="Financiación del Terrorismo",$H$51="Trámites, OPAs y Consultas de Acceso a la Información Pública"),"No Aplica",'5. Valoración de Controles'!$P52))</f>
        <v/>
      </c>
      <c r="Z52" s="90" t="str">
        <f>IF($H$51="","",
IF(OR($H$51="Corrupción",$H$51="Lavado de Activos",$H$51="Financiación del Terrorismo",$H$51="Trámites, OPAs y Consultas de Acceso a la Información Pública"),"No Aplica",'5. Valoración de Controles'!$Q52))</f>
        <v/>
      </c>
      <c r="AA52" s="79" t="str">
        <f>IF($H$51="","",
IF(OR($H$51="Corrupción",$H$51="Lavado de Activos",$H$51="Financiación del Terrorismo",$H$51="Trámites, OPAs y Consultas de Acceso a la Información Pública"),"No aplica",'5. Valoración de Controles'!$R52))</f>
        <v/>
      </c>
      <c r="AB52" s="45"/>
      <c r="AC52" s="45"/>
      <c r="AD52" s="45"/>
      <c r="AE52" s="45"/>
      <c r="AF52" s="45"/>
      <c r="AG52" s="45"/>
      <c r="AH52" s="45"/>
      <c r="AI52" s="45"/>
      <c r="AJ52" s="45"/>
      <c r="AK52" s="45"/>
      <c r="AL52" s="45"/>
      <c r="AM52" s="6"/>
      <c r="AN52" s="6"/>
      <c r="AO52" s="6"/>
      <c r="AP52" s="6"/>
      <c r="AQ52" s="6"/>
      <c r="AR52" s="6"/>
      <c r="AS52" s="6"/>
      <c r="AT52" s="6"/>
      <c r="AU52" s="6"/>
      <c r="AV52" s="6"/>
      <c r="AW52" s="6"/>
      <c r="AX52" s="6"/>
      <c r="AY52" s="6"/>
      <c r="AZ52" s="6"/>
      <c r="BA52" s="6"/>
      <c r="BB52" s="6"/>
      <c r="BC52" s="6"/>
      <c r="BD52" s="6"/>
      <c r="BE52" s="6"/>
      <c r="BF52" s="6"/>
    </row>
    <row r="53" ht="31.5" customHeight="1">
      <c r="A53" s="50"/>
      <c r="B53" s="50"/>
      <c r="C53" s="50"/>
      <c r="D53" s="50"/>
      <c r="E53" s="50"/>
      <c r="F53" s="50"/>
      <c r="G53" s="50"/>
      <c r="H53" s="50"/>
      <c r="I53" s="50"/>
      <c r="J53" s="50"/>
      <c r="K53" s="50"/>
      <c r="L53" s="50"/>
      <c r="M53" s="50"/>
      <c r="N53" s="50"/>
      <c r="O53" s="50"/>
      <c r="P53" s="50"/>
      <c r="Q53" s="89" t="str">
        <f>IF($H$51="","",
IF(OR($H$51="Corrupción",$H$51="Lavado de Activos",$H$51="Financiación del Terrorismo",$H$51="Trámites, OPAs y Consultas de Acceso a la Información Pública"),'6.Valoración Control Corrupción'!$E53,'5. Valoración de Controles'!$H53))</f>
        <v/>
      </c>
      <c r="R53" s="78" t="str">
        <f>IF($H$51="","",
IF(OR($H$51="Corrupción",$H$51="Lavado de Activos",$H$51="Financiación del Terrorismo",$H$51="Trámites, OPAs y Consultas de Acceso a la Información Pública"),"No Aplica",'5. Valoración de Controles'!$I53))</f>
        <v/>
      </c>
      <c r="S53" s="78" t="str">
        <f>IF($H$51="","",
IF(OR($H$51="Corrupción",$H$51="Lavado de Activos",$H$51="Financiación del Terrorismo",$H$51="Trámites, OPAs y Consultas de Acceso a la Información Pública"),"No Aplica",'5. Valoración de Controles'!$J53))</f>
        <v/>
      </c>
      <c r="T53" s="78" t="str">
        <f>IF($H$51="","",
IF(OR($H$51="Corrupción",$H$51="Lavado de Activos",$H$51="Financiación del Terrorismo",$H$51="Trámites, OPAs y Consultas de Acceso a la Información Pública"),"No Aplica",'5. Valoración de Controles'!$K53))</f>
        <v/>
      </c>
      <c r="U53" s="78" t="str">
        <f>IF($H$51="","",
IF(OR($H$51="Corrupción",$H$51="Lavado de Activos",$H$51="Financiación del Terrorismo",$H$51="Trámites, OPAs y Consultas de Acceso a la Información Pública"),"No Aplica",'5. Valoración de Controles'!$L53))</f>
        <v/>
      </c>
      <c r="V53" s="78" t="str">
        <f>IF($H$51="","",
IF(OR($H$51="Corrupción",$H$51="Lavado de Activos",$H$51="Financiación del Terrorismo",$H$51="Trámites, OPAs y Consultas de Acceso a la Información Pública"),"No Aplica",'5. Valoración de Controles'!$M53))</f>
        <v/>
      </c>
      <c r="W53" s="78" t="str">
        <f>IF($H$51="","",
IF(OR($H$51="Corrupción",$H$51="Lavado de Activos",$H$51="Financiación del Terrorismo",$H$51="Trámites, OPAs y Consultas de Acceso a la Información Pública"),"No Aplica",'5. Valoración de Controles'!$N53))</f>
        <v/>
      </c>
      <c r="X53" s="90" t="str">
        <f>IF($H$51="","",
IF(OR($H$51="Corrupción",$H$51="Lavado de Activos",$H$51="Financiación del Terrorismo",$H$51="Trámites, OPAs y Consultas de Acceso a la Información Pública"),"No Aplica",'5. Valoración de Controles'!$O53))</f>
        <v/>
      </c>
      <c r="Y53" s="90" t="str">
        <f>IF($H$51="","",
IF(OR($H$51="Corrupción",$H$51="Lavado de Activos",$H$51="Financiación del Terrorismo",$H$51="Trámites, OPAs y Consultas de Acceso a la Información Pública"),"No Aplica",'5. Valoración de Controles'!$P53))</f>
        <v/>
      </c>
      <c r="Z53" s="90" t="str">
        <f>IF($H$51="","",
IF(OR($H$51="Corrupción",$H$51="Lavado de Activos",$H$51="Financiación del Terrorismo",$H$51="Trámites, OPAs y Consultas de Acceso a la Información Pública"),"No Aplica",'5. Valoración de Controles'!$Q53))</f>
        <v/>
      </c>
      <c r="AA53" s="79" t="str">
        <f>IF($H$51="","",
IF(OR($H$51="Corrupción",$H$51="Lavado de Activos",$H$51="Financiación del Terrorismo",$H$51="Trámites, OPAs y Consultas de Acceso a la Información Pública"),"No aplica",'5. Valoración de Controles'!$R53))</f>
        <v/>
      </c>
      <c r="AB53" s="50"/>
      <c r="AC53" s="50"/>
      <c r="AD53" s="50"/>
      <c r="AE53" s="50"/>
      <c r="AF53" s="50"/>
      <c r="AG53" s="50"/>
      <c r="AH53" s="50"/>
      <c r="AI53" s="50"/>
      <c r="AJ53" s="50"/>
      <c r="AK53" s="50"/>
      <c r="AL53" s="50"/>
      <c r="AM53" s="6"/>
      <c r="AN53" s="6"/>
      <c r="AO53" s="6"/>
      <c r="AP53" s="6"/>
      <c r="AQ53" s="6"/>
      <c r="AR53" s="6"/>
      <c r="AS53" s="6"/>
      <c r="AT53" s="6"/>
      <c r="AU53" s="6"/>
      <c r="AV53" s="6"/>
      <c r="AW53" s="6"/>
      <c r="AX53" s="6"/>
      <c r="AY53" s="6"/>
      <c r="AZ53" s="6"/>
      <c r="BA53" s="6"/>
      <c r="BB53" s="6"/>
      <c r="BC53" s="6"/>
      <c r="BD53" s="6"/>
      <c r="BE53" s="6"/>
      <c r="BF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9" t="str">
        <f>IF($H$54="","",
IF(OR($H$54="Corrupción",$H$54="Lavado de Activos",$H$54="Financiación del Terrorismo",$H$54="Trámites, OPAs y Consultas de Acceso a la Información Pública"),'6.Valoración Control Corrupción'!$E54,'5. Valoración de Controles'!$H54))</f>
        <v/>
      </c>
      <c r="R54" s="78" t="str">
        <f>IF($H$54="","",
IF(OR($H$54="Corrupción",$H$54="Lavado de Activos",$H$54="Financiación del Terrorismo",$H$54="Trámites, OPAs y Consultas de Acceso a la Información Pública"),"No Aplica",'5. Valoración de Controles'!$I54))</f>
        <v/>
      </c>
      <c r="S54" s="78" t="str">
        <f>IF($H$54="","",
IF(OR($H$54="Corrupción",$H$54="Lavado de Activos",$H$54="Financiación del Terrorismo",$H$54="Trámites, OPAs y Consultas de Acceso a la Información Pública"),"No Aplica",'5. Valoración de Controles'!$J54))</f>
        <v/>
      </c>
      <c r="T54" s="78" t="str">
        <f>IF($H$54="","",
IF(OR($H$54="Corrupción",$H$54="Lavado de Activos",$H$54="Financiación del Terrorismo",$H$54="Trámites, OPAs y Consultas de Acceso a la Información Pública"),"No Aplica",'5. Valoración de Controles'!$K54))</f>
        <v/>
      </c>
      <c r="U54" s="78" t="str">
        <f>IF($H$54="","",
IF(OR($H$54="Corrupción",$H$54="Lavado de Activos",$H$54="Financiación del Terrorismo",$H$54="Trámites, OPAs y Consultas de Acceso a la Información Pública"),"No Aplica",'5. Valoración de Controles'!$L54))</f>
        <v/>
      </c>
      <c r="V54" s="78" t="str">
        <f>IF($H$54="","",
IF(OR($H$54="Corrupción",$H$54="Lavado de Activos",$H$54="Financiación del Terrorismo",$H$54="Trámites, OPAs y Consultas de Acceso a la Información Pública"),"No Aplica",'5. Valoración de Controles'!$M54))</f>
        <v/>
      </c>
      <c r="W54" s="78" t="str">
        <f>IF($H$54="","",
IF(OR($H$54="Corrupción",$H$54="Lavado de Activos",$H$54="Financiación del Terrorismo",$H$54="Trámites, OPAs y Consultas de Acceso a la Información Pública"),"No Aplica",'5. Valoración de Controles'!$N54))</f>
        <v/>
      </c>
      <c r="X54" s="90" t="str">
        <f>IF($H$54="","",
IF(OR($H$54="Corrupción",$H$54="Lavado de Activos",$H$54="Financiación del Terrorismo",$H$54="Trámites, OPAs y Consultas de Acceso a la Información Pública"),"No Aplica",'5. Valoración de Controles'!$O54))</f>
        <v/>
      </c>
      <c r="Y54" s="90" t="str">
        <f>IF($H$54="","",
IF(OR($H$54="Corrupción",$H$54="Lavado de Activos",$H$54="Financiación del Terrorismo",$H$54="Trámites, OPAs y Consultas de Acceso a la Información Pública"),"No Aplica",'5. Valoración de Controles'!$P54))</f>
        <v/>
      </c>
      <c r="Z54" s="90" t="str">
        <f>IF($H$54="","",
IF(OR($H$54="Corrupción",$H$54="Lavado de Activos",$H$54="Financiación del Terrorismo",$H$54="Trámites, OPAs y Consultas de Acceso a la Información Pública"),"No Aplica",'5. Valoración de Controles'!$Q54))</f>
        <v/>
      </c>
      <c r="AA54" s="79" t="str">
        <f>IF($H$54="","",
IF(OR($H$54="Corrupción",$H$54="Lavado de Activos",$H$54="Financiación del Terrorismo",$H$54="Trámites, OPAs y Consultas de Acceso a la Información Pública"),"No aplica",'5. Valoración de Controles'!$R54))</f>
        <v/>
      </c>
      <c r="AB54" s="53"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3"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6"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5"/>
      <c r="AH54" s="76"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5"/>
      <c r="AJ54" s="92"/>
      <c r="AK54" s="92" t="str">
        <f>IF(AI54="","","∑ Peso porcentual de cada acción definida")</f>
        <v/>
      </c>
      <c r="AL54" s="52"/>
      <c r="AM54" s="7"/>
      <c r="AN54" s="7"/>
      <c r="AO54" s="7"/>
      <c r="AP54" s="7"/>
      <c r="AQ54" s="7"/>
      <c r="AR54" s="7"/>
      <c r="AS54" s="7"/>
      <c r="AT54" s="7"/>
      <c r="AU54" s="7"/>
      <c r="AV54" s="7"/>
      <c r="AW54" s="7"/>
      <c r="AX54" s="7"/>
      <c r="AY54" s="7"/>
      <c r="AZ54" s="7"/>
      <c r="BA54" s="7"/>
      <c r="BB54" s="7"/>
      <c r="BC54" s="7"/>
      <c r="BD54" s="7"/>
      <c r="BE54" s="7"/>
      <c r="BF54" s="7"/>
    </row>
    <row r="55" ht="31.5" customHeight="1">
      <c r="A55" s="45"/>
      <c r="B55" s="45"/>
      <c r="C55" s="45"/>
      <c r="D55" s="45"/>
      <c r="E55" s="45"/>
      <c r="F55" s="45"/>
      <c r="G55" s="45"/>
      <c r="H55" s="45"/>
      <c r="I55" s="45"/>
      <c r="J55" s="45"/>
      <c r="K55" s="45"/>
      <c r="L55" s="45"/>
      <c r="M55" s="45"/>
      <c r="N55" s="45"/>
      <c r="O55" s="45"/>
      <c r="P55" s="45"/>
      <c r="Q55" s="89" t="str">
        <f>IF($H$54="","",
IF(OR($H$54="Corrupción",$H$54="Lavado de Activos",$H$54="Financiación del Terrorismo",$H$54="Trámites, OPAs y Consultas de Acceso a la Información Pública"),'6.Valoración Control Corrupción'!$E55,'5. Valoración de Controles'!$H55))</f>
        <v/>
      </c>
      <c r="R55" s="78" t="str">
        <f>IF($H$54="","",
IF(OR($H$54="Corrupción",$H$54="Lavado de Activos",$H$54="Financiación del Terrorismo",$H$54="Trámites, OPAs y Consultas de Acceso a la Información Pública"),"No Aplica",'5. Valoración de Controles'!$I55))</f>
        <v/>
      </c>
      <c r="S55" s="78" t="str">
        <f>IF($H$54="","",
IF(OR($H$54="Corrupción",$H$54="Lavado de Activos",$H$54="Financiación del Terrorismo",$H$54="Trámites, OPAs y Consultas de Acceso a la Información Pública"),"No Aplica",'5. Valoración de Controles'!$J55))</f>
        <v/>
      </c>
      <c r="T55" s="78" t="str">
        <f>IF($H$54="","",
IF(OR($H$54="Corrupción",$H$54="Lavado de Activos",$H$54="Financiación del Terrorismo",$H$54="Trámites, OPAs y Consultas de Acceso a la Información Pública"),"No Aplica",'5. Valoración de Controles'!$K55))</f>
        <v/>
      </c>
      <c r="U55" s="78" t="str">
        <f>IF($H$54="","",
IF(OR($H$54="Corrupción",$H$54="Lavado de Activos",$H$54="Financiación del Terrorismo",$H$54="Trámites, OPAs y Consultas de Acceso a la Información Pública"),"No Aplica",'5. Valoración de Controles'!$L55))</f>
        <v/>
      </c>
      <c r="V55" s="78" t="str">
        <f>IF($H$54="","",
IF(OR($H$54="Corrupción",$H$54="Lavado de Activos",$H$54="Financiación del Terrorismo",$H$54="Trámites, OPAs y Consultas de Acceso a la Información Pública"),"No Aplica",'5. Valoración de Controles'!$M55))</f>
        <v/>
      </c>
      <c r="W55" s="78" t="str">
        <f>IF($H$54="","",
IF(OR($H$54="Corrupción",$H$54="Lavado de Activos",$H$54="Financiación del Terrorismo",$H$54="Trámites, OPAs y Consultas de Acceso a la Información Pública"),"No Aplica",'5. Valoración de Controles'!$N55))</f>
        <v/>
      </c>
      <c r="X55" s="90" t="str">
        <f>IF($H$54="","",
IF(OR($H$54="Corrupción",$H$54="Lavado de Activos",$H$54="Financiación del Terrorismo",$H$54="Trámites, OPAs y Consultas de Acceso a la Información Pública"),"No Aplica",'5. Valoración de Controles'!$O55))</f>
        <v/>
      </c>
      <c r="Y55" s="90" t="str">
        <f>IF($H$54="","",
IF(OR($H$54="Corrupción",$H$54="Lavado de Activos",$H$54="Financiación del Terrorismo",$H$54="Trámites, OPAs y Consultas de Acceso a la Información Pública"),"No Aplica",'5. Valoración de Controles'!$P55))</f>
        <v/>
      </c>
      <c r="Z55" s="90" t="str">
        <f>IF($H$54="","",
IF(OR($H$54="Corrupción",$H$54="Lavado de Activos",$H$54="Financiación del Terrorismo",$H$54="Trámites, OPAs y Consultas de Acceso a la Información Pública"),"No Aplica",'5. Valoración de Controles'!$Q55))</f>
        <v/>
      </c>
      <c r="AA55" s="79" t="str">
        <f>IF($H$54="","",
IF(OR($H$54="Corrupción",$H$54="Lavado de Activos",$H$54="Financiación del Terrorismo",$H$54="Trámites, OPAs y Consultas de Acceso a la Información Pública"),"No aplica",'5. Valoración de Controles'!$R55))</f>
        <v/>
      </c>
      <c r="AB55" s="45"/>
      <c r="AC55" s="45"/>
      <c r="AD55" s="45"/>
      <c r="AE55" s="45"/>
      <c r="AF55" s="45"/>
      <c r="AG55" s="45"/>
      <c r="AH55" s="45"/>
      <c r="AI55" s="45"/>
      <c r="AJ55" s="45"/>
      <c r="AK55" s="45"/>
      <c r="AL55" s="45"/>
      <c r="AM55" s="6"/>
      <c r="AN55" s="6"/>
      <c r="AO55" s="6"/>
      <c r="AP55" s="6"/>
      <c r="AQ55" s="6"/>
      <c r="AR55" s="6"/>
      <c r="AS55" s="6"/>
      <c r="AT55" s="6"/>
      <c r="AU55" s="6"/>
      <c r="AV55" s="6"/>
      <c r="AW55" s="6"/>
      <c r="AX55" s="6"/>
      <c r="AY55" s="6"/>
      <c r="AZ55" s="6"/>
      <c r="BA55" s="6"/>
      <c r="BB55" s="6"/>
      <c r="BC55" s="6"/>
      <c r="BD55" s="6"/>
      <c r="BE55" s="6"/>
      <c r="BF55" s="6"/>
    </row>
    <row r="56" ht="31.5" customHeight="1">
      <c r="A56" s="50"/>
      <c r="B56" s="50"/>
      <c r="C56" s="50"/>
      <c r="D56" s="50"/>
      <c r="E56" s="50"/>
      <c r="F56" s="50"/>
      <c r="G56" s="50"/>
      <c r="H56" s="50"/>
      <c r="I56" s="50"/>
      <c r="J56" s="50"/>
      <c r="K56" s="50"/>
      <c r="L56" s="50"/>
      <c r="M56" s="50"/>
      <c r="N56" s="50"/>
      <c r="O56" s="50"/>
      <c r="P56" s="50"/>
      <c r="Q56" s="89" t="str">
        <f>IF($H$54="","",
IF(OR($H$54="Corrupción",$H$54="Lavado de Activos",$H$54="Financiación del Terrorismo",$H$54="Trámites, OPAs y Consultas de Acceso a la Información Pública"),'6.Valoración Control Corrupción'!$E56,'5. Valoración de Controles'!$H56))</f>
        <v/>
      </c>
      <c r="R56" s="78" t="str">
        <f>IF($H$54="","",
IF(OR($H$54="Corrupción",$H$54="Lavado de Activos",$H$54="Financiación del Terrorismo",$H$54="Trámites, OPAs y Consultas de Acceso a la Información Pública"),"No Aplica",'5. Valoración de Controles'!$I56))</f>
        <v/>
      </c>
      <c r="S56" s="78" t="str">
        <f>IF($H$54="","",
IF(OR($H$54="Corrupción",$H$54="Lavado de Activos",$H$54="Financiación del Terrorismo",$H$54="Trámites, OPAs y Consultas de Acceso a la Información Pública"),"No Aplica",'5. Valoración de Controles'!$J56))</f>
        <v/>
      </c>
      <c r="T56" s="78" t="str">
        <f>IF($H$54="","",
IF(OR($H$54="Corrupción",$H$54="Lavado de Activos",$H$54="Financiación del Terrorismo",$H$54="Trámites, OPAs y Consultas de Acceso a la Información Pública"),"No Aplica",'5. Valoración de Controles'!$K56))</f>
        <v/>
      </c>
      <c r="U56" s="78" t="str">
        <f>IF($H$54="","",
IF(OR($H$54="Corrupción",$H$54="Lavado de Activos",$H$54="Financiación del Terrorismo",$H$54="Trámites, OPAs y Consultas de Acceso a la Información Pública"),"No Aplica",'5. Valoración de Controles'!$L56))</f>
        <v/>
      </c>
      <c r="V56" s="78" t="str">
        <f>IF($H$54="","",
IF(OR($H$54="Corrupción",$H$54="Lavado de Activos",$H$54="Financiación del Terrorismo",$H$54="Trámites, OPAs y Consultas de Acceso a la Información Pública"),"No Aplica",'5. Valoración de Controles'!$M56))</f>
        <v/>
      </c>
      <c r="W56" s="78" t="str">
        <f>IF($H$54="","",
IF(OR($H$54="Corrupción",$H$54="Lavado de Activos",$H$54="Financiación del Terrorismo",$H$54="Trámites, OPAs y Consultas de Acceso a la Información Pública"),"No Aplica",'5. Valoración de Controles'!$N56))</f>
        <v/>
      </c>
      <c r="X56" s="90" t="str">
        <f>IF($H$54="","",
IF(OR($H$54="Corrupción",$H$54="Lavado de Activos",$H$54="Financiación del Terrorismo",$H$54="Trámites, OPAs y Consultas de Acceso a la Información Pública"),"No Aplica",'5. Valoración de Controles'!$O56))</f>
        <v/>
      </c>
      <c r="Y56" s="90" t="str">
        <f>IF($H$54="","",
IF(OR($H$54="Corrupción",$H$54="Lavado de Activos",$H$54="Financiación del Terrorismo",$H$54="Trámites, OPAs y Consultas de Acceso a la Información Pública"),"No Aplica",'5. Valoración de Controles'!$P56))</f>
        <v/>
      </c>
      <c r="Z56" s="90" t="str">
        <f>IF($H$54="","",
IF(OR($H$54="Corrupción",$H$54="Lavado de Activos",$H$54="Financiación del Terrorismo",$H$54="Trámites, OPAs y Consultas de Acceso a la Información Pública"),"No Aplica",'5. Valoración de Controles'!$Q56))</f>
        <v/>
      </c>
      <c r="AA56" s="79" t="str">
        <f>IF($H$54="","",
IF(OR($H$54="Corrupción",$H$54="Lavado de Activos",$H$54="Financiación del Terrorismo",$H$54="Trámites, OPAs y Consultas de Acceso a la Información Pública"),"No aplica",'5. Valoración de Controles'!$R56))</f>
        <v/>
      </c>
      <c r="AB56" s="50"/>
      <c r="AC56" s="50"/>
      <c r="AD56" s="50"/>
      <c r="AE56" s="50"/>
      <c r="AF56" s="50"/>
      <c r="AG56" s="50"/>
      <c r="AH56" s="50"/>
      <c r="AI56" s="50"/>
      <c r="AJ56" s="50"/>
      <c r="AK56" s="50"/>
      <c r="AL56" s="50"/>
      <c r="AM56" s="6"/>
      <c r="AN56" s="6"/>
      <c r="AO56" s="6"/>
      <c r="AP56" s="6"/>
      <c r="AQ56" s="6"/>
      <c r="AR56" s="6"/>
      <c r="AS56" s="6"/>
      <c r="AT56" s="6"/>
      <c r="AU56" s="6"/>
      <c r="AV56" s="6"/>
      <c r="AW56" s="6"/>
      <c r="AX56" s="6"/>
      <c r="AY56" s="6"/>
      <c r="AZ56" s="6"/>
      <c r="BA56" s="6"/>
      <c r="BB56" s="6"/>
      <c r="BC56" s="6"/>
      <c r="BD56" s="6"/>
      <c r="BE56" s="6"/>
      <c r="BF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9" t="str">
        <f>IF($H$57="","",
IF(OR($H$57="Corrupción",$H$57="Lavado de Activos",$H$57="Financiación del Terrorismo",$H$57="Trámites, OPAs y Consultas de Acceso a la Información Pública"),'6.Valoración Control Corrupción'!$E57,'5. Valoración de Controles'!$H57))</f>
        <v/>
      </c>
      <c r="R57" s="78" t="str">
        <f>IF($H$57="","",
IF(OR($H$57="Corrupción",$H$57="Lavado de Activos",$H$57="Financiación del Terrorismo",$H$57="Trámites, OPAs y Consultas de Acceso a la Información Pública"),"No Aplica",'5. Valoración de Controles'!$I57))</f>
        <v/>
      </c>
      <c r="S57" s="78" t="str">
        <f>IF($H$57="","",
IF(OR($H$57="Corrupción",$H$57="Lavado de Activos",$H$57="Financiación del Terrorismo",$H$57="Trámites, OPAs y Consultas de Acceso a la Información Pública"),"No Aplica",'5. Valoración de Controles'!$J57))</f>
        <v/>
      </c>
      <c r="T57" s="78" t="str">
        <f>IF($H$57="","",
IF(OR($H$57="Corrupción",$H$57="Lavado de Activos",$H$57="Financiación del Terrorismo",$H$57="Trámites, OPAs y Consultas de Acceso a la Información Pública"),"No Aplica",'5. Valoración de Controles'!$K57))</f>
        <v/>
      </c>
      <c r="U57" s="78" t="str">
        <f>IF($H$57="","",
IF(OR($H$57="Corrupción",$H$57="Lavado de Activos",$H$57="Financiación del Terrorismo",$H$57="Trámites, OPAs y Consultas de Acceso a la Información Pública"),"No Aplica",'5. Valoración de Controles'!$L57))</f>
        <v/>
      </c>
      <c r="V57" s="78" t="str">
        <f>IF($H$57="","",
IF(OR($H$57="Corrupción",$H$57="Lavado de Activos",$H$57="Financiación del Terrorismo",$H$57="Trámites, OPAs y Consultas de Acceso a la Información Pública"),"No Aplica",'5. Valoración de Controles'!$M57))</f>
        <v/>
      </c>
      <c r="W57" s="78" t="str">
        <f>IF($H$57="","",
IF(OR($H$57="Corrupción",$H$57="Lavado de Activos",$H$57="Financiación del Terrorismo",$H$57="Trámites, OPAs y Consultas de Acceso a la Información Pública"),"No Aplica",'5. Valoración de Controles'!$N57))</f>
        <v/>
      </c>
      <c r="X57" s="90" t="str">
        <f>IF($H$57="","",
IF(OR($H$57="Corrupción",$H$57="Lavado de Activos",$H$57="Financiación del Terrorismo",$H$57="Trámites, OPAs y Consultas de Acceso a la Información Pública"),"No Aplica",'5. Valoración de Controles'!$O57))</f>
        <v/>
      </c>
      <c r="Y57" s="90" t="str">
        <f>IF($H$57="","",
IF(OR($H$57="Corrupción",$H$57="Lavado de Activos",$H$57="Financiación del Terrorismo",$H$57="Trámites, OPAs y Consultas de Acceso a la Información Pública"),"No Aplica",'5. Valoración de Controles'!$P57))</f>
        <v/>
      </c>
      <c r="Z57" s="90" t="str">
        <f>IF($H$57="","",
IF(OR($H$57="Corrupción",$H$57="Lavado de Activos",$H$57="Financiación del Terrorismo",$H$57="Trámites, OPAs y Consultas de Acceso a la Información Pública"),"No Aplica",'5. Valoración de Controles'!$Q57))</f>
        <v/>
      </c>
      <c r="AA57" s="79" t="str">
        <f>IF($H$57="","",
IF(OR($H$57="Corrupción",$H$57="Lavado de Activos",$H$57="Financiación del Terrorismo",$H$57="Trámites, OPAs y Consultas de Acceso a la Información Pública"),"No aplica",'5. Valoración de Controles'!$R57))</f>
        <v/>
      </c>
      <c r="AB57" s="53"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3"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6"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5"/>
      <c r="AH57" s="76"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5"/>
      <c r="AJ57" s="92"/>
      <c r="AK57" s="92" t="str">
        <f>IF(AI57="","","∑ Peso porcentual de cada acción definida")</f>
        <v/>
      </c>
      <c r="AL57" s="52"/>
      <c r="AM57" s="7"/>
      <c r="AN57" s="7"/>
      <c r="AO57" s="7"/>
      <c r="AP57" s="7"/>
      <c r="AQ57" s="7"/>
      <c r="AR57" s="7"/>
      <c r="AS57" s="7"/>
      <c r="AT57" s="7"/>
      <c r="AU57" s="7"/>
      <c r="AV57" s="7"/>
      <c r="AW57" s="7"/>
      <c r="AX57" s="7"/>
      <c r="AY57" s="7"/>
      <c r="AZ57" s="7"/>
      <c r="BA57" s="7"/>
      <c r="BB57" s="7"/>
      <c r="BC57" s="7"/>
      <c r="BD57" s="7"/>
      <c r="BE57" s="7"/>
      <c r="BF57" s="7"/>
    </row>
    <row r="58" ht="31.5" customHeight="1">
      <c r="A58" s="45"/>
      <c r="B58" s="45"/>
      <c r="C58" s="45"/>
      <c r="D58" s="45"/>
      <c r="E58" s="45"/>
      <c r="F58" s="45"/>
      <c r="G58" s="45"/>
      <c r="H58" s="45"/>
      <c r="I58" s="45"/>
      <c r="J58" s="45"/>
      <c r="K58" s="45"/>
      <c r="L58" s="45"/>
      <c r="M58" s="45"/>
      <c r="N58" s="45"/>
      <c r="O58" s="45"/>
      <c r="P58" s="45"/>
      <c r="Q58" s="89" t="str">
        <f>IF($H$57="","",
IF(OR($H$57="Corrupción",$H$57="Lavado de Activos",$H$57="Financiación del Terrorismo",$H$57="Trámites, OPAs y Consultas de Acceso a la Información Pública"),'6.Valoración Control Corrupción'!$E58,'5. Valoración de Controles'!$H58))</f>
        <v/>
      </c>
      <c r="R58" s="78" t="str">
        <f>IF($H$57="","",
IF(OR($H$57="Corrupción",$H$57="Lavado de Activos",$H$57="Financiación del Terrorismo",$H$57="Trámites, OPAs y Consultas de Acceso a la Información Pública"),"No Aplica",'5. Valoración de Controles'!$I58))</f>
        <v/>
      </c>
      <c r="S58" s="78" t="str">
        <f>IF($H$57="","",
IF(OR($H$57="Corrupción",$H$57="Lavado de Activos",$H$57="Financiación del Terrorismo",$H$57="Trámites, OPAs y Consultas de Acceso a la Información Pública"),"No Aplica",'5. Valoración de Controles'!$J58))</f>
        <v/>
      </c>
      <c r="T58" s="78" t="str">
        <f>IF($H$57="","",
IF(OR($H$57="Corrupción",$H$57="Lavado de Activos",$H$57="Financiación del Terrorismo",$H$57="Trámites, OPAs y Consultas de Acceso a la Información Pública"),"No Aplica",'5. Valoración de Controles'!$K58))</f>
        <v/>
      </c>
      <c r="U58" s="78" t="str">
        <f>IF($H$57="","",
IF(OR($H$57="Corrupción",$H$57="Lavado de Activos",$H$57="Financiación del Terrorismo",$H$57="Trámites, OPAs y Consultas de Acceso a la Información Pública"),"No Aplica",'5. Valoración de Controles'!$L58))</f>
        <v/>
      </c>
      <c r="V58" s="78" t="str">
        <f>IF($H$57="","",
IF(OR($H$57="Corrupción",$H$57="Lavado de Activos",$H$57="Financiación del Terrorismo",$H$57="Trámites, OPAs y Consultas de Acceso a la Información Pública"),"No Aplica",'5. Valoración de Controles'!$M58))</f>
        <v/>
      </c>
      <c r="W58" s="78" t="str">
        <f>IF($H$57="","",
IF(OR($H$57="Corrupción",$H$57="Lavado de Activos",$H$57="Financiación del Terrorismo",$H$57="Trámites, OPAs y Consultas de Acceso a la Información Pública"),"No Aplica",'5. Valoración de Controles'!$N58))</f>
        <v/>
      </c>
      <c r="X58" s="90" t="str">
        <f>IF($H$57="","",
IF(OR($H$57="Corrupción",$H$57="Lavado de Activos",$H$57="Financiación del Terrorismo",$H$57="Trámites, OPAs y Consultas de Acceso a la Información Pública"),"No Aplica",'5. Valoración de Controles'!$O58))</f>
        <v/>
      </c>
      <c r="Y58" s="90" t="str">
        <f>IF($H$57="","",
IF(OR($H$57="Corrupción",$H$57="Lavado de Activos",$H$57="Financiación del Terrorismo",$H$57="Trámites, OPAs y Consultas de Acceso a la Información Pública"),"No Aplica",'5. Valoración de Controles'!$P58))</f>
        <v/>
      </c>
      <c r="Z58" s="90" t="str">
        <f>IF($H$57="","",
IF(OR($H$57="Corrupción",$H$57="Lavado de Activos",$H$57="Financiación del Terrorismo",$H$57="Trámites, OPAs y Consultas de Acceso a la Información Pública"),"No Aplica",'5. Valoración de Controles'!$Q58))</f>
        <v/>
      </c>
      <c r="AA58" s="79" t="str">
        <f>IF($H$57="","",
IF(OR($H$57="Corrupción",$H$57="Lavado de Activos",$H$57="Financiación del Terrorismo",$H$57="Trámites, OPAs y Consultas de Acceso a la Información Pública"),"No aplica",'5. Valoración de Controles'!$R58))</f>
        <v/>
      </c>
      <c r="AB58" s="45"/>
      <c r="AC58" s="45"/>
      <c r="AD58" s="45"/>
      <c r="AE58" s="45"/>
      <c r="AF58" s="45"/>
      <c r="AG58" s="45"/>
      <c r="AH58" s="45"/>
      <c r="AI58" s="45"/>
      <c r="AJ58" s="45"/>
      <c r="AK58" s="45"/>
      <c r="AL58" s="45"/>
      <c r="AM58" s="6"/>
      <c r="AN58" s="6"/>
      <c r="AO58" s="6"/>
      <c r="AP58" s="6"/>
      <c r="AQ58" s="6"/>
      <c r="AR58" s="6"/>
      <c r="AS58" s="6"/>
      <c r="AT58" s="6"/>
      <c r="AU58" s="6"/>
      <c r="AV58" s="6"/>
      <c r="AW58" s="6"/>
      <c r="AX58" s="6"/>
      <c r="AY58" s="6"/>
      <c r="AZ58" s="6"/>
      <c r="BA58" s="6"/>
      <c r="BB58" s="6"/>
      <c r="BC58" s="6"/>
      <c r="BD58" s="6"/>
      <c r="BE58" s="6"/>
      <c r="BF58" s="6"/>
    </row>
    <row r="59" ht="31.5" customHeight="1">
      <c r="A59" s="50"/>
      <c r="B59" s="50"/>
      <c r="C59" s="50"/>
      <c r="D59" s="50"/>
      <c r="E59" s="50"/>
      <c r="F59" s="50"/>
      <c r="G59" s="50"/>
      <c r="H59" s="50"/>
      <c r="I59" s="50"/>
      <c r="J59" s="50"/>
      <c r="K59" s="50"/>
      <c r="L59" s="50"/>
      <c r="M59" s="50"/>
      <c r="N59" s="50"/>
      <c r="O59" s="50"/>
      <c r="P59" s="50"/>
      <c r="Q59" s="89" t="str">
        <f>IF($H$57="","",
IF(OR($H$57="Corrupción",$H$57="Lavado de Activos",$H$57="Financiación del Terrorismo",$H$57="Trámites, OPAs y Consultas de Acceso a la Información Pública"),'6.Valoración Control Corrupción'!$E59,'5. Valoración de Controles'!$H59))</f>
        <v/>
      </c>
      <c r="R59" s="78" t="str">
        <f>IF($H$57="","",
IF(OR($H$57="Corrupción",$H$57="Lavado de Activos",$H$57="Financiación del Terrorismo",$H$57="Trámites, OPAs y Consultas de Acceso a la Información Pública"),"No Aplica",'5. Valoración de Controles'!$I59))</f>
        <v/>
      </c>
      <c r="S59" s="78" t="str">
        <f>IF($H$57="","",
IF(OR($H$57="Corrupción",$H$57="Lavado de Activos",$H$57="Financiación del Terrorismo",$H$57="Trámites, OPAs y Consultas de Acceso a la Información Pública"),"No Aplica",'5. Valoración de Controles'!$J59))</f>
        <v/>
      </c>
      <c r="T59" s="78" t="str">
        <f>IF($H$57="","",
IF(OR($H$57="Corrupción",$H$57="Lavado de Activos",$H$57="Financiación del Terrorismo",$H$57="Trámites, OPAs y Consultas de Acceso a la Información Pública"),"No Aplica",'5. Valoración de Controles'!$K59))</f>
        <v/>
      </c>
      <c r="U59" s="78" t="str">
        <f>IF($H$57="","",
IF(OR($H$57="Corrupción",$H$57="Lavado de Activos",$H$57="Financiación del Terrorismo",$H$57="Trámites, OPAs y Consultas de Acceso a la Información Pública"),"No Aplica",'5. Valoración de Controles'!$L59))</f>
        <v/>
      </c>
      <c r="V59" s="78" t="str">
        <f>IF($H$57="","",
IF(OR($H$57="Corrupción",$H$57="Lavado de Activos",$H$57="Financiación del Terrorismo",$H$57="Trámites, OPAs y Consultas de Acceso a la Información Pública"),"No Aplica",'5. Valoración de Controles'!$M59))</f>
        <v/>
      </c>
      <c r="W59" s="78" t="str">
        <f>IF($H$57="","",
IF(OR($H$57="Corrupción",$H$57="Lavado de Activos",$H$57="Financiación del Terrorismo",$H$57="Trámites, OPAs y Consultas de Acceso a la Información Pública"),"No Aplica",'5. Valoración de Controles'!$N59))</f>
        <v/>
      </c>
      <c r="X59" s="90" t="str">
        <f>IF($H$57="","",
IF(OR($H$57="Corrupción",$H$57="Lavado de Activos",$H$57="Financiación del Terrorismo",$H$57="Trámites, OPAs y Consultas de Acceso a la Información Pública"),"No Aplica",'5. Valoración de Controles'!$O59))</f>
        <v/>
      </c>
      <c r="Y59" s="90" t="str">
        <f>IF($H$57="","",
IF(OR($H$57="Corrupción",$H$57="Lavado de Activos",$H$57="Financiación del Terrorismo",$H$57="Trámites, OPAs y Consultas de Acceso a la Información Pública"),"No Aplica",'5. Valoración de Controles'!$P59))</f>
        <v/>
      </c>
      <c r="Z59" s="90" t="str">
        <f>IF($H$57="","",
IF(OR($H$57="Corrupción",$H$57="Lavado de Activos",$H$57="Financiación del Terrorismo",$H$57="Trámites, OPAs y Consultas de Acceso a la Información Pública"),"No Aplica",'5. Valoración de Controles'!$Q59))</f>
        <v/>
      </c>
      <c r="AA59" s="79" t="str">
        <f>IF($H$57="","",
IF(OR($H$57="Corrupción",$H$57="Lavado de Activos",$H$57="Financiación del Terrorismo",$H$57="Trámites, OPAs y Consultas de Acceso a la Información Pública"),"No aplica",'5. Valoración de Controles'!$R59))</f>
        <v/>
      </c>
      <c r="AB59" s="50"/>
      <c r="AC59" s="50"/>
      <c r="AD59" s="50"/>
      <c r="AE59" s="50"/>
      <c r="AF59" s="50"/>
      <c r="AG59" s="50"/>
      <c r="AH59" s="50"/>
      <c r="AI59" s="50"/>
      <c r="AJ59" s="50"/>
      <c r="AK59" s="50"/>
      <c r="AL59" s="50"/>
      <c r="AM59" s="6"/>
      <c r="AN59" s="6"/>
      <c r="AO59" s="6"/>
      <c r="AP59" s="6"/>
      <c r="AQ59" s="6"/>
      <c r="AR59" s="6"/>
      <c r="AS59" s="6"/>
      <c r="AT59" s="6"/>
      <c r="AU59" s="6"/>
      <c r="AV59" s="6"/>
      <c r="AW59" s="6"/>
      <c r="AX59" s="6"/>
      <c r="AY59" s="6"/>
      <c r="AZ59" s="6"/>
      <c r="BA59" s="6"/>
      <c r="BB59" s="6"/>
      <c r="BC59" s="6"/>
      <c r="BD59" s="6"/>
      <c r="BE59" s="6"/>
      <c r="BF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9" t="str">
        <f>IF($H$60="","",
IF(OR($H$60="Corrupción",$H$60="Lavado de Activos",$H$60="Financiación del Terrorismo",$H$60="Trámites, OPAs y Consultas de Acceso a la Información Pública"),'6.Valoración Control Corrupción'!$E60,'5. Valoración de Controles'!$H60))</f>
        <v/>
      </c>
      <c r="R60" s="78" t="str">
        <f>IF($H$60="","",
IF(OR($H$60="Corrupción",$H$60="Lavado de Activos",$H$60="Financiación del Terrorismo",$H$60="Trámites, OPAs y Consultas de Acceso a la Información Pública"),"No Aplica",'5. Valoración de Controles'!$I60))</f>
        <v/>
      </c>
      <c r="S60" s="78" t="str">
        <f>IF($H$60="","",
IF(OR($H$60="Corrupción",$H$60="Lavado de Activos",$H$60="Financiación del Terrorismo",$H$60="Trámites, OPAs y Consultas de Acceso a la Información Pública"),"No Aplica",'5. Valoración de Controles'!$J60))</f>
        <v/>
      </c>
      <c r="T60" s="78" t="str">
        <f>IF($H$60="","",
IF(OR($H$60="Corrupción",$H$60="Lavado de Activos",$H$60="Financiación del Terrorismo",$H$60="Trámites, OPAs y Consultas de Acceso a la Información Pública"),"No Aplica",'5. Valoración de Controles'!$K60))</f>
        <v/>
      </c>
      <c r="U60" s="78" t="str">
        <f>IF($H$60="","",
IF(OR($H$60="Corrupción",$H$60="Lavado de Activos",$H$60="Financiación del Terrorismo",$H$60="Trámites, OPAs y Consultas de Acceso a la Información Pública"),"No Aplica",'5. Valoración de Controles'!$L60))</f>
        <v/>
      </c>
      <c r="V60" s="78" t="str">
        <f>IF($H$60="","",
IF(OR($H$60="Corrupción",$H$60="Lavado de Activos",$H$60="Financiación del Terrorismo",$H$60="Trámites, OPAs y Consultas de Acceso a la Información Pública"),"No Aplica",'5. Valoración de Controles'!$M60))</f>
        <v/>
      </c>
      <c r="W60" s="78" t="str">
        <f>IF($H$60="","",
IF(OR($H$60="Corrupción",$H$60="Lavado de Activos",$H$60="Financiación del Terrorismo",$H$60="Trámites, OPAs y Consultas de Acceso a la Información Pública"),"No Aplica",'5. Valoración de Controles'!$N60))</f>
        <v/>
      </c>
      <c r="X60" s="90" t="str">
        <f>IF($H$60="","",
IF(OR($H$60="Corrupción",$H$60="Lavado de Activos",$H$60="Financiación del Terrorismo",$H$60="Trámites, OPAs y Consultas de Acceso a la Información Pública"),"No Aplica",'5. Valoración de Controles'!$O60))</f>
        <v/>
      </c>
      <c r="Y60" s="90" t="str">
        <f>IF($H$60="","",
IF(OR($H$60="Corrupción",$H$60="Lavado de Activos",$H$60="Financiación del Terrorismo",$H$60="Trámites, OPAs y Consultas de Acceso a la Información Pública"),"No Aplica",'5. Valoración de Controles'!$P60))</f>
        <v/>
      </c>
      <c r="Z60" s="90" t="str">
        <f>IF($H$60="","",
IF(OR($H$60="Corrupción",$H$60="Lavado de Activos",$H$60="Financiación del Terrorismo",$H$60="Trámites, OPAs y Consultas de Acceso a la Información Pública"),"No Aplica",'5. Valoración de Controles'!$Q60))</f>
        <v/>
      </c>
      <c r="AA60" s="79" t="str">
        <f>IF($H$60="","",
IF(OR($H$60="Corrupción",$H$60="Lavado de Activos",$H$60="Financiación del Terrorismo",$H$60="Trámites, OPAs y Consultas de Acceso a la Información Pública"),"No aplica",'5. Valoración de Controles'!$R60))</f>
        <v/>
      </c>
      <c r="AB60" s="53"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3"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6"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5"/>
      <c r="AH60" s="76"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5"/>
      <c r="AJ60" s="92"/>
      <c r="AK60" s="92" t="str">
        <f>IF(AI60="","","∑ Peso porcentual de cada acción definida")</f>
        <v/>
      </c>
      <c r="AL60" s="52"/>
      <c r="AM60" s="7"/>
      <c r="AN60" s="7"/>
      <c r="AO60" s="7"/>
      <c r="AP60" s="7"/>
      <c r="AQ60" s="7"/>
      <c r="AR60" s="7"/>
      <c r="AS60" s="7"/>
      <c r="AT60" s="7"/>
      <c r="AU60" s="7"/>
      <c r="AV60" s="7"/>
      <c r="AW60" s="7"/>
      <c r="AX60" s="7"/>
      <c r="AY60" s="7"/>
      <c r="AZ60" s="7"/>
      <c r="BA60" s="7"/>
      <c r="BB60" s="7"/>
      <c r="BC60" s="7"/>
      <c r="BD60" s="7"/>
      <c r="BE60" s="7"/>
      <c r="BF60" s="7"/>
    </row>
    <row r="61" ht="31.5" customHeight="1">
      <c r="A61" s="45"/>
      <c r="B61" s="45"/>
      <c r="C61" s="45"/>
      <c r="D61" s="45"/>
      <c r="E61" s="45"/>
      <c r="F61" s="45"/>
      <c r="G61" s="45"/>
      <c r="H61" s="45"/>
      <c r="I61" s="45"/>
      <c r="J61" s="45"/>
      <c r="K61" s="45"/>
      <c r="L61" s="45"/>
      <c r="M61" s="45"/>
      <c r="N61" s="45"/>
      <c r="O61" s="45"/>
      <c r="P61" s="45"/>
      <c r="Q61" s="89" t="str">
        <f>IF($H$60="","",
IF(OR($H$60="Corrupción",$H$60="Lavado de Activos",$H$60="Financiación del Terrorismo",$H$60="Trámites, OPAs y Consultas de Acceso a la Información Pública"),'6.Valoración Control Corrupción'!$E61,'5. Valoración de Controles'!$H61))</f>
        <v/>
      </c>
      <c r="R61" s="78" t="str">
        <f>IF($H$60="","",
IF(OR($H$60="Corrupción",$H$60="Lavado de Activos",$H$60="Financiación del Terrorismo",$H$60="Trámites, OPAs y Consultas de Acceso a la Información Pública"),"No Aplica",'5. Valoración de Controles'!$I61))</f>
        <v/>
      </c>
      <c r="S61" s="78" t="str">
        <f>IF($H$60="","",
IF(OR($H$60="Corrupción",$H$60="Lavado de Activos",$H$60="Financiación del Terrorismo",$H$60="Trámites, OPAs y Consultas de Acceso a la Información Pública"),"No Aplica",'5. Valoración de Controles'!$J61))</f>
        <v/>
      </c>
      <c r="T61" s="78" t="str">
        <f>IF($H$60="","",
IF(OR($H$60="Corrupción",$H$60="Lavado de Activos",$H$60="Financiación del Terrorismo",$H$60="Trámites, OPAs y Consultas de Acceso a la Información Pública"),"No Aplica",'5. Valoración de Controles'!$K61))</f>
        <v/>
      </c>
      <c r="U61" s="78" t="str">
        <f>IF($H$60="","",
IF(OR($H$60="Corrupción",$H$60="Lavado de Activos",$H$60="Financiación del Terrorismo",$H$60="Trámites, OPAs y Consultas de Acceso a la Información Pública"),"No Aplica",'5. Valoración de Controles'!$L61))</f>
        <v/>
      </c>
      <c r="V61" s="78" t="str">
        <f>IF($H$60="","",
IF(OR($H$60="Corrupción",$H$60="Lavado de Activos",$H$60="Financiación del Terrorismo",$H$60="Trámites, OPAs y Consultas de Acceso a la Información Pública"),"No Aplica",'5. Valoración de Controles'!$M61))</f>
        <v/>
      </c>
      <c r="W61" s="78" t="str">
        <f>IF($H$60="","",
IF(OR($H$60="Corrupción",$H$60="Lavado de Activos",$H$60="Financiación del Terrorismo",$H$60="Trámites, OPAs y Consultas de Acceso a la Información Pública"),"No Aplica",'5. Valoración de Controles'!$N61))</f>
        <v/>
      </c>
      <c r="X61" s="90" t="str">
        <f>IF($H$60="","",
IF(OR($H$60="Corrupción",$H$60="Lavado de Activos",$H$60="Financiación del Terrorismo",$H$60="Trámites, OPAs y Consultas de Acceso a la Información Pública"),"No Aplica",'5. Valoración de Controles'!$O61))</f>
        <v/>
      </c>
      <c r="Y61" s="90" t="str">
        <f>IF($H$60="","",
IF(OR($H$60="Corrupción",$H$60="Lavado de Activos",$H$60="Financiación del Terrorismo",$H$60="Trámites, OPAs y Consultas de Acceso a la Información Pública"),"No Aplica",'5. Valoración de Controles'!$P61))</f>
        <v/>
      </c>
      <c r="Z61" s="90" t="str">
        <f>IF($H$60="","",
IF(OR($H$60="Corrupción",$H$60="Lavado de Activos",$H$60="Financiación del Terrorismo",$H$60="Trámites, OPAs y Consultas de Acceso a la Información Pública"),"No Aplica",'5. Valoración de Controles'!$Q61))</f>
        <v/>
      </c>
      <c r="AA61" s="79" t="str">
        <f>IF($H$60="","",
IF(OR($H$60="Corrupción",$H$60="Lavado de Activos",$H$60="Financiación del Terrorismo",$H$60="Trámites, OPAs y Consultas de Acceso a la Información Pública"),"No aplica",'5. Valoración de Controles'!$R61))</f>
        <v/>
      </c>
      <c r="AB61" s="45"/>
      <c r="AC61" s="45"/>
      <c r="AD61" s="45"/>
      <c r="AE61" s="45"/>
      <c r="AF61" s="45"/>
      <c r="AG61" s="45"/>
      <c r="AH61" s="45"/>
      <c r="AI61" s="45"/>
      <c r="AJ61" s="45"/>
      <c r="AK61" s="45"/>
      <c r="AL61" s="45"/>
      <c r="AM61" s="6"/>
      <c r="AN61" s="6"/>
      <c r="AO61" s="6"/>
      <c r="AP61" s="6"/>
      <c r="AQ61" s="6"/>
      <c r="AR61" s="6"/>
      <c r="AS61" s="6"/>
      <c r="AT61" s="6"/>
      <c r="AU61" s="6"/>
      <c r="AV61" s="6"/>
      <c r="AW61" s="6"/>
      <c r="AX61" s="6"/>
      <c r="AY61" s="6"/>
      <c r="AZ61" s="6"/>
      <c r="BA61" s="6"/>
      <c r="BB61" s="6"/>
      <c r="BC61" s="6"/>
      <c r="BD61" s="6"/>
      <c r="BE61" s="6"/>
      <c r="BF61" s="6"/>
    </row>
    <row r="62" ht="31.5" customHeight="1">
      <c r="A62" s="50"/>
      <c r="B62" s="50"/>
      <c r="C62" s="50"/>
      <c r="D62" s="50"/>
      <c r="E62" s="50"/>
      <c r="F62" s="50"/>
      <c r="G62" s="50"/>
      <c r="H62" s="50"/>
      <c r="I62" s="50"/>
      <c r="J62" s="50"/>
      <c r="K62" s="50"/>
      <c r="L62" s="50"/>
      <c r="M62" s="50"/>
      <c r="N62" s="50"/>
      <c r="O62" s="50"/>
      <c r="P62" s="50"/>
      <c r="Q62" s="89" t="str">
        <f>IF($H$60="","",
IF(OR($H$60="Corrupción",$H$60="Lavado de Activos",$H$60="Financiación del Terrorismo",$H$60="Trámites, OPAs y Consultas de Acceso a la Información Pública"),'6.Valoración Control Corrupción'!$E62,'5. Valoración de Controles'!$H62))</f>
        <v/>
      </c>
      <c r="R62" s="78" t="str">
        <f>IF($H$60="","",
IF(OR($H$60="Corrupción",$H$60="Lavado de Activos",$H$60="Financiación del Terrorismo",$H$60="Trámites, OPAs y Consultas de Acceso a la Información Pública"),"No Aplica",'5. Valoración de Controles'!$I62))</f>
        <v/>
      </c>
      <c r="S62" s="78" t="str">
        <f>IF($H$60="","",
IF(OR($H$60="Corrupción",$H$60="Lavado de Activos",$H$60="Financiación del Terrorismo",$H$60="Trámites, OPAs y Consultas de Acceso a la Información Pública"),"No Aplica",'5. Valoración de Controles'!$J62))</f>
        <v/>
      </c>
      <c r="T62" s="78" t="str">
        <f>IF($H$60="","",
IF(OR($H$60="Corrupción",$H$60="Lavado de Activos",$H$60="Financiación del Terrorismo",$H$60="Trámites, OPAs y Consultas de Acceso a la Información Pública"),"No Aplica",'5. Valoración de Controles'!$K62))</f>
        <v/>
      </c>
      <c r="U62" s="78" t="str">
        <f>IF($H$60="","",
IF(OR($H$60="Corrupción",$H$60="Lavado de Activos",$H$60="Financiación del Terrorismo",$H$60="Trámites, OPAs y Consultas de Acceso a la Información Pública"),"No Aplica",'5. Valoración de Controles'!$L62))</f>
        <v/>
      </c>
      <c r="V62" s="78" t="str">
        <f>IF($H$60="","",
IF(OR($H$60="Corrupción",$H$60="Lavado de Activos",$H$60="Financiación del Terrorismo",$H$60="Trámites, OPAs y Consultas de Acceso a la Información Pública"),"No Aplica",'5. Valoración de Controles'!$M62))</f>
        <v/>
      </c>
      <c r="W62" s="78" t="str">
        <f>IF($H$60="","",
IF(OR($H$60="Corrupción",$H$60="Lavado de Activos",$H$60="Financiación del Terrorismo",$H$60="Trámites, OPAs y Consultas de Acceso a la Información Pública"),"No Aplica",'5. Valoración de Controles'!$N62))</f>
        <v/>
      </c>
      <c r="X62" s="90" t="str">
        <f>IF($H$60="","",
IF(OR($H$60="Corrupción",$H$60="Lavado de Activos",$H$60="Financiación del Terrorismo",$H$60="Trámites, OPAs y Consultas de Acceso a la Información Pública"),"No Aplica",'5. Valoración de Controles'!$O62))</f>
        <v/>
      </c>
      <c r="Y62" s="90" t="str">
        <f>IF($H$60="","",
IF(OR($H$60="Corrupción",$H$60="Lavado de Activos",$H$60="Financiación del Terrorismo",$H$60="Trámites, OPAs y Consultas de Acceso a la Información Pública"),"No Aplica",'5. Valoración de Controles'!$P62))</f>
        <v/>
      </c>
      <c r="Z62" s="90" t="str">
        <f>IF($H$60="","",
IF(OR($H$60="Corrupción",$H$60="Lavado de Activos",$H$60="Financiación del Terrorismo",$H$60="Trámites, OPAs y Consultas de Acceso a la Información Pública"),"No Aplica",'5. Valoración de Controles'!$Q62))</f>
        <v/>
      </c>
      <c r="AA62" s="79" t="str">
        <f>IF($H$60="","",
IF(OR($H$60="Corrupción",$H$60="Lavado de Activos",$H$60="Financiación del Terrorismo",$H$60="Trámites, OPAs y Consultas de Acceso a la Información Pública"),"No aplica",'5. Valoración de Controles'!$R62))</f>
        <v/>
      </c>
      <c r="AB62" s="50"/>
      <c r="AC62" s="50"/>
      <c r="AD62" s="50"/>
      <c r="AE62" s="50"/>
      <c r="AF62" s="50"/>
      <c r="AG62" s="50"/>
      <c r="AH62" s="50"/>
      <c r="AI62" s="50"/>
      <c r="AJ62" s="50"/>
      <c r="AK62" s="50"/>
      <c r="AL62" s="50"/>
      <c r="AM62" s="6"/>
      <c r="AN62" s="6"/>
      <c r="AO62" s="6"/>
      <c r="AP62" s="6"/>
      <c r="AQ62" s="6"/>
      <c r="AR62" s="6"/>
      <c r="AS62" s="6"/>
      <c r="AT62" s="6"/>
      <c r="AU62" s="6"/>
      <c r="AV62" s="6"/>
      <c r="AW62" s="6"/>
      <c r="AX62" s="6"/>
      <c r="AY62" s="6"/>
      <c r="AZ62" s="6"/>
      <c r="BA62" s="6"/>
      <c r="BB62" s="6"/>
      <c r="BC62" s="6"/>
      <c r="BD62" s="6"/>
      <c r="BE62" s="6"/>
      <c r="BF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9" t="str">
        <f>IF($H$63="","",
IF(OR($H$63="Corrupción",$H$63="Lavado de Activos",$H$63="Financiación del Terrorismo",$H$63="Trámites, OPAs y Consultas de Acceso a la Información Pública"),'6.Valoración Control Corrupción'!$E63,'5. Valoración de Controles'!$H63))</f>
        <v/>
      </c>
      <c r="R63" s="78" t="str">
        <f>IF($H$63="","",
IF(OR($H$63="Corrupción",$H$63="Lavado de Activos",$H$63="Financiación del Terrorismo",$H$63="Trámites, OPAs y Consultas de Acceso a la Información Pública"),"No Aplica",'5. Valoración de Controles'!$I63))</f>
        <v/>
      </c>
      <c r="S63" s="78" t="str">
        <f>IF($H$63="","",
IF(OR($H$63="Corrupción",$H$63="Lavado de Activos",$H$63="Financiación del Terrorismo",$H$63="Trámites, OPAs y Consultas de Acceso a la Información Pública"),"No Aplica",'5. Valoración de Controles'!$J63))</f>
        <v/>
      </c>
      <c r="T63" s="78" t="str">
        <f>IF($H$63="","",
IF(OR($H$63="Corrupción",$H$63="Lavado de Activos",$H$63="Financiación del Terrorismo",$H$63="Trámites, OPAs y Consultas de Acceso a la Información Pública"),"No Aplica",'5. Valoración de Controles'!$K63))</f>
        <v/>
      </c>
      <c r="U63" s="78" t="str">
        <f>IF($H$63="","",
IF(OR($H$63="Corrupción",$H$63="Lavado de Activos",$H$63="Financiación del Terrorismo",$H$63="Trámites, OPAs y Consultas de Acceso a la Información Pública"),"No Aplica",'5. Valoración de Controles'!$L63))</f>
        <v/>
      </c>
      <c r="V63" s="78" t="str">
        <f>IF($H$63="","",
IF(OR($H$63="Corrupción",$H$63="Lavado de Activos",$H$63="Financiación del Terrorismo",$H$63="Trámites, OPAs y Consultas de Acceso a la Información Pública"),"No Aplica",'5. Valoración de Controles'!$M63))</f>
        <v/>
      </c>
      <c r="W63" s="78" t="str">
        <f>IF($H$63="","",
IF(OR($H$63="Corrupción",$H$63="Lavado de Activos",$H$63="Financiación del Terrorismo",$H$63="Trámites, OPAs y Consultas de Acceso a la Información Pública"),"No Aplica",'5. Valoración de Controles'!$N63))</f>
        <v/>
      </c>
      <c r="X63" s="90" t="str">
        <f>IF($H$63="","",
IF(OR($H$63="Corrupción",$H$63="Lavado de Activos",$H$63="Financiación del Terrorismo",$H$63="Trámites, OPAs y Consultas de Acceso a la Información Pública"),"No Aplica",'5. Valoración de Controles'!$O63))</f>
        <v/>
      </c>
      <c r="Y63" s="90" t="str">
        <f>IF($H$63="","",
IF(OR($H$63="Corrupción",$H$63="Lavado de Activos",$H$63="Financiación del Terrorismo",$H$63="Trámites, OPAs y Consultas de Acceso a la Información Pública"),"No Aplica",'5. Valoración de Controles'!$P63))</f>
        <v/>
      </c>
      <c r="Z63" s="90" t="str">
        <f>IF($H$63="","",
IF(OR($H$63="Corrupción",$H$63="Lavado de Activos",$H$63="Financiación del Terrorismo",$H$63="Trámites, OPAs y Consultas de Acceso a la Información Pública"),"No Aplica",'5. Valoración de Controles'!$Q63))</f>
        <v/>
      </c>
      <c r="AA63" s="79" t="str">
        <f>IF($H$63="","",
IF(OR($H$63="Corrupción",$H$63="Lavado de Activos",$H$63="Financiación del Terrorismo",$H$63="Trámites, OPAs y Consultas de Acceso a la Información Pública"),"No aplica",'5. Valoración de Controles'!$R63))</f>
        <v/>
      </c>
      <c r="AB63" s="53"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3"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6"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5"/>
      <c r="AH63" s="76"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5"/>
      <c r="AJ63" s="92"/>
      <c r="AK63" s="92" t="str">
        <f>IF(AI63="","","∑ Peso porcentual de cada acción definida")</f>
        <v/>
      </c>
      <c r="AL63" s="52"/>
      <c r="AM63" s="7"/>
      <c r="AN63" s="7"/>
      <c r="AO63" s="7"/>
      <c r="AP63" s="7"/>
      <c r="AQ63" s="7"/>
      <c r="AR63" s="7"/>
      <c r="AS63" s="7"/>
      <c r="AT63" s="7"/>
      <c r="AU63" s="7"/>
      <c r="AV63" s="7"/>
      <c r="AW63" s="7"/>
      <c r="AX63" s="7"/>
      <c r="AY63" s="7"/>
      <c r="AZ63" s="7"/>
      <c r="BA63" s="7"/>
      <c r="BB63" s="7"/>
      <c r="BC63" s="7"/>
      <c r="BD63" s="7"/>
      <c r="BE63" s="7"/>
      <c r="BF63" s="7"/>
    </row>
    <row r="64" ht="31.5" customHeight="1">
      <c r="A64" s="45"/>
      <c r="B64" s="45"/>
      <c r="C64" s="45"/>
      <c r="D64" s="45"/>
      <c r="E64" s="45"/>
      <c r="F64" s="45"/>
      <c r="G64" s="45"/>
      <c r="H64" s="45"/>
      <c r="I64" s="45"/>
      <c r="J64" s="45"/>
      <c r="K64" s="45"/>
      <c r="L64" s="45"/>
      <c r="M64" s="45"/>
      <c r="N64" s="45"/>
      <c r="O64" s="45"/>
      <c r="P64" s="45"/>
      <c r="Q64" s="89" t="str">
        <f>IF($H$63="","",
IF(OR($H$63="Corrupción",$H$63="Lavado de Activos",$H$63="Financiación del Terrorismo",$H$63="Trámites, OPAs y Consultas de Acceso a la Información Pública"),'6.Valoración Control Corrupción'!$E64,'5. Valoración de Controles'!$H64))</f>
        <v/>
      </c>
      <c r="R64" s="78" t="str">
        <f>IF($H$63="","",
IF(OR($H$63="Corrupción",$H$63="Lavado de Activos",$H$63="Financiación del Terrorismo",$H$63="Trámites, OPAs y Consultas de Acceso a la Información Pública"),"No Aplica",'5. Valoración de Controles'!$I64))</f>
        <v/>
      </c>
      <c r="S64" s="78" t="str">
        <f>IF($H$63="","",
IF(OR($H$63="Corrupción",$H$63="Lavado de Activos",$H$63="Financiación del Terrorismo",$H$63="Trámites, OPAs y Consultas de Acceso a la Información Pública"),"No Aplica",'5. Valoración de Controles'!$J64))</f>
        <v/>
      </c>
      <c r="T64" s="78" t="str">
        <f>IF($H$63="","",
IF(OR($H$63="Corrupción",$H$63="Lavado de Activos",$H$63="Financiación del Terrorismo",$H$63="Trámites, OPAs y Consultas de Acceso a la Información Pública"),"No Aplica",'5. Valoración de Controles'!$K64))</f>
        <v/>
      </c>
      <c r="U64" s="78" t="str">
        <f>IF($H$63="","",
IF(OR($H$63="Corrupción",$H$63="Lavado de Activos",$H$63="Financiación del Terrorismo",$H$63="Trámites, OPAs y Consultas de Acceso a la Información Pública"),"No Aplica",'5. Valoración de Controles'!$L64))</f>
        <v/>
      </c>
      <c r="V64" s="78" t="str">
        <f>IF($H$63="","",
IF(OR($H$63="Corrupción",$H$63="Lavado de Activos",$H$63="Financiación del Terrorismo",$H$63="Trámites, OPAs y Consultas de Acceso a la Información Pública"),"No Aplica",'5. Valoración de Controles'!$M64))</f>
        <v/>
      </c>
      <c r="W64" s="78" t="str">
        <f>IF($H$63="","",
IF(OR($H$63="Corrupción",$H$63="Lavado de Activos",$H$63="Financiación del Terrorismo",$H$63="Trámites, OPAs y Consultas de Acceso a la Información Pública"),"No Aplica",'5. Valoración de Controles'!$N64))</f>
        <v/>
      </c>
      <c r="X64" s="90" t="str">
        <f>IF($H$63="","",
IF(OR($H$63="Corrupción",$H$63="Lavado de Activos",$H$63="Financiación del Terrorismo",$H$63="Trámites, OPAs y Consultas de Acceso a la Información Pública"),"No Aplica",'5. Valoración de Controles'!$O64))</f>
        <v/>
      </c>
      <c r="Y64" s="90" t="str">
        <f>IF($H$63="","",
IF(OR($H$63="Corrupción",$H$63="Lavado de Activos",$H$63="Financiación del Terrorismo",$H$63="Trámites, OPAs y Consultas de Acceso a la Información Pública"),"No Aplica",'5. Valoración de Controles'!$P64))</f>
        <v/>
      </c>
      <c r="Z64" s="90" t="str">
        <f>IF($H$63="","",
IF(OR($H$63="Corrupción",$H$63="Lavado de Activos",$H$63="Financiación del Terrorismo",$H$63="Trámites, OPAs y Consultas de Acceso a la Información Pública"),"No Aplica",'5. Valoración de Controles'!$Q64))</f>
        <v/>
      </c>
      <c r="AA64" s="79" t="str">
        <f>IF($H$63="","",
IF(OR($H$63="Corrupción",$H$63="Lavado de Activos",$H$63="Financiación del Terrorismo",$H$63="Trámites, OPAs y Consultas de Acceso a la Información Pública"),"No aplica",'5. Valoración de Controles'!$R64))</f>
        <v/>
      </c>
      <c r="AB64" s="45"/>
      <c r="AC64" s="45"/>
      <c r="AD64" s="45"/>
      <c r="AE64" s="45"/>
      <c r="AF64" s="45"/>
      <c r="AG64" s="45"/>
      <c r="AH64" s="45"/>
      <c r="AI64" s="45"/>
      <c r="AJ64" s="45"/>
      <c r="AK64" s="45"/>
      <c r="AL64" s="45"/>
      <c r="AM64" s="6"/>
      <c r="AN64" s="6"/>
      <c r="AO64" s="6"/>
      <c r="AP64" s="6"/>
      <c r="AQ64" s="6"/>
      <c r="AR64" s="6"/>
      <c r="AS64" s="6"/>
      <c r="AT64" s="6"/>
      <c r="AU64" s="6"/>
      <c r="AV64" s="6"/>
      <c r="AW64" s="6"/>
      <c r="AX64" s="6"/>
      <c r="AY64" s="6"/>
      <c r="AZ64" s="6"/>
      <c r="BA64" s="6"/>
      <c r="BB64" s="6"/>
      <c r="BC64" s="6"/>
      <c r="BD64" s="6"/>
      <c r="BE64" s="6"/>
      <c r="BF64" s="6"/>
    </row>
    <row r="65" ht="31.5" customHeight="1">
      <c r="A65" s="50"/>
      <c r="B65" s="50"/>
      <c r="C65" s="50"/>
      <c r="D65" s="50"/>
      <c r="E65" s="50"/>
      <c r="F65" s="50"/>
      <c r="G65" s="50"/>
      <c r="H65" s="50"/>
      <c r="I65" s="50"/>
      <c r="J65" s="50"/>
      <c r="K65" s="50"/>
      <c r="L65" s="50"/>
      <c r="M65" s="50"/>
      <c r="N65" s="50"/>
      <c r="O65" s="50"/>
      <c r="P65" s="50"/>
      <c r="Q65" s="89" t="str">
        <f>IF($H$63="","",
IF(OR($H$63="Corrupción",$H$63="Lavado de Activos",$H$63="Financiación del Terrorismo",$H$63="Trámites, OPAs y Consultas de Acceso a la Información Pública"),'6.Valoración Control Corrupción'!$E65,'5. Valoración de Controles'!$H65))</f>
        <v/>
      </c>
      <c r="R65" s="78" t="str">
        <f>IF($H$63="","",
IF(OR($H$63="Corrupción",$H$63="Lavado de Activos",$H$63="Financiación del Terrorismo",$H$63="Trámites, OPAs y Consultas de Acceso a la Información Pública"),"No Aplica",'5. Valoración de Controles'!$I65))</f>
        <v/>
      </c>
      <c r="S65" s="78" t="str">
        <f>IF($H$63="","",
IF(OR($H$63="Corrupción",$H$63="Lavado de Activos",$H$63="Financiación del Terrorismo",$H$63="Trámites, OPAs y Consultas de Acceso a la Información Pública"),"No Aplica",'5. Valoración de Controles'!$J65))</f>
        <v/>
      </c>
      <c r="T65" s="78" t="str">
        <f>IF($H$63="","",
IF(OR($H$63="Corrupción",$H$63="Lavado de Activos",$H$63="Financiación del Terrorismo",$H$63="Trámites, OPAs y Consultas de Acceso a la Información Pública"),"No Aplica",'5. Valoración de Controles'!$K65))</f>
        <v/>
      </c>
      <c r="U65" s="78" t="str">
        <f>IF($H$63="","",
IF(OR($H$63="Corrupción",$H$63="Lavado de Activos",$H$63="Financiación del Terrorismo",$H$63="Trámites, OPAs y Consultas de Acceso a la Información Pública"),"No Aplica",'5. Valoración de Controles'!$L65))</f>
        <v/>
      </c>
      <c r="V65" s="78" t="str">
        <f>IF($H$63="","",
IF(OR($H$63="Corrupción",$H$63="Lavado de Activos",$H$63="Financiación del Terrorismo",$H$63="Trámites, OPAs y Consultas de Acceso a la Información Pública"),"No Aplica",'5. Valoración de Controles'!$M65))</f>
        <v/>
      </c>
      <c r="W65" s="78" t="str">
        <f>IF($H$63="","",
IF(OR($H$63="Corrupción",$H$63="Lavado de Activos",$H$63="Financiación del Terrorismo",$H$63="Trámites, OPAs y Consultas de Acceso a la Información Pública"),"No Aplica",'5. Valoración de Controles'!$N65))</f>
        <v/>
      </c>
      <c r="X65" s="90" t="str">
        <f>IF($H$63="","",
IF(OR($H$63="Corrupción",$H$63="Lavado de Activos",$H$63="Financiación del Terrorismo",$H$63="Trámites, OPAs y Consultas de Acceso a la Información Pública"),"No Aplica",'5. Valoración de Controles'!$O65))</f>
        <v/>
      </c>
      <c r="Y65" s="90" t="str">
        <f>IF($H$63="","",
IF(OR($H$63="Corrupción",$H$63="Lavado de Activos",$H$63="Financiación del Terrorismo",$H$63="Trámites, OPAs y Consultas de Acceso a la Información Pública"),"No Aplica",'5. Valoración de Controles'!$P65))</f>
        <v/>
      </c>
      <c r="Z65" s="90" t="str">
        <f>IF($H$63="","",
IF(OR($H$63="Corrupción",$H$63="Lavado de Activos",$H$63="Financiación del Terrorismo",$H$63="Trámites, OPAs y Consultas de Acceso a la Información Pública"),"No Aplica",'5. Valoración de Controles'!$Q65))</f>
        <v/>
      </c>
      <c r="AA65" s="79" t="str">
        <f>IF($H$63="","",
IF(OR($H$63="Corrupción",$H$63="Lavado de Activos",$H$63="Financiación del Terrorismo",$H$63="Trámites, OPAs y Consultas de Acceso a la Información Pública"),"No aplica",'5. Valoración de Controles'!$R65))</f>
        <v/>
      </c>
      <c r="AB65" s="50"/>
      <c r="AC65" s="50"/>
      <c r="AD65" s="50"/>
      <c r="AE65" s="50"/>
      <c r="AF65" s="50"/>
      <c r="AG65" s="50"/>
      <c r="AH65" s="50"/>
      <c r="AI65" s="50"/>
      <c r="AJ65" s="50"/>
      <c r="AK65" s="50"/>
      <c r="AL65" s="50"/>
      <c r="AM65" s="6"/>
      <c r="AN65" s="6"/>
      <c r="AO65" s="6"/>
      <c r="AP65" s="6"/>
      <c r="AQ65" s="6"/>
      <c r="AR65" s="6"/>
      <c r="AS65" s="6"/>
      <c r="AT65" s="6"/>
      <c r="AU65" s="6"/>
      <c r="AV65" s="6"/>
      <c r="AW65" s="6"/>
      <c r="AX65" s="6"/>
      <c r="AY65" s="6"/>
      <c r="AZ65" s="6"/>
      <c r="BA65" s="6"/>
      <c r="BB65" s="6"/>
      <c r="BC65" s="6"/>
      <c r="BD65" s="6"/>
      <c r="BE65" s="6"/>
      <c r="BF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9" t="str">
        <f>IF($H$66="","",
IF(OR($H$66="Corrupción",$H$66="Lavado de Activos",$H$66="Financiación del Terrorismo",$H$66="Trámites, OPAs y Consultas de Acceso a la Información Pública"),'6.Valoración Control Corrupción'!$E66,'5. Valoración de Controles'!$H66))</f>
        <v/>
      </c>
      <c r="R66" s="78" t="str">
        <f>IF($H$66="","",
IF(OR($H$66="Corrupción",$H$66="Lavado de Activos",$H$66="Financiación del Terrorismo",$H$66="Trámites, OPAs y Consultas de Acceso a la Información Pública"),"No Aplica",'5. Valoración de Controles'!$I66))</f>
        <v/>
      </c>
      <c r="S66" s="78" t="str">
        <f>IF($H$66="","",
IF(OR($H$66="Corrupción",$H$66="Lavado de Activos",$H$66="Financiación del Terrorismo",$H$66="Trámites, OPAs y Consultas de Acceso a la Información Pública"),"No Aplica",'5. Valoración de Controles'!$J66))</f>
        <v/>
      </c>
      <c r="T66" s="78" t="str">
        <f>IF($H$66="","",
IF(OR($H$66="Corrupción",$H$66="Lavado de Activos",$H$66="Financiación del Terrorismo",$H$66="Trámites, OPAs y Consultas de Acceso a la Información Pública"),"No Aplica",'5. Valoración de Controles'!$K66))</f>
        <v/>
      </c>
      <c r="U66" s="78" t="str">
        <f>IF($H$66="","",
IF(OR($H$66="Corrupción",$H$66="Lavado de Activos",$H$66="Financiación del Terrorismo",$H$66="Trámites, OPAs y Consultas de Acceso a la Información Pública"),"No Aplica",'5. Valoración de Controles'!$L66))</f>
        <v/>
      </c>
      <c r="V66" s="78" t="str">
        <f>IF($H$66="","",
IF(OR($H$66="Corrupción",$H$66="Lavado de Activos",$H$66="Financiación del Terrorismo",$H$66="Trámites, OPAs y Consultas de Acceso a la Información Pública"),"No Aplica",'5. Valoración de Controles'!$M66))</f>
        <v/>
      </c>
      <c r="W66" s="78" t="str">
        <f>IF($H$66="","",
IF(OR($H$66="Corrupción",$H$66="Lavado de Activos",$H$66="Financiación del Terrorismo",$H$66="Trámites, OPAs y Consultas de Acceso a la Información Pública"),"No Aplica",'5. Valoración de Controles'!$N66))</f>
        <v/>
      </c>
      <c r="X66" s="90" t="str">
        <f>IF($H$66="","",
IF(OR($H$66="Corrupción",$H$66="Lavado de Activos",$H$66="Financiación del Terrorismo",$H$66="Trámites, OPAs y Consultas de Acceso a la Información Pública"),"No Aplica",'5. Valoración de Controles'!$O66))</f>
        <v/>
      </c>
      <c r="Y66" s="90" t="str">
        <f>IF($H$66="","",
IF(OR($H$66="Corrupción",$H$66="Lavado de Activos",$H$66="Financiación del Terrorismo",$H$66="Trámites, OPAs y Consultas de Acceso a la Información Pública"),"No Aplica",'5. Valoración de Controles'!$P66))</f>
        <v/>
      </c>
      <c r="Z66" s="90" t="str">
        <f>IF($H$66="","",
IF(OR($H$66="Corrupción",$H$66="Lavado de Activos",$H$66="Financiación del Terrorismo",$H$66="Trámites, OPAs y Consultas de Acceso a la Información Pública"),"No Aplica",'5. Valoración de Controles'!$Q66))</f>
        <v/>
      </c>
      <c r="AA66" s="79" t="str">
        <f>IF($H$66="","",
IF(OR($H$66="Corrupción",$H$66="Lavado de Activos",$H$66="Financiación del Terrorismo",$H$66="Trámites, OPAs y Consultas de Acceso a la Información Pública"),"No aplica",'5. Valoración de Controles'!$R66))</f>
        <v/>
      </c>
      <c r="AB66" s="53"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3"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6"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5"/>
      <c r="AH66" s="76"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5"/>
      <c r="AJ66" s="92"/>
      <c r="AK66" s="92" t="str">
        <f>IF(AI66="","","∑ Peso porcentual de cada acción definida")</f>
        <v/>
      </c>
      <c r="AL66" s="52"/>
      <c r="AM66" s="7"/>
      <c r="AN66" s="7"/>
      <c r="AO66" s="7"/>
      <c r="AP66" s="7"/>
      <c r="AQ66" s="7"/>
      <c r="AR66" s="7"/>
      <c r="AS66" s="7"/>
      <c r="AT66" s="7"/>
      <c r="AU66" s="7"/>
      <c r="AV66" s="7"/>
      <c r="AW66" s="7"/>
      <c r="AX66" s="7"/>
      <c r="AY66" s="7"/>
      <c r="AZ66" s="7"/>
      <c r="BA66" s="7"/>
      <c r="BB66" s="7"/>
      <c r="BC66" s="7"/>
      <c r="BD66" s="7"/>
      <c r="BE66" s="7"/>
      <c r="BF66" s="7"/>
    </row>
    <row r="67" ht="31.5" customHeight="1">
      <c r="A67" s="45"/>
      <c r="B67" s="45"/>
      <c r="C67" s="45"/>
      <c r="D67" s="45"/>
      <c r="E67" s="45"/>
      <c r="F67" s="45"/>
      <c r="G67" s="45"/>
      <c r="H67" s="45"/>
      <c r="I67" s="45"/>
      <c r="J67" s="45"/>
      <c r="K67" s="45"/>
      <c r="L67" s="45"/>
      <c r="M67" s="45"/>
      <c r="N67" s="45"/>
      <c r="O67" s="45"/>
      <c r="P67" s="45"/>
      <c r="Q67" s="89" t="str">
        <f>IF($H$66="","",
IF(OR($H$66="Corrupción",$H$66="Lavado de Activos",$H$66="Financiación del Terrorismo",$H$66="Trámites, OPAs y Consultas de Acceso a la Información Pública"),'6.Valoración Control Corrupción'!$E67,'5. Valoración de Controles'!$H67))</f>
        <v/>
      </c>
      <c r="R67" s="78" t="str">
        <f>IF($H$66="","",
IF(OR($H$66="Corrupción",$H$66="Lavado de Activos",$H$66="Financiación del Terrorismo",$H$66="Trámites, OPAs y Consultas de Acceso a la Información Pública"),"No Aplica",'5. Valoración de Controles'!$I67))</f>
        <v/>
      </c>
      <c r="S67" s="78" t="str">
        <f>IF($H$66="","",
IF(OR($H$66="Corrupción",$H$66="Lavado de Activos",$H$66="Financiación del Terrorismo",$H$66="Trámites, OPAs y Consultas de Acceso a la Información Pública"),"No Aplica",'5. Valoración de Controles'!$J67))</f>
        <v/>
      </c>
      <c r="T67" s="78" t="str">
        <f>IF($H$66="","",
IF(OR($H$66="Corrupción",$H$66="Lavado de Activos",$H$66="Financiación del Terrorismo",$H$66="Trámites, OPAs y Consultas de Acceso a la Información Pública"),"No Aplica",'5. Valoración de Controles'!$K67))</f>
        <v/>
      </c>
      <c r="U67" s="78" t="str">
        <f>IF($H$66="","",
IF(OR($H$66="Corrupción",$H$66="Lavado de Activos",$H$66="Financiación del Terrorismo",$H$66="Trámites, OPAs y Consultas de Acceso a la Información Pública"),"No Aplica",'5. Valoración de Controles'!$L67))</f>
        <v/>
      </c>
      <c r="V67" s="78" t="str">
        <f>IF($H$66="","",
IF(OR($H$66="Corrupción",$H$66="Lavado de Activos",$H$66="Financiación del Terrorismo",$H$66="Trámites, OPAs y Consultas de Acceso a la Información Pública"),"No Aplica",'5. Valoración de Controles'!$M67))</f>
        <v/>
      </c>
      <c r="W67" s="78" t="str">
        <f>IF($H$66="","",
IF(OR($H$66="Corrupción",$H$66="Lavado de Activos",$H$66="Financiación del Terrorismo",$H$66="Trámites, OPAs y Consultas de Acceso a la Información Pública"),"No Aplica",'5. Valoración de Controles'!$N67))</f>
        <v/>
      </c>
      <c r="X67" s="90" t="str">
        <f>IF($H$66="","",
IF(OR($H$66="Corrupción",$H$66="Lavado de Activos",$H$66="Financiación del Terrorismo",$H$66="Trámites, OPAs y Consultas de Acceso a la Información Pública"),"No Aplica",'5. Valoración de Controles'!$O67))</f>
        <v/>
      </c>
      <c r="Y67" s="90" t="str">
        <f>IF($H$66="","",
IF(OR($H$66="Corrupción",$H$66="Lavado de Activos",$H$66="Financiación del Terrorismo",$H$66="Trámites, OPAs y Consultas de Acceso a la Información Pública"),"No Aplica",'5. Valoración de Controles'!$P67))</f>
        <v/>
      </c>
      <c r="Z67" s="90" t="str">
        <f>IF($H$66="","",
IF(OR($H$66="Corrupción",$H$66="Lavado de Activos",$H$66="Financiación del Terrorismo",$H$66="Trámites, OPAs y Consultas de Acceso a la Información Pública"),"No Aplica",'5. Valoración de Controles'!$Q67))</f>
        <v/>
      </c>
      <c r="AA67" s="79" t="str">
        <f>IF($H$66="","",
IF(OR($H$66="Corrupción",$H$66="Lavado de Activos",$H$66="Financiación del Terrorismo",$H$66="Trámites, OPAs y Consultas de Acceso a la Información Pública"),"No aplica",'5. Valoración de Controles'!$R67))</f>
        <v/>
      </c>
      <c r="AB67" s="45"/>
      <c r="AC67" s="45"/>
      <c r="AD67" s="45"/>
      <c r="AE67" s="45"/>
      <c r="AF67" s="45"/>
      <c r="AG67" s="45"/>
      <c r="AH67" s="45"/>
      <c r="AI67" s="45"/>
      <c r="AJ67" s="45"/>
      <c r="AK67" s="45"/>
      <c r="AL67" s="45"/>
      <c r="AM67" s="6"/>
      <c r="AN67" s="6"/>
      <c r="AO67" s="6"/>
      <c r="AP67" s="6"/>
      <c r="AQ67" s="6"/>
      <c r="AR67" s="6"/>
      <c r="AS67" s="6"/>
      <c r="AT67" s="6"/>
      <c r="AU67" s="6"/>
      <c r="AV67" s="6"/>
      <c r="AW67" s="6"/>
      <c r="AX67" s="6"/>
      <c r="AY67" s="6"/>
      <c r="AZ67" s="6"/>
      <c r="BA67" s="6"/>
      <c r="BB67" s="6"/>
      <c r="BC67" s="6"/>
      <c r="BD67" s="6"/>
      <c r="BE67" s="6"/>
      <c r="BF67" s="6"/>
    </row>
    <row r="68" ht="31.5" customHeight="1">
      <c r="A68" s="50"/>
      <c r="B68" s="50"/>
      <c r="C68" s="50"/>
      <c r="D68" s="50"/>
      <c r="E68" s="50"/>
      <c r="F68" s="50"/>
      <c r="G68" s="50"/>
      <c r="H68" s="50"/>
      <c r="I68" s="50"/>
      <c r="J68" s="50"/>
      <c r="K68" s="50"/>
      <c r="L68" s="50"/>
      <c r="M68" s="50"/>
      <c r="N68" s="50"/>
      <c r="O68" s="50"/>
      <c r="P68" s="50"/>
      <c r="Q68" s="89" t="str">
        <f>IF($H$66="","",
IF(OR($H$66="Corrupción",$H$66="Lavado de Activos",$H$66="Financiación del Terrorismo",$H$66="Trámites, OPAs y Consultas de Acceso a la Información Pública"),'6.Valoración Control Corrupción'!$E68,'5. Valoración de Controles'!$H68))</f>
        <v/>
      </c>
      <c r="R68" s="78" t="str">
        <f>IF($H$66="","",
IF(OR($H$66="Corrupción",$H$66="Lavado de Activos",$H$66="Financiación del Terrorismo",$H$66="Trámites, OPAs y Consultas de Acceso a la Información Pública"),"No Aplica",'5. Valoración de Controles'!$I68))</f>
        <v/>
      </c>
      <c r="S68" s="78" t="str">
        <f>IF($H$66="","",
IF(OR($H$66="Corrupción",$H$66="Lavado de Activos",$H$66="Financiación del Terrorismo",$H$66="Trámites, OPAs y Consultas de Acceso a la Información Pública"),"No Aplica",'5. Valoración de Controles'!$J68))</f>
        <v/>
      </c>
      <c r="T68" s="78" t="str">
        <f>IF($H$66="","",
IF(OR($H$66="Corrupción",$H$66="Lavado de Activos",$H$66="Financiación del Terrorismo",$H$66="Trámites, OPAs y Consultas de Acceso a la Información Pública"),"No Aplica",'5. Valoración de Controles'!$K68))</f>
        <v/>
      </c>
      <c r="U68" s="78" t="str">
        <f>IF($H$66="","",
IF(OR($H$66="Corrupción",$H$66="Lavado de Activos",$H$66="Financiación del Terrorismo",$H$66="Trámites, OPAs y Consultas de Acceso a la Información Pública"),"No Aplica",'5. Valoración de Controles'!$L68))</f>
        <v/>
      </c>
      <c r="V68" s="78" t="str">
        <f>IF($H$66="","",
IF(OR($H$66="Corrupción",$H$66="Lavado de Activos",$H$66="Financiación del Terrorismo",$H$66="Trámites, OPAs y Consultas de Acceso a la Información Pública"),"No Aplica",'5. Valoración de Controles'!$M68))</f>
        <v/>
      </c>
      <c r="W68" s="78" t="str">
        <f>IF($H$66="","",
IF(OR($H$66="Corrupción",$H$66="Lavado de Activos",$H$66="Financiación del Terrorismo",$H$66="Trámites, OPAs y Consultas de Acceso a la Información Pública"),"No Aplica",'5. Valoración de Controles'!$N68))</f>
        <v/>
      </c>
      <c r="X68" s="90" t="str">
        <f>IF($H$66="","",
IF(OR($H$66="Corrupción",$H$66="Lavado de Activos",$H$66="Financiación del Terrorismo",$H$66="Trámites, OPAs y Consultas de Acceso a la Información Pública"),"No Aplica",'5. Valoración de Controles'!$O68))</f>
        <v/>
      </c>
      <c r="Y68" s="90" t="str">
        <f>IF($H$66="","",
IF(OR($H$66="Corrupción",$H$66="Lavado de Activos",$H$66="Financiación del Terrorismo",$H$66="Trámites, OPAs y Consultas de Acceso a la Información Pública"),"No Aplica",'5. Valoración de Controles'!$P68))</f>
        <v/>
      </c>
      <c r="Z68" s="90" t="str">
        <f>IF($H$66="","",
IF(OR($H$66="Corrupción",$H$66="Lavado de Activos",$H$66="Financiación del Terrorismo",$H$66="Trámites, OPAs y Consultas de Acceso a la Información Pública"),"No Aplica",'5. Valoración de Controles'!$Q68))</f>
        <v/>
      </c>
      <c r="AA68" s="79" t="str">
        <f>IF($H$66="","",
IF(OR($H$66="Corrupción",$H$66="Lavado de Activos",$H$66="Financiación del Terrorismo",$H$66="Trámites, OPAs y Consultas de Acceso a la Información Pública"),"No aplica",'5. Valoración de Controles'!$R68))</f>
        <v/>
      </c>
      <c r="AB68" s="50"/>
      <c r="AC68" s="50"/>
      <c r="AD68" s="50"/>
      <c r="AE68" s="50"/>
      <c r="AF68" s="50"/>
      <c r="AG68" s="50"/>
      <c r="AH68" s="50"/>
      <c r="AI68" s="50"/>
      <c r="AJ68" s="50"/>
      <c r="AK68" s="50"/>
      <c r="AL68" s="50"/>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K9:AK11">
    <cfRule type="expression" dxfId="8" priority="77">
      <formula>IF(OR($AG9="Evitar",$AG9="Compartir",$AG9="Aceptar",$AG9="Reducir (Transferir)"),1,0)</formula>
    </cfRule>
  </conditionalFormatting>
  <conditionalFormatting sqref="AK9:AK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K9:AK11">
    <cfRule type="expression" dxfId="8" priority="79">
      <formula>IF($AF9="Bajo",1,0)</formula>
    </cfRule>
  </conditionalFormatting>
  <conditionalFormatting sqref="AI15:AL68 AK12:AK14">
    <cfRule type="expression" dxfId="8" priority="80">
      <formula>IF(OR($AG12="Evitar",$AG12="Compartir",$AG12="Aceptar",$AG12="Reducir (Transferir)"),1,0)</formula>
    </cfRule>
  </conditionalFormatting>
  <conditionalFormatting sqref="AI15:AL68 AK12:AK14">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5:AL68 AK12:AK14">
    <cfRule type="expression" dxfId="8" priority="82">
      <formula>IF($AF12="Bajo",1,0)</formula>
    </cfRule>
  </conditionalFormatting>
  <conditionalFormatting sqref="AI9:AJ14">
    <cfRule type="expression" dxfId="8" priority="83">
      <formula>IF(OR($AG9="Evitar",$AG9="Compartir",$AG9="Aceptar",$AG9="Reducir (Transferir)"),1,0)</formula>
    </cfRule>
  </conditionalFormatting>
  <conditionalFormatting sqref="AI9:AJ14">
    <cfRule type="expression" dxfId="8" priority="84">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J14">
    <cfRule type="expression" dxfId="8" priority="85">
      <formula>IF($AF9="Bajo",1,0)</formula>
    </cfRule>
  </conditionalFormatting>
  <conditionalFormatting sqref="AL9:AL14">
    <cfRule type="expression" dxfId="8" priority="86">
      <formula>IF(OR($AG9="Evitar",$AG9="Compartir",$AG9="Aceptar",$AG9="Reducir (Transferir)"),1,0)</formula>
    </cfRule>
  </conditionalFormatting>
  <conditionalFormatting sqref="AL9:AL14">
    <cfRule type="expression" dxfId="8" priority="87">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L9:AL14">
    <cfRule type="expression" dxfId="8" priority="88">
      <formula>IF($AF9="Bajo",1,0)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46.71"/>
    <col customWidth="1" min="4" max="4" width="21.29"/>
    <col customWidth="1" min="5" max="5" width="39.43"/>
    <col customWidth="1" min="6" max="6" width="17.43"/>
    <col customWidth="1" min="7" max="7" width="77.0"/>
    <col customWidth="1" min="8" max="8" width="23.71"/>
    <col customWidth="1" min="9" max="9" width="33.71"/>
    <col customWidth="1" min="10" max="10" width="9.57"/>
    <col customWidth="1" min="11" max="11" width="31.86"/>
    <col customWidth="1" min="12" max="12" width="23.71"/>
    <col customWidth="1" min="13" max="13" width="8.57"/>
    <col customWidth="1" min="14" max="14" width="59.86"/>
    <col customWidth="1" min="15" max="15" width="23.71"/>
    <col customWidth="1" min="16" max="16" width="33.71"/>
    <col customWidth="1" min="17" max="17" width="9.57"/>
    <col customWidth="1" min="18" max="18" width="31.86"/>
    <col customWidth="1" min="19" max="19" width="23.71"/>
    <col customWidth="1" min="20" max="20" width="8.57"/>
    <col customWidth="1" min="21" max="21" width="40.43"/>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0" t="s">
        <v>288</v>
      </c>
      <c r="Z1" s="27"/>
      <c r="AA1" s="7"/>
      <c r="AB1" s="7"/>
      <c r="AC1" s="7"/>
      <c r="AD1" s="7"/>
      <c r="AE1" s="7"/>
      <c r="AF1" s="7"/>
      <c r="AG1" s="7"/>
      <c r="AH1" s="7"/>
      <c r="AI1" s="7"/>
      <c r="AJ1" s="7"/>
      <c r="AK1" s="7"/>
      <c r="AL1" s="7"/>
      <c r="AM1" s="7"/>
      <c r="AN1" s="7"/>
      <c r="AO1" s="7"/>
    </row>
    <row r="2" ht="16.5" customHeight="1">
      <c r="A2" s="9"/>
      <c r="B2" s="10"/>
      <c r="C2" s="9"/>
      <c r="X2" s="10"/>
      <c r="Y2" s="60" t="s">
        <v>289</v>
      </c>
      <c r="Z2" s="27"/>
      <c r="AA2" s="7"/>
      <c r="AB2" s="7"/>
      <c r="AC2" s="7"/>
      <c r="AD2" s="7"/>
      <c r="AE2" s="7"/>
      <c r="AF2" s="7"/>
      <c r="AG2" s="7"/>
      <c r="AH2" s="7"/>
      <c r="AI2" s="7"/>
      <c r="AJ2" s="7"/>
      <c r="AK2" s="7"/>
      <c r="AL2" s="7"/>
      <c r="AM2" s="7"/>
      <c r="AN2" s="7"/>
      <c r="AO2" s="7"/>
    </row>
    <row r="3" ht="16.5" customHeight="1">
      <c r="A3" s="9"/>
      <c r="B3" s="10"/>
      <c r="C3" s="9"/>
      <c r="X3" s="10"/>
      <c r="Y3" s="60" t="s">
        <v>290</v>
      </c>
      <c r="Z3" s="27"/>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0" t="s">
        <v>291</v>
      </c>
      <c r="Z4" s="27"/>
      <c r="AA4" s="7"/>
      <c r="AB4" s="7"/>
      <c r="AC4" s="7"/>
      <c r="AD4" s="7"/>
      <c r="AE4" s="7"/>
      <c r="AF4" s="7"/>
      <c r="AG4" s="7"/>
      <c r="AH4" s="7"/>
      <c r="AI4" s="7"/>
      <c r="AJ4" s="7"/>
      <c r="AK4" s="7"/>
      <c r="AL4" s="7"/>
      <c r="AM4" s="7"/>
      <c r="AN4" s="7"/>
      <c r="AO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6.5" customHeight="1">
      <c r="A6" s="70" t="s">
        <v>119</v>
      </c>
      <c r="B6" s="26"/>
      <c r="C6" s="26"/>
      <c r="D6" s="71"/>
      <c r="E6" s="93" t="s">
        <v>277</v>
      </c>
      <c r="F6" s="94" t="s">
        <v>292</v>
      </c>
      <c r="G6" s="26"/>
      <c r="H6" s="26"/>
      <c r="I6" s="26"/>
      <c r="J6" s="26"/>
      <c r="K6" s="26"/>
      <c r="L6" s="27"/>
      <c r="M6" s="94" t="s">
        <v>293</v>
      </c>
      <c r="N6" s="26"/>
      <c r="O6" s="26"/>
      <c r="P6" s="26"/>
      <c r="Q6" s="26"/>
      <c r="R6" s="26"/>
      <c r="S6" s="27"/>
      <c r="T6" s="94" t="s">
        <v>294</v>
      </c>
      <c r="U6" s="26"/>
      <c r="V6" s="26"/>
      <c r="W6" s="26"/>
      <c r="X6" s="26"/>
      <c r="Y6" s="26"/>
      <c r="Z6" s="27"/>
      <c r="AA6" s="7"/>
      <c r="AB6" s="7"/>
      <c r="AC6" s="7"/>
      <c r="AD6" s="7"/>
      <c r="AE6" s="7"/>
      <c r="AF6" s="7"/>
      <c r="AG6" s="7"/>
      <c r="AH6" s="7"/>
      <c r="AI6" s="7"/>
      <c r="AJ6" s="7"/>
      <c r="AK6" s="7"/>
      <c r="AL6" s="7"/>
      <c r="AM6" s="7"/>
      <c r="AN6" s="7"/>
      <c r="AO6" s="7"/>
    </row>
    <row r="7" ht="26.25" customHeight="1">
      <c r="A7" s="95" t="s">
        <v>117</v>
      </c>
      <c r="B7" s="43" t="s">
        <v>118</v>
      </c>
      <c r="C7" s="48" t="s">
        <v>126</v>
      </c>
      <c r="D7" s="96" t="s">
        <v>127</v>
      </c>
      <c r="E7" s="97" t="s">
        <v>295</v>
      </c>
      <c r="F7" s="98" t="s">
        <v>296</v>
      </c>
      <c r="G7" s="26"/>
      <c r="H7" s="27"/>
      <c r="I7" s="99" t="s">
        <v>297</v>
      </c>
      <c r="J7" s="100" t="s">
        <v>298</v>
      </c>
      <c r="K7" s="26"/>
      <c r="L7" s="27"/>
      <c r="M7" s="98" t="s">
        <v>296</v>
      </c>
      <c r="N7" s="26"/>
      <c r="O7" s="27"/>
      <c r="P7" s="99" t="s">
        <v>297</v>
      </c>
      <c r="Q7" s="100" t="s">
        <v>298</v>
      </c>
      <c r="R7" s="26"/>
      <c r="S7" s="27"/>
      <c r="T7" s="98" t="s">
        <v>296</v>
      </c>
      <c r="U7" s="26"/>
      <c r="V7" s="27"/>
      <c r="W7" s="99" t="s">
        <v>297</v>
      </c>
      <c r="X7" s="100" t="s">
        <v>298</v>
      </c>
      <c r="Y7" s="26"/>
      <c r="Z7" s="27"/>
      <c r="AA7" s="7"/>
      <c r="AB7" s="7"/>
      <c r="AC7" s="7"/>
      <c r="AD7" s="7"/>
      <c r="AE7" s="7"/>
      <c r="AF7" s="7"/>
      <c r="AG7" s="7"/>
      <c r="AH7" s="7"/>
      <c r="AI7" s="7"/>
      <c r="AJ7" s="7"/>
      <c r="AK7" s="7"/>
      <c r="AL7" s="7"/>
      <c r="AM7" s="7"/>
      <c r="AN7" s="7"/>
      <c r="AO7" s="7"/>
    </row>
    <row r="8" ht="29.25" customHeight="1">
      <c r="A8" s="50"/>
      <c r="B8" s="50"/>
      <c r="C8" s="50"/>
      <c r="D8" s="101"/>
      <c r="E8" s="101"/>
      <c r="F8" s="102" t="s">
        <v>299</v>
      </c>
      <c r="G8" s="102" t="s">
        <v>300</v>
      </c>
      <c r="H8" s="102" t="s">
        <v>301</v>
      </c>
      <c r="I8" s="103" t="s">
        <v>302</v>
      </c>
      <c r="J8" s="104" t="s">
        <v>299</v>
      </c>
      <c r="K8" s="104" t="s">
        <v>303</v>
      </c>
      <c r="L8" s="104" t="s">
        <v>304</v>
      </c>
      <c r="M8" s="102" t="s">
        <v>299</v>
      </c>
      <c r="N8" s="102" t="s">
        <v>300</v>
      </c>
      <c r="O8" s="102" t="s">
        <v>301</v>
      </c>
      <c r="P8" s="99" t="s">
        <v>302</v>
      </c>
      <c r="Q8" s="105" t="s">
        <v>299</v>
      </c>
      <c r="R8" s="105" t="s">
        <v>303</v>
      </c>
      <c r="S8" s="105" t="s">
        <v>304</v>
      </c>
      <c r="T8" s="106" t="s">
        <v>299</v>
      </c>
      <c r="U8" s="106" t="s">
        <v>300</v>
      </c>
      <c r="V8" s="106" t="s">
        <v>301</v>
      </c>
      <c r="W8" s="99" t="s">
        <v>302</v>
      </c>
      <c r="X8" s="105" t="s">
        <v>299</v>
      </c>
      <c r="Y8" s="105" t="s">
        <v>303</v>
      </c>
      <c r="Z8" s="105" t="s">
        <v>304</v>
      </c>
      <c r="AA8" s="63"/>
      <c r="AB8" s="63"/>
      <c r="AC8" s="63"/>
      <c r="AD8" s="63"/>
      <c r="AE8" s="63"/>
      <c r="AF8" s="63"/>
      <c r="AG8" s="63"/>
      <c r="AH8" s="63"/>
      <c r="AI8" s="63"/>
      <c r="AJ8" s="63"/>
      <c r="AK8" s="63"/>
      <c r="AL8" s="63"/>
      <c r="AM8" s="63"/>
      <c r="AN8" s="63"/>
      <c r="AO8" s="63"/>
    </row>
    <row r="9" ht="60.0" customHeight="1">
      <c r="A9" s="51">
        <v>1.0</v>
      </c>
      <c r="B9" s="76" t="str">
        <f>IF('2. Identificación del Riesgo'!B9:B11="","",'2. Identificación del Riesgo'!B9:B11)</f>
        <v>Reducción del Riesgo y Adaptación al Cambio Climático</v>
      </c>
      <c r="C9" s="52"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52" t="str">
        <f>IF('2. Identificación del Riesgo'!H9:H11="","",'2. Identificación del Riesgo'!H9:H11)</f>
        <v>Gestión</v>
      </c>
      <c r="E9" s="107" t="str">
        <f>IF('7. Mapa de Riesgos General'!AI9:AI11="","",'7. Mapa de Riesgos General'!AI9:AI11)</f>
        <v/>
      </c>
      <c r="F9" s="108">
        <v>1.0</v>
      </c>
      <c r="G9" s="109" t="s">
        <v>305</v>
      </c>
      <c r="H9" s="110" t="s">
        <v>306</v>
      </c>
      <c r="I9" s="111" t="s">
        <v>307</v>
      </c>
      <c r="J9" s="54"/>
      <c r="K9" s="111"/>
      <c r="L9" s="111"/>
      <c r="M9" s="108">
        <v>1.0</v>
      </c>
      <c r="N9" s="109" t="s">
        <v>308</v>
      </c>
      <c r="O9" s="110" t="s">
        <v>309</v>
      </c>
      <c r="P9" s="112" t="s">
        <v>307</v>
      </c>
      <c r="Q9" s="113"/>
      <c r="R9" s="114"/>
      <c r="S9" s="114"/>
      <c r="T9" s="113"/>
      <c r="U9" s="115"/>
      <c r="V9" s="115"/>
      <c r="W9" s="116" t="s">
        <v>310</v>
      </c>
      <c r="X9" s="113"/>
      <c r="Y9" s="114"/>
      <c r="Z9" s="114"/>
      <c r="AA9" s="64"/>
      <c r="AB9" s="64"/>
      <c r="AC9" s="64"/>
      <c r="AD9" s="64"/>
      <c r="AE9" s="64"/>
      <c r="AF9" s="64"/>
      <c r="AG9" s="64"/>
      <c r="AH9" s="64"/>
      <c r="AI9" s="64"/>
      <c r="AJ9" s="64"/>
      <c r="AK9" s="64"/>
      <c r="AL9" s="64"/>
      <c r="AM9" s="64"/>
      <c r="AN9" s="64"/>
      <c r="AO9" s="64"/>
    </row>
    <row r="10" ht="60.0" customHeight="1">
      <c r="A10" s="45"/>
      <c r="B10" s="45"/>
      <c r="C10" s="45"/>
      <c r="D10" s="45"/>
      <c r="E10" s="9"/>
      <c r="F10" s="45"/>
      <c r="G10" s="45"/>
      <c r="H10" s="45"/>
      <c r="I10" s="45"/>
      <c r="J10" s="45"/>
      <c r="K10" s="45"/>
      <c r="L10" s="45"/>
      <c r="M10" s="45"/>
      <c r="N10" s="45"/>
      <c r="O10" s="45"/>
      <c r="P10" s="10"/>
      <c r="Q10" s="45"/>
      <c r="R10" s="45"/>
      <c r="S10" s="45"/>
      <c r="T10" s="45"/>
      <c r="U10" s="45"/>
      <c r="V10" s="45"/>
      <c r="W10" s="45"/>
      <c r="X10" s="45"/>
      <c r="Y10" s="45"/>
      <c r="Z10" s="45"/>
      <c r="AA10" s="7"/>
      <c r="AB10" s="7"/>
      <c r="AC10" s="7"/>
      <c r="AD10" s="7"/>
      <c r="AE10" s="7"/>
      <c r="AF10" s="7"/>
      <c r="AG10" s="7"/>
      <c r="AH10" s="7"/>
      <c r="AI10" s="7"/>
      <c r="AJ10" s="7"/>
      <c r="AK10" s="7"/>
      <c r="AL10" s="7"/>
      <c r="AM10" s="7"/>
      <c r="AN10" s="7"/>
      <c r="AO10" s="7"/>
    </row>
    <row r="11" ht="60.0" customHeight="1">
      <c r="A11" s="50"/>
      <c r="B11" s="50"/>
      <c r="C11" s="50"/>
      <c r="D11" s="50"/>
      <c r="E11" s="12"/>
      <c r="F11" s="50"/>
      <c r="G11" s="50"/>
      <c r="H11" s="50"/>
      <c r="I11" s="50"/>
      <c r="J11" s="50"/>
      <c r="K11" s="50"/>
      <c r="L11" s="50"/>
      <c r="M11" s="50"/>
      <c r="N11" s="50"/>
      <c r="O11" s="50"/>
      <c r="P11" s="13"/>
      <c r="Q11" s="50"/>
      <c r="R11" s="50"/>
      <c r="S11" s="50"/>
      <c r="T11" s="50"/>
      <c r="U11" s="50"/>
      <c r="V11" s="50"/>
      <c r="W11" s="50"/>
      <c r="X11" s="50"/>
      <c r="Y11" s="50"/>
      <c r="Z11" s="50"/>
      <c r="AA11" s="7"/>
      <c r="AB11" s="7"/>
      <c r="AC11" s="7"/>
      <c r="AD11" s="7"/>
      <c r="AE11" s="7"/>
      <c r="AF11" s="7"/>
      <c r="AG11" s="7"/>
      <c r="AH11" s="7"/>
      <c r="AI11" s="7"/>
      <c r="AJ11" s="7"/>
      <c r="AK11" s="7"/>
      <c r="AL11" s="7"/>
      <c r="AM11" s="7"/>
      <c r="AN11" s="7"/>
      <c r="AO11" s="7"/>
    </row>
    <row r="12" ht="60.0" customHeight="1">
      <c r="A12" s="51">
        <v>2.0</v>
      </c>
      <c r="B12" s="76" t="str">
        <f>IF('2. Identificación del Riesgo'!B12:B14="","",'2. Identificación del Riesgo'!B12:B14)</f>
        <v>Reducción del Riesgo y Adaptación al Cambio Climático</v>
      </c>
      <c r="C12" s="52"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52" t="str">
        <f>IF('2. Identificación del Riesgo'!H12:H14="","",'2. Identificación del Riesgo'!H12:H14)</f>
        <v>Gestión</v>
      </c>
      <c r="E12" s="107" t="str">
        <f>IF('7. Mapa de Riesgos General'!AI12:AI14="","",'7. Mapa de Riesgos General'!AI12:AI14)</f>
        <v/>
      </c>
      <c r="F12" s="108">
        <v>0.175</v>
      </c>
      <c r="G12" s="109" t="s">
        <v>311</v>
      </c>
      <c r="H12" s="110" t="s">
        <v>312</v>
      </c>
      <c r="I12" s="111" t="s">
        <v>307</v>
      </c>
      <c r="J12" s="54"/>
      <c r="K12" s="111"/>
      <c r="L12" s="111"/>
      <c r="M12" s="108">
        <v>0.475</v>
      </c>
      <c r="N12" s="109" t="s">
        <v>313</v>
      </c>
      <c r="O12" s="110" t="s">
        <v>314</v>
      </c>
      <c r="P12" s="112" t="s">
        <v>307</v>
      </c>
      <c r="Q12" s="54"/>
      <c r="R12" s="111"/>
      <c r="S12" s="111"/>
      <c r="T12" s="54"/>
      <c r="U12" s="117"/>
      <c r="V12" s="117"/>
      <c r="W12" s="116" t="s">
        <v>310</v>
      </c>
      <c r="X12" s="54"/>
      <c r="Y12" s="114"/>
      <c r="Z12" s="114"/>
      <c r="AA12" s="7"/>
      <c r="AB12" s="7"/>
      <c r="AC12" s="7"/>
      <c r="AD12" s="7"/>
      <c r="AE12" s="7"/>
      <c r="AF12" s="7"/>
      <c r="AG12" s="7"/>
      <c r="AH12" s="7"/>
      <c r="AI12" s="7"/>
      <c r="AJ12" s="7"/>
      <c r="AK12" s="7"/>
      <c r="AL12" s="7"/>
      <c r="AM12" s="7"/>
      <c r="AN12" s="7"/>
      <c r="AO12" s="7"/>
    </row>
    <row r="13" ht="60.0" customHeight="1">
      <c r="A13" s="45"/>
      <c r="B13" s="45"/>
      <c r="C13" s="45"/>
      <c r="D13" s="45"/>
      <c r="E13" s="9"/>
      <c r="F13" s="45"/>
      <c r="G13" s="45"/>
      <c r="H13" s="45"/>
      <c r="I13" s="45"/>
      <c r="J13" s="45"/>
      <c r="K13" s="45"/>
      <c r="L13" s="45"/>
      <c r="M13" s="45"/>
      <c r="N13" s="45"/>
      <c r="O13" s="45"/>
      <c r="P13" s="10"/>
      <c r="Q13" s="45"/>
      <c r="R13" s="45"/>
      <c r="S13" s="45"/>
      <c r="T13" s="45"/>
      <c r="U13" s="45"/>
      <c r="V13" s="45"/>
      <c r="W13" s="45"/>
      <c r="X13" s="45"/>
      <c r="Y13" s="45"/>
      <c r="Z13" s="45"/>
      <c r="AA13" s="7"/>
      <c r="AB13" s="7"/>
      <c r="AC13" s="7"/>
      <c r="AD13" s="7"/>
      <c r="AE13" s="7"/>
      <c r="AF13" s="7"/>
      <c r="AG13" s="7"/>
      <c r="AH13" s="7"/>
      <c r="AI13" s="7"/>
      <c r="AJ13" s="7"/>
      <c r="AK13" s="7"/>
      <c r="AL13" s="7"/>
      <c r="AM13" s="7"/>
      <c r="AN13" s="7"/>
      <c r="AO13" s="7"/>
    </row>
    <row r="14" ht="60.0" customHeight="1">
      <c r="A14" s="50"/>
      <c r="B14" s="50"/>
      <c r="C14" s="50"/>
      <c r="D14" s="50"/>
      <c r="E14" s="12"/>
      <c r="F14" s="50"/>
      <c r="G14" s="50"/>
      <c r="H14" s="50"/>
      <c r="I14" s="50"/>
      <c r="J14" s="50"/>
      <c r="K14" s="50"/>
      <c r="L14" s="50"/>
      <c r="M14" s="50"/>
      <c r="N14" s="50"/>
      <c r="O14" s="50"/>
      <c r="P14" s="10"/>
      <c r="Q14" s="50"/>
      <c r="R14" s="50"/>
      <c r="S14" s="50"/>
      <c r="T14" s="50"/>
      <c r="U14" s="50"/>
      <c r="V14" s="50"/>
      <c r="W14" s="50"/>
      <c r="X14" s="50"/>
      <c r="Y14" s="50"/>
      <c r="Z14" s="50"/>
      <c r="AA14" s="7"/>
      <c r="AB14" s="7"/>
      <c r="AC14" s="7"/>
      <c r="AD14" s="7"/>
      <c r="AE14" s="7"/>
      <c r="AF14" s="7"/>
      <c r="AG14" s="7"/>
      <c r="AH14" s="7"/>
      <c r="AI14" s="7"/>
      <c r="AJ14" s="7"/>
      <c r="AK14" s="7"/>
      <c r="AL14" s="7"/>
      <c r="AM14" s="7"/>
      <c r="AN14" s="7"/>
      <c r="AO14" s="7"/>
    </row>
    <row r="15" ht="15.75" customHeight="1">
      <c r="A15" s="51">
        <v>1.0</v>
      </c>
      <c r="B15" s="76" t="str">
        <f>IF('2. Identificación del Riesgo'!B15:B17="","",'2. Identificación del Riesgo'!B15:B17)</f>
        <v/>
      </c>
      <c r="C15" s="118" t="str">
        <f>IF('2. Identificación del Riesgo'!G15:G17="","",'2. Identificación del Riesgo'!G15:G17)</f>
        <v/>
      </c>
      <c r="D15" s="52" t="str">
        <f>IF('2. Identificación del Riesgo'!H15:H17="","",'2. Identificación del Riesgo'!H15:H17)</f>
        <v/>
      </c>
      <c r="E15" s="119"/>
      <c r="F15" s="108"/>
      <c r="G15" s="109"/>
      <c r="H15" s="112"/>
      <c r="I15" s="112"/>
      <c r="J15" s="120"/>
      <c r="K15" s="114"/>
      <c r="L15" s="121"/>
      <c r="M15" s="108"/>
      <c r="N15" s="109"/>
      <c r="O15" s="111"/>
      <c r="P15" s="111"/>
      <c r="Q15" s="122"/>
      <c r="R15" s="111"/>
      <c r="S15" s="111"/>
      <c r="T15" s="54"/>
      <c r="U15" s="117"/>
      <c r="V15" s="117"/>
      <c r="W15" s="117"/>
      <c r="X15" s="54"/>
      <c r="Y15" s="111"/>
      <c r="Z15" s="111"/>
      <c r="AA15" s="7"/>
      <c r="AB15" s="7"/>
      <c r="AC15" s="7"/>
      <c r="AD15" s="7"/>
      <c r="AE15" s="7"/>
      <c r="AF15" s="7"/>
      <c r="AG15" s="7"/>
      <c r="AH15" s="7"/>
      <c r="AI15" s="7"/>
      <c r="AJ15" s="7"/>
      <c r="AK15" s="7"/>
      <c r="AL15" s="7"/>
      <c r="AM15" s="7"/>
      <c r="AN15" s="7"/>
      <c r="AO15" s="7"/>
    </row>
    <row r="16" ht="15.75" customHeight="1">
      <c r="A16" s="45"/>
      <c r="B16" s="45"/>
      <c r="C16" s="45"/>
      <c r="D16" s="45"/>
      <c r="E16" s="9"/>
      <c r="F16" s="45"/>
      <c r="G16" s="45"/>
      <c r="H16" s="10"/>
      <c r="I16" s="10"/>
      <c r="J16" s="45"/>
      <c r="K16" s="45"/>
      <c r="L16" s="9"/>
      <c r="M16" s="45"/>
      <c r="N16" s="45"/>
      <c r="O16" s="45"/>
      <c r="P16" s="45"/>
      <c r="Q16" s="10"/>
      <c r="R16" s="45"/>
      <c r="S16" s="45"/>
      <c r="T16" s="45"/>
      <c r="U16" s="45"/>
      <c r="V16" s="45"/>
      <c r="W16" s="45"/>
      <c r="X16" s="45"/>
      <c r="Y16" s="45"/>
      <c r="Z16" s="45"/>
      <c r="AA16" s="7"/>
      <c r="AB16" s="7"/>
      <c r="AC16" s="7"/>
      <c r="AD16" s="7"/>
      <c r="AE16" s="7"/>
      <c r="AF16" s="7"/>
      <c r="AG16" s="7"/>
      <c r="AH16" s="7"/>
      <c r="AI16" s="7"/>
      <c r="AJ16" s="7"/>
      <c r="AK16" s="7"/>
      <c r="AL16" s="7"/>
      <c r="AM16" s="7"/>
      <c r="AN16" s="7"/>
      <c r="AO16" s="7"/>
    </row>
    <row r="17" ht="15.75" customHeight="1">
      <c r="A17" s="50"/>
      <c r="B17" s="50"/>
      <c r="C17" s="50"/>
      <c r="D17" s="50"/>
      <c r="E17" s="12"/>
      <c r="F17" s="50"/>
      <c r="G17" s="50"/>
      <c r="H17" s="13"/>
      <c r="I17" s="13"/>
      <c r="J17" s="50"/>
      <c r="K17" s="50"/>
      <c r="L17" s="12"/>
      <c r="M17" s="50"/>
      <c r="N17" s="50"/>
      <c r="O17" s="50"/>
      <c r="P17" s="50"/>
      <c r="Q17" s="13"/>
      <c r="R17" s="50"/>
      <c r="S17" s="50"/>
      <c r="T17" s="50"/>
      <c r="U17" s="50"/>
      <c r="V17" s="50"/>
      <c r="W17" s="50"/>
      <c r="X17" s="50"/>
      <c r="Y17" s="50"/>
      <c r="Z17" s="50"/>
      <c r="AA17" s="7"/>
      <c r="AB17" s="7"/>
      <c r="AC17" s="7"/>
      <c r="AD17" s="7"/>
      <c r="AE17" s="7"/>
      <c r="AF17" s="7"/>
      <c r="AG17" s="7"/>
      <c r="AH17" s="7"/>
      <c r="AI17" s="7"/>
      <c r="AJ17" s="7"/>
      <c r="AK17" s="7"/>
      <c r="AL17" s="7"/>
      <c r="AM17" s="7"/>
      <c r="AN17" s="7"/>
      <c r="AO17" s="7"/>
    </row>
    <row r="18" ht="15.75" customHeight="1">
      <c r="A18" s="51">
        <v>2.0</v>
      </c>
      <c r="B18" s="76" t="str">
        <f>IF('2. Identificación del Riesgo'!B18:B20="","",'2. Identificación del Riesgo'!B18:B20)</f>
        <v/>
      </c>
      <c r="C18" s="52" t="str">
        <f>IF('2. Identificación del Riesgo'!G18:G20="","",'2. Identificación del Riesgo'!G18:G20)</f>
        <v/>
      </c>
      <c r="D18" s="52" t="str">
        <f>IF('2. Identificación del Riesgo'!H18:H20="","",'2. Identificación del Riesgo'!H18:H20)</f>
        <v/>
      </c>
      <c r="E18" s="119"/>
      <c r="F18" s="108"/>
      <c r="G18" s="109"/>
      <c r="H18" s="111"/>
      <c r="I18" s="123"/>
      <c r="J18" s="108"/>
      <c r="K18" s="111"/>
      <c r="L18" s="124"/>
      <c r="M18" s="125"/>
      <c r="N18" s="109"/>
      <c r="O18" s="126"/>
      <c r="P18" s="111"/>
      <c r="Q18" s="122"/>
      <c r="R18" s="111"/>
      <c r="S18" s="111"/>
      <c r="T18" s="54"/>
      <c r="U18" s="117"/>
      <c r="V18" s="117"/>
      <c r="W18" s="111"/>
      <c r="X18" s="54"/>
      <c r="Y18" s="111"/>
      <c r="Z18" s="111"/>
      <c r="AA18" s="7"/>
      <c r="AB18" s="7"/>
      <c r="AC18" s="7"/>
      <c r="AD18" s="7"/>
      <c r="AE18" s="7"/>
      <c r="AF18" s="7"/>
      <c r="AG18" s="7"/>
      <c r="AH18" s="7"/>
      <c r="AI18" s="7"/>
      <c r="AJ18" s="7"/>
      <c r="AK18" s="7"/>
      <c r="AL18" s="7"/>
      <c r="AM18" s="7"/>
      <c r="AN18" s="7"/>
      <c r="AO18" s="7"/>
    </row>
    <row r="19" ht="15.75" customHeight="1">
      <c r="A19" s="45"/>
      <c r="B19" s="45"/>
      <c r="C19" s="45"/>
      <c r="D19" s="45"/>
      <c r="E19" s="9"/>
      <c r="F19" s="45"/>
      <c r="G19" s="45"/>
      <c r="H19" s="45"/>
      <c r="I19" s="10"/>
      <c r="J19" s="45"/>
      <c r="K19" s="45"/>
      <c r="L19" s="9"/>
      <c r="M19" s="45"/>
      <c r="N19" s="45"/>
      <c r="O19" s="45"/>
      <c r="P19" s="45"/>
      <c r="Q19" s="10"/>
      <c r="R19" s="45"/>
      <c r="S19" s="45"/>
      <c r="T19" s="45"/>
      <c r="U19" s="45"/>
      <c r="V19" s="45"/>
      <c r="W19" s="45"/>
      <c r="X19" s="45"/>
      <c r="Y19" s="45"/>
      <c r="Z19" s="45"/>
      <c r="AA19" s="7"/>
      <c r="AB19" s="7"/>
      <c r="AC19" s="7"/>
      <c r="AD19" s="7"/>
      <c r="AE19" s="7"/>
      <c r="AF19" s="7"/>
      <c r="AG19" s="7"/>
      <c r="AH19" s="7"/>
      <c r="AI19" s="7"/>
      <c r="AJ19" s="7"/>
      <c r="AK19" s="7"/>
      <c r="AL19" s="7"/>
      <c r="AM19" s="7"/>
      <c r="AN19" s="7"/>
      <c r="AO19" s="7"/>
    </row>
    <row r="20" ht="15.75" customHeight="1">
      <c r="A20" s="50"/>
      <c r="B20" s="50"/>
      <c r="C20" s="50"/>
      <c r="D20" s="50"/>
      <c r="E20" s="12"/>
      <c r="F20" s="50"/>
      <c r="G20" s="50"/>
      <c r="H20" s="50"/>
      <c r="I20" s="13"/>
      <c r="J20" s="50"/>
      <c r="K20" s="50"/>
      <c r="L20" s="12"/>
      <c r="M20" s="50"/>
      <c r="N20" s="50"/>
      <c r="O20" s="50"/>
      <c r="P20" s="50"/>
      <c r="Q20" s="13"/>
      <c r="R20" s="50"/>
      <c r="S20" s="50"/>
      <c r="T20" s="50"/>
      <c r="U20" s="50"/>
      <c r="V20" s="50"/>
      <c r="W20" s="50"/>
      <c r="X20" s="50"/>
      <c r="Y20" s="50"/>
      <c r="Z20" s="50"/>
      <c r="AA20" s="7"/>
      <c r="AB20" s="7"/>
      <c r="AC20" s="7"/>
      <c r="AD20" s="7"/>
      <c r="AE20" s="7"/>
      <c r="AF20" s="7"/>
      <c r="AG20" s="7"/>
      <c r="AH20" s="7"/>
      <c r="AI20" s="7"/>
      <c r="AJ20" s="7"/>
      <c r="AK20" s="7"/>
      <c r="AL20" s="7"/>
      <c r="AM20" s="7"/>
      <c r="AN20" s="7"/>
      <c r="AO20" s="7"/>
    </row>
    <row r="21" ht="15.75" customHeight="1">
      <c r="A21" s="51">
        <v>5.0</v>
      </c>
      <c r="B21" s="76" t="str">
        <f>IF('2. Identificación del Riesgo'!B21:B23="","",'2. Identificación del Riesgo'!B21:B23)</f>
        <v/>
      </c>
      <c r="C21" s="52" t="str">
        <f>IF('2. Identificación del Riesgo'!G21:G23="","",'2. Identificación del Riesgo'!G21:G23)</f>
        <v/>
      </c>
      <c r="D21" s="52" t="str">
        <f>IF('2. Identificación del Riesgo'!H21:H23="","",'2. Identificación del Riesgo'!H21:H23)</f>
        <v/>
      </c>
      <c r="E21" s="107" t="str">
        <f>IF('7. Mapa de Riesgos General'!AI21:AI23="","",'7. Mapa de Riesgos General'!AI21:AI23)</f>
        <v/>
      </c>
      <c r="F21" s="111"/>
      <c r="G21" s="127"/>
      <c r="H21" s="128"/>
      <c r="I21" s="123"/>
      <c r="J21" s="54"/>
      <c r="K21" s="111"/>
      <c r="L21" s="124"/>
      <c r="M21" s="111"/>
      <c r="N21" s="127"/>
      <c r="O21" s="128"/>
      <c r="P21" s="111"/>
      <c r="Q21" s="122"/>
      <c r="R21" s="111"/>
      <c r="S21" s="111"/>
      <c r="T21" s="54"/>
      <c r="U21" s="117"/>
      <c r="V21" s="117"/>
      <c r="W21" s="111"/>
      <c r="X21" s="54"/>
      <c r="Y21" s="111"/>
      <c r="Z21" s="111"/>
      <c r="AA21" s="7"/>
      <c r="AB21" s="7"/>
      <c r="AC21" s="7"/>
      <c r="AD21" s="7"/>
      <c r="AE21" s="7"/>
      <c r="AF21" s="7"/>
      <c r="AG21" s="7"/>
      <c r="AH21" s="7"/>
      <c r="AI21" s="7"/>
      <c r="AJ21" s="7"/>
      <c r="AK21" s="7"/>
      <c r="AL21" s="7"/>
      <c r="AM21" s="7"/>
      <c r="AN21" s="7"/>
      <c r="AO21" s="7"/>
    </row>
    <row r="22" ht="15.75" customHeight="1">
      <c r="A22" s="45"/>
      <c r="B22" s="45"/>
      <c r="C22" s="45"/>
      <c r="D22" s="45"/>
      <c r="E22" s="9"/>
      <c r="F22" s="45"/>
      <c r="G22" s="45"/>
      <c r="H22" s="45"/>
      <c r="I22" s="10"/>
      <c r="J22" s="45"/>
      <c r="K22" s="45"/>
      <c r="L22" s="9"/>
      <c r="M22" s="45"/>
      <c r="N22" s="45"/>
      <c r="O22" s="45"/>
      <c r="P22" s="45"/>
      <c r="Q22" s="10"/>
      <c r="R22" s="45"/>
      <c r="S22" s="45"/>
      <c r="T22" s="45"/>
      <c r="U22" s="45"/>
      <c r="V22" s="45"/>
      <c r="W22" s="45"/>
      <c r="X22" s="45"/>
      <c r="Y22" s="45"/>
      <c r="Z22" s="45"/>
      <c r="AA22" s="7"/>
      <c r="AB22" s="7"/>
      <c r="AC22" s="7"/>
      <c r="AD22" s="7"/>
      <c r="AE22" s="7"/>
      <c r="AF22" s="7"/>
      <c r="AG22" s="7"/>
      <c r="AH22" s="7"/>
      <c r="AI22" s="7"/>
      <c r="AJ22" s="7"/>
      <c r="AK22" s="7"/>
      <c r="AL22" s="7"/>
      <c r="AM22" s="7"/>
      <c r="AN22" s="7"/>
      <c r="AO22" s="7"/>
    </row>
    <row r="23" ht="15.75" customHeight="1">
      <c r="A23" s="50"/>
      <c r="B23" s="50"/>
      <c r="C23" s="50"/>
      <c r="D23" s="50"/>
      <c r="E23" s="12"/>
      <c r="F23" s="50"/>
      <c r="G23" s="50"/>
      <c r="H23" s="50"/>
      <c r="I23" s="13"/>
      <c r="J23" s="50"/>
      <c r="K23" s="50"/>
      <c r="L23" s="12"/>
      <c r="M23" s="50"/>
      <c r="N23" s="50"/>
      <c r="O23" s="50"/>
      <c r="P23" s="50"/>
      <c r="Q23" s="13"/>
      <c r="R23" s="50"/>
      <c r="S23" s="50"/>
      <c r="T23" s="50"/>
      <c r="U23" s="50"/>
      <c r="V23" s="50"/>
      <c r="W23" s="50"/>
      <c r="X23" s="50"/>
      <c r="Y23" s="50"/>
      <c r="Z23" s="50"/>
      <c r="AA23" s="7"/>
      <c r="AB23" s="7"/>
      <c r="AC23" s="7"/>
      <c r="AD23" s="7"/>
      <c r="AE23" s="7"/>
      <c r="AF23" s="7"/>
      <c r="AG23" s="7"/>
      <c r="AH23" s="7"/>
      <c r="AI23" s="7"/>
      <c r="AJ23" s="7"/>
      <c r="AK23" s="7"/>
      <c r="AL23" s="7"/>
      <c r="AM23" s="7"/>
      <c r="AN23" s="7"/>
      <c r="AO23" s="7"/>
    </row>
    <row r="24" ht="15.75" customHeight="1">
      <c r="A24" s="51">
        <v>3.0</v>
      </c>
      <c r="B24" s="76" t="str">
        <f>IF('2. Identificación del Riesgo'!B24:B26="","",'2. Identificación del Riesgo'!B24:B26)</f>
        <v/>
      </c>
      <c r="C24" s="52" t="str">
        <f>IF('2. Identificación del Riesgo'!G24:G26="","",'2. Identificación del Riesgo'!G24:G26)</f>
        <v/>
      </c>
      <c r="D24" s="52" t="str">
        <f>IF('2. Identificación del Riesgo'!H24:H26="","",'2. Identificación del Riesgo'!H24:H26)</f>
        <v/>
      </c>
      <c r="E24" s="107" t="str">
        <f>IF('7. Mapa de Riesgos General'!AI24:AI26="","",'7. Mapa de Riesgos General'!AI24:AI26)</f>
        <v/>
      </c>
      <c r="F24" s="54"/>
      <c r="G24" s="117"/>
      <c r="H24" s="117"/>
      <c r="I24" s="123"/>
      <c r="J24" s="54"/>
      <c r="K24" s="111"/>
      <c r="L24" s="111"/>
      <c r="M24" s="113"/>
      <c r="N24" s="115"/>
      <c r="O24" s="115"/>
      <c r="P24" s="114"/>
      <c r="Q24" s="54"/>
      <c r="R24" s="111"/>
      <c r="S24" s="111"/>
      <c r="T24" s="54"/>
      <c r="U24" s="117"/>
      <c r="V24" s="117"/>
      <c r="W24" s="111"/>
      <c r="X24" s="54"/>
      <c r="Y24" s="111"/>
      <c r="Z24" s="111"/>
      <c r="AA24" s="7"/>
      <c r="AB24" s="7"/>
      <c r="AC24" s="7"/>
      <c r="AD24" s="7"/>
      <c r="AE24" s="7"/>
      <c r="AF24" s="7"/>
      <c r="AG24" s="7"/>
      <c r="AH24" s="7"/>
      <c r="AI24" s="7"/>
      <c r="AJ24" s="7"/>
      <c r="AK24" s="7"/>
      <c r="AL24" s="7"/>
      <c r="AM24" s="7"/>
      <c r="AN24" s="7"/>
      <c r="AO24" s="7"/>
    </row>
    <row r="25" ht="15.75" customHeight="1">
      <c r="A25" s="45"/>
      <c r="B25" s="45"/>
      <c r="C25" s="45"/>
      <c r="D25" s="45"/>
      <c r="E25" s="9"/>
      <c r="F25" s="45"/>
      <c r="G25" s="45"/>
      <c r="H25" s="45"/>
      <c r="I25" s="10"/>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c r="AL25" s="7"/>
      <c r="AM25" s="7"/>
      <c r="AN25" s="7"/>
      <c r="AO25" s="7"/>
    </row>
    <row r="26" ht="15.75" customHeight="1">
      <c r="A26" s="50"/>
      <c r="B26" s="50"/>
      <c r="C26" s="50"/>
      <c r="D26" s="50"/>
      <c r="E26" s="12"/>
      <c r="F26" s="50"/>
      <c r="G26" s="50"/>
      <c r="H26" s="50"/>
      <c r="I26" s="13"/>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c r="AL26" s="7"/>
      <c r="AM26" s="7"/>
      <c r="AN26" s="7"/>
      <c r="AO26" s="7"/>
    </row>
    <row r="27" ht="15.75" customHeight="1">
      <c r="A27" s="51">
        <v>4.0</v>
      </c>
      <c r="B27" s="76" t="str">
        <f>IF('2. Identificación del Riesgo'!B27:B29="","",'2. Identificación del Riesgo'!B27:B29)</f>
        <v/>
      </c>
      <c r="C27" s="52" t="str">
        <f>IF('2. Identificación del Riesgo'!G27:G29="","",'2. Identificación del Riesgo'!G27:G29)</f>
        <v/>
      </c>
      <c r="D27" s="52" t="str">
        <f>IF('2. Identificación del Riesgo'!H27:H29="","",'2. Identificación del Riesgo'!H27:H29)</f>
        <v/>
      </c>
      <c r="E27" s="129" t="str">
        <f>IF('7. Mapa de Riesgos General'!AI27:AI29="","",'7. Mapa de Riesgos General'!AI27:AI29)</f>
        <v/>
      </c>
      <c r="F27" s="113"/>
      <c r="G27" s="115"/>
      <c r="H27" s="115"/>
      <c r="I27" s="111"/>
      <c r="J27" s="54"/>
      <c r="K27" s="111"/>
      <c r="L27" s="111"/>
      <c r="M27" s="54"/>
      <c r="N27" s="117"/>
      <c r="O27" s="117"/>
      <c r="P27" s="111"/>
      <c r="Q27" s="54"/>
      <c r="R27" s="111"/>
      <c r="S27" s="111"/>
      <c r="T27" s="54"/>
      <c r="U27" s="117"/>
      <c r="V27" s="111"/>
      <c r="W27" s="111"/>
      <c r="X27" s="54"/>
      <c r="Y27" s="111"/>
      <c r="Z27" s="111"/>
      <c r="AA27" s="7"/>
      <c r="AB27" s="7"/>
      <c r="AC27" s="7"/>
      <c r="AD27" s="7"/>
      <c r="AE27" s="7"/>
      <c r="AF27" s="7"/>
      <c r="AG27" s="7"/>
      <c r="AH27" s="7"/>
      <c r="AI27" s="7"/>
      <c r="AJ27" s="7"/>
      <c r="AK27" s="7"/>
      <c r="AL27" s="7"/>
      <c r="AM27" s="7"/>
      <c r="AN27" s="7"/>
      <c r="AO27" s="7"/>
    </row>
    <row r="28" ht="15.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c r="AL28" s="7"/>
      <c r="AM28" s="7"/>
      <c r="AN28" s="7"/>
      <c r="AO28" s="7"/>
    </row>
    <row r="29"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c r="AL29" s="7"/>
      <c r="AM29" s="7"/>
      <c r="AN29" s="7"/>
      <c r="AO29" s="7"/>
    </row>
    <row r="30" ht="15.75" customHeight="1">
      <c r="A30" s="51">
        <v>5.0</v>
      </c>
      <c r="B30" s="76" t="str">
        <f>IF('2. Identificación del Riesgo'!B30:B32="","",'2. Identificación del Riesgo'!B30:B32)</f>
        <v/>
      </c>
      <c r="C30" s="52" t="str">
        <f>IF('2. Identificación del Riesgo'!G30:G32="","",'2. Identificación del Riesgo'!G30:G32)</f>
        <v/>
      </c>
      <c r="D30" s="52" t="str">
        <f>IF('2. Identificación del Riesgo'!H30:H32="","",'2. Identificación del Riesgo'!H30:H32)</f>
        <v/>
      </c>
      <c r="E30" s="129" t="str">
        <f>IF('7. Mapa de Riesgos General'!AI30:AI32="","",'7. Mapa de Riesgos General'!AI30:AI32)</f>
        <v/>
      </c>
      <c r="F30" s="54"/>
      <c r="G30" s="117"/>
      <c r="H30" s="117"/>
      <c r="I30" s="111"/>
      <c r="J30" s="54"/>
      <c r="K30" s="111"/>
      <c r="L30" s="111"/>
      <c r="M30" s="54"/>
      <c r="N30" s="117"/>
      <c r="O30" s="117"/>
      <c r="P30" s="111"/>
      <c r="Q30" s="54"/>
      <c r="R30" s="111"/>
      <c r="S30" s="111"/>
      <c r="T30" s="54"/>
      <c r="U30" s="117"/>
      <c r="V30" s="111"/>
      <c r="W30" s="111"/>
      <c r="X30" s="54"/>
      <c r="Y30" s="111"/>
      <c r="Z30" s="111"/>
      <c r="AA30" s="7"/>
      <c r="AB30" s="7"/>
      <c r="AC30" s="7"/>
      <c r="AD30" s="7"/>
      <c r="AE30" s="7"/>
      <c r="AF30" s="7"/>
      <c r="AG30" s="7"/>
      <c r="AH30" s="7"/>
      <c r="AI30" s="7"/>
      <c r="AJ30" s="7"/>
      <c r="AK30" s="7"/>
      <c r="AL30" s="7"/>
      <c r="AM30" s="7"/>
      <c r="AN30" s="7"/>
      <c r="AO30" s="7"/>
    </row>
    <row r="31" ht="15.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c r="AL31" s="7"/>
      <c r="AM31" s="7"/>
      <c r="AN31" s="7"/>
      <c r="AO31" s="7"/>
    </row>
    <row r="32"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c r="AL32" s="7"/>
      <c r="AM32" s="7"/>
      <c r="AN32" s="7"/>
      <c r="AO32" s="7"/>
    </row>
    <row r="33" ht="15.75" customHeight="1">
      <c r="A33" s="51">
        <v>6.0</v>
      </c>
      <c r="B33" s="76" t="str">
        <f>IF('2. Identificación del Riesgo'!B33:B35="","",'2. Identificación del Riesgo'!B33:B35)</f>
        <v/>
      </c>
      <c r="C33" s="52" t="str">
        <f>IF('2. Identificación del Riesgo'!G33:G35="","",'2. Identificación del Riesgo'!G33:G35)</f>
        <v/>
      </c>
      <c r="D33" s="52" t="str">
        <f>IF('2. Identificación del Riesgo'!H33:H35="","",'2. Identificación del Riesgo'!H33:H35)</f>
        <v/>
      </c>
      <c r="E33" s="129" t="str">
        <f>IF('7. Mapa de Riesgos General'!AI33:AI35="","",'7. Mapa de Riesgos General'!AI33:AI35)</f>
        <v/>
      </c>
      <c r="F33" s="54"/>
      <c r="G33" s="117"/>
      <c r="H33" s="117"/>
      <c r="I33" s="111"/>
      <c r="J33" s="54"/>
      <c r="K33" s="111"/>
      <c r="L33" s="111"/>
      <c r="M33" s="54"/>
      <c r="N33" s="117"/>
      <c r="O33" s="117"/>
      <c r="P33" s="111"/>
      <c r="Q33" s="54"/>
      <c r="R33" s="111"/>
      <c r="S33" s="111"/>
      <c r="T33" s="54"/>
      <c r="U33" s="117"/>
      <c r="V33" s="117"/>
      <c r="W33" s="111"/>
      <c r="X33" s="54"/>
      <c r="Y33" s="111"/>
      <c r="Z33" s="111"/>
      <c r="AA33" s="7"/>
      <c r="AB33" s="7"/>
      <c r="AC33" s="7"/>
      <c r="AD33" s="7"/>
      <c r="AE33" s="7"/>
      <c r="AF33" s="7"/>
      <c r="AG33" s="7"/>
      <c r="AH33" s="7"/>
      <c r="AI33" s="7"/>
      <c r="AJ33" s="7"/>
      <c r="AK33" s="7"/>
      <c r="AL33" s="7"/>
      <c r="AM33" s="7"/>
      <c r="AN33" s="7"/>
      <c r="AO33" s="7"/>
    </row>
    <row r="34" ht="15.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c r="AL34" s="7"/>
      <c r="AM34" s="7"/>
      <c r="AN34" s="7"/>
      <c r="AO34" s="7"/>
    </row>
    <row r="35"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c r="AL35" s="7"/>
      <c r="AM35" s="7"/>
      <c r="AN35" s="7"/>
      <c r="AO35" s="7"/>
    </row>
    <row r="36" ht="15.75" customHeight="1">
      <c r="A36" s="51">
        <v>7.0</v>
      </c>
      <c r="B36" s="76" t="str">
        <f>IF('2. Identificación del Riesgo'!B36:B38="","",'2. Identificación del Riesgo'!B36:B38)</f>
        <v/>
      </c>
      <c r="C36" s="52" t="str">
        <f>IF('2. Identificación del Riesgo'!G36:G38="","",'2. Identificación del Riesgo'!G36:G38)</f>
        <v/>
      </c>
      <c r="D36" s="52" t="str">
        <f>IF('2. Identificación del Riesgo'!H36:H38="","",'2. Identificación del Riesgo'!H36:H38)</f>
        <v/>
      </c>
      <c r="E36" s="129" t="str">
        <f>IF('7. Mapa de Riesgos General'!AI36:AI38="","",'7. Mapa de Riesgos General'!AI36:AI38)</f>
        <v/>
      </c>
      <c r="F36" s="54"/>
      <c r="G36" s="117"/>
      <c r="H36" s="117"/>
      <c r="I36" s="111"/>
      <c r="J36" s="54"/>
      <c r="K36" s="111"/>
      <c r="L36" s="111"/>
      <c r="M36" s="54"/>
      <c r="N36" s="117"/>
      <c r="O36" s="117"/>
      <c r="P36" s="111"/>
      <c r="Q36" s="54"/>
      <c r="R36" s="111"/>
      <c r="S36" s="111"/>
      <c r="T36" s="54"/>
      <c r="U36" s="117"/>
      <c r="V36" s="117"/>
      <c r="W36" s="111"/>
      <c r="X36" s="54"/>
      <c r="Y36" s="111"/>
      <c r="Z36" s="111"/>
      <c r="AA36" s="7"/>
      <c r="AB36" s="7"/>
      <c r="AC36" s="7"/>
      <c r="AD36" s="7"/>
      <c r="AE36" s="7"/>
      <c r="AF36" s="7"/>
      <c r="AG36" s="7"/>
      <c r="AH36" s="7"/>
      <c r="AI36" s="7"/>
      <c r="AJ36" s="7"/>
      <c r="AK36" s="7"/>
      <c r="AL36" s="7"/>
      <c r="AM36" s="7"/>
      <c r="AN36" s="7"/>
      <c r="AO36" s="7"/>
    </row>
    <row r="37"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7"/>
      <c r="AB37" s="7"/>
      <c r="AC37" s="7"/>
      <c r="AD37" s="7"/>
      <c r="AE37" s="7"/>
      <c r="AF37" s="7"/>
      <c r="AG37" s="7"/>
      <c r="AH37" s="7"/>
      <c r="AI37" s="7"/>
      <c r="AJ37" s="7"/>
      <c r="AK37" s="7"/>
      <c r="AL37" s="7"/>
      <c r="AM37" s="7"/>
      <c r="AN37" s="7"/>
      <c r="AO37" s="7"/>
    </row>
    <row r="38"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7"/>
      <c r="AB38" s="7"/>
      <c r="AC38" s="7"/>
      <c r="AD38" s="7"/>
      <c r="AE38" s="7"/>
      <c r="AF38" s="7"/>
      <c r="AG38" s="7"/>
      <c r="AH38" s="7"/>
      <c r="AI38" s="7"/>
      <c r="AJ38" s="7"/>
      <c r="AK38" s="7"/>
      <c r="AL38" s="7"/>
      <c r="AM38" s="7"/>
      <c r="AN38" s="7"/>
      <c r="AO38" s="7"/>
    </row>
    <row r="39" ht="15.75" customHeight="1">
      <c r="A39" s="51">
        <v>8.0</v>
      </c>
      <c r="B39" s="76" t="str">
        <f>IF('2. Identificación del Riesgo'!B39:B41="","",'2. Identificación del Riesgo'!B39:B41)</f>
        <v/>
      </c>
      <c r="C39" s="52" t="str">
        <f>IF('2. Identificación del Riesgo'!G39:G41="","",'2. Identificación del Riesgo'!G39:G41)</f>
        <v/>
      </c>
      <c r="D39" s="52" t="str">
        <f>IF('2. Identificación del Riesgo'!H39:H41="","",'2. Identificación del Riesgo'!H39:H41)</f>
        <v/>
      </c>
      <c r="E39" s="129" t="str">
        <f>IF('7. Mapa de Riesgos General'!AI39:AI41="","",'7. Mapa de Riesgos General'!AI39:AI41)</f>
        <v/>
      </c>
      <c r="F39" s="54"/>
      <c r="G39" s="117"/>
      <c r="H39" s="117"/>
      <c r="I39" s="111"/>
      <c r="J39" s="54"/>
      <c r="K39" s="111"/>
      <c r="L39" s="111"/>
      <c r="M39" s="54"/>
      <c r="N39" s="117"/>
      <c r="O39" s="117"/>
      <c r="P39" s="111"/>
      <c r="Q39" s="54"/>
      <c r="R39" s="111"/>
      <c r="S39" s="111"/>
      <c r="T39" s="54"/>
      <c r="U39" s="117"/>
      <c r="V39" s="117"/>
      <c r="W39" s="111"/>
      <c r="X39" s="54"/>
      <c r="Y39" s="111"/>
      <c r="Z39" s="111"/>
      <c r="AA39" s="7"/>
      <c r="AB39" s="7"/>
      <c r="AC39" s="7"/>
      <c r="AD39" s="7"/>
      <c r="AE39" s="7"/>
      <c r="AF39" s="7"/>
      <c r="AG39" s="7"/>
      <c r="AH39" s="7"/>
      <c r="AI39" s="7"/>
      <c r="AJ39" s="7"/>
      <c r="AK39" s="7"/>
      <c r="AL39" s="7"/>
      <c r="AM39" s="7"/>
      <c r="AN39" s="7"/>
      <c r="AO39" s="7"/>
    </row>
    <row r="40"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7"/>
      <c r="AB40" s="7"/>
      <c r="AC40" s="7"/>
      <c r="AD40" s="7"/>
      <c r="AE40" s="7"/>
      <c r="AF40" s="7"/>
      <c r="AG40" s="7"/>
      <c r="AH40" s="7"/>
      <c r="AI40" s="7"/>
      <c r="AJ40" s="7"/>
      <c r="AK40" s="7"/>
      <c r="AL40" s="7"/>
      <c r="AM40" s="7"/>
      <c r="AN40" s="7"/>
      <c r="AO40" s="7"/>
    </row>
    <row r="41"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7"/>
      <c r="AB41" s="7"/>
      <c r="AC41" s="7"/>
      <c r="AD41" s="7"/>
      <c r="AE41" s="7"/>
      <c r="AF41" s="7"/>
      <c r="AG41" s="7"/>
      <c r="AH41" s="7"/>
      <c r="AI41" s="7"/>
      <c r="AJ41" s="7"/>
      <c r="AK41" s="7"/>
      <c r="AL41" s="7"/>
      <c r="AM41" s="7"/>
      <c r="AN41" s="7"/>
      <c r="AO41" s="7"/>
    </row>
    <row r="42" ht="15.75" customHeight="1">
      <c r="A42" s="51">
        <v>9.0</v>
      </c>
      <c r="B42" s="76" t="str">
        <f>IF('2. Identificación del Riesgo'!B42:B44="","",'2. Identificación del Riesgo'!B42:B44)</f>
        <v/>
      </c>
      <c r="C42" s="52" t="str">
        <f>IF('2. Identificación del Riesgo'!G42:G44="","",'2. Identificación del Riesgo'!G42:G44)</f>
        <v/>
      </c>
      <c r="D42" s="52" t="str">
        <f>IF('2. Identificación del Riesgo'!H42:H44="","",'2. Identificación del Riesgo'!H42:H44)</f>
        <v/>
      </c>
      <c r="E42" s="129" t="str">
        <f>IF('7. Mapa de Riesgos General'!AI42:AI44="","",'7. Mapa de Riesgos General'!AI42:AI44)</f>
        <v/>
      </c>
      <c r="F42" s="54"/>
      <c r="G42" s="117"/>
      <c r="H42" s="117"/>
      <c r="I42" s="111"/>
      <c r="J42" s="54"/>
      <c r="K42" s="111"/>
      <c r="L42" s="111"/>
      <c r="M42" s="54"/>
      <c r="N42" s="117"/>
      <c r="O42" s="117"/>
      <c r="P42" s="111"/>
      <c r="Q42" s="54"/>
      <c r="R42" s="111"/>
      <c r="S42" s="111"/>
      <c r="T42" s="54"/>
      <c r="U42" s="117"/>
      <c r="V42" s="117"/>
      <c r="W42" s="111"/>
      <c r="X42" s="54"/>
      <c r="Y42" s="111"/>
      <c r="Z42" s="111"/>
      <c r="AA42" s="7"/>
      <c r="AB42" s="7"/>
      <c r="AC42" s="7"/>
      <c r="AD42" s="7"/>
      <c r="AE42" s="7"/>
      <c r="AF42" s="7"/>
      <c r="AG42" s="7"/>
      <c r="AH42" s="7"/>
      <c r="AI42" s="7"/>
      <c r="AJ42" s="7"/>
      <c r="AK42" s="7"/>
      <c r="AL42" s="7"/>
      <c r="AM42" s="7"/>
      <c r="AN42" s="7"/>
      <c r="AO42" s="7"/>
    </row>
    <row r="43"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7"/>
      <c r="AB43" s="7"/>
      <c r="AC43" s="7"/>
      <c r="AD43" s="7"/>
      <c r="AE43" s="7"/>
      <c r="AF43" s="7"/>
      <c r="AG43" s="7"/>
      <c r="AH43" s="7"/>
      <c r="AI43" s="7"/>
      <c r="AJ43" s="7"/>
      <c r="AK43" s="7"/>
      <c r="AL43" s="7"/>
      <c r="AM43" s="7"/>
      <c r="AN43" s="7"/>
      <c r="AO43" s="7"/>
    </row>
    <row r="44"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7"/>
      <c r="AB44" s="7"/>
      <c r="AC44" s="7"/>
      <c r="AD44" s="7"/>
      <c r="AE44" s="7"/>
      <c r="AF44" s="7"/>
      <c r="AG44" s="7"/>
      <c r="AH44" s="7"/>
      <c r="AI44" s="7"/>
      <c r="AJ44" s="7"/>
      <c r="AK44" s="7"/>
      <c r="AL44" s="7"/>
      <c r="AM44" s="7"/>
      <c r="AN44" s="7"/>
      <c r="AO44" s="7"/>
    </row>
    <row r="45" ht="16.5" customHeight="1">
      <c r="A45" s="51"/>
      <c r="B45" s="76" t="str">
        <f>IF('2. Identificación del Riesgo'!B45:B47="","",'2. Identificación del Riesgo'!B45:B47)</f>
        <v/>
      </c>
      <c r="C45" s="52" t="str">
        <f>IF('2. Identificación del Riesgo'!G45:G47="","",'2. Identificación del Riesgo'!G45:G47)</f>
        <v/>
      </c>
      <c r="D45" s="52" t="str">
        <f>IF('2. Identificación del Riesgo'!H45:H47="","",'2. Identificación del Riesgo'!H45:H47)</f>
        <v/>
      </c>
      <c r="E45" s="129" t="str">
        <f>IF('7. Mapa de Riesgos General'!AI45:AI47="","",'7. Mapa de Riesgos General'!AI45:AI47)</f>
        <v/>
      </c>
      <c r="F45" s="54"/>
      <c r="G45" s="117"/>
      <c r="H45" s="117"/>
      <c r="I45" s="111"/>
      <c r="J45" s="54"/>
      <c r="K45" s="111"/>
      <c r="L45" s="111"/>
      <c r="M45" s="54"/>
      <c r="N45" s="117"/>
      <c r="O45" s="117"/>
      <c r="P45" s="111"/>
      <c r="Q45" s="54"/>
      <c r="R45" s="111"/>
      <c r="S45" s="111"/>
      <c r="T45" s="54"/>
      <c r="U45" s="117"/>
      <c r="V45" s="117"/>
      <c r="W45" s="111"/>
      <c r="X45" s="54"/>
      <c r="Y45" s="111"/>
      <c r="Z45" s="111"/>
      <c r="AA45" s="7"/>
      <c r="AB45" s="7"/>
      <c r="AC45" s="7"/>
      <c r="AD45" s="7"/>
      <c r="AE45" s="7"/>
      <c r="AF45" s="7"/>
      <c r="AG45" s="7"/>
      <c r="AH45" s="7"/>
      <c r="AI45" s="7"/>
      <c r="AJ45" s="7"/>
      <c r="AK45" s="7"/>
      <c r="AL45" s="7"/>
      <c r="AM45" s="7"/>
      <c r="AN45" s="7"/>
      <c r="AO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7"/>
      <c r="AB46" s="7"/>
      <c r="AC46" s="7"/>
      <c r="AD46" s="7"/>
      <c r="AE46" s="7"/>
      <c r="AF46" s="7"/>
      <c r="AG46" s="7"/>
      <c r="AH46" s="7"/>
      <c r="AI46" s="7"/>
      <c r="AJ46" s="7"/>
      <c r="AK46" s="7"/>
      <c r="AL46" s="7"/>
      <c r="AM46" s="7"/>
      <c r="AN46" s="7"/>
      <c r="AO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7"/>
      <c r="AB47" s="7"/>
      <c r="AC47" s="7"/>
      <c r="AD47" s="7"/>
      <c r="AE47" s="7"/>
      <c r="AF47" s="7"/>
      <c r="AG47" s="7"/>
      <c r="AH47" s="7"/>
      <c r="AI47" s="7"/>
      <c r="AJ47" s="7"/>
      <c r="AK47" s="7"/>
      <c r="AL47" s="7"/>
      <c r="AM47" s="7"/>
      <c r="AN47" s="7"/>
      <c r="AO47" s="7"/>
    </row>
    <row r="48" ht="16.5" customHeight="1">
      <c r="A48" s="51"/>
      <c r="B48" s="76" t="str">
        <f>IF('2. Identificación del Riesgo'!B48:B50="","",'2. Identificación del Riesgo'!B48:B50)</f>
        <v/>
      </c>
      <c r="C48" s="52" t="str">
        <f>IF('2. Identificación del Riesgo'!G48:G50="","",'2. Identificación del Riesgo'!G48:G50)</f>
        <v/>
      </c>
      <c r="D48" s="52" t="str">
        <f>IF('2. Identificación del Riesgo'!H48:H50="","",'2. Identificación del Riesgo'!H48:H50)</f>
        <v/>
      </c>
      <c r="E48" s="129" t="str">
        <f>IF('7. Mapa de Riesgos General'!AI48:AI50="","",'7. Mapa de Riesgos General'!AI48:AI50)</f>
        <v/>
      </c>
      <c r="F48" s="54"/>
      <c r="G48" s="117"/>
      <c r="H48" s="117"/>
      <c r="I48" s="111"/>
      <c r="J48" s="54"/>
      <c r="K48" s="111"/>
      <c r="L48" s="111"/>
      <c r="M48" s="54"/>
      <c r="N48" s="117"/>
      <c r="O48" s="117"/>
      <c r="P48" s="111"/>
      <c r="Q48" s="54"/>
      <c r="R48" s="111"/>
      <c r="S48" s="111"/>
      <c r="T48" s="54"/>
      <c r="U48" s="117"/>
      <c r="V48" s="117"/>
      <c r="W48" s="111"/>
      <c r="X48" s="54"/>
      <c r="Y48" s="111"/>
      <c r="Z48" s="111"/>
      <c r="AA48" s="7"/>
      <c r="AB48" s="7"/>
      <c r="AC48" s="7"/>
      <c r="AD48" s="7"/>
      <c r="AE48" s="7"/>
      <c r="AF48" s="7"/>
      <c r="AG48" s="7"/>
      <c r="AH48" s="7"/>
      <c r="AI48" s="7"/>
      <c r="AJ48" s="7"/>
      <c r="AK48" s="7"/>
      <c r="AL48" s="7"/>
      <c r="AM48" s="7"/>
      <c r="AN48" s="7"/>
      <c r="AO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7"/>
      <c r="AB49" s="7"/>
      <c r="AC49" s="7"/>
      <c r="AD49" s="7"/>
      <c r="AE49" s="7"/>
      <c r="AF49" s="7"/>
      <c r="AG49" s="7"/>
      <c r="AH49" s="7"/>
      <c r="AI49" s="7"/>
      <c r="AJ49" s="7"/>
      <c r="AK49" s="7"/>
      <c r="AL49" s="7"/>
      <c r="AM49" s="7"/>
      <c r="AN49" s="7"/>
      <c r="AO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7"/>
      <c r="AB50" s="7"/>
      <c r="AC50" s="7"/>
      <c r="AD50" s="7"/>
      <c r="AE50" s="7"/>
      <c r="AF50" s="7"/>
      <c r="AG50" s="7"/>
      <c r="AH50" s="7"/>
      <c r="AI50" s="7"/>
      <c r="AJ50" s="7"/>
      <c r="AK50" s="7"/>
      <c r="AL50" s="7"/>
      <c r="AM50" s="7"/>
      <c r="AN50" s="7"/>
      <c r="AO50" s="7"/>
    </row>
    <row r="51" ht="16.5" customHeight="1">
      <c r="A51" s="51"/>
      <c r="B51" s="76" t="str">
        <f>IF('2. Identificación del Riesgo'!B51:B53="","",'2. Identificación del Riesgo'!B51:B53)</f>
        <v/>
      </c>
      <c r="C51" s="52" t="str">
        <f>IF('2. Identificación del Riesgo'!G51:G53="","",'2. Identificación del Riesgo'!G51:G53)</f>
        <v/>
      </c>
      <c r="D51" s="52" t="str">
        <f>IF('2. Identificación del Riesgo'!H51:H53="","",'2. Identificación del Riesgo'!H51:H53)</f>
        <v/>
      </c>
      <c r="E51" s="129" t="str">
        <f>IF('7. Mapa de Riesgos General'!AI51:AI53="","",'7. Mapa de Riesgos General'!AI51:AI53)</f>
        <v/>
      </c>
      <c r="F51" s="54"/>
      <c r="G51" s="117"/>
      <c r="H51" s="117"/>
      <c r="I51" s="111"/>
      <c r="J51" s="54"/>
      <c r="K51" s="111"/>
      <c r="L51" s="111"/>
      <c r="M51" s="54"/>
      <c r="N51" s="117"/>
      <c r="O51" s="117"/>
      <c r="P51" s="111"/>
      <c r="Q51" s="54"/>
      <c r="R51" s="111"/>
      <c r="S51" s="111"/>
      <c r="T51" s="54"/>
      <c r="U51" s="117"/>
      <c r="V51" s="117"/>
      <c r="W51" s="111"/>
      <c r="X51" s="54"/>
      <c r="Y51" s="111"/>
      <c r="Z51" s="111"/>
      <c r="AA51" s="7"/>
      <c r="AB51" s="7"/>
      <c r="AC51" s="7"/>
      <c r="AD51" s="7"/>
      <c r="AE51" s="7"/>
      <c r="AF51" s="7"/>
      <c r="AG51" s="7"/>
      <c r="AH51" s="7"/>
      <c r="AI51" s="7"/>
      <c r="AJ51" s="7"/>
      <c r="AK51" s="7"/>
      <c r="AL51" s="7"/>
      <c r="AM51" s="7"/>
      <c r="AN51" s="7"/>
      <c r="AO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7"/>
      <c r="AB52" s="7"/>
      <c r="AC52" s="7"/>
      <c r="AD52" s="7"/>
      <c r="AE52" s="7"/>
      <c r="AF52" s="7"/>
      <c r="AG52" s="7"/>
      <c r="AH52" s="7"/>
      <c r="AI52" s="7"/>
      <c r="AJ52" s="7"/>
      <c r="AK52" s="7"/>
      <c r="AL52" s="7"/>
      <c r="AM52" s="7"/>
      <c r="AN52" s="7"/>
      <c r="AO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7"/>
      <c r="AB53" s="7"/>
      <c r="AC53" s="7"/>
      <c r="AD53" s="7"/>
      <c r="AE53" s="7"/>
      <c r="AF53" s="7"/>
      <c r="AG53" s="7"/>
      <c r="AH53" s="7"/>
      <c r="AI53" s="7"/>
      <c r="AJ53" s="7"/>
      <c r="AK53" s="7"/>
      <c r="AL53" s="7"/>
      <c r="AM53" s="7"/>
      <c r="AN53" s="7"/>
      <c r="AO53" s="7"/>
    </row>
    <row r="54" ht="16.5" customHeight="1">
      <c r="A54" s="51"/>
      <c r="B54" s="76" t="str">
        <f>IF('2. Identificación del Riesgo'!B54:B56="","",'2. Identificación del Riesgo'!B54:B56)</f>
        <v/>
      </c>
      <c r="C54" s="52" t="str">
        <f>IF('2. Identificación del Riesgo'!G54:G56="","",'2. Identificación del Riesgo'!G54:G56)</f>
        <v/>
      </c>
      <c r="D54" s="52" t="str">
        <f>IF('2. Identificación del Riesgo'!H54:H56="","",'2. Identificación del Riesgo'!H54:H56)</f>
        <v/>
      </c>
      <c r="E54" s="129" t="str">
        <f>IF('7. Mapa de Riesgos General'!AI54:AI56="","",'7. Mapa de Riesgos General'!AI54:AI56)</f>
        <v/>
      </c>
      <c r="F54" s="54"/>
      <c r="G54" s="117"/>
      <c r="H54" s="117"/>
      <c r="I54" s="111"/>
      <c r="J54" s="54"/>
      <c r="K54" s="111"/>
      <c r="L54" s="111"/>
      <c r="M54" s="54"/>
      <c r="N54" s="117"/>
      <c r="O54" s="117"/>
      <c r="P54" s="111"/>
      <c r="Q54" s="54"/>
      <c r="R54" s="111"/>
      <c r="S54" s="111"/>
      <c r="T54" s="54"/>
      <c r="U54" s="117"/>
      <c r="V54" s="117"/>
      <c r="W54" s="111"/>
      <c r="X54" s="54"/>
      <c r="Y54" s="111"/>
      <c r="Z54" s="111"/>
      <c r="AA54" s="7"/>
      <c r="AB54" s="7"/>
      <c r="AC54" s="7"/>
      <c r="AD54" s="7"/>
      <c r="AE54" s="7"/>
      <c r="AF54" s="7"/>
      <c r="AG54" s="7"/>
      <c r="AH54" s="7"/>
      <c r="AI54" s="7"/>
      <c r="AJ54" s="7"/>
      <c r="AK54" s="7"/>
      <c r="AL54" s="7"/>
      <c r="AM54" s="7"/>
      <c r="AN54" s="7"/>
      <c r="AO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7"/>
      <c r="AB55" s="7"/>
      <c r="AC55" s="7"/>
      <c r="AD55" s="7"/>
      <c r="AE55" s="7"/>
      <c r="AF55" s="7"/>
      <c r="AG55" s="7"/>
      <c r="AH55" s="7"/>
      <c r="AI55" s="7"/>
      <c r="AJ55" s="7"/>
      <c r="AK55" s="7"/>
      <c r="AL55" s="7"/>
      <c r="AM55" s="7"/>
      <c r="AN55" s="7"/>
      <c r="AO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7"/>
      <c r="AB56" s="7"/>
      <c r="AC56" s="7"/>
      <c r="AD56" s="7"/>
      <c r="AE56" s="7"/>
      <c r="AF56" s="7"/>
      <c r="AG56" s="7"/>
      <c r="AH56" s="7"/>
      <c r="AI56" s="7"/>
      <c r="AJ56" s="7"/>
      <c r="AK56" s="7"/>
      <c r="AL56" s="7"/>
      <c r="AM56" s="7"/>
      <c r="AN56" s="7"/>
      <c r="AO56" s="7"/>
    </row>
    <row r="57" ht="16.5" customHeight="1">
      <c r="A57" s="51"/>
      <c r="B57" s="76" t="str">
        <f>IF('2. Identificación del Riesgo'!B57:B59="","",'2. Identificación del Riesgo'!B57:B59)</f>
        <v/>
      </c>
      <c r="C57" s="52" t="str">
        <f>IF('2. Identificación del Riesgo'!G57:G59="","",'2. Identificación del Riesgo'!G57:G59)</f>
        <v/>
      </c>
      <c r="D57" s="52" t="str">
        <f>IF('2. Identificación del Riesgo'!H57:H59="","",'2. Identificación del Riesgo'!H57:H59)</f>
        <v/>
      </c>
      <c r="E57" s="129" t="str">
        <f>IF('7. Mapa de Riesgos General'!AI57:AI59="","",'7. Mapa de Riesgos General'!AI57:AI59)</f>
        <v/>
      </c>
      <c r="F57" s="54"/>
      <c r="G57" s="117"/>
      <c r="H57" s="117"/>
      <c r="I57" s="111"/>
      <c r="J57" s="54"/>
      <c r="K57" s="111"/>
      <c r="L57" s="111"/>
      <c r="M57" s="54"/>
      <c r="N57" s="117"/>
      <c r="O57" s="117"/>
      <c r="P57" s="111"/>
      <c r="Q57" s="54"/>
      <c r="R57" s="111"/>
      <c r="S57" s="111"/>
      <c r="T57" s="54"/>
      <c r="U57" s="117"/>
      <c r="V57" s="117"/>
      <c r="W57" s="111"/>
      <c r="X57" s="54"/>
      <c r="Y57" s="111"/>
      <c r="Z57" s="111"/>
      <c r="AA57" s="7"/>
      <c r="AB57" s="7"/>
      <c r="AC57" s="7"/>
      <c r="AD57" s="7"/>
      <c r="AE57" s="7"/>
      <c r="AF57" s="7"/>
      <c r="AG57" s="7"/>
      <c r="AH57" s="7"/>
      <c r="AI57" s="7"/>
      <c r="AJ57" s="7"/>
      <c r="AK57" s="7"/>
      <c r="AL57" s="7"/>
      <c r="AM57" s="7"/>
      <c r="AN57" s="7"/>
      <c r="AO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7"/>
      <c r="AB58" s="7"/>
      <c r="AC58" s="7"/>
      <c r="AD58" s="7"/>
      <c r="AE58" s="7"/>
      <c r="AF58" s="7"/>
      <c r="AG58" s="7"/>
      <c r="AH58" s="7"/>
      <c r="AI58" s="7"/>
      <c r="AJ58" s="7"/>
      <c r="AK58" s="7"/>
      <c r="AL58" s="7"/>
      <c r="AM58" s="7"/>
      <c r="AN58" s="7"/>
      <c r="AO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7"/>
      <c r="AB59" s="7"/>
      <c r="AC59" s="7"/>
      <c r="AD59" s="7"/>
      <c r="AE59" s="7"/>
      <c r="AF59" s="7"/>
      <c r="AG59" s="7"/>
      <c r="AH59" s="7"/>
      <c r="AI59" s="7"/>
      <c r="AJ59" s="7"/>
      <c r="AK59" s="7"/>
      <c r="AL59" s="7"/>
      <c r="AM59" s="7"/>
      <c r="AN59" s="7"/>
      <c r="AO59" s="7"/>
    </row>
    <row r="60" ht="16.5" customHeight="1">
      <c r="A60" s="51"/>
      <c r="B60" s="76" t="str">
        <f>IF('2. Identificación del Riesgo'!B60:B62="","",'2. Identificación del Riesgo'!B60:B62)</f>
        <v/>
      </c>
      <c r="C60" s="52" t="str">
        <f>IF('2. Identificación del Riesgo'!G60:G62="","",'2. Identificación del Riesgo'!G60:G62)</f>
        <v/>
      </c>
      <c r="D60" s="52" t="str">
        <f>IF('2. Identificación del Riesgo'!H60:H62="","",'2. Identificación del Riesgo'!H60:H62)</f>
        <v/>
      </c>
      <c r="E60" s="129" t="str">
        <f>IF('7. Mapa de Riesgos General'!AI60:AI62="","",'7. Mapa de Riesgos General'!AI60:AI62)</f>
        <v/>
      </c>
      <c r="F60" s="54"/>
      <c r="G60" s="117"/>
      <c r="H60" s="117"/>
      <c r="I60" s="111"/>
      <c r="J60" s="54"/>
      <c r="K60" s="111"/>
      <c r="L60" s="111"/>
      <c r="M60" s="54"/>
      <c r="N60" s="117"/>
      <c r="O60" s="117"/>
      <c r="P60" s="111"/>
      <c r="Q60" s="54"/>
      <c r="R60" s="111"/>
      <c r="S60" s="111"/>
      <c r="T60" s="54"/>
      <c r="U60" s="117"/>
      <c r="V60" s="117"/>
      <c r="W60" s="111"/>
      <c r="X60" s="54"/>
      <c r="Y60" s="111"/>
      <c r="Z60" s="111"/>
      <c r="AA60" s="7"/>
      <c r="AB60" s="7"/>
      <c r="AC60" s="7"/>
      <c r="AD60" s="7"/>
      <c r="AE60" s="7"/>
      <c r="AF60" s="7"/>
      <c r="AG60" s="7"/>
      <c r="AH60" s="7"/>
      <c r="AI60" s="7"/>
      <c r="AJ60" s="7"/>
      <c r="AK60" s="7"/>
      <c r="AL60" s="7"/>
      <c r="AM60" s="7"/>
      <c r="AN60" s="7"/>
      <c r="AO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7"/>
      <c r="AB61" s="7"/>
      <c r="AC61" s="7"/>
      <c r="AD61" s="7"/>
      <c r="AE61" s="7"/>
      <c r="AF61" s="7"/>
      <c r="AG61" s="7"/>
      <c r="AH61" s="7"/>
      <c r="AI61" s="7"/>
      <c r="AJ61" s="7"/>
      <c r="AK61" s="7"/>
      <c r="AL61" s="7"/>
      <c r="AM61" s="7"/>
      <c r="AN61" s="7"/>
      <c r="AO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7"/>
      <c r="AB62" s="7"/>
      <c r="AC62" s="7"/>
      <c r="AD62" s="7"/>
      <c r="AE62" s="7"/>
      <c r="AF62" s="7"/>
      <c r="AG62" s="7"/>
      <c r="AH62" s="7"/>
      <c r="AI62" s="7"/>
      <c r="AJ62" s="7"/>
      <c r="AK62" s="7"/>
      <c r="AL62" s="7"/>
      <c r="AM62" s="7"/>
      <c r="AN62" s="7"/>
      <c r="AO62" s="7"/>
    </row>
    <row r="63" ht="16.5" customHeight="1">
      <c r="A63" s="51"/>
      <c r="B63" s="76" t="str">
        <f>IF('2. Identificación del Riesgo'!B63:B65="","",'2. Identificación del Riesgo'!B63:B65)</f>
        <v/>
      </c>
      <c r="C63" s="52" t="str">
        <f>IF('2. Identificación del Riesgo'!G63:G65="","",'2. Identificación del Riesgo'!G63:G65)</f>
        <v/>
      </c>
      <c r="D63" s="52" t="str">
        <f>IF('2. Identificación del Riesgo'!H63:H65="","",'2. Identificación del Riesgo'!H63:H65)</f>
        <v/>
      </c>
      <c r="E63" s="129" t="str">
        <f>IF('7. Mapa de Riesgos General'!AI63:AI65="","",'7. Mapa de Riesgos General'!AI63:AI65)</f>
        <v/>
      </c>
      <c r="F63" s="54"/>
      <c r="G63" s="117"/>
      <c r="H63" s="117"/>
      <c r="I63" s="111"/>
      <c r="J63" s="54"/>
      <c r="K63" s="111"/>
      <c r="L63" s="111"/>
      <c r="M63" s="54"/>
      <c r="N63" s="117"/>
      <c r="O63" s="117"/>
      <c r="P63" s="111"/>
      <c r="Q63" s="54"/>
      <c r="R63" s="111"/>
      <c r="S63" s="111"/>
      <c r="T63" s="54"/>
      <c r="U63" s="117"/>
      <c r="V63" s="117"/>
      <c r="W63" s="111"/>
      <c r="X63" s="54"/>
      <c r="Y63" s="111"/>
      <c r="Z63" s="111"/>
      <c r="AA63" s="7"/>
      <c r="AB63" s="7"/>
      <c r="AC63" s="7"/>
      <c r="AD63" s="7"/>
      <c r="AE63" s="7"/>
      <c r="AF63" s="7"/>
      <c r="AG63" s="7"/>
      <c r="AH63" s="7"/>
      <c r="AI63" s="7"/>
      <c r="AJ63" s="7"/>
      <c r="AK63" s="7"/>
      <c r="AL63" s="7"/>
      <c r="AM63" s="7"/>
      <c r="AN63" s="7"/>
      <c r="AO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7"/>
      <c r="AB64" s="7"/>
      <c r="AC64" s="7"/>
      <c r="AD64" s="7"/>
      <c r="AE64" s="7"/>
      <c r="AF64" s="7"/>
      <c r="AG64" s="7"/>
      <c r="AH64" s="7"/>
      <c r="AI64" s="7"/>
      <c r="AJ64" s="7"/>
      <c r="AK64" s="7"/>
      <c r="AL64" s="7"/>
      <c r="AM64" s="7"/>
      <c r="AN64" s="7"/>
      <c r="AO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7"/>
      <c r="AB65" s="7"/>
      <c r="AC65" s="7"/>
      <c r="AD65" s="7"/>
      <c r="AE65" s="7"/>
      <c r="AF65" s="7"/>
      <c r="AG65" s="7"/>
      <c r="AH65" s="7"/>
      <c r="AI65" s="7"/>
      <c r="AJ65" s="7"/>
      <c r="AK65" s="7"/>
      <c r="AL65" s="7"/>
      <c r="AM65" s="7"/>
      <c r="AN65" s="7"/>
      <c r="AO65" s="7"/>
    </row>
    <row r="66" ht="16.5" customHeight="1">
      <c r="A66" s="51"/>
      <c r="B66" s="76" t="str">
        <f>IF('2. Identificación del Riesgo'!B66:B68="","",'2. Identificación del Riesgo'!B66:B68)</f>
        <v/>
      </c>
      <c r="C66" s="52" t="str">
        <f>IF('2. Identificación del Riesgo'!G66:G68="","",'2. Identificación del Riesgo'!G66:G68)</f>
        <v/>
      </c>
      <c r="D66" s="52" t="str">
        <f>IF('2. Identificación del Riesgo'!H66:H68="","",'2. Identificación del Riesgo'!H66:H68)</f>
        <v/>
      </c>
      <c r="E66" s="129" t="str">
        <f>IF('7. Mapa de Riesgos General'!AI66:AI68="","",'7. Mapa de Riesgos General'!AI66:AI68)</f>
        <v/>
      </c>
      <c r="F66" s="54"/>
      <c r="G66" s="117"/>
      <c r="H66" s="117"/>
      <c r="I66" s="111"/>
      <c r="J66" s="54"/>
      <c r="K66" s="111"/>
      <c r="L66" s="111"/>
      <c r="M66" s="54"/>
      <c r="N66" s="117"/>
      <c r="O66" s="117"/>
      <c r="P66" s="111"/>
      <c r="Q66" s="54"/>
      <c r="R66" s="111"/>
      <c r="S66" s="111"/>
      <c r="T66" s="54"/>
      <c r="U66" s="117"/>
      <c r="V66" s="117"/>
      <c r="W66" s="111"/>
      <c r="X66" s="54"/>
      <c r="Y66" s="111"/>
      <c r="Z66" s="111"/>
      <c r="AA66" s="7"/>
      <c r="AB66" s="7"/>
      <c r="AC66" s="7"/>
      <c r="AD66" s="7"/>
      <c r="AE66" s="7"/>
      <c r="AF66" s="7"/>
      <c r="AG66" s="7"/>
      <c r="AH66" s="7"/>
      <c r="AI66" s="7"/>
      <c r="AJ66" s="7"/>
      <c r="AK66" s="7"/>
      <c r="AL66" s="7"/>
      <c r="AM66" s="7"/>
      <c r="AN66" s="7"/>
      <c r="AO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c r="AL67" s="6"/>
      <c r="AM67" s="6"/>
      <c r="AN67" s="6"/>
      <c r="AO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c r="AL68" s="6"/>
      <c r="AM68" s="6"/>
      <c r="AN68" s="6"/>
      <c r="AO68" s="6"/>
    </row>
    <row r="69" ht="16.5" customHeight="1">
      <c r="A69" s="6"/>
      <c r="B69" s="130"/>
      <c r="C69" s="6"/>
      <c r="D69" s="6"/>
      <c r="E69" s="6"/>
      <c r="F69" s="131">
        <f>IFERROR(AVERAGE(F9:F68),"")</f>
        <v>0.5875</v>
      </c>
      <c r="G69" s="6"/>
      <c r="H69" s="6"/>
      <c r="I69" s="6"/>
      <c r="J69" s="131" t="str">
        <f>IFERROR(AVERAGE(J9:J68),"")</f>
        <v/>
      </c>
      <c r="K69" s="6"/>
      <c r="L69" s="6"/>
      <c r="M69" s="131">
        <f>IFERROR(AVERAGE(M9:M68),"")</f>
        <v>0.7375</v>
      </c>
      <c r="N69" s="6"/>
      <c r="O69" s="6"/>
      <c r="P69" s="6"/>
      <c r="Q69" s="131" t="str">
        <f>IFERROR(AVERAGE(Q9:Q68),"")</f>
        <v/>
      </c>
      <c r="R69" s="6"/>
      <c r="S69" s="6"/>
      <c r="T69" s="131" t="str">
        <f>IFERROR(AVERAGE(T9:T68),"")</f>
        <v/>
      </c>
      <c r="U69" s="6"/>
      <c r="V69" s="6"/>
      <c r="W69" s="6"/>
      <c r="X69" s="131"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315</v>
      </c>
      <c r="J1" s="27"/>
      <c r="K1" s="7"/>
      <c r="L1" s="7"/>
      <c r="M1" s="7"/>
      <c r="N1" s="7"/>
      <c r="O1" s="7"/>
      <c r="P1" s="7"/>
      <c r="Q1" s="7"/>
      <c r="R1" s="7"/>
      <c r="S1" s="7"/>
      <c r="T1" s="7"/>
      <c r="U1" s="7"/>
      <c r="V1" s="7"/>
      <c r="W1" s="7"/>
      <c r="X1" s="7"/>
      <c r="Y1" s="7"/>
      <c r="Z1" s="8"/>
    </row>
    <row r="2" ht="16.5" customHeight="1">
      <c r="A2" s="9"/>
      <c r="B2" s="10"/>
      <c r="C2" s="9"/>
      <c r="H2" s="10"/>
      <c r="I2" s="60" t="s">
        <v>316</v>
      </c>
      <c r="J2" s="27"/>
      <c r="K2" s="7"/>
      <c r="L2" s="7"/>
      <c r="M2" s="7"/>
      <c r="N2" s="7"/>
      <c r="O2" s="7"/>
      <c r="P2" s="7"/>
      <c r="Q2" s="7"/>
      <c r="R2" s="7"/>
      <c r="S2" s="7"/>
      <c r="T2" s="7"/>
      <c r="U2" s="7"/>
      <c r="V2" s="7"/>
      <c r="W2" s="7"/>
      <c r="X2" s="7"/>
      <c r="Y2" s="7"/>
      <c r="Z2" s="8"/>
    </row>
    <row r="3">
      <c r="A3" s="9"/>
      <c r="B3" s="10"/>
      <c r="C3" s="9"/>
      <c r="H3" s="10"/>
      <c r="I3" s="60" t="s">
        <v>317</v>
      </c>
      <c r="J3" s="27"/>
      <c r="K3" s="7"/>
      <c r="L3" s="7"/>
      <c r="M3" s="7"/>
      <c r="N3" s="7"/>
      <c r="O3" s="7"/>
      <c r="P3" s="7"/>
      <c r="Q3" s="7"/>
      <c r="R3" s="7"/>
      <c r="S3" s="7"/>
      <c r="T3" s="7"/>
      <c r="U3" s="7"/>
      <c r="V3" s="7"/>
      <c r="W3" s="7"/>
      <c r="X3" s="7"/>
      <c r="Y3" s="7"/>
      <c r="Z3" s="8"/>
    </row>
    <row r="4">
      <c r="A4" s="12"/>
      <c r="B4" s="13"/>
      <c r="C4" s="12"/>
      <c r="D4" s="14"/>
      <c r="E4" s="14"/>
      <c r="F4" s="14"/>
      <c r="G4" s="14"/>
      <c r="H4" s="13"/>
      <c r="I4" s="60" t="s">
        <v>318</v>
      </c>
      <c r="J4" s="27"/>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15.75" customHeight="1">
      <c r="A6" s="70" t="s">
        <v>119</v>
      </c>
      <c r="B6" s="26"/>
      <c r="C6" s="26"/>
      <c r="D6" s="71"/>
      <c r="E6" s="132" t="s">
        <v>319</v>
      </c>
      <c r="F6" s="27"/>
      <c r="G6" s="132" t="s">
        <v>320</v>
      </c>
      <c r="H6" s="27"/>
      <c r="I6" s="132" t="s">
        <v>321</v>
      </c>
      <c r="J6" s="27"/>
      <c r="K6" s="7"/>
      <c r="L6" s="7"/>
      <c r="M6" s="7"/>
      <c r="N6" s="7"/>
      <c r="O6" s="7"/>
      <c r="P6" s="7"/>
      <c r="Q6" s="7"/>
      <c r="R6" s="7"/>
      <c r="S6" s="7"/>
      <c r="T6" s="7"/>
      <c r="U6" s="7"/>
      <c r="V6" s="7"/>
      <c r="W6" s="7"/>
      <c r="X6" s="7"/>
      <c r="Y6" s="7"/>
      <c r="Z6" s="8"/>
    </row>
    <row r="7" ht="21.0" customHeight="1">
      <c r="A7" s="95" t="s">
        <v>117</v>
      </c>
      <c r="B7" s="43" t="s">
        <v>118</v>
      </c>
      <c r="C7" s="48" t="s">
        <v>126</v>
      </c>
      <c r="D7" s="96" t="s">
        <v>127</v>
      </c>
      <c r="E7" s="133" t="s">
        <v>322</v>
      </c>
      <c r="F7" s="133" t="s">
        <v>323</v>
      </c>
      <c r="G7" s="133" t="s">
        <v>322</v>
      </c>
      <c r="H7" s="133" t="s">
        <v>323</v>
      </c>
      <c r="I7" s="133" t="s">
        <v>322</v>
      </c>
      <c r="J7" s="133" t="s">
        <v>323</v>
      </c>
      <c r="K7" s="7"/>
      <c r="L7" s="7"/>
      <c r="M7" s="7"/>
      <c r="N7" s="7"/>
      <c r="O7" s="7"/>
      <c r="P7" s="7"/>
      <c r="Q7" s="7"/>
      <c r="R7" s="7"/>
      <c r="S7" s="7"/>
      <c r="T7" s="7"/>
      <c r="U7" s="7"/>
      <c r="V7" s="7"/>
      <c r="W7" s="7"/>
      <c r="X7" s="7"/>
      <c r="Y7" s="7"/>
      <c r="Z7" s="8"/>
    </row>
    <row r="8" ht="12.0" customHeight="1">
      <c r="A8" s="50"/>
      <c r="B8" s="50"/>
      <c r="C8" s="50"/>
      <c r="D8" s="101"/>
      <c r="E8" s="50"/>
      <c r="F8" s="50"/>
      <c r="G8" s="50"/>
      <c r="H8" s="50"/>
      <c r="I8" s="50"/>
      <c r="J8" s="50"/>
      <c r="K8" s="63"/>
      <c r="L8" s="63"/>
      <c r="M8" s="63"/>
      <c r="N8" s="63"/>
      <c r="O8" s="63"/>
      <c r="P8" s="63"/>
      <c r="Q8" s="63"/>
      <c r="R8" s="63"/>
      <c r="S8" s="63"/>
      <c r="T8" s="63"/>
      <c r="U8" s="63"/>
      <c r="V8" s="63"/>
      <c r="W8" s="63"/>
      <c r="X8" s="63"/>
      <c r="Y8" s="63"/>
      <c r="Z8" s="8"/>
    </row>
    <row r="9" ht="16.5" customHeight="1">
      <c r="A9" s="51">
        <v>1.0</v>
      </c>
      <c r="B9" s="76" t="str">
        <f>IF('8. Seguimiento Cuatrimestral'!B9:B11="","",'8. Seguimiento Cuatrimestral'!B9:B11)</f>
        <v>Reducción del Riesgo y Adaptación al Cambio Climático</v>
      </c>
      <c r="C9" s="76" t="str">
        <f>IF('8. Seguimiento Cuatrimestral'!C9:C11="","",'8. Seguimiento Cuatrimestral'!C9:C11)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76" t="str">
        <f>IF('8. Seguimiento Cuatrimestral'!D9:D11="","",'8. Seguimiento Cuatrimestral'!D9:D11)</f>
        <v>Gestión</v>
      </c>
      <c r="E9" s="113">
        <f>'8. Seguimiento Cuatrimestral'!F9:F11</f>
        <v>1</v>
      </c>
      <c r="F9" s="113" t="str">
        <f>'8. Seguimiento Cuatrimestral'!J9:J11</f>
        <v/>
      </c>
      <c r="G9" s="113">
        <f>'8. Seguimiento Cuatrimestral'!M9:M11</f>
        <v>1</v>
      </c>
      <c r="H9" s="113" t="str">
        <f>'8. Seguimiento Cuatrimestral'!Q9:Q11</f>
        <v/>
      </c>
      <c r="I9" s="113" t="str">
        <f>'8. Seguimiento Cuatrimestral'!T9:T11</f>
        <v/>
      </c>
      <c r="J9" s="113" t="str">
        <f>'8. Seguimiento Cuatrimestral'!X9:X11</f>
        <v/>
      </c>
      <c r="K9" s="64"/>
      <c r="L9" s="64"/>
      <c r="M9" s="64"/>
      <c r="N9" s="64"/>
      <c r="O9" s="64"/>
      <c r="P9" s="64"/>
      <c r="Q9" s="64"/>
      <c r="R9" s="64"/>
      <c r="S9" s="64"/>
      <c r="T9" s="64"/>
      <c r="U9" s="64"/>
      <c r="V9" s="64"/>
      <c r="W9" s="64"/>
      <c r="X9" s="64"/>
      <c r="Y9" s="64"/>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6" t="str">
        <f>IF('8. Seguimiento Cuatrimestral'!B12:B14="","",'8. Seguimiento Cuatrimestral'!B12:B14)</f>
        <v>Reducción del Riesgo y Adaptación al Cambio Climático</v>
      </c>
      <c r="C12" s="76" t="str">
        <f>IF('8. Seguimiento Cuatrimestral'!C12:C14="","",'8. Seguimiento Cuatrimestral'!C12:C14)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76" t="str">
        <f>IF('8. Seguimiento Cuatrimestral'!D12:D14="","",'8. Seguimiento Cuatrimestral'!D12:D14)</f>
        <v>Gestión</v>
      </c>
      <c r="E12" s="113">
        <f>'8. Seguimiento Cuatrimestral'!F12:F14</f>
        <v>0.175</v>
      </c>
      <c r="F12" s="113" t="str">
        <f>'8. Seguimiento Cuatrimestral'!J12:J14</f>
        <v/>
      </c>
      <c r="G12" s="113">
        <f>'8. Seguimiento Cuatrimestral'!M12:M14</f>
        <v>0.475</v>
      </c>
      <c r="H12" s="113" t="str">
        <f>'8. Seguimiento Cuatrimestral'!Q12:Q14</f>
        <v/>
      </c>
      <c r="I12" s="113" t="str">
        <f>'8. Seguimiento Cuatrimestral'!T12:T14</f>
        <v/>
      </c>
      <c r="J12" s="113" t="str">
        <f>'8. Seguimiento Cuatrimestral'!X12:X14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6" t="str">
        <f>IF('8. Seguimiento Cuatrimestral'!B15:B17="","",'8. Seguimiento Cuatrimestral'!B15:B17)</f>
        <v/>
      </c>
      <c r="C15" s="76" t="str">
        <f>IF('8. Seguimiento Cuatrimestral'!C15:C17="","",'8. Seguimiento Cuatrimestral'!C15:C17)</f>
        <v/>
      </c>
      <c r="D15" s="76" t="str">
        <f>IF('8. Seguimiento Cuatrimestral'!D15:D17="","",'8. Seguimiento Cuatrimestral'!D15:D17)</f>
        <v/>
      </c>
      <c r="E15" s="113" t="str">
        <f>'8. Seguimiento Cuatrimestral'!F15:F17</f>
        <v/>
      </c>
      <c r="F15" s="113" t="str">
        <f>'8. Seguimiento Cuatrimestral'!J15:J17</f>
        <v/>
      </c>
      <c r="G15" s="113" t="str">
        <f>'8. Seguimiento Cuatrimestral'!M15:M17</f>
        <v/>
      </c>
      <c r="H15" s="113" t="str">
        <f>'8. Seguimiento Cuatrimestral'!Q15:Q17</f>
        <v/>
      </c>
      <c r="I15" s="113" t="str">
        <f>'8. Seguimiento Cuatrimestral'!T15:T17</f>
        <v/>
      </c>
      <c r="J15" s="113" t="str">
        <f>'8. Seguimiento Cuatrimestral'!X15:X17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6" t="str">
        <f>IF('8. Seguimiento Cuatrimestral'!B18:B20="","",'8. Seguimiento Cuatrimestral'!B18:B20)</f>
        <v/>
      </c>
      <c r="C18" s="76" t="str">
        <f>IF('8. Seguimiento Cuatrimestral'!C18:C20="","",'8. Seguimiento Cuatrimestral'!C18:C20)</f>
        <v/>
      </c>
      <c r="D18" s="76" t="str">
        <f>IF('8. Seguimiento Cuatrimestral'!D18:D20="","",'8. Seguimiento Cuatrimestral'!D18:D20)</f>
        <v/>
      </c>
      <c r="E18" s="113" t="str">
        <f>'8. Seguimiento Cuatrimestral'!F18:F20</f>
        <v/>
      </c>
      <c r="F18" s="113" t="str">
        <f>'8. Seguimiento Cuatrimestral'!J18:J20</f>
        <v/>
      </c>
      <c r="G18" s="113" t="str">
        <f>'8. Seguimiento Cuatrimestral'!M18:M20</f>
        <v/>
      </c>
      <c r="H18" s="113" t="str">
        <f>'8. Seguimiento Cuatrimestral'!Q18:Q20</f>
        <v/>
      </c>
      <c r="I18" s="113" t="str">
        <f>'8. Seguimiento Cuatrimestral'!T18:T20</f>
        <v/>
      </c>
      <c r="J18" s="113" t="str">
        <f>'8. Seguimiento Cuatrimestral'!X18:X20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6" t="str">
        <f>IF('8. Seguimiento Cuatrimestral'!B21:B23="","",'8. Seguimiento Cuatrimestral'!B21:B23)</f>
        <v/>
      </c>
      <c r="C21" s="76" t="str">
        <f>IF('8. Seguimiento Cuatrimestral'!C21:C23="","",'8. Seguimiento Cuatrimestral'!C21:C23)</f>
        <v/>
      </c>
      <c r="D21" s="76" t="str">
        <f>IF('8. Seguimiento Cuatrimestral'!D21:D23="","",'8. Seguimiento Cuatrimestral'!D21:D23)</f>
        <v/>
      </c>
      <c r="E21" s="113" t="str">
        <f>'8. Seguimiento Cuatrimestral'!F21:F23</f>
        <v/>
      </c>
      <c r="F21" s="113" t="str">
        <f>'8. Seguimiento Cuatrimestral'!J21:J23</f>
        <v/>
      </c>
      <c r="G21" s="113" t="str">
        <f>'8. Seguimiento Cuatrimestral'!M21:M23</f>
        <v/>
      </c>
      <c r="H21" s="113" t="str">
        <f>'8. Seguimiento Cuatrimestral'!Q21:Q23</f>
        <v/>
      </c>
      <c r="I21" s="113" t="str">
        <f>'8. Seguimiento Cuatrimestral'!T21:T23</f>
        <v/>
      </c>
      <c r="J21" s="113" t="str">
        <f>'8. Seguimiento Cuatrimestral'!X21:X23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6" t="str">
        <f>IF('8. Seguimiento Cuatrimestral'!B24:B26="","",'8. Seguimiento Cuatrimestral'!B24:B26)</f>
        <v/>
      </c>
      <c r="C24" s="76" t="str">
        <f>IF('8. Seguimiento Cuatrimestral'!C24:C26="","",'8. Seguimiento Cuatrimestral'!C24:C26)</f>
        <v/>
      </c>
      <c r="D24" s="76" t="str">
        <f>IF('8. Seguimiento Cuatrimestral'!D24:D26="","",'8. Seguimiento Cuatrimestral'!D24:D26)</f>
        <v/>
      </c>
      <c r="E24" s="113" t="str">
        <f>'8. Seguimiento Cuatrimestral'!F24:F26</f>
        <v/>
      </c>
      <c r="F24" s="113" t="str">
        <f>'8. Seguimiento Cuatrimestral'!J24:J26</f>
        <v/>
      </c>
      <c r="G24" s="113" t="str">
        <f>'8. Seguimiento Cuatrimestral'!M24:M26</f>
        <v/>
      </c>
      <c r="H24" s="113" t="str">
        <f>'8. Seguimiento Cuatrimestral'!Q24:Q26</f>
        <v/>
      </c>
      <c r="I24" s="113" t="str">
        <f>'8. Seguimiento Cuatrimestral'!T24:T26</f>
        <v/>
      </c>
      <c r="J24" s="113" t="str">
        <f>'8. Seguimiento Cuatrimestral'!X24:X26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6" t="str">
        <f>IF('8. Seguimiento Cuatrimestral'!B27:B29="","",'8. Seguimiento Cuatrimestral'!B27:B29)</f>
        <v/>
      </c>
      <c r="C27" s="76" t="str">
        <f>IF('8. Seguimiento Cuatrimestral'!C27:C29="","",'8. Seguimiento Cuatrimestral'!C27:C29)</f>
        <v/>
      </c>
      <c r="D27" s="76" t="str">
        <f>IF('8. Seguimiento Cuatrimestral'!D27:D29="","",'8. Seguimiento Cuatrimestral'!D27:D29)</f>
        <v/>
      </c>
      <c r="E27" s="113" t="str">
        <f>'8. Seguimiento Cuatrimestral'!F27:F29</f>
        <v/>
      </c>
      <c r="F27" s="113" t="str">
        <f>'8. Seguimiento Cuatrimestral'!J27:J29</f>
        <v/>
      </c>
      <c r="G27" s="113" t="str">
        <f>'8. Seguimiento Cuatrimestral'!M27:M29</f>
        <v/>
      </c>
      <c r="H27" s="113" t="str">
        <f>'8. Seguimiento Cuatrimestral'!Q27:Q29</f>
        <v/>
      </c>
      <c r="I27" s="113" t="str">
        <f>'8. Seguimiento Cuatrimestral'!T27:T29</f>
        <v/>
      </c>
      <c r="J27" s="113" t="str">
        <f>'8. Seguimiento Cuatrimestral'!X27:X29</f>
        <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13" t="str">
        <f>'8. Seguimiento Cuatrimestral'!F30:F32</f>
        <v/>
      </c>
      <c r="F30" s="113" t="str">
        <f>'8. Seguimiento Cuatrimestral'!J30:J32</f>
        <v/>
      </c>
      <c r="G30" s="113" t="str">
        <f>'8. Seguimiento Cuatrimestral'!M30:M32</f>
        <v/>
      </c>
      <c r="H30" s="113" t="str">
        <f>'8. Seguimiento Cuatrimestral'!Q30:Q32</f>
        <v/>
      </c>
      <c r="I30" s="113" t="str">
        <f>'8. Seguimiento Cuatrimestral'!T30:T32</f>
        <v/>
      </c>
      <c r="J30" s="113" t="str">
        <f>'8. Seguimiento Cuatrimestral'!X30:X32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13" t="str">
        <f>'8. Seguimiento Cuatrimestral'!F33:F35</f>
        <v/>
      </c>
      <c r="F33" s="113" t="str">
        <f>'8. Seguimiento Cuatrimestral'!J33:J35</f>
        <v/>
      </c>
      <c r="G33" s="113" t="str">
        <f>'8. Seguimiento Cuatrimestral'!M33:M35</f>
        <v/>
      </c>
      <c r="H33" s="113" t="str">
        <f>'8. Seguimiento Cuatrimestral'!Q33:Q35</f>
        <v/>
      </c>
      <c r="I33" s="113" t="str">
        <f>'8. Seguimiento Cuatrimestral'!T33:T35</f>
        <v/>
      </c>
      <c r="J33" s="113" t="str">
        <f>'8. Seguimiento Cuatrimestral'!X33:X35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13" t="str">
        <f>'8. Seguimiento Cuatrimestral'!F36:F38</f>
        <v/>
      </c>
      <c r="F36" s="113" t="str">
        <f>'8. Seguimiento Cuatrimestral'!J36:J38</f>
        <v/>
      </c>
      <c r="G36" s="113" t="str">
        <f>'8. Seguimiento Cuatrimestral'!M36:M38</f>
        <v/>
      </c>
      <c r="H36" s="113" t="str">
        <f>'8. Seguimiento Cuatrimestral'!Q36:Q38</f>
        <v/>
      </c>
      <c r="I36" s="113" t="str">
        <f>'8. Seguimiento Cuatrimestral'!T36:T38</f>
        <v/>
      </c>
      <c r="J36" s="113" t="str">
        <f>'8. Seguimiento Cuatrimestral'!X36:X38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13" t="str">
        <f>'8. Seguimiento Cuatrimestral'!F39:F41</f>
        <v/>
      </c>
      <c r="F39" s="113" t="str">
        <f>'8. Seguimiento Cuatrimestral'!J39:J41</f>
        <v/>
      </c>
      <c r="G39" s="113" t="str">
        <f>'8. Seguimiento Cuatrimestral'!M39:M41</f>
        <v/>
      </c>
      <c r="H39" s="113" t="str">
        <f>'8. Seguimiento Cuatrimestral'!Q39:Q41</f>
        <v/>
      </c>
      <c r="I39" s="113" t="str">
        <f>'8. Seguimiento Cuatrimestral'!T39:T41</f>
        <v/>
      </c>
      <c r="J39" s="113" t="str">
        <f>'8. Seguimiento Cuatrimestral'!X39:X41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13" t="str">
        <f>'8. Seguimiento Cuatrimestral'!F42:F44</f>
        <v/>
      </c>
      <c r="F42" s="113" t="str">
        <f>'8. Seguimiento Cuatrimestral'!J42:J44</f>
        <v/>
      </c>
      <c r="G42" s="113" t="str">
        <f>'8. Seguimiento Cuatrimestral'!M42:M44</f>
        <v/>
      </c>
      <c r="H42" s="113" t="str">
        <f>'8. Seguimiento Cuatrimestral'!Q42:Q44</f>
        <v/>
      </c>
      <c r="I42" s="113" t="str">
        <f>'8. Seguimiento Cuatrimestral'!T42:T44</f>
        <v/>
      </c>
      <c r="J42" s="113" t="str">
        <f>'8. Seguimiento Cuatrimestral'!X42:X44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13" t="str">
        <f>'8. Seguimiento Cuatrimestral'!F45:F47</f>
        <v/>
      </c>
      <c r="F45" s="113" t="str">
        <f>'8. Seguimiento Cuatrimestral'!J45:J47</f>
        <v/>
      </c>
      <c r="G45" s="113" t="str">
        <f>'8. Seguimiento Cuatrimestral'!M45:M47</f>
        <v/>
      </c>
      <c r="H45" s="113" t="str">
        <f>'8. Seguimiento Cuatrimestral'!Q45:Q47</f>
        <v/>
      </c>
      <c r="I45" s="113" t="str">
        <f>'8. Seguimiento Cuatrimestral'!T45:T47</f>
        <v/>
      </c>
      <c r="J45" s="113" t="str">
        <f>'8. Seguimiento Cuatrimestral'!X45:X47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13" t="str">
        <f>'8. Seguimiento Cuatrimestral'!F48:F50</f>
        <v/>
      </c>
      <c r="F48" s="113" t="str">
        <f>'8. Seguimiento Cuatrimestral'!J48:J50</f>
        <v/>
      </c>
      <c r="G48" s="113" t="str">
        <f>'8. Seguimiento Cuatrimestral'!M48:M50</f>
        <v/>
      </c>
      <c r="H48" s="113" t="str">
        <f>'8. Seguimiento Cuatrimestral'!Q48:Q50</f>
        <v/>
      </c>
      <c r="I48" s="113" t="str">
        <f>'8. Seguimiento Cuatrimestral'!T48:T50</f>
        <v/>
      </c>
      <c r="J48" s="113" t="str">
        <f>'8. Seguimiento Cuatrimestral'!X48:X50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13" t="str">
        <f>'8. Seguimiento Cuatrimestral'!F51:F53</f>
        <v/>
      </c>
      <c r="F51" s="113" t="str">
        <f>'8. Seguimiento Cuatrimestral'!J51:J53</f>
        <v/>
      </c>
      <c r="G51" s="113" t="str">
        <f>'8. Seguimiento Cuatrimestral'!M51:M53</f>
        <v/>
      </c>
      <c r="H51" s="113" t="str">
        <f>'8. Seguimiento Cuatrimestral'!Q51:Q53</f>
        <v/>
      </c>
      <c r="I51" s="113" t="str">
        <f>'8. Seguimiento Cuatrimestral'!T51:T53</f>
        <v/>
      </c>
      <c r="J51" s="113" t="str">
        <f>'8. Seguimiento Cuatrimestral'!X51:X53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13" t="str">
        <f>'8. Seguimiento Cuatrimestral'!F54:F56</f>
        <v/>
      </c>
      <c r="F54" s="113" t="str">
        <f>'8. Seguimiento Cuatrimestral'!J54:J56</f>
        <v/>
      </c>
      <c r="G54" s="113" t="str">
        <f>'8. Seguimiento Cuatrimestral'!M54:M56</f>
        <v/>
      </c>
      <c r="H54" s="113" t="str">
        <f>'8. Seguimiento Cuatrimestral'!Q54:Q56</f>
        <v/>
      </c>
      <c r="I54" s="113" t="str">
        <f>'8. Seguimiento Cuatrimestral'!T54:T56</f>
        <v/>
      </c>
      <c r="J54" s="113" t="str">
        <f>'8. Seguimiento Cuatrimestral'!X54:X56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13" t="str">
        <f>'8. Seguimiento Cuatrimestral'!F57:F59</f>
        <v/>
      </c>
      <c r="F57" s="113" t="str">
        <f>'8. Seguimiento Cuatrimestral'!J57:J59</f>
        <v/>
      </c>
      <c r="G57" s="113" t="str">
        <f>'8. Seguimiento Cuatrimestral'!M57:M59</f>
        <v/>
      </c>
      <c r="H57" s="113" t="str">
        <f>'8. Seguimiento Cuatrimestral'!Q57:Q59</f>
        <v/>
      </c>
      <c r="I57" s="113" t="str">
        <f>'8. Seguimiento Cuatrimestral'!T57:T59</f>
        <v/>
      </c>
      <c r="J57" s="113" t="str">
        <f>'8. Seguimiento Cuatrimestral'!X57:X59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13" t="str">
        <f>'8. Seguimiento Cuatrimestral'!F60:F62</f>
        <v/>
      </c>
      <c r="F60" s="113" t="str">
        <f>'8. Seguimiento Cuatrimestral'!J60:J62</f>
        <v/>
      </c>
      <c r="G60" s="113" t="str">
        <f>'8. Seguimiento Cuatrimestral'!M60:M62</f>
        <v/>
      </c>
      <c r="H60" s="113" t="str">
        <f>'8. Seguimiento Cuatrimestral'!Q60:Q62</f>
        <v/>
      </c>
      <c r="I60" s="113" t="str">
        <f>'8. Seguimiento Cuatrimestral'!T60:T62</f>
        <v/>
      </c>
      <c r="J60" s="113" t="str">
        <f>'8. Seguimiento Cuatrimestral'!X60:X62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13" t="str">
        <f>'8. Seguimiento Cuatrimestral'!F63:F65</f>
        <v/>
      </c>
      <c r="F63" s="113" t="str">
        <f>'8. Seguimiento Cuatrimestral'!J63:J65</f>
        <v/>
      </c>
      <c r="G63" s="113" t="str">
        <f>'8. Seguimiento Cuatrimestral'!M63:M65</f>
        <v/>
      </c>
      <c r="H63" s="113" t="str">
        <f>'8. Seguimiento Cuatrimestral'!Q63:Q65</f>
        <v/>
      </c>
      <c r="I63" s="113" t="str">
        <f>'8. Seguimiento Cuatrimestral'!T63:T65</f>
        <v/>
      </c>
      <c r="J63" s="113" t="str">
        <f>'8. Seguimiento Cuatrimestral'!X63:X65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13" t="str">
        <f>'8. Seguimiento Cuatrimestral'!F66:F68</f>
        <v/>
      </c>
      <c r="F66" s="113" t="str">
        <f>'8. Seguimiento Cuatrimestral'!J66:J68</f>
        <v/>
      </c>
      <c r="G66" s="113" t="str">
        <f>'8. Seguimiento Cuatrimestral'!M66:M68</f>
        <v/>
      </c>
      <c r="H66" s="113" t="str">
        <f>'8. Seguimiento Cuatrimestral'!Q66:Q68</f>
        <v/>
      </c>
      <c r="I66" s="113" t="str">
        <f>'8. Seguimiento Cuatrimestral'!T66:T68</f>
        <v/>
      </c>
      <c r="J66" s="113" t="str">
        <f>'8. Seguimiento Cuatrimestral'!X66:X68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34" t="s">
        <v>324</v>
      </c>
      <c r="C69" s="26"/>
      <c r="D69" s="27"/>
      <c r="E69" s="135">
        <f t="shared" ref="E69:J69" si="1">IFERROR(AVERAGE(E9:E68),"")</f>
        <v>0.5875</v>
      </c>
      <c r="F69" s="135" t="str">
        <f t="shared" si="1"/>
        <v/>
      </c>
      <c r="G69" s="135">
        <f t="shared" si="1"/>
        <v>0.7375</v>
      </c>
      <c r="H69" s="135" t="str">
        <f t="shared" si="1"/>
        <v/>
      </c>
      <c r="I69" s="135" t="str">
        <f t="shared" si="1"/>
        <v/>
      </c>
      <c r="J69" s="135" t="str">
        <f t="shared" si="1"/>
        <v/>
      </c>
      <c r="K69" s="6"/>
      <c r="L69" s="6"/>
      <c r="M69" s="6"/>
      <c r="N69" s="6"/>
      <c r="O69" s="6"/>
      <c r="P69" s="6"/>
      <c r="Q69" s="6"/>
      <c r="R69" s="6"/>
      <c r="S69" s="6"/>
      <c r="T69" s="6"/>
      <c r="U69" s="6"/>
      <c r="V69" s="6"/>
      <c r="W69" s="6"/>
      <c r="X69" s="6"/>
      <c r="Y69" s="6"/>
      <c r="Z69" s="8"/>
    </row>
    <row r="70" ht="23.25" customHeight="1">
      <c r="A70" s="16"/>
      <c r="B70" s="134" t="s">
        <v>325</v>
      </c>
      <c r="C70" s="26"/>
      <c r="D70" s="27"/>
      <c r="E70" s="136">
        <v>0.33333333333333337</v>
      </c>
      <c r="F70" s="136">
        <v>0.33333333333333337</v>
      </c>
      <c r="G70" s="136">
        <v>0.666666666666666</v>
      </c>
      <c r="H70" s="136">
        <v>0.666666666666666</v>
      </c>
      <c r="I70" s="136">
        <v>1.0</v>
      </c>
      <c r="J70" s="136">
        <v>1.0</v>
      </c>
      <c r="K70" s="6"/>
      <c r="L70" s="6"/>
      <c r="M70" s="6"/>
      <c r="N70" s="6"/>
      <c r="O70" s="6"/>
      <c r="P70" s="6"/>
      <c r="Q70" s="6"/>
      <c r="R70" s="6"/>
      <c r="S70" s="6"/>
      <c r="T70" s="6"/>
      <c r="U70" s="6"/>
      <c r="V70" s="6"/>
      <c r="W70" s="6"/>
      <c r="X70" s="6"/>
      <c r="Y70" s="6"/>
      <c r="Z70" s="8"/>
    </row>
    <row r="71" ht="23.25" customHeight="1">
      <c r="A71" s="16"/>
      <c r="B71" s="134" t="s">
        <v>326</v>
      </c>
      <c r="C71" s="26"/>
      <c r="D71" s="27"/>
      <c r="E71" s="135">
        <f t="shared" ref="E71:J71" si="2">IFERROR(E69/E70,"")</f>
        <v>1.7625</v>
      </c>
      <c r="F71" s="135">
        <f t="shared" si="2"/>
        <v>0</v>
      </c>
      <c r="G71" s="135">
        <f t="shared" si="2"/>
        <v>1.10625</v>
      </c>
      <c r="H71" s="135">
        <f t="shared" si="2"/>
        <v>0</v>
      </c>
      <c r="I71" s="135">
        <f t="shared" si="2"/>
        <v>0</v>
      </c>
      <c r="J71" s="135">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37" t="s">
        <v>327</v>
      </c>
      <c r="B1" s="137" t="s">
        <v>127</v>
      </c>
      <c r="C1" s="137" t="s">
        <v>128</v>
      </c>
      <c r="D1" s="137" t="s">
        <v>328</v>
      </c>
      <c r="E1" s="137" t="s">
        <v>329</v>
      </c>
      <c r="F1" s="137" t="s">
        <v>118</v>
      </c>
      <c r="G1" s="137" t="s">
        <v>330</v>
      </c>
      <c r="H1" s="137" t="s">
        <v>331</v>
      </c>
      <c r="I1" s="137" t="s">
        <v>220</v>
      </c>
      <c r="J1" s="137" t="s">
        <v>332</v>
      </c>
      <c r="K1" s="137" t="s">
        <v>236</v>
      </c>
      <c r="L1" s="137" t="s">
        <v>333</v>
      </c>
      <c r="M1" s="137" t="s">
        <v>334</v>
      </c>
      <c r="N1" s="137" t="s">
        <v>335</v>
      </c>
      <c r="O1" s="137" t="s">
        <v>336</v>
      </c>
      <c r="P1" s="137" t="s">
        <v>337</v>
      </c>
      <c r="Q1" s="138" t="s">
        <v>338</v>
      </c>
      <c r="R1" s="137" t="s">
        <v>339</v>
      </c>
      <c r="S1" s="137" t="s">
        <v>340</v>
      </c>
      <c r="T1" s="137" t="s">
        <v>341</v>
      </c>
      <c r="U1" s="137" t="s">
        <v>342</v>
      </c>
      <c r="V1" s="137" t="s">
        <v>343</v>
      </c>
      <c r="W1" s="137" t="s">
        <v>344</v>
      </c>
      <c r="X1" s="137" t="s">
        <v>345</v>
      </c>
      <c r="Y1" s="137" t="s">
        <v>334</v>
      </c>
      <c r="Z1" s="137" t="s">
        <v>346</v>
      </c>
      <c r="AA1" s="137" t="s">
        <v>347</v>
      </c>
      <c r="AB1" s="137" t="s">
        <v>348</v>
      </c>
      <c r="AC1" s="137" t="s">
        <v>349</v>
      </c>
      <c r="AD1" s="137" t="s">
        <v>335</v>
      </c>
      <c r="AE1" s="137" t="s">
        <v>350</v>
      </c>
    </row>
    <row r="2">
      <c r="A2" s="139" t="s">
        <v>156</v>
      </c>
      <c r="B2" s="140" t="s">
        <v>146</v>
      </c>
      <c r="C2" s="139" t="s">
        <v>351</v>
      </c>
      <c r="D2" s="140" t="s">
        <v>352</v>
      </c>
      <c r="E2" s="140" t="s">
        <v>353</v>
      </c>
      <c r="F2" s="140" t="s">
        <v>354</v>
      </c>
      <c r="G2" s="141"/>
      <c r="H2" s="141"/>
      <c r="I2" s="141" t="s">
        <v>234</v>
      </c>
      <c r="J2" s="141" t="s">
        <v>235</v>
      </c>
      <c r="K2" s="141" t="s">
        <v>236</v>
      </c>
      <c r="L2" s="141" t="s">
        <v>237</v>
      </c>
      <c r="M2" s="142" t="s">
        <v>238</v>
      </c>
      <c r="N2" s="141" t="s">
        <v>287</v>
      </c>
      <c r="O2" s="141" t="s">
        <v>355</v>
      </c>
      <c r="P2" s="140" t="s">
        <v>200</v>
      </c>
      <c r="Q2" s="140" t="s">
        <v>356</v>
      </c>
      <c r="R2" s="140" t="s">
        <v>357</v>
      </c>
      <c r="S2" s="140" t="s">
        <v>358</v>
      </c>
      <c r="T2" s="140" t="s">
        <v>359</v>
      </c>
      <c r="U2" s="141" t="s">
        <v>360</v>
      </c>
      <c r="V2" s="141" t="s">
        <v>361</v>
      </c>
      <c r="W2" s="141" t="s">
        <v>362</v>
      </c>
      <c r="X2" s="140" t="s">
        <v>363</v>
      </c>
      <c r="Y2" s="140" t="s">
        <v>364</v>
      </c>
      <c r="Z2" s="141" t="s">
        <v>358</v>
      </c>
      <c r="AA2" s="141">
        <v>15.0</v>
      </c>
      <c r="AB2" s="143" t="s">
        <v>365</v>
      </c>
      <c r="AC2" s="143" t="s">
        <v>366</v>
      </c>
      <c r="AD2" s="141" t="s">
        <v>367</v>
      </c>
      <c r="AE2" s="141" t="str">
        <f>""</f>
        <v/>
      </c>
    </row>
    <row r="3">
      <c r="A3" s="139" t="s">
        <v>142</v>
      </c>
      <c r="B3" s="139" t="s">
        <v>368</v>
      </c>
      <c r="C3" s="139" t="s">
        <v>147</v>
      </c>
      <c r="D3" s="140" t="s">
        <v>369</v>
      </c>
      <c r="E3" s="140" t="s">
        <v>370</v>
      </c>
      <c r="F3" s="140" t="s">
        <v>371</v>
      </c>
      <c r="G3" s="141"/>
      <c r="H3" s="141"/>
      <c r="I3" s="141" t="s">
        <v>372</v>
      </c>
      <c r="J3" s="141" t="s">
        <v>373</v>
      </c>
      <c r="K3" s="141" t="s">
        <v>374</v>
      </c>
      <c r="L3" s="141" t="s">
        <v>375</v>
      </c>
      <c r="M3" s="142" t="s">
        <v>376</v>
      </c>
      <c r="N3" s="141" t="s">
        <v>367</v>
      </c>
      <c r="O3" s="141" t="s">
        <v>377</v>
      </c>
      <c r="P3" s="140" t="s">
        <v>378</v>
      </c>
      <c r="Q3" s="140" t="s">
        <v>379</v>
      </c>
      <c r="R3" s="140" t="s">
        <v>380</v>
      </c>
      <c r="S3" s="140" t="s">
        <v>381</v>
      </c>
      <c r="T3" s="140" t="s">
        <v>382</v>
      </c>
      <c r="U3" s="141" t="s">
        <v>383</v>
      </c>
      <c r="V3" s="141" t="s">
        <v>384</v>
      </c>
      <c r="W3" s="141" t="s">
        <v>385</v>
      </c>
      <c r="X3" s="140" t="s">
        <v>386</v>
      </c>
      <c r="Y3" s="140" t="s">
        <v>387</v>
      </c>
      <c r="Z3" s="141" t="s">
        <v>381</v>
      </c>
      <c r="AA3" s="141">
        <v>0.0</v>
      </c>
      <c r="AB3" s="143" t="s">
        <v>388</v>
      </c>
      <c r="AC3" s="143" t="s">
        <v>389</v>
      </c>
      <c r="AD3" s="141" t="s">
        <v>390</v>
      </c>
      <c r="AE3" s="140"/>
    </row>
    <row r="4">
      <c r="A4" s="139" t="s">
        <v>391</v>
      </c>
      <c r="B4" s="139" t="s">
        <v>392</v>
      </c>
      <c r="C4" s="140" t="s">
        <v>393</v>
      </c>
      <c r="D4" s="140" t="s">
        <v>394</v>
      </c>
      <c r="E4" s="140" t="s">
        <v>395</v>
      </c>
      <c r="F4" s="140" t="s">
        <v>396</v>
      </c>
      <c r="G4" s="141"/>
      <c r="H4" s="141"/>
      <c r="I4" s="141" t="s">
        <v>397</v>
      </c>
      <c r="J4" s="141" t="s">
        <v>398</v>
      </c>
      <c r="K4" s="141" t="s">
        <v>398</v>
      </c>
      <c r="L4" s="141" t="s">
        <v>398</v>
      </c>
      <c r="M4" s="141" t="s">
        <v>398</v>
      </c>
      <c r="N4" s="142" t="s">
        <v>399</v>
      </c>
      <c r="O4" s="140"/>
      <c r="P4" s="140" t="s">
        <v>400</v>
      </c>
      <c r="Q4" s="140" t="s">
        <v>401</v>
      </c>
      <c r="R4" s="140"/>
      <c r="S4" s="140"/>
      <c r="T4" s="140"/>
      <c r="U4" s="140"/>
      <c r="V4" s="140" t="s">
        <v>402</v>
      </c>
      <c r="W4" s="140"/>
      <c r="X4" s="140"/>
      <c r="Y4" s="140" t="s">
        <v>403</v>
      </c>
      <c r="Z4" s="141" t="s">
        <v>359</v>
      </c>
      <c r="AA4" s="141">
        <v>15.0</v>
      </c>
      <c r="AB4" s="143" t="s">
        <v>404</v>
      </c>
      <c r="AC4" s="143" t="s">
        <v>405</v>
      </c>
      <c r="AD4" s="142" t="s">
        <v>406</v>
      </c>
      <c r="AE4" s="140"/>
    </row>
    <row r="5">
      <c r="A5" s="8"/>
      <c r="B5" s="139" t="s">
        <v>407</v>
      </c>
      <c r="C5" s="139" t="s">
        <v>408</v>
      </c>
      <c r="D5" s="8" t="s">
        <v>409</v>
      </c>
      <c r="E5" s="8" t="s">
        <v>410</v>
      </c>
      <c r="F5" s="144" t="s">
        <v>6</v>
      </c>
      <c r="G5" s="145"/>
      <c r="H5" s="145"/>
      <c r="I5" s="141" t="s">
        <v>398</v>
      </c>
      <c r="J5" s="141"/>
      <c r="K5" s="141"/>
      <c r="L5" s="141"/>
      <c r="M5" s="141"/>
      <c r="N5" s="141" t="s">
        <v>411</v>
      </c>
      <c r="O5" s="8"/>
      <c r="P5" s="140" t="s">
        <v>412</v>
      </c>
      <c r="Q5" s="140" t="s">
        <v>413</v>
      </c>
      <c r="R5" s="8"/>
      <c r="S5" s="8"/>
      <c r="T5" s="8"/>
      <c r="U5" s="8"/>
      <c r="V5" s="8"/>
      <c r="W5" s="8"/>
      <c r="X5" s="8"/>
      <c r="Y5" s="8"/>
      <c r="Z5" s="141" t="s">
        <v>382</v>
      </c>
      <c r="AA5" s="141">
        <v>0.0</v>
      </c>
      <c r="AB5" s="8"/>
      <c r="AC5" s="143" t="s">
        <v>414</v>
      </c>
      <c r="AD5" s="141"/>
      <c r="AE5" s="8"/>
    </row>
    <row r="6">
      <c r="A6" s="8"/>
      <c r="B6" s="140" t="s">
        <v>415</v>
      </c>
      <c r="C6" s="144" t="s">
        <v>416</v>
      </c>
      <c r="D6" s="8" t="s">
        <v>417</v>
      </c>
      <c r="E6" s="8" t="s">
        <v>418</v>
      </c>
      <c r="F6" s="144" t="s">
        <v>419</v>
      </c>
      <c r="G6" s="145"/>
      <c r="H6" s="145"/>
      <c r="I6" s="141"/>
      <c r="J6" s="141"/>
      <c r="K6" s="141"/>
      <c r="L6" s="141"/>
      <c r="M6" s="141"/>
      <c r="N6" s="141"/>
      <c r="O6" s="8"/>
      <c r="P6" s="140" t="s">
        <v>420</v>
      </c>
      <c r="Q6" s="140" t="s">
        <v>421</v>
      </c>
      <c r="R6" s="8"/>
      <c r="S6" s="8"/>
      <c r="T6" s="8"/>
      <c r="U6" s="8"/>
      <c r="V6" s="8"/>
      <c r="W6" s="8"/>
      <c r="X6" s="8"/>
      <c r="Y6" s="8"/>
      <c r="Z6" s="141" t="s">
        <v>360</v>
      </c>
      <c r="AA6" s="141">
        <v>15.0</v>
      </c>
      <c r="AB6" s="8"/>
      <c r="AC6" s="8"/>
      <c r="AD6" s="8"/>
      <c r="AE6" s="8"/>
    </row>
    <row r="7">
      <c r="A7" s="8"/>
      <c r="B7" s="144" t="s">
        <v>422</v>
      </c>
      <c r="C7" s="8" t="s">
        <v>423</v>
      </c>
      <c r="D7" s="8"/>
      <c r="E7" s="8" t="s">
        <v>424</v>
      </c>
      <c r="F7" s="8" t="s">
        <v>425</v>
      </c>
      <c r="G7" s="145"/>
      <c r="H7" s="145"/>
      <c r="I7" s="141"/>
      <c r="J7" s="141"/>
      <c r="K7" s="141"/>
      <c r="L7" s="141"/>
      <c r="M7" s="141"/>
      <c r="N7" s="141"/>
      <c r="O7" s="8"/>
      <c r="P7" s="140" t="s">
        <v>426</v>
      </c>
      <c r="Q7" s="8"/>
      <c r="R7" s="8"/>
      <c r="S7" s="8"/>
      <c r="T7" s="8"/>
      <c r="U7" s="8"/>
      <c r="V7" s="8"/>
      <c r="W7" s="8"/>
      <c r="X7" s="8"/>
      <c r="Y7" s="8"/>
      <c r="Z7" s="141" t="s">
        <v>383</v>
      </c>
      <c r="AA7" s="141">
        <v>0.0</v>
      </c>
      <c r="AB7" s="8"/>
      <c r="AC7" s="8"/>
      <c r="AD7" s="8"/>
      <c r="AE7" s="8"/>
    </row>
    <row r="8">
      <c r="A8" s="8"/>
      <c r="B8" s="8" t="s">
        <v>338</v>
      </c>
      <c r="C8" s="8" t="s">
        <v>427</v>
      </c>
      <c r="D8" s="8"/>
      <c r="E8" s="8" t="s">
        <v>428</v>
      </c>
      <c r="F8" s="8" t="s">
        <v>429</v>
      </c>
      <c r="G8" s="145"/>
      <c r="H8" s="145"/>
      <c r="I8" s="141"/>
      <c r="J8" s="141"/>
      <c r="K8" s="141"/>
      <c r="L8" s="141"/>
      <c r="M8" s="141"/>
      <c r="N8" s="141"/>
      <c r="O8" s="8"/>
      <c r="P8" s="140" t="s">
        <v>430</v>
      </c>
      <c r="Q8" s="8"/>
      <c r="R8" s="8"/>
      <c r="S8" s="8"/>
      <c r="T8" s="8"/>
      <c r="U8" s="8"/>
      <c r="V8" s="8"/>
      <c r="W8" s="8"/>
      <c r="X8" s="8"/>
      <c r="Y8" s="8"/>
      <c r="Z8" s="141" t="s">
        <v>361</v>
      </c>
      <c r="AA8" s="141">
        <v>15.0</v>
      </c>
      <c r="AB8" s="8"/>
      <c r="AC8" s="8"/>
      <c r="AD8" s="8"/>
      <c r="AE8" s="8"/>
    </row>
    <row r="9">
      <c r="A9" s="8"/>
      <c r="B9" s="8" t="s">
        <v>431</v>
      </c>
      <c r="C9" s="8"/>
      <c r="D9" s="8"/>
      <c r="E9" s="8" t="s">
        <v>432</v>
      </c>
      <c r="F9" s="8" t="s">
        <v>433</v>
      </c>
      <c r="G9" s="145"/>
      <c r="H9" s="145"/>
      <c r="I9" s="141"/>
      <c r="J9" s="141"/>
      <c r="K9" s="141"/>
      <c r="L9" s="141"/>
      <c r="M9" s="141"/>
      <c r="N9" s="141"/>
      <c r="O9" s="8"/>
      <c r="P9" s="140" t="s">
        <v>434</v>
      </c>
      <c r="Q9" s="8"/>
      <c r="R9" s="8"/>
      <c r="S9" s="8"/>
      <c r="T9" s="8"/>
      <c r="U9" s="8"/>
      <c r="V9" s="8"/>
      <c r="W9" s="8"/>
      <c r="X9" s="8"/>
      <c r="Y9" s="8"/>
      <c r="Z9" s="141" t="s">
        <v>384</v>
      </c>
      <c r="AA9" s="141">
        <v>10.0</v>
      </c>
      <c r="AB9" s="8"/>
      <c r="AC9" s="8"/>
      <c r="AD9" s="8"/>
      <c r="AE9" s="8"/>
    </row>
    <row r="10">
      <c r="A10" s="8"/>
      <c r="B10" s="8" t="s">
        <v>435</v>
      </c>
      <c r="C10" s="8"/>
      <c r="D10" s="8"/>
      <c r="E10" s="8" t="s">
        <v>436</v>
      </c>
      <c r="F10" s="8" t="s">
        <v>437</v>
      </c>
      <c r="G10" s="145"/>
      <c r="H10" s="145"/>
      <c r="I10" s="141"/>
      <c r="J10" s="141"/>
      <c r="K10" s="141"/>
      <c r="L10" s="141"/>
      <c r="M10" s="141"/>
      <c r="N10" s="141"/>
      <c r="O10" s="8"/>
      <c r="P10" s="8"/>
      <c r="Q10" s="8"/>
      <c r="R10" s="8"/>
      <c r="S10" s="8"/>
      <c r="T10" s="8"/>
      <c r="U10" s="8"/>
      <c r="V10" s="8"/>
      <c r="W10" s="8"/>
      <c r="X10" s="8"/>
      <c r="Y10" s="8"/>
      <c r="Z10" s="141" t="s">
        <v>402</v>
      </c>
      <c r="AA10" s="141">
        <v>0.0</v>
      </c>
      <c r="AB10" s="8"/>
      <c r="AC10" s="8"/>
      <c r="AD10" s="8"/>
      <c r="AE10" s="8"/>
    </row>
    <row r="11">
      <c r="A11" s="8"/>
      <c r="B11" s="8" t="s">
        <v>438</v>
      </c>
      <c r="C11" s="8"/>
      <c r="D11" s="8"/>
      <c r="E11" s="8" t="s">
        <v>439</v>
      </c>
      <c r="F11" s="8" t="s">
        <v>440</v>
      </c>
      <c r="G11" s="145"/>
      <c r="H11" s="145"/>
      <c r="I11" s="141"/>
      <c r="J11" s="141"/>
      <c r="K11" s="141"/>
      <c r="L11" s="141"/>
      <c r="M11" s="141"/>
      <c r="N11" s="141"/>
      <c r="O11" s="8"/>
      <c r="P11" s="8"/>
      <c r="Q11" s="8"/>
      <c r="R11" s="8"/>
      <c r="S11" s="8"/>
      <c r="T11" s="8"/>
      <c r="U11" s="8"/>
      <c r="V11" s="8"/>
      <c r="W11" s="8"/>
      <c r="X11" s="8"/>
      <c r="Y11" s="8"/>
      <c r="Z11" s="141" t="s">
        <v>362</v>
      </c>
      <c r="AA11" s="141">
        <v>15.0</v>
      </c>
      <c r="AB11" s="8"/>
      <c r="AC11" s="8"/>
      <c r="AD11" s="8"/>
      <c r="AE11" s="8"/>
    </row>
    <row r="12">
      <c r="A12" s="8"/>
      <c r="B12" s="8"/>
      <c r="C12" s="8"/>
      <c r="D12" s="8"/>
      <c r="E12" s="8"/>
      <c r="F12" s="8" t="s">
        <v>441</v>
      </c>
      <c r="G12" s="145"/>
      <c r="H12" s="145"/>
      <c r="I12" s="141"/>
      <c r="J12" s="141"/>
      <c r="K12" s="141"/>
      <c r="L12" s="141"/>
      <c r="M12" s="141"/>
      <c r="N12" s="141"/>
      <c r="O12" s="8"/>
      <c r="P12" s="8"/>
      <c r="Q12" s="8"/>
      <c r="R12" s="8"/>
      <c r="S12" s="8"/>
      <c r="T12" s="8"/>
      <c r="U12" s="8"/>
      <c r="V12" s="8"/>
      <c r="W12" s="8"/>
      <c r="X12" s="8"/>
      <c r="Y12" s="8"/>
      <c r="Z12" s="141" t="s">
        <v>385</v>
      </c>
      <c r="AA12" s="141">
        <v>0.0</v>
      </c>
      <c r="AB12" s="8"/>
      <c r="AC12" s="8"/>
      <c r="AD12" s="8"/>
      <c r="AE12" s="8"/>
    </row>
    <row r="13">
      <c r="A13" s="8"/>
      <c r="B13" s="8"/>
      <c r="C13" s="8"/>
      <c r="D13" s="8"/>
      <c r="E13" s="8"/>
      <c r="F13" s="8" t="s">
        <v>442</v>
      </c>
      <c r="G13" s="145"/>
      <c r="H13" s="145"/>
      <c r="I13" s="141"/>
      <c r="J13" s="141"/>
      <c r="K13" s="141"/>
      <c r="L13" s="141"/>
      <c r="M13" s="141"/>
      <c r="N13" s="141"/>
      <c r="O13" s="8"/>
      <c r="P13" s="8"/>
      <c r="Q13" s="8"/>
      <c r="R13" s="8"/>
      <c r="S13" s="8"/>
      <c r="T13" s="8"/>
      <c r="U13" s="8"/>
      <c r="V13" s="8"/>
      <c r="W13" s="8"/>
      <c r="X13" s="8"/>
      <c r="Y13" s="8"/>
      <c r="Z13" s="141" t="s">
        <v>363</v>
      </c>
      <c r="AA13" s="141">
        <v>15.0</v>
      </c>
      <c r="AB13" s="8"/>
      <c r="AC13" s="8"/>
      <c r="AD13" s="8"/>
      <c r="AE13" s="8"/>
    </row>
    <row r="14">
      <c r="A14" s="8"/>
      <c r="B14" s="8"/>
      <c r="C14" s="8"/>
      <c r="D14" s="8"/>
      <c r="E14" s="8"/>
      <c r="F14" s="8" t="s">
        <v>443</v>
      </c>
      <c r="G14" s="145"/>
      <c r="H14" s="145"/>
      <c r="I14" s="141"/>
      <c r="J14" s="141"/>
      <c r="K14" s="141"/>
      <c r="L14" s="141"/>
      <c r="M14" s="141"/>
      <c r="N14" s="141"/>
      <c r="O14" s="8"/>
      <c r="P14" s="8"/>
      <c r="Q14" s="8"/>
      <c r="R14" s="8"/>
      <c r="S14" s="8"/>
      <c r="T14" s="8"/>
      <c r="U14" s="8"/>
      <c r="V14" s="8"/>
      <c r="W14" s="8"/>
      <c r="X14" s="8"/>
      <c r="Y14" s="8"/>
      <c r="Z14" s="141" t="s">
        <v>386</v>
      </c>
      <c r="AA14" s="141">
        <v>0.0</v>
      </c>
      <c r="AB14" s="8"/>
      <c r="AC14" s="8"/>
      <c r="AD14" s="8"/>
      <c r="AE14" s="8"/>
    </row>
    <row r="15">
      <c r="A15" s="8"/>
      <c r="B15" s="8"/>
      <c r="C15" s="8"/>
      <c r="D15" s="8"/>
      <c r="E15" s="8"/>
      <c r="F15" s="8" t="s">
        <v>444</v>
      </c>
      <c r="G15" s="145"/>
      <c r="H15" s="145"/>
      <c r="I15" s="141"/>
      <c r="J15" s="141"/>
      <c r="K15" s="141"/>
      <c r="L15" s="141"/>
      <c r="M15" s="141"/>
      <c r="N15" s="141"/>
      <c r="O15" s="8"/>
      <c r="P15" s="8"/>
      <c r="Q15" s="8"/>
      <c r="R15" s="8"/>
      <c r="S15" s="8"/>
      <c r="T15" s="8"/>
      <c r="U15" s="8"/>
      <c r="V15" s="8"/>
      <c r="W15" s="8"/>
      <c r="X15" s="8"/>
      <c r="Y15" s="8"/>
      <c r="Z15" s="141" t="s">
        <v>364</v>
      </c>
      <c r="AA15" s="141">
        <v>10.0</v>
      </c>
      <c r="AB15" s="8"/>
      <c r="AC15" s="8"/>
      <c r="AD15" s="8"/>
      <c r="AE15" s="8"/>
    </row>
    <row r="16">
      <c r="A16" s="8"/>
      <c r="B16" s="8"/>
      <c r="C16" s="8"/>
      <c r="D16" s="8"/>
      <c r="E16" s="8"/>
      <c r="F16" s="8" t="s">
        <v>445</v>
      </c>
      <c r="G16" s="145"/>
      <c r="H16" s="145"/>
      <c r="I16" s="141"/>
      <c r="J16" s="141"/>
      <c r="K16" s="141"/>
      <c r="L16" s="141"/>
      <c r="M16" s="141"/>
      <c r="N16" s="141"/>
      <c r="O16" s="8"/>
      <c r="P16" s="8"/>
      <c r="Q16" s="8"/>
      <c r="R16" s="8"/>
      <c r="S16" s="8"/>
      <c r="T16" s="8"/>
      <c r="U16" s="8"/>
      <c r="V16" s="8"/>
      <c r="W16" s="8"/>
      <c r="X16" s="8"/>
      <c r="Y16" s="8"/>
      <c r="Z16" s="141" t="s">
        <v>387</v>
      </c>
      <c r="AA16" s="141">
        <v>5.0</v>
      </c>
      <c r="AB16" s="8"/>
      <c r="AC16" s="8"/>
      <c r="AD16" s="8"/>
      <c r="AE16" s="8"/>
    </row>
    <row r="17">
      <c r="A17" s="8"/>
      <c r="B17" s="8"/>
      <c r="C17" s="8"/>
      <c r="D17" s="8"/>
      <c r="E17" s="8"/>
      <c r="F17" s="8" t="s">
        <v>446</v>
      </c>
      <c r="G17" s="145"/>
      <c r="H17" s="145"/>
      <c r="I17" s="141"/>
      <c r="J17" s="141"/>
      <c r="K17" s="141"/>
      <c r="L17" s="141"/>
      <c r="M17" s="141"/>
      <c r="N17" s="141"/>
      <c r="O17" s="8"/>
      <c r="P17" s="8"/>
      <c r="Q17" s="8"/>
      <c r="R17" s="8"/>
      <c r="S17" s="8"/>
      <c r="T17" s="8"/>
      <c r="U17" s="8"/>
      <c r="V17" s="8"/>
      <c r="W17" s="8"/>
      <c r="X17" s="8"/>
      <c r="Y17" s="8"/>
      <c r="Z17" s="141" t="s">
        <v>403</v>
      </c>
      <c r="AA17" s="141">
        <v>0.0</v>
      </c>
      <c r="AB17" s="8"/>
      <c r="AC17" s="8"/>
      <c r="AD17" s="8"/>
      <c r="AE17" s="8"/>
    </row>
    <row r="18">
      <c r="A18" s="8"/>
      <c r="B18" s="8"/>
      <c r="C18" s="8"/>
      <c r="D18" s="8"/>
      <c r="E18" s="8"/>
      <c r="F18" s="8"/>
      <c r="G18" s="145"/>
      <c r="H18" s="145"/>
      <c r="I18" s="141"/>
      <c r="J18" s="141"/>
      <c r="K18" s="141"/>
      <c r="L18" s="141"/>
      <c r="M18" s="141"/>
      <c r="N18" s="141"/>
      <c r="O18" s="8"/>
      <c r="P18" s="8"/>
      <c r="Q18" s="8"/>
      <c r="R18" s="8"/>
      <c r="S18" s="8"/>
      <c r="T18" s="8"/>
      <c r="U18" s="8"/>
      <c r="V18" s="8"/>
      <c r="W18" s="8"/>
      <c r="X18" s="8"/>
      <c r="Y18" s="8"/>
      <c r="Z18" s="145"/>
      <c r="AA18" s="145"/>
      <c r="AB18" s="8"/>
      <c r="AC18" s="8"/>
      <c r="AD18" s="8"/>
      <c r="AE18" s="8"/>
    </row>
    <row r="19">
      <c r="A19" s="8"/>
      <c r="B19" s="8"/>
      <c r="C19" s="8"/>
      <c r="D19" s="8"/>
      <c r="E19" s="8"/>
      <c r="F19" s="8"/>
      <c r="G19" s="145"/>
      <c r="H19" s="145"/>
      <c r="I19" s="141"/>
      <c r="J19" s="141"/>
      <c r="K19" s="141"/>
      <c r="L19" s="141"/>
      <c r="M19" s="141"/>
      <c r="N19" s="141"/>
      <c r="O19" s="8"/>
      <c r="P19" s="8"/>
      <c r="Q19" s="8"/>
      <c r="R19" s="8"/>
      <c r="S19" s="8"/>
      <c r="T19" s="8"/>
      <c r="U19" s="8"/>
      <c r="V19" s="8"/>
      <c r="W19" s="8"/>
      <c r="X19" s="8"/>
      <c r="Y19" s="8"/>
      <c r="Z19" s="145"/>
      <c r="AA19" s="145"/>
      <c r="AB19" s="8"/>
      <c r="AC19" s="8"/>
      <c r="AD19" s="8"/>
      <c r="AE19" s="8"/>
    </row>
    <row r="20">
      <c r="A20" s="8"/>
      <c r="B20" s="8"/>
      <c r="C20" s="8"/>
      <c r="D20" s="8"/>
      <c r="E20" s="8"/>
      <c r="F20" s="8"/>
      <c r="G20" s="145"/>
      <c r="H20" s="145"/>
      <c r="I20" s="141"/>
      <c r="J20" s="141"/>
      <c r="K20" s="141"/>
      <c r="L20" s="141"/>
      <c r="M20" s="141"/>
      <c r="N20" s="141"/>
      <c r="O20" s="8"/>
      <c r="P20" s="8"/>
      <c r="Q20" s="8"/>
      <c r="R20" s="8"/>
      <c r="S20" s="8"/>
      <c r="T20" s="8"/>
      <c r="U20" s="8"/>
      <c r="V20" s="8"/>
      <c r="W20" s="8"/>
      <c r="X20" s="8"/>
      <c r="Y20" s="8"/>
      <c r="Z20" s="145"/>
      <c r="AA20" s="145"/>
      <c r="AB20" s="8"/>
      <c r="AC20" s="8"/>
      <c r="AD20" s="8"/>
      <c r="AE20" s="8"/>
    </row>
    <row r="21" ht="15.75" customHeight="1">
      <c r="A21" s="8"/>
      <c r="B21" s="8"/>
      <c r="C21" s="8"/>
      <c r="D21" s="8"/>
      <c r="E21" s="8"/>
      <c r="F21" s="8"/>
      <c r="G21" s="145"/>
      <c r="H21" s="145"/>
      <c r="I21" s="141"/>
      <c r="J21" s="141"/>
      <c r="K21" s="141"/>
      <c r="L21" s="141"/>
      <c r="M21" s="141"/>
      <c r="N21" s="141"/>
      <c r="O21" s="8"/>
      <c r="P21" s="8"/>
      <c r="Q21" s="8"/>
      <c r="R21" s="8"/>
      <c r="S21" s="8"/>
      <c r="T21" s="8"/>
      <c r="U21" s="8"/>
      <c r="V21" s="8"/>
      <c r="W21" s="8"/>
      <c r="X21" s="8"/>
      <c r="Y21" s="8"/>
      <c r="Z21" s="145"/>
      <c r="AA21" s="145"/>
      <c r="AB21" s="8"/>
      <c r="AC21" s="8"/>
      <c r="AD21" s="8"/>
      <c r="AE21" s="8"/>
    </row>
    <row r="22" ht="15.75" customHeight="1">
      <c r="A22" s="8"/>
      <c r="B22" s="8"/>
      <c r="C22" s="8"/>
      <c r="D22" s="8"/>
      <c r="E22" s="8"/>
      <c r="F22" s="8"/>
      <c r="G22" s="145"/>
      <c r="H22" s="145"/>
      <c r="I22" s="141"/>
      <c r="J22" s="141"/>
      <c r="K22" s="141"/>
      <c r="L22" s="141"/>
      <c r="M22" s="141"/>
      <c r="N22" s="141"/>
      <c r="O22" s="8"/>
      <c r="P22" s="8"/>
      <c r="Q22" s="8"/>
      <c r="R22" s="8"/>
      <c r="S22" s="8"/>
      <c r="T22" s="8"/>
      <c r="U22" s="8"/>
      <c r="V22" s="8"/>
      <c r="W22" s="8"/>
      <c r="X22" s="8"/>
      <c r="Y22" s="8"/>
      <c r="Z22" s="145"/>
      <c r="AA22" s="145"/>
      <c r="AB22" s="8"/>
      <c r="AC22" s="8"/>
      <c r="AD22" s="8"/>
      <c r="AE22" s="8"/>
    </row>
    <row r="23" ht="15.75" customHeight="1">
      <c r="A23" s="8"/>
      <c r="B23" s="8"/>
      <c r="C23" s="8"/>
      <c r="D23" s="8"/>
      <c r="E23" s="8"/>
      <c r="F23" s="8"/>
      <c r="G23" s="145"/>
      <c r="H23" s="145"/>
      <c r="I23" s="141"/>
      <c r="J23" s="141"/>
      <c r="K23" s="141"/>
      <c r="L23" s="141"/>
      <c r="M23" s="141"/>
      <c r="N23" s="141"/>
      <c r="O23" s="8"/>
      <c r="P23" s="8"/>
      <c r="Q23" s="8"/>
      <c r="R23" s="8"/>
      <c r="S23" s="8"/>
      <c r="T23" s="8"/>
      <c r="U23" s="8"/>
      <c r="V23" s="8"/>
      <c r="W23" s="8"/>
      <c r="X23" s="8"/>
      <c r="Y23" s="8"/>
      <c r="Z23" s="145"/>
      <c r="AA23" s="145"/>
      <c r="AB23" s="8"/>
      <c r="AC23" s="8"/>
      <c r="AD23" s="8"/>
      <c r="AE23" s="8"/>
    </row>
    <row r="24" ht="15.75" customHeight="1">
      <c r="A24" s="8"/>
      <c r="B24" s="8"/>
      <c r="C24" s="8"/>
      <c r="D24" s="8"/>
      <c r="E24" s="8"/>
      <c r="F24" s="8"/>
      <c r="G24" s="145"/>
      <c r="H24" s="145"/>
      <c r="I24" s="141"/>
      <c r="J24" s="141"/>
      <c r="K24" s="141"/>
      <c r="L24" s="141"/>
      <c r="M24" s="141"/>
      <c r="N24" s="141"/>
      <c r="O24" s="8"/>
      <c r="P24" s="8"/>
      <c r="Q24" s="8"/>
      <c r="R24" s="8"/>
      <c r="S24" s="8"/>
      <c r="T24" s="8"/>
      <c r="U24" s="8"/>
      <c r="V24" s="8"/>
      <c r="W24" s="8"/>
      <c r="X24" s="8"/>
      <c r="Y24" s="8"/>
      <c r="Z24" s="145"/>
      <c r="AA24" s="145"/>
      <c r="AB24" s="8"/>
      <c r="AC24" s="8"/>
      <c r="AD24" s="8"/>
      <c r="AE24" s="8"/>
    </row>
    <row r="25" ht="15.75" customHeight="1">
      <c r="A25" s="8"/>
      <c r="B25" s="8"/>
      <c r="C25" s="8"/>
      <c r="D25" s="8"/>
      <c r="E25" s="8"/>
      <c r="F25" s="8"/>
      <c r="G25" s="145"/>
      <c r="H25" s="145"/>
      <c r="I25" s="141"/>
      <c r="J25" s="141"/>
      <c r="K25" s="141"/>
      <c r="L25" s="141"/>
      <c r="M25" s="141"/>
      <c r="N25" s="141"/>
      <c r="O25" s="8"/>
      <c r="P25" s="8"/>
      <c r="Q25" s="8"/>
      <c r="R25" s="8"/>
      <c r="S25" s="8"/>
      <c r="T25" s="8"/>
      <c r="U25" s="8"/>
      <c r="V25" s="8"/>
      <c r="W25" s="8"/>
      <c r="X25" s="8"/>
      <c r="Y25" s="8"/>
      <c r="Z25" s="145"/>
      <c r="AA25" s="145"/>
      <c r="AB25" s="8"/>
      <c r="AC25" s="8"/>
      <c r="AD25" s="8"/>
      <c r="AE25" s="8"/>
    </row>
    <row r="26" ht="15.75" customHeight="1">
      <c r="A26" s="8"/>
      <c r="B26" s="8"/>
      <c r="C26" s="8"/>
      <c r="D26" s="8"/>
      <c r="E26" s="8"/>
      <c r="F26" s="8"/>
      <c r="G26" s="145"/>
      <c r="H26" s="145"/>
      <c r="I26" s="141"/>
      <c r="J26" s="141"/>
      <c r="K26" s="141"/>
      <c r="L26" s="141"/>
      <c r="M26" s="141"/>
      <c r="N26" s="141"/>
      <c r="O26" s="8"/>
      <c r="P26" s="8"/>
      <c r="Q26" s="8"/>
      <c r="R26" s="8"/>
      <c r="S26" s="8"/>
      <c r="T26" s="8"/>
      <c r="U26" s="8"/>
      <c r="V26" s="8"/>
      <c r="W26" s="8"/>
      <c r="X26" s="8"/>
      <c r="Y26" s="8"/>
      <c r="Z26" s="145"/>
      <c r="AA26" s="145"/>
      <c r="AB26" s="8"/>
      <c r="AC26" s="8"/>
      <c r="AD26" s="8"/>
      <c r="AE26" s="8"/>
    </row>
    <row r="27" ht="15.75" customHeight="1">
      <c r="A27" s="8"/>
      <c r="B27" s="8"/>
      <c r="C27" s="8"/>
      <c r="D27" s="8"/>
      <c r="E27" s="8"/>
      <c r="F27" s="8"/>
      <c r="G27" s="145"/>
      <c r="H27" s="145"/>
      <c r="I27" s="141"/>
      <c r="J27" s="141"/>
      <c r="K27" s="141"/>
      <c r="L27" s="141"/>
      <c r="M27" s="141"/>
      <c r="N27" s="141"/>
      <c r="O27" s="8"/>
      <c r="P27" s="8"/>
      <c r="Q27" s="8"/>
      <c r="R27" s="8"/>
      <c r="S27" s="8"/>
      <c r="T27" s="8"/>
      <c r="U27" s="8"/>
      <c r="V27" s="8"/>
      <c r="W27" s="8"/>
      <c r="X27" s="8"/>
      <c r="Y27" s="8"/>
      <c r="Z27" s="145"/>
      <c r="AA27" s="145"/>
      <c r="AB27" s="8"/>
      <c r="AC27" s="8"/>
      <c r="AD27" s="8"/>
      <c r="AE27" s="8"/>
    </row>
    <row r="28" ht="15.75" customHeight="1">
      <c r="A28" s="8"/>
      <c r="B28" s="8"/>
      <c r="C28" s="8"/>
      <c r="D28" s="8"/>
      <c r="E28" s="8"/>
      <c r="F28" s="8"/>
      <c r="G28" s="145"/>
      <c r="H28" s="145"/>
      <c r="I28" s="141"/>
      <c r="J28" s="141"/>
      <c r="K28" s="141"/>
      <c r="L28" s="141"/>
      <c r="M28" s="141"/>
      <c r="N28" s="141"/>
      <c r="O28" s="8"/>
      <c r="P28" s="8"/>
      <c r="Q28" s="8"/>
      <c r="R28" s="8"/>
      <c r="S28" s="8"/>
      <c r="T28" s="8"/>
      <c r="U28" s="8"/>
      <c r="V28" s="8"/>
      <c r="W28" s="8"/>
      <c r="X28" s="8"/>
      <c r="Y28" s="8"/>
      <c r="Z28" s="145"/>
      <c r="AA28" s="145"/>
      <c r="AB28" s="8"/>
      <c r="AC28" s="8"/>
      <c r="AD28" s="8"/>
      <c r="AE28" s="8"/>
    </row>
    <row r="29" ht="15.75" customHeight="1">
      <c r="A29" s="8"/>
      <c r="B29" s="8"/>
      <c r="C29" s="8"/>
      <c r="D29" s="8"/>
      <c r="E29" s="8"/>
      <c r="F29" s="8"/>
      <c r="G29" s="145"/>
      <c r="H29" s="145"/>
      <c r="I29" s="141"/>
      <c r="J29" s="141"/>
      <c r="K29" s="141"/>
      <c r="L29" s="141"/>
      <c r="M29" s="141"/>
      <c r="N29" s="141"/>
      <c r="O29" s="8"/>
      <c r="P29" s="8"/>
      <c r="Q29" s="8"/>
      <c r="R29" s="8"/>
      <c r="S29" s="8"/>
      <c r="T29" s="8"/>
      <c r="U29" s="8"/>
      <c r="V29" s="8"/>
      <c r="W29" s="8"/>
      <c r="X29" s="8"/>
      <c r="Y29" s="8"/>
      <c r="Z29" s="145"/>
      <c r="AA29" s="145"/>
      <c r="AB29" s="8"/>
      <c r="AC29" s="8"/>
      <c r="AD29" s="8"/>
      <c r="AE29" s="8"/>
    </row>
    <row r="30" ht="15.75" customHeight="1">
      <c r="A30" s="8"/>
      <c r="B30" s="8"/>
      <c r="C30" s="8"/>
      <c r="D30" s="8"/>
      <c r="E30" s="8"/>
      <c r="F30" s="8"/>
      <c r="G30" s="145"/>
      <c r="H30" s="145"/>
      <c r="I30" s="141"/>
      <c r="J30" s="141"/>
      <c r="K30" s="141"/>
      <c r="L30" s="141"/>
      <c r="M30" s="141"/>
      <c r="N30" s="141"/>
      <c r="O30" s="8"/>
      <c r="P30" s="8"/>
      <c r="Q30" s="8"/>
      <c r="R30" s="8"/>
      <c r="S30" s="8"/>
      <c r="T30" s="8"/>
      <c r="U30" s="8"/>
      <c r="V30" s="8"/>
      <c r="W30" s="8"/>
      <c r="X30" s="8"/>
      <c r="Y30" s="8"/>
      <c r="Z30" s="145"/>
      <c r="AA30" s="145"/>
      <c r="AB30" s="8"/>
      <c r="AC30" s="8"/>
      <c r="AD30" s="8"/>
      <c r="AE30" s="8"/>
    </row>
    <row r="31" ht="15.75" customHeight="1">
      <c r="A31" s="8"/>
      <c r="B31" s="8"/>
      <c r="C31" s="8"/>
      <c r="D31" s="8"/>
      <c r="E31" s="8"/>
      <c r="F31" s="8"/>
      <c r="G31" s="145"/>
      <c r="H31" s="145"/>
      <c r="I31" s="141"/>
      <c r="J31" s="141"/>
      <c r="K31" s="141"/>
      <c r="L31" s="141"/>
      <c r="M31" s="141"/>
      <c r="N31" s="141"/>
      <c r="O31" s="8"/>
      <c r="P31" s="8"/>
      <c r="Q31" s="8"/>
      <c r="R31" s="8"/>
      <c r="S31" s="8"/>
      <c r="T31" s="8"/>
      <c r="U31" s="8"/>
      <c r="V31" s="8"/>
      <c r="W31" s="8"/>
      <c r="X31" s="8"/>
      <c r="Y31" s="8"/>
      <c r="Z31" s="145"/>
      <c r="AA31" s="145"/>
      <c r="AB31" s="8"/>
      <c r="AC31" s="8"/>
      <c r="AD31" s="8"/>
      <c r="AE31" s="8"/>
    </row>
    <row r="32" ht="15.75" customHeight="1">
      <c r="A32" s="8"/>
      <c r="B32" s="8"/>
      <c r="C32" s="8"/>
      <c r="D32" s="8"/>
      <c r="E32" s="8"/>
      <c r="F32" s="8"/>
      <c r="G32" s="145"/>
      <c r="H32" s="145"/>
      <c r="I32" s="141"/>
      <c r="J32" s="141"/>
      <c r="K32" s="141"/>
      <c r="L32" s="141"/>
      <c r="M32" s="141"/>
      <c r="N32" s="141"/>
      <c r="O32" s="8"/>
      <c r="P32" s="8"/>
      <c r="Q32" s="8"/>
      <c r="R32" s="8"/>
      <c r="S32" s="8"/>
      <c r="T32" s="8"/>
      <c r="U32" s="8"/>
      <c r="V32" s="8"/>
      <c r="W32" s="8"/>
      <c r="X32" s="8"/>
      <c r="Y32" s="8"/>
      <c r="Z32" s="145"/>
      <c r="AA32" s="145"/>
      <c r="AB32" s="8"/>
      <c r="AC32" s="8"/>
      <c r="AD32" s="8"/>
      <c r="AE32" s="8"/>
    </row>
    <row r="33" ht="15.75" customHeight="1">
      <c r="A33" s="8"/>
      <c r="B33" s="8"/>
      <c r="C33" s="8"/>
      <c r="D33" s="8"/>
      <c r="E33" s="8"/>
      <c r="F33" s="8"/>
      <c r="G33" s="145"/>
      <c r="H33" s="145"/>
      <c r="I33" s="141"/>
      <c r="J33" s="141"/>
      <c r="K33" s="141"/>
      <c r="L33" s="141"/>
      <c r="M33" s="141"/>
      <c r="N33" s="141"/>
      <c r="O33" s="8"/>
      <c r="P33" s="8"/>
      <c r="Q33" s="8"/>
      <c r="R33" s="8"/>
      <c r="S33" s="8"/>
      <c r="T33" s="8"/>
      <c r="U33" s="8"/>
      <c r="V33" s="8"/>
      <c r="W33" s="8"/>
      <c r="X33" s="8"/>
      <c r="Y33" s="8"/>
      <c r="Z33" s="145"/>
      <c r="AA33" s="145"/>
      <c r="AB33" s="8"/>
      <c r="AC33" s="8"/>
      <c r="AD33" s="8"/>
      <c r="AE33" s="8"/>
    </row>
    <row r="34" ht="15.75" customHeight="1">
      <c r="A34" s="8"/>
      <c r="B34" s="8"/>
      <c r="C34" s="8"/>
      <c r="D34" s="8"/>
      <c r="E34" s="8"/>
      <c r="F34" s="8"/>
      <c r="G34" s="145"/>
      <c r="H34" s="145"/>
      <c r="I34" s="141"/>
      <c r="J34" s="141"/>
      <c r="K34" s="141"/>
      <c r="L34" s="141"/>
      <c r="M34" s="141"/>
      <c r="N34" s="141"/>
      <c r="O34" s="8"/>
      <c r="P34" s="8"/>
      <c r="Q34" s="8"/>
      <c r="R34" s="8"/>
      <c r="S34" s="8"/>
      <c r="T34" s="8"/>
      <c r="U34" s="8"/>
      <c r="V34" s="8"/>
      <c r="W34" s="8"/>
      <c r="X34" s="8"/>
      <c r="Y34" s="8"/>
      <c r="Z34" s="145"/>
      <c r="AA34" s="145"/>
      <c r="AB34" s="8"/>
      <c r="AC34" s="8"/>
      <c r="AD34" s="8"/>
      <c r="AE34" s="8"/>
    </row>
    <row r="35" ht="15.75" customHeight="1">
      <c r="A35" s="8"/>
      <c r="B35" s="8"/>
      <c r="C35" s="8"/>
      <c r="D35" s="8"/>
      <c r="E35" s="8"/>
      <c r="F35" s="8"/>
      <c r="G35" s="145"/>
      <c r="H35" s="145"/>
      <c r="I35" s="141"/>
      <c r="J35" s="141"/>
      <c r="K35" s="141"/>
      <c r="L35" s="141"/>
      <c r="M35" s="141"/>
      <c r="N35" s="141"/>
      <c r="O35" s="8"/>
      <c r="P35" s="8"/>
      <c r="Q35" s="8"/>
      <c r="R35" s="8"/>
      <c r="S35" s="8"/>
      <c r="T35" s="8"/>
      <c r="U35" s="8"/>
      <c r="V35" s="8"/>
      <c r="W35" s="8"/>
      <c r="X35" s="8"/>
      <c r="Y35" s="8"/>
      <c r="Z35" s="145"/>
      <c r="AA35" s="145"/>
      <c r="AB35" s="8"/>
      <c r="AC35" s="8"/>
      <c r="AD35" s="8"/>
      <c r="AE35" s="8"/>
    </row>
    <row r="36" ht="15.75" customHeight="1">
      <c r="A36" s="8"/>
      <c r="B36" s="8"/>
      <c r="C36" s="8"/>
      <c r="D36" s="8"/>
      <c r="E36" s="8"/>
      <c r="F36" s="8"/>
      <c r="G36" s="145"/>
      <c r="H36" s="145"/>
      <c r="I36" s="141"/>
      <c r="J36" s="141"/>
      <c r="K36" s="141"/>
      <c r="L36" s="141"/>
      <c r="M36" s="141"/>
      <c r="N36" s="141"/>
      <c r="O36" s="8"/>
      <c r="P36" s="8"/>
      <c r="Q36" s="8"/>
      <c r="R36" s="8"/>
      <c r="S36" s="8"/>
      <c r="T36" s="8"/>
      <c r="U36" s="8"/>
      <c r="V36" s="8"/>
      <c r="W36" s="8"/>
      <c r="X36" s="8"/>
      <c r="Y36" s="8"/>
      <c r="Z36" s="145"/>
      <c r="AA36" s="145"/>
      <c r="AB36" s="8"/>
      <c r="AC36" s="8"/>
      <c r="AD36" s="8"/>
      <c r="AE36" s="8"/>
    </row>
    <row r="37" ht="15.75" customHeight="1">
      <c r="A37" s="8"/>
      <c r="B37" s="8"/>
      <c r="C37" s="8"/>
      <c r="D37" s="8"/>
      <c r="E37" s="8"/>
      <c r="F37" s="8"/>
      <c r="G37" s="145"/>
      <c r="H37" s="145"/>
      <c r="I37" s="141"/>
      <c r="J37" s="141"/>
      <c r="K37" s="141"/>
      <c r="L37" s="141"/>
      <c r="M37" s="141"/>
      <c r="N37" s="141"/>
      <c r="O37" s="8"/>
      <c r="P37" s="8"/>
      <c r="Q37" s="8"/>
      <c r="R37" s="8"/>
      <c r="S37" s="8"/>
      <c r="T37" s="8"/>
      <c r="U37" s="8"/>
      <c r="V37" s="8"/>
      <c r="W37" s="8"/>
      <c r="X37" s="8"/>
      <c r="Y37" s="8"/>
      <c r="Z37" s="145"/>
      <c r="AA37" s="145"/>
      <c r="AB37" s="8"/>
      <c r="AC37" s="8"/>
      <c r="AD37" s="8"/>
      <c r="AE37" s="8"/>
    </row>
    <row r="38" ht="15.75" customHeight="1">
      <c r="A38" s="8"/>
      <c r="B38" s="8"/>
      <c r="C38" s="8"/>
      <c r="D38" s="8"/>
      <c r="E38" s="8"/>
      <c r="F38" s="8"/>
      <c r="G38" s="145"/>
      <c r="H38" s="145"/>
      <c r="I38" s="141"/>
      <c r="J38" s="141"/>
      <c r="K38" s="141"/>
      <c r="L38" s="141"/>
      <c r="M38" s="141"/>
      <c r="N38" s="141"/>
      <c r="O38" s="8"/>
      <c r="P38" s="8"/>
      <c r="Q38" s="8"/>
      <c r="R38" s="8"/>
      <c r="S38" s="8"/>
      <c r="T38" s="8"/>
      <c r="U38" s="8"/>
      <c r="V38" s="8"/>
      <c r="W38" s="8"/>
      <c r="X38" s="8"/>
      <c r="Y38" s="8"/>
      <c r="Z38" s="145"/>
      <c r="AA38" s="145"/>
      <c r="AB38" s="8"/>
      <c r="AC38" s="8"/>
      <c r="AD38" s="8"/>
      <c r="AE38" s="8"/>
    </row>
    <row r="39" ht="15.75" customHeight="1">
      <c r="A39" s="8"/>
      <c r="B39" s="8"/>
      <c r="C39" s="8"/>
      <c r="D39" s="8"/>
      <c r="E39" s="8"/>
      <c r="F39" s="8"/>
      <c r="G39" s="145"/>
      <c r="H39" s="145"/>
      <c r="I39" s="141"/>
      <c r="J39" s="141"/>
      <c r="K39" s="141"/>
      <c r="L39" s="141"/>
      <c r="M39" s="141"/>
      <c r="N39" s="141"/>
      <c r="O39" s="8"/>
      <c r="P39" s="8"/>
      <c r="Q39" s="8"/>
      <c r="R39" s="8"/>
      <c r="S39" s="8"/>
      <c r="T39" s="8"/>
      <c r="U39" s="8"/>
      <c r="V39" s="8"/>
      <c r="W39" s="8"/>
      <c r="X39" s="8"/>
      <c r="Y39" s="8"/>
      <c r="Z39" s="145"/>
      <c r="AA39" s="145"/>
      <c r="AB39" s="8"/>
      <c r="AC39" s="8"/>
      <c r="AD39" s="8"/>
      <c r="AE39" s="8"/>
    </row>
    <row r="40" ht="15.75" customHeight="1">
      <c r="A40" s="8"/>
      <c r="B40" s="8"/>
      <c r="C40" s="8"/>
      <c r="D40" s="8"/>
      <c r="E40" s="8"/>
      <c r="F40" s="8"/>
      <c r="G40" s="145"/>
      <c r="H40" s="145"/>
      <c r="I40" s="141"/>
      <c r="J40" s="141"/>
      <c r="K40" s="141"/>
      <c r="L40" s="141"/>
      <c r="M40" s="141"/>
      <c r="N40" s="141"/>
      <c r="O40" s="8"/>
      <c r="P40" s="8"/>
      <c r="Q40" s="8"/>
      <c r="R40" s="8"/>
      <c r="S40" s="8"/>
      <c r="T40" s="8"/>
      <c r="U40" s="8"/>
      <c r="V40" s="8"/>
      <c r="W40" s="8"/>
      <c r="X40" s="8"/>
      <c r="Y40" s="8"/>
      <c r="Z40" s="145"/>
      <c r="AA40" s="145"/>
      <c r="AB40" s="8"/>
      <c r="AC40" s="8"/>
      <c r="AD40" s="8"/>
      <c r="AE40" s="8"/>
    </row>
    <row r="41" ht="15.75" customHeight="1">
      <c r="A41" s="8"/>
      <c r="B41" s="8"/>
      <c r="C41" s="8"/>
      <c r="D41" s="8"/>
      <c r="E41" s="8"/>
      <c r="F41" s="8"/>
      <c r="G41" s="145"/>
      <c r="H41" s="145"/>
      <c r="I41" s="141"/>
      <c r="J41" s="141"/>
      <c r="K41" s="141"/>
      <c r="L41" s="141"/>
      <c r="M41" s="141"/>
      <c r="N41" s="141"/>
      <c r="O41" s="8"/>
      <c r="P41" s="8"/>
      <c r="Q41" s="8"/>
      <c r="R41" s="8"/>
      <c r="S41" s="8"/>
      <c r="T41" s="8"/>
      <c r="U41" s="8"/>
      <c r="V41" s="8"/>
      <c r="W41" s="8"/>
      <c r="X41" s="8"/>
      <c r="Y41" s="8"/>
      <c r="Z41" s="145"/>
      <c r="AA41" s="145"/>
      <c r="AB41" s="8"/>
      <c r="AC41" s="8"/>
      <c r="AD41" s="8"/>
      <c r="AE41" s="8"/>
    </row>
    <row r="42" ht="15.75" customHeight="1">
      <c r="A42" s="8"/>
      <c r="B42" s="8"/>
      <c r="C42" s="8"/>
      <c r="D42" s="8"/>
      <c r="E42" s="8"/>
      <c r="F42" s="8"/>
      <c r="G42" s="145"/>
      <c r="H42" s="145"/>
      <c r="I42" s="141"/>
      <c r="J42" s="141"/>
      <c r="K42" s="141"/>
      <c r="L42" s="141"/>
      <c r="M42" s="141"/>
      <c r="N42" s="141"/>
      <c r="O42" s="8"/>
      <c r="P42" s="8"/>
      <c r="Q42" s="8"/>
      <c r="R42" s="8"/>
      <c r="S42" s="8"/>
      <c r="T42" s="8"/>
      <c r="U42" s="8"/>
      <c r="V42" s="8"/>
      <c r="W42" s="8"/>
      <c r="X42" s="8"/>
      <c r="Y42" s="8"/>
      <c r="Z42" s="145"/>
      <c r="AA42" s="145"/>
      <c r="AB42" s="8"/>
      <c r="AC42" s="8"/>
      <c r="AD42" s="8"/>
      <c r="AE42" s="8"/>
    </row>
    <row r="43" ht="15.75" customHeight="1">
      <c r="A43" s="8"/>
      <c r="B43" s="8"/>
      <c r="C43" s="8"/>
      <c r="D43" s="8"/>
      <c r="E43" s="8"/>
      <c r="F43" s="8"/>
      <c r="G43" s="145"/>
      <c r="H43" s="145"/>
      <c r="I43" s="141"/>
      <c r="J43" s="141"/>
      <c r="K43" s="141"/>
      <c r="L43" s="141"/>
      <c r="M43" s="141"/>
      <c r="N43" s="141"/>
      <c r="O43" s="8"/>
      <c r="P43" s="8"/>
      <c r="Q43" s="8"/>
      <c r="R43" s="8"/>
      <c r="S43" s="8"/>
      <c r="T43" s="8"/>
      <c r="U43" s="8"/>
      <c r="V43" s="8"/>
      <c r="W43" s="8"/>
      <c r="X43" s="8"/>
      <c r="Y43" s="8"/>
      <c r="Z43" s="145"/>
      <c r="AA43" s="145"/>
      <c r="AB43" s="8"/>
      <c r="AC43" s="8"/>
      <c r="AD43" s="8"/>
      <c r="AE43" s="8"/>
    </row>
    <row r="44" ht="15.75" customHeight="1">
      <c r="A44" s="8"/>
      <c r="B44" s="8"/>
      <c r="C44" s="8"/>
      <c r="D44" s="8"/>
      <c r="E44" s="8"/>
      <c r="F44" s="8"/>
      <c r="G44" s="145"/>
      <c r="H44" s="145"/>
      <c r="I44" s="141"/>
      <c r="J44" s="141"/>
      <c r="K44" s="141"/>
      <c r="L44" s="141"/>
      <c r="M44" s="141"/>
      <c r="N44" s="141"/>
      <c r="O44" s="8"/>
      <c r="P44" s="8"/>
      <c r="Q44" s="8"/>
      <c r="R44" s="8"/>
      <c r="S44" s="8"/>
      <c r="T44" s="8"/>
      <c r="U44" s="8"/>
      <c r="V44" s="8"/>
      <c r="W44" s="8"/>
      <c r="X44" s="8"/>
      <c r="Y44" s="8"/>
      <c r="Z44" s="145"/>
      <c r="AA44" s="145"/>
      <c r="AB44" s="8"/>
      <c r="AC44" s="8"/>
      <c r="AD44" s="8"/>
      <c r="AE44" s="8"/>
    </row>
    <row r="45" ht="15.75" customHeight="1">
      <c r="A45" s="8"/>
      <c r="B45" s="8"/>
      <c r="C45" s="8"/>
      <c r="D45" s="8"/>
      <c r="E45" s="8"/>
      <c r="F45" s="8"/>
      <c r="G45" s="145"/>
      <c r="H45" s="145"/>
      <c r="I45" s="141"/>
      <c r="J45" s="141"/>
      <c r="K45" s="141"/>
      <c r="L45" s="141"/>
      <c r="M45" s="141"/>
      <c r="N45" s="141"/>
      <c r="O45" s="8"/>
      <c r="P45" s="8"/>
      <c r="Q45" s="8"/>
      <c r="R45" s="8"/>
      <c r="S45" s="8"/>
      <c r="T45" s="8"/>
      <c r="U45" s="8"/>
      <c r="V45" s="8"/>
      <c r="W45" s="8"/>
      <c r="X45" s="8"/>
      <c r="Y45" s="8"/>
      <c r="Z45" s="145"/>
      <c r="AA45" s="145"/>
      <c r="AB45" s="8"/>
      <c r="AC45" s="8"/>
      <c r="AD45" s="8"/>
      <c r="AE45" s="8"/>
    </row>
    <row r="46" ht="15.75" customHeight="1">
      <c r="A46" s="8"/>
      <c r="B46" s="8"/>
      <c r="C46" s="8"/>
      <c r="D46" s="8"/>
      <c r="E46" s="8"/>
      <c r="F46" s="8"/>
      <c r="G46" s="145"/>
      <c r="H46" s="145"/>
      <c r="I46" s="141"/>
      <c r="J46" s="141"/>
      <c r="K46" s="141"/>
      <c r="L46" s="141"/>
      <c r="M46" s="141"/>
      <c r="N46" s="141"/>
      <c r="O46" s="8"/>
      <c r="P46" s="8"/>
      <c r="Q46" s="8"/>
      <c r="R46" s="8"/>
      <c r="S46" s="8"/>
      <c r="T46" s="8"/>
      <c r="U46" s="8"/>
      <c r="V46" s="8"/>
      <c r="W46" s="8"/>
      <c r="X46" s="8"/>
      <c r="Y46" s="8"/>
      <c r="Z46" s="145"/>
      <c r="AA46" s="145"/>
      <c r="AB46" s="8"/>
      <c r="AC46" s="8"/>
      <c r="AD46" s="8"/>
      <c r="AE46" s="8"/>
    </row>
    <row r="47" ht="15.75" customHeight="1">
      <c r="A47" s="8"/>
      <c r="B47" s="8"/>
      <c r="C47" s="8"/>
      <c r="D47" s="8"/>
      <c r="E47" s="8"/>
      <c r="F47" s="8"/>
      <c r="G47" s="145"/>
      <c r="H47" s="145"/>
      <c r="I47" s="141"/>
      <c r="J47" s="141"/>
      <c r="K47" s="141"/>
      <c r="L47" s="141"/>
      <c r="M47" s="141"/>
      <c r="N47" s="141"/>
      <c r="O47" s="8"/>
      <c r="P47" s="8"/>
      <c r="Q47" s="8"/>
      <c r="R47" s="8"/>
      <c r="S47" s="8"/>
      <c r="T47" s="8"/>
      <c r="U47" s="8"/>
      <c r="V47" s="8"/>
      <c r="W47" s="8"/>
      <c r="X47" s="8"/>
      <c r="Y47" s="8"/>
      <c r="Z47" s="145"/>
      <c r="AA47" s="145"/>
      <c r="AB47" s="8"/>
      <c r="AC47" s="8"/>
      <c r="AD47" s="8"/>
      <c r="AE47" s="8"/>
    </row>
    <row r="48" ht="15.75" customHeight="1">
      <c r="A48" s="8"/>
      <c r="B48" s="8"/>
      <c r="C48" s="8"/>
      <c r="D48" s="8"/>
      <c r="E48" s="8"/>
      <c r="F48" s="8"/>
      <c r="G48" s="145"/>
      <c r="H48" s="145"/>
      <c r="I48" s="141"/>
      <c r="J48" s="141"/>
      <c r="K48" s="141"/>
      <c r="L48" s="141"/>
      <c r="M48" s="141"/>
      <c r="N48" s="141"/>
      <c r="O48" s="8"/>
      <c r="P48" s="8"/>
      <c r="Q48" s="8"/>
      <c r="R48" s="8"/>
      <c r="S48" s="8"/>
      <c r="T48" s="8"/>
      <c r="U48" s="8"/>
      <c r="V48" s="8"/>
      <c r="W48" s="8"/>
      <c r="X48" s="8"/>
      <c r="Y48" s="8"/>
      <c r="Z48" s="145"/>
      <c r="AA48" s="145"/>
      <c r="AB48" s="8"/>
      <c r="AC48" s="8"/>
      <c r="AD48" s="8"/>
      <c r="AE48" s="8"/>
    </row>
    <row r="49" ht="15.75" customHeight="1">
      <c r="A49" s="8"/>
      <c r="B49" s="8"/>
      <c r="C49" s="8"/>
      <c r="D49" s="8"/>
      <c r="E49" s="8"/>
      <c r="F49" s="8"/>
      <c r="G49" s="145"/>
      <c r="H49" s="145"/>
      <c r="I49" s="141"/>
      <c r="J49" s="141"/>
      <c r="K49" s="141"/>
      <c r="L49" s="141"/>
      <c r="M49" s="141"/>
      <c r="N49" s="141"/>
      <c r="O49" s="8"/>
      <c r="P49" s="8"/>
      <c r="Q49" s="8"/>
      <c r="R49" s="8"/>
      <c r="S49" s="8"/>
      <c r="T49" s="8"/>
      <c r="U49" s="8"/>
      <c r="V49" s="8"/>
      <c r="W49" s="8"/>
      <c r="X49" s="8"/>
      <c r="Y49" s="8"/>
      <c r="Z49" s="145"/>
      <c r="AA49" s="145"/>
      <c r="AB49" s="8"/>
      <c r="AC49" s="8"/>
      <c r="AD49" s="8"/>
      <c r="AE49" s="8"/>
    </row>
    <row r="50" ht="15.75" customHeight="1">
      <c r="A50" s="8"/>
      <c r="B50" s="8"/>
      <c r="C50" s="8"/>
      <c r="D50" s="8"/>
      <c r="E50" s="8"/>
      <c r="F50" s="8"/>
      <c r="G50" s="145"/>
      <c r="H50" s="145"/>
      <c r="I50" s="141"/>
      <c r="J50" s="141"/>
      <c r="K50" s="141"/>
      <c r="L50" s="141"/>
      <c r="M50" s="141"/>
      <c r="N50" s="141"/>
      <c r="O50" s="8"/>
      <c r="P50" s="8"/>
      <c r="Q50" s="8"/>
      <c r="R50" s="8"/>
      <c r="S50" s="8"/>
      <c r="T50" s="8"/>
      <c r="U50" s="8"/>
      <c r="V50" s="8"/>
      <c r="W50" s="8"/>
      <c r="X50" s="8"/>
      <c r="Y50" s="8"/>
      <c r="Z50" s="145"/>
      <c r="AA50" s="145"/>
      <c r="AB50" s="8"/>
      <c r="AC50" s="8"/>
      <c r="AD50" s="8"/>
      <c r="AE50" s="8"/>
    </row>
    <row r="51" ht="15.75" customHeight="1">
      <c r="A51" s="8"/>
      <c r="B51" s="8"/>
      <c r="C51" s="8"/>
      <c r="D51" s="8"/>
      <c r="E51" s="8"/>
      <c r="F51" s="8"/>
      <c r="G51" s="145"/>
      <c r="H51" s="145"/>
      <c r="I51" s="141"/>
      <c r="J51" s="141"/>
      <c r="K51" s="141"/>
      <c r="L51" s="141"/>
      <c r="M51" s="141"/>
      <c r="N51" s="141"/>
      <c r="O51" s="8"/>
      <c r="P51" s="8"/>
      <c r="Q51" s="8"/>
      <c r="R51" s="8"/>
      <c r="S51" s="8"/>
      <c r="T51" s="8"/>
      <c r="U51" s="8"/>
      <c r="V51" s="8"/>
      <c r="W51" s="8"/>
      <c r="X51" s="8"/>
      <c r="Y51" s="8"/>
      <c r="Z51" s="145"/>
      <c r="AA51" s="145"/>
      <c r="AB51" s="8"/>
      <c r="AC51" s="8"/>
      <c r="AD51" s="8"/>
      <c r="AE51" s="8"/>
    </row>
    <row r="52" ht="15.75" customHeight="1">
      <c r="A52" s="8"/>
      <c r="B52" s="8"/>
      <c r="C52" s="8"/>
      <c r="D52" s="8"/>
      <c r="E52" s="8"/>
      <c r="F52" s="8"/>
      <c r="G52" s="145"/>
      <c r="H52" s="145"/>
      <c r="I52" s="141"/>
      <c r="J52" s="141"/>
      <c r="K52" s="141"/>
      <c r="L52" s="141"/>
      <c r="M52" s="141"/>
      <c r="N52" s="141"/>
      <c r="O52" s="8"/>
      <c r="P52" s="8"/>
      <c r="Q52" s="8"/>
      <c r="R52" s="8"/>
      <c r="S52" s="8"/>
      <c r="T52" s="8"/>
      <c r="U52" s="8"/>
      <c r="V52" s="8"/>
      <c r="W52" s="8"/>
      <c r="X52" s="8"/>
      <c r="Y52" s="8"/>
      <c r="Z52" s="145"/>
      <c r="AA52" s="145"/>
      <c r="AB52" s="8"/>
      <c r="AC52" s="8"/>
      <c r="AD52" s="8"/>
      <c r="AE52" s="8"/>
    </row>
    <row r="53" ht="15.75" customHeight="1">
      <c r="A53" s="8"/>
      <c r="B53" s="8"/>
      <c r="C53" s="8"/>
      <c r="D53" s="8"/>
      <c r="E53" s="8"/>
      <c r="F53" s="8"/>
      <c r="G53" s="145"/>
      <c r="H53" s="145"/>
      <c r="I53" s="141"/>
      <c r="J53" s="141"/>
      <c r="K53" s="141"/>
      <c r="L53" s="141"/>
      <c r="M53" s="141"/>
      <c r="N53" s="141"/>
      <c r="O53" s="8"/>
      <c r="P53" s="8"/>
      <c r="Q53" s="8"/>
      <c r="R53" s="8"/>
      <c r="S53" s="8"/>
      <c r="T53" s="8"/>
      <c r="U53" s="8"/>
      <c r="V53" s="8"/>
      <c r="W53" s="8"/>
      <c r="X53" s="8"/>
      <c r="Y53" s="8"/>
      <c r="Z53" s="145"/>
      <c r="AA53" s="145"/>
      <c r="AB53" s="8"/>
      <c r="AC53" s="8"/>
      <c r="AD53" s="8"/>
      <c r="AE53" s="8"/>
    </row>
    <row r="54" ht="15.75" customHeight="1">
      <c r="A54" s="8"/>
      <c r="B54" s="8"/>
      <c r="C54" s="8"/>
      <c r="D54" s="8"/>
      <c r="E54" s="8"/>
      <c r="F54" s="8"/>
      <c r="G54" s="145"/>
      <c r="H54" s="145"/>
      <c r="I54" s="141"/>
      <c r="J54" s="141"/>
      <c r="K54" s="141"/>
      <c r="L54" s="141"/>
      <c r="M54" s="141"/>
      <c r="N54" s="141"/>
      <c r="O54" s="8"/>
      <c r="P54" s="8"/>
      <c r="Q54" s="8"/>
      <c r="R54" s="8"/>
      <c r="S54" s="8"/>
      <c r="T54" s="8"/>
      <c r="U54" s="8"/>
      <c r="V54" s="8"/>
      <c r="W54" s="8"/>
      <c r="X54" s="8"/>
      <c r="Y54" s="8"/>
      <c r="Z54" s="145"/>
      <c r="AA54" s="145"/>
      <c r="AB54" s="8"/>
      <c r="AC54" s="8"/>
      <c r="AD54" s="8"/>
      <c r="AE54" s="8"/>
    </row>
    <row r="55" ht="15.75" customHeight="1">
      <c r="A55" s="8"/>
      <c r="B55" s="8"/>
      <c r="C55" s="8"/>
      <c r="D55" s="8"/>
      <c r="E55" s="8"/>
      <c r="F55" s="8"/>
      <c r="G55" s="145"/>
      <c r="H55" s="145"/>
      <c r="I55" s="141"/>
      <c r="J55" s="141"/>
      <c r="K55" s="141"/>
      <c r="L55" s="141"/>
      <c r="M55" s="141"/>
      <c r="N55" s="141"/>
      <c r="O55" s="8"/>
      <c r="P55" s="8"/>
      <c r="Q55" s="8"/>
      <c r="R55" s="8"/>
      <c r="S55" s="8"/>
      <c r="T55" s="8"/>
      <c r="U55" s="8"/>
      <c r="V55" s="8"/>
      <c r="W55" s="8"/>
      <c r="X55" s="8"/>
      <c r="Y55" s="8"/>
      <c r="Z55" s="145"/>
      <c r="AA55" s="145"/>
      <c r="AB55" s="8"/>
      <c r="AC55" s="8"/>
      <c r="AD55" s="8"/>
      <c r="AE55" s="8"/>
    </row>
    <row r="56" ht="15.75" customHeight="1">
      <c r="A56" s="8"/>
      <c r="B56" s="8"/>
      <c r="C56" s="8"/>
      <c r="D56" s="8"/>
      <c r="E56" s="8"/>
      <c r="F56" s="8"/>
      <c r="G56" s="145"/>
      <c r="H56" s="145"/>
      <c r="I56" s="141"/>
      <c r="J56" s="141"/>
      <c r="K56" s="141"/>
      <c r="L56" s="141"/>
      <c r="M56" s="141"/>
      <c r="N56" s="141"/>
      <c r="O56" s="8"/>
      <c r="P56" s="8"/>
      <c r="Q56" s="8"/>
      <c r="R56" s="8"/>
      <c r="S56" s="8"/>
      <c r="T56" s="8"/>
      <c r="U56" s="8"/>
      <c r="V56" s="8"/>
      <c r="W56" s="8"/>
      <c r="X56" s="8"/>
      <c r="Y56" s="8"/>
      <c r="Z56" s="145"/>
      <c r="AA56" s="145"/>
      <c r="AB56" s="8"/>
      <c r="AC56" s="8"/>
      <c r="AD56" s="8"/>
      <c r="AE56" s="8"/>
    </row>
    <row r="57" ht="15.75" customHeight="1">
      <c r="A57" s="8"/>
      <c r="B57" s="8"/>
      <c r="C57" s="8"/>
      <c r="D57" s="8"/>
      <c r="E57" s="8"/>
      <c r="F57" s="8"/>
      <c r="G57" s="145"/>
      <c r="H57" s="145"/>
      <c r="I57" s="141"/>
      <c r="J57" s="141"/>
      <c r="K57" s="141"/>
      <c r="L57" s="141"/>
      <c r="M57" s="141"/>
      <c r="N57" s="141"/>
      <c r="O57" s="8"/>
      <c r="P57" s="8"/>
      <c r="Q57" s="8"/>
      <c r="R57" s="8"/>
      <c r="S57" s="8"/>
      <c r="T57" s="8"/>
      <c r="U57" s="8"/>
      <c r="V57" s="8"/>
      <c r="W57" s="8"/>
      <c r="X57" s="8"/>
      <c r="Y57" s="8"/>
      <c r="Z57" s="145"/>
      <c r="AA57" s="145"/>
      <c r="AB57" s="8"/>
      <c r="AC57" s="8"/>
      <c r="AD57" s="8"/>
      <c r="AE57" s="8"/>
    </row>
    <row r="58" ht="15.75" customHeight="1">
      <c r="A58" s="8"/>
      <c r="B58" s="8"/>
      <c r="C58" s="8"/>
      <c r="D58" s="8"/>
      <c r="E58" s="8"/>
      <c r="F58" s="8"/>
      <c r="G58" s="145"/>
      <c r="H58" s="145"/>
      <c r="I58" s="141"/>
      <c r="J58" s="141"/>
      <c r="K58" s="141"/>
      <c r="L58" s="141"/>
      <c r="M58" s="141"/>
      <c r="N58" s="141"/>
      <c r="O58" s="8"/>
      <c r="P58" s="8"/>
      <c r="Q58" s="8"/>
      <c r="R58" s="8"/>
      <c r="S58" s="8"/>
      <c r="T58" s="8"/>
      <c r="U58" s="8"/>
      <c r="V58" s="8"/>
      <c r="W58" s="8"/>
      <c r="X58" s="8"/>
      <c r="Y58" s="8"/>
      <c r="Z58" s="145"/>
      <c r="AA58" s="145"/>
      <c r="AB58" s="8"/>
      <c r="AC58" s="8"/>
      <c r="AD58" s="8"/>
      <c r="AE58" s="8"/>
    </row>
    <row r="59" ht="15.75" customHeight="1">
      <c r="A59" s="8"/>
      <c r="B59" s="8"/>
      <c r="C59" s="8"/>
      <c r="D59" s="8"/>
      <c r="E59" s="8"/>
      <c r="F59" s="8"/>
      <c r="G59" s="145"/>
      <c r="H59" s="145"/>
      <c r="I59" s="141"/>
      <c r="J59" s="141"/>
      <c r="K59" s="141"/>
      <c r="L59" s="141"/>
      <c r="M59" s="141"/>
      <c r="N59" s="141"/>
      <c r="O59" s="8"/>
      <c r="P59" s="8"/>
      <c r="Q59" s="8"/>
      <c r="R59" s="8"/>
      <c r="S59" s="8"/>
      <c r="T59" s="8"/>
      <c r="U59" s="8"/>
      <c r="V59" s="8"/>
      <c r="W59" s="8"/>
      <c r="X59" s="8"/>
      <c r="Y59" s="8"/>
      <c r="Z59" s="145"/>
      <c r="AA59" s="145"/>
      <c r="AB59" s="8"/>
      <c r="AC59" s="8"/>
      <c r="AD59" s="8"/>
      <c r="AE59" s="8"/>
    </row>
    <row r="60" ht="15.75" customHeight="1">
      <c r="A60" s="8"/>
      <c r="B60" s="8"/>
      <c r="C60" s="8"/>
      <c r="D60" s="8"/>
      <c r="E60" s="8"/>
      <c r="F60" s="8"/>
      <c r="G60" s="145"/>
      <c r="H60" s="145"/>
      <c r="I60" s="141"/>
      <c r="J60" s="141"/>
      <c r="K60" s="141"/>
      <c r="L60" s="141"/>
      <c r="M60" s="141"/>
      <c r="N60" s="141"/>
      <c r="O60" s="8"/>
      <c r="P60" s="8"/>
      <c r="Q60" s="8"/>
      <c r="R60" s="8"/>
      <c r="S60" s="8"/>
      <c r="T60" s="8"/>
      <c r="U60" s="8"/>
      <c r="V60" s="8"/>
      <c r="W60" s="8"/>
      <c r="X60" s="8"/>
      <c r="Y60" s="8"/>
      <c r="Z60" s="145"/>
      <c r="AA60" s="145"/>
      <c r="AB60" s="8"/>
      <c r="AC60" s="8"/>
      <c r="AD60" s="8"/>
      <c r="AE60" s="8"/>
    </row>
    <row r="61" ht="15.75" customHeight="1">
      <c r="A61" s="8"/>
      <c r="B61" s="8"/>
      <c r="C61" s="8"/>
      <c r="D61" s="8"/>
      <c r="E61" s="8"/>
      <c r="F61" s="8"/>
      <c r="G61" s="145"/>
      <c r="H61" s="145"/>
      <c r="I61" s="141"/>
      <c r="J61" s="141"/>
      <c r="K61" s="141"/>
      <c r="L61" s="141"/>
      <c r="M61" s="141"/>
      <c r="N61" s="141"/>
      <c r="O61" s="8"/>
      <c r="P61" s="8"/>
      <c r="Q61" s="8"/>
      <c r="R61" s="8"/>
      <c r="S61" s="8"/>
      <c r="T61" s="8"/>
      <c r="U61" s="8"/>
      <c r="V61" s="8"/>
      <c r="W61" s="8"/>
      <c r="X61" s="8"/>
      <c r="Y61" s="8"/>
      <c r="Z61" s="145"/>
      <c r="AA61" s="145"/>
      <c r="AB61" s="8"/>
      <c r="AC61" s="8"/>
      <c r="AD61" s="8"/>
      <c r="AE61" s="8"/>
    </row>
    <row r="62" ht="15.75" customHeight="1">
      <c r="A62" s="8"/>
      <c r="B62" s="8"/>
      <c r="C62" s="8"/>
      <c r="D62" s="8"/>
      <c r="E62" s="8"/>
      <c r="F62" s="8"/>
      <c r="G62" s="145"/>
      <c r="H62" s="145"/>
      <c r="I62" s="141"/>
      <c r="J62" s="141"/>
      <c r="K62" s="141"/>
      <c r="L62" s="141"/>
      <c r="M62" s="141"/>
      <c r="N62" s="141"/>
      <c r="O62" s="8"/>
      <c r="P62" s="8"/>
      <c r="Q62" s="8"/>
      <c r="R62" s="8"/>
      <c r="S62" s="8"/>
      <c r="T62" s="8"/>
      <c r="U62" s="8"/>
      <c r="V62" s="8"/>
      <c r="W62" s="8"/>
      <c r="X62" s="8"/>
      <c r="Y62" s="8"/>
      <c r="Z62" s="145"/>
      <c r="AA62" s="145"/>
      <c r="AB62" s="8"/>
      <c r="AC62" s="8"/>
      <c r="AD62" s="8"/>
      <c r="AE62" s="8"/>
    </row>
    <row r="63" ht="15.75" customHeight="1">
      <c r="A63" s="8"/>
      <c r="B63" s="8"/>
      <c r="C63" s="8"/>
      <c r="D63" s="8"/>
      <c r="E63" s="8"/>
      <c r="F63" s="8"/>
      <c r="G63" s="145"/>
      <c r="H63" s="145"/>
      <c r="I63" s="141"/>
      <c r="J63" s="141"/>
      <c r="K63" s="141"/>
      <c r="L63" s="141"/>
      <c r="M63" s="141"/>
      <c r="N63" s="141"/>
      <c r="O63" s="8"/>
      <c r="P63" s="8"/>
      <c r="Q63" s="8"/>
      <c r="R63" s="8"/>
      <c r="S63" s="8"/>
      <c r="T63" s="8"/>
      <c r="U63" s="8"/>
      <c r="V63" s="8"/>
      <c r="W63" s="8"/>
      <c r="X63" s="8"/>
      <c r="Y63" s="8"/>
      <c r="Z63" s="145"/>
      <c r="AA63" s="145"/>
      <c r="AB63" s="8"/>
      <c r="AC63" s="8"/>
      <c r="AD63" s="8"/>
      <c r="AE63" s="8"/>
    </row>
    <row r="64" ht="15.75" customHeight="1">
      <c r="A64" s="8"/>
      <c r="B64" s="8"/>
      <c r="C64" s="8"/>
      <c r="D64" s="8"/>
      <c r="E64" s="8"/>
      <c r="F64" s="8"/>
      <c r="G64" s="145"/>
      <c r="H64" s="145"/>
      <c r="I64" s="141"/>
      <c r="J64" s="141"/>
      <c r="K64" s="141"/>
      <c r="L64" s="141"/>
      <c r="M64" s="141"/>
      <c r="N64" s="141"/>
      <c r="O64" s="8"/>
      <c r="P64" s="8"/>
      <c r="Q64" s="8"/>
      <c r="R64" s="8"/>
      <c r="S64" s="8"/>
      <c r="T64" s="8"/>
      <c r="U64" s="8"/>
      <c r="V64" s="8"/>
      <c r="W64" s="8"/>
      <c r="X64" s="8"/>
      <c r="Y64" s="8"/>
      <c r="Z64" s="145"/>
      <c r="AA64" s="145"/>
      <c r="AB64" s="8"/>
      <c r="AC64" s="8"/>
      <c r="AD64" s="8"/>
      <c r="AE64" s="8"/>
    </row>
    <row r="65" ht="15.75" customHeight="1">
      <c r="A65" s="8"/>
      <c r="B65" s="8"/>
      <c r="C65" s="8"/>
      <c r="D65" s="8"/>
      <c r="E65" s="8"/>
      <c r="F65" s="8"/>
      <c r="G65" s="145"/>
      <c r="H65" s="145"/>
      <c r="I65" s="141"/>
      <c r="J65" s="141"/>
      <c r="K65" s="141"/>
      <c r="L65" s="141"/>
      <c r="M65" s="141"/>
      <c r="N65" s="141"/>
      <c r="O65" s="8"/>
      <c r="P65" s="8"/>
      <c r="Q65" s="8"/>
      <c r="R65" s="8"/>
      <c r="S65" s="8"/>
      <c r="T65" s="8"/>
      <c r="U65" s="8"/>
      <c r="V65" s="8"/>
      <c r="W65" s="8"/>
      <c r="X65" s="8"/>
      <c r="Y65" s="8"/>
      <c r="Z65" s="145"/>
      <c r="AA65" s="145"/>
      <c r="AB65" s="8"/>
      <c r="AC65" s="8"/>
      <c r="AD65" s="8"/>
      <c r="AE65" s="8"/>
    </row>
    <row r="66" ht="15.75" customHeight="1">
      <c r="A66" s="8"/>
      <c r="B66" s="8"/>
      <c r="C66" s="8"/>
      <c r="D66" s="8"/>
      <c r="E66" s="8"/>
      <c r="F66" s="8"/>
      <c r="G66" s="145"/>
      <c r="H66" s="145"/>
      <c r="I66" s="141"/>
      <c r="J66" s="141"/>
      <c r="K66" s="141"/>
      <c r="L66" s="141"/>
      <c r="M66" s="141"/>
      <c r="N66" s="141"/>
      <c r="O66" s="8"/>
      <c r="P66" s="8"/>
      <c r="Q66" s="8"/>
      <c r="R66" s="8"/>
      <c r="S66" s="8"/>
      <c r="T66" s="8"/>
      <c r="U66" s="8"/>
      <c r="V66" s="8"/>
      <c r="W66" s="8"/>
      <c r="X66" s="8"/>
      <c r="Y66" s="8"/>
      <c r="Z66" s="145"/>
      <c r="AA66" s="145"/>
      <c r="AB66" s="8"/>
      <c r="AC66" s="8"/>
      <c r="AD66" s="8"/>
      <c r="AE66" s="8"/>
    </row>
    <row r="67" ht="15.75" customHeight="1">
      <c r="A67" s="8"/>
      <c r="B67" s="8"/>
      <c r="C67" s="8"/>
      <c r="D67" s="8"/>
      <c r="E67" s="8"/>
      <c r="F67" s="8"/>
      <c r="G67" s="145"/>
      <c r="H67" s="145"/>
      <c r="I67" s="141"/>
      <c r="J67" s="141"/>
      <c r="K67" s="141"/>
      <c r="L67" s="141"/>
      <c r="M67" s="141"/>
      <c r="N67" s="141"/>
      <c r="O67" s="8"/>
      <c r="P67" s="8"/>
      <c r="Q67" s="8"/>
      <c r="R67" s="8"/>
      <c r="S67" s="8"/>
      <c r="T67" s="8"/>
      <c r="U67" s="8"/>
      <c r="V67" s="8"/>
      <c r="W67" s="8"/>
      <c r="X67" s="8"/>
      <c r="Y67" s="8"/>
      <c r="Z67" s="145"/>
      <c r="AA67" s="145"/>
      <c r="AB67" s="8"/>
      <c r="AC67" s="8"/>
      <c r="AD67" s="8"/>
      <c r="AE67" s="8"/>
    </row>
    <row r="68" ht="15.75" customHeight="1">
      <c r="A68" s="8"/>
      <c r="B68" s="8"/>
      <c r="C68" s="8"/>
      <c r="D68" s="8"/>
      <c r="E68" s="8"/>
      <c r="F68" s="8"/>
      <c r="G68" s="145"/>
      <c r="H68" s="145"/>
      <c r="I68" s="141"/>
      <c r="J68" s="141"/>
      <c r="K68" s="141"/>
      <c r="L68" s="141"/>
      <c r="M68" s="141"/>
      <c r="N68" s="141"/>
      <c r="O68" s="8"/>
      <c r="P68" s="8"/>
      <c r="Q68" s="8"/>
      <c r="R68" s="8"/>
      <c r="S68" s="8"/>
      <c r="T68" s="8"/>
      <c r="U68" s="8"/>
      <c r="V68" s="8"/>
      <c r="W68" s="8"/>
      <c r="X68" s="8"/>
      <c r="Y68" s="8"/>
      <c r="Z68" s="145"/>
      <c r="AA68" s="145"/>
      <c r="AB68" s="8"/>
      <c r="AC68" s="8"/>
      <c r="AD68" s="8"/>
      <c r="AE68" s="8"/>
    </row>
    <row r="69" ht="15.75" customHeight="1">
      <c r="A69" s="8"/>
      <c r="B69" s="8"/>
      <c r="C69" s="8"/>
      <c r="D69" s="8"/>
      <c r="E69" s="8"/>
      <c r="F69" s="8"/>
      <c r="G69" s="145"/>
      <c r="H69" s="145"/>
      <c r="I69" s="141"/>
      <c r="J69" s="141"/>
      <c r="K69" s="141"/>
      <c r="L69" s="141"/>
      <c r="M69" s="141"/>
      <c r="N69" s="141"/>
      <c r="O69" s="8"/>
      <c r="P69" s="8"/>
      <c r="Q69" s="8"/>
      <c r="R69" s="8"/>
      <c r="S69" s="8"/>
      <c r="T69" s="8"/>
      <c r="U69" s="8"/>
      <c r="V69" s="8"/>
      <c r="W69" s="8"/>
      <c r="X69" s="8"/>
      <c r="Y69" s="8"/>
      <c r="Z69" s="145"/>
      <c r="AA69" s="145"/>
      <c r="AB69" s="8"/>
      <c r="AC69" s="8"/>
      <c r="AD69" s="8"/>
      <c r="AE69" s="8"/>
    </row>
    <row r="70" ht="15.75" customHeight="1">
      <c r="A70" s="8"/>
      <c r="B70" s="8"/>
      <c r="C70" s="8"/>
      <c r="D70" s="8"/>
      <c r="E70" s="8"/>
      <c r="F70" s="8"/>
      <c r="G70" s="145"/>
      <c r="H70" s="145"/>
      <c r="I70" s="141"/>
      <c r="J70" s="141"/>
      <c r="K70" s="141"/>
      <c r="L70" s="141"/>
      <c r="M70" s="141"/>
      <c r="N70" s="141"/>
      <c r="O70" s="8"/>
      <c r="P70" s="8"/>
      <c r="Q70" s="8"/>
      <c r="R70" s="8"/>
      <c r="S70" s="8"/>
      <c r="T70" s="8"/>
      <c r="U70" s="8"/>
      <c r="V70" s="8"/>
      <c r="W70" s="8"/>
      <c r="X70" s="8"/>
      <c r="Y70" s="8"/>
      <c r="Z70" s="145"/>
      <c r="AA70" s="145"/>
      <c r="AB70" s="8"/>
      <c r="AC70" s="8"/>
      <c r="AD70" s="8"/>
      <c r="AE70" s="8"/>
    </row>
    <row r="71" ht="15.75" customHeight="1">
      <c r="A71" s="8"/>
      <c r="B71" s="8"/>
      <c r="C71" s="8"/>
      <c r="D71" s="8"/>
      <c r="E71" s="8"/>
      <c r="F71" s="8"/>
      <c r="G71" s="145"/>
      <c r="H71" s="145"/>
      <c r="I71" s="141"/>
      <c r="J71" s="141"/>
      <c r="K71" s="141"/>
      <c r="L71" s="141"/>
      <c r="M71" s="141"/>
      <c r="N71" s="141"/>
      <c r="O71" s="8"/>
      <c r="P71" s="8"/>
      <c r="Q71" s="8"/>
      <c r="R71" s="8"/>
      <c r="S71" s="8"/>
      <c r="T71" s="8"/>
      <c r="U71" s="8"/>
      <c r="V71" s="8"/>
      <c r="W71" s="8"/>
      <c r="X71" s="8"/>
      <c r="Y71" s="8"/>
      <c r="Z71" s="145"/>
      <c r="AA71" s="145"/>
      <c r="AB71" s="8"/>
      <c r="AC71" s="8"/>
      <c r="AD71" s="8"/>
      <c r="AE71" s="8"/>
    </row>
    <row r="72" ht="15.75" customHeight="1">
      <c r="A72" s="8"/>
      <c r="B72" s="8"/>
      <c r="C72" s="8"/>
      <c r="D72" s="8"/>
      <c r="E72" s="8"/>
      <c r="F72" s="8"/>
      <c r="G72" s="145"/>
      <c r="H72" s="145"/>
      <c r="I72" s="141"/>
      <c r="J72" s="141"/>
      <c r="K72" s="141"/>
      <c r="L72" s="141"/>
      <c r="M72" s="141"/>
      <c r="N72" s="141"/>
      <c r="O72" s="8"/>
      <c r="P72" s="8"/>
      <c r="Q72" s="8"/>
      <c r="R72" s="8"/>
      <c r="S72" s="8"/>
      <c r="T72" s="8"/>
      <c r="U72" s="8"/>
      <c r="V72" s="8"/>
      <c r="W72" s="8"/>
      <c r="X72" s="8"/>
      <c r="Y72" s="8"/>
      <c r="Z72" s="145"/>
      <c r="AA72" s="145"/>
      <c r="AB72" s="8"/>
      <c r="AC72" s="8"/>
      <c r="AD72" s="8"/>
      <c r="AE72" s="8"/>
    </row>
    <row r="73" ht="15.75" customHeight="1">
      <c r="A73" s="8"/>
      <c r="B73" s="8"/>
      <c r="C73" s="8"/>
      <c r="D73" s="8"/>
      <c r="E73" s="8"/>
      <c r="F73" s="8"/>
      <c r="G73" s="145"/>
      <c r="H73" s="145"/>
      <c r="I73" s="141"/>
      <c r="J73" s="141"/>
      <c r="K73" s="141"/>
      <c r="L73" s="141"/>
      <c r="M73" s="141"/>
      <c r="N73" s="141"/>
      <c r="O73" s="8"/>
      <c r="P73" s="8"/>
      <c r="Q73" s="8"/>
      <c r="R73" s="8"/>
      <c r="S73" s="8"/>
      <c r="T73" s="8"/>
      <c r="U73" s="8"/>
      <c r="V73" s="8"/>
      <c r="W73" s="8"/>
      <c r="X73" s="8"/>
      <c r="Y73" s="8"/>
      <c r="Z73" s="145"/>
      <c r="AA73" s="145"/>
      <c r="AB73" s="8"/>
      <c r="AC73" s="8"/>
      <c r="AD73" s="8"/>
      <c r="AE73" s="8"/>
    </row>
    <row r="74" ht="15.75" customHeight="1">
      <c r="A74" s="8"/>
      <c r="B74" s="8"/>
      <c r="C74" s="8"/>
      <c r="D74" s="8"/>
      <c r="E74" s="8"/>
      <c r="F74" s="8"/>
      <c r="G74" s="145"/>
      <c r="H74" s="145"/>
      <c r="I74" s="141"/>
      <c r="J74" s="141"/>
      <c r="K74" s="141"/>
      <c r="L74" s="141"/>
      <c r="M74" s="141"/>
      <c r="N74" s="141"/>
      <c r="O74" s="8"/>
      <c r="P74" s="8"/>
      <c r="Q74" s="8"/>
      <c r="R74" s="8"/>
      <c r="S74" s="8"/>
      <c r="T74" s="8"/>
      <c r="U74" s="8"/>
      <c r="V74" s="8"/>
      <c r="W74" s="8"/>
      <c r="X74" s="8"/>
      <c r="Y74" s="8"/>
      <c r="Z74" s="145"/>
      <c r="AA74" s="145"/>
      <c r="AB74" s="8"/>
      <c r="AC74" s="8"/>
      <c r="AD74" s="8"/>
      <c r="AE74" s="8"/>
    </row>
    <row r="75" ht="15.75" customHeight="1">
      <c r="A75" s="8"/>
      <c r="B75" s="8"/>
      <c r="C75" s="8"/>
      <c r="D75" s="8"/>
      <c r="E75" s="8"/>
      <c r="F75" s="8"/>
      <c r="G75" s="145"/>
      <c r="H75" s="145"/>
      <c r="I75" s="141"/>
      <c r="J75" s="141"/>
      <c r="K75" s="141"/>
      <c r="L75" s="141"/>
      <c r="M75" s="141"/>
      <c r="N75" s="141"/>
      <c r="O75" s="8"/>
      <c r="P75" s="8"/>
      <c r="Q75" s="8"/>
      <c r="R75" s="8"/>
      <c r="S75" s="8"/>
      <c r="T75" s="8"/>
      <c r="U75" s="8"/>
      <c r="V75" s="8"/>
      <c r="W75" s="8"/>
      <c r="X75" s="8"/>
      <c r="Y75" s="8"/>
      <c r="Z75" s="145"/>
      <c r="AA75" s="145"/>
      <c r="AB75" s="8"/>
      <c r="AC75" s="8"/>
      <c r="AD75" s="8"/>
      <c r="AE75" s="8"/>
    </row>
    <row r="76" ht="15.75" customHeight="1">
      <c r="A76" s="8"/>
      <c r="B76" s="8"/>
      <c r="C76" s="8"/>
      <c r="D76" s="8"/>
      <c r="E76" s="8"/>
      <c r="F76" s="8"/>
      <c r="G76" s="145"/>
      <c r="H76" s="145"/>
      <c r="I76" s="141"/>
      <c r="J76" s="141"/>
      <c r="K76" s="141"/>
      <c r="L76" s="141"/>
      <c r="M76" s="141"/>
      <c r="N76" s="141"/>
      <c r="O76" s="8"/>
      <c r="P76" s="8"/>
      <c r="Q76" s="8"/>
      <c r="R76" s="8"/>
      <c r="S76" s="8"/>
      <c r="T76" s="8"/>
      <c r="U76" s="8"/>
      <c r="V76" s="8"/>
      <c r="W76" s="8"/>
      <c r="X76" s="8"/>
      <c r="Y76" s="8"/>
      <c r="Z76" s="145"/>
      <c r="AA76" s="145"/>
      <c r="AB76" s="8"/>
      <c r="AC76" s="8"/>
      <c r="AD76" s="8"/>
      <c r="AE76" s="8"/>
    </row>
    <row r="77" ht="15.75" customHeight="1">
      <c r="A77" s="8"/>
      <c r="B77" s="8"/>
      <c r="C77" s="8"/>
      <c r="D77" s="8"/>
      <c r="E77" s="8"/>
      <c r="F77" s="8"/>
      <c r="G77" s="145"/>
      <c r="H77" s="145"/>
      <c r="I77" s="141"/>
      <c r="J77" s="141"/>
      <c r="K77" s="141"/>
      <c r="L77" s="141"/>
      <c r="M77" s="141"/>
      <c r="N77" s="141"/>
      <c r="O77" s="8"/>
      <c r="P77" s="8"/>
      <c r="Q77" s="8"/>
      <c r="R77" s="8"/>
      <c r="S77" s="8"/>
      <c r="T77" s="8"/>
      <c r="U77" s="8"/>
      <c r="V77" s="8"/>
      <c r="W77" s="8"/>
      <c r="X77" s="8"/>
      <c r="Y77" s="8"/>
      <c r="Z77" s="145"/>
      <c r="AA77" s="145"/>
      <c r="AB77" s="8"/>
      <c r="AC77" s="8"/>
      <c r="AD77" s="8"/>
      <c r="AE77" s="8"/>
    </row>
    <row r="78" ht="15.75" customHeight="1">
      <c r="A78" s="8"/>
      <c r="B78" s="8"/>
      <c r="C78" s="8"/>
      <c r="D78" s="8"/>
      <c r="E78" s="8"/>
      <c r="F78" s="8"/>
      <c r="G78" s="145"/>
      <c r="H78" s="145"/>
      <c r="I78" s="141"/>
      <c r="J78" s="141"/>
      <c r="K78" s="141"/>
      <c r="L78" s="141"/>
      <c r="M78" s="141"/>
      <c r="N78" s="141"/>
      <c r="O78" s="8"/>
      <c r="P78" s="8"/>
      <c r="Q78" s="8"/>
      <c r="R78" s="8"/>
      <c r="S78" s="8"/>
      <c r="T78" s="8"/>
      <c r="U78" s="8"/>
      <c r="V78" s="8"/>
      <c r="W78" s="8"/>
      <c r="X78" s="8"/>
      <c r="Y78" s="8"/>
      <c r="Z78" s="145"/>
      <c r="AA78" s="145"/>
      <c r="AB78" s="8"/>
      <c r="AC78" s="8"/>
      <c r="AD78" s="8"/>
      <c r="AE78" s="8"/>
    </row>
    <row r="79" ht="15.75" customHeight="1">
      <c r="A79" s="8"/>
      <c r="B79" s="8"/>
      <c r="C79" s="8"/>
      <c r="D79" s="8"/>
      <c r="E79" s="8"/>
      <c r="F79" s="8"/>
      <c r="G79" s="145"/>
      <c r="H79" s="145"/>
      <c r="I79" s="141"/>
      <c r="J79" s="141"/>
      <c r="K79" s="141"/>
      <c r="L79" s="141"/>
      <c r="M79" s="141"/>
      <c r="N79" s="141"/>
      <c r="O79" s="8"/>
      <c r="P79" s="8"/>
      <c r="Q79" s="8"/>
      <c r="R79" s="8"/>
      <c r="S79" s="8"/>
      <c r="T79" s="8"/>
      <c r="U79" s="8"/>
      <c r="V79" s="8"/>
      <c r="W79" s="8"/>
      <c r="X79" s="8"/>
      <c r="Y79" s="8"/>
      <c r="Z79" s="145"/>
      <c r="AA79" s="145"/>
      <c r="AB79" s="8"/>
      <c r="AC79" s="8"/>
      <c r="AD79" s="8"/>
      <c r="AE79" s="8"/>
    </row>
    <row r="80" ht="15.75" customHeight="1">
      <c r="A80" s="8"/>
      <c r="B80" s="8"/>
      <c r="C80" s="8"/>
      <c r="D80" s="8"/>
      <c r="E80" s="8"/>
      <c r="F80" s="8"/>
      <c r="G80" s="145"/>
      <c r="H80" s="145"/>
      <c r="I80" s="141"/>
      <c r="J80" s="141"/>
      <c r="K80" s="141"/>
      <c r="L80" s="141"/>
      <c r="M80" s="141"/>
      <c r="N80" s="141"/>
      <c r="O80" s="8"/>
      <c r="P80" s="8"/>
      <c r="Q80" s="8"/>
      <c r="R80" s="8"/>
      <c r="S80" s="8"/>
      <c r="T80" s="8"/>
      <c r="U80" s="8"/>
      <c r="V80" s="8"/>
      <c r="W80" s="8"/>
      <c r="X80" s="8"/>
      <c r="Y80" s="8"/>
      <c r="Z80" s="145"/>
      <c r="AA80" s="145"/>
      <c r="AB80" s="8"/>
      <c r="AC80" s="8"/>
      <c r="AD80" s="8"/>
      <c r="AE80" s="8"/>
    </row>
    <row r="81" ht="15.75" customHeight="1">
      <c r="A81" s="8"/>
      <c r="B81" s="8"/>
      <c r="C81" s="8"/>
      <c r="D81" s="8"/>
      <c r="E81" s="8"/>
      <c r="F81" s="8"/>
      <c r="G81" s="145"/>
      <c r="H81" s="145"/>
      <c r="I81" s="141"/>
      <c r="J81" s="141"/>
      <c r="K81" s="141"/>
      <c r="L81" s="141"/>
      <c r="M81" s="141"/>
      <c r="N81" s="141"/>
      <c r="O81" s="8"/>
      <c r="P81" s="8"/>
      <c r="Q81" s="8"/>
      <c r="R81" s="8"/>
      <c r="S81" s="8"/>
      <c r="T81" s="8"/>
      <c r="U81" s="8"/>
      <c r="V81" s="8"/>
      <c r="W81" s="8"/>
      <c r="X81" s="8"/>
      <c r="Y81" s="8"/>
      <c r="Z81" s="145"/>
      <c r="AA81" s="145"/>
      <c r="AB81" s="8"/>
      <c r="AC81" s="8"/>
      <c r="AD81" s="8"/>
      <c r="AE81" s="8"/>
    </row>
    <row r="82" ht="15.75" customHeight="1">
      <c r="A82" s="8"/>
      <c r="B82" s="8"/>
      <c r="C82" s="8"/>
      <c r="D82" s="8"/>
      <c r="E82" s="8"/>
      <c r="F82" s="8"/>
      <c r="G82" s="145"/>
      <c r="H82" s="145"/>
      <c r="I82" s="141"/>
      <c r="J82" s="141"/>
      <c r="K82" s="141"/>
      <c r="L82" s="141"/>
      <c r="M82" s="141"/>
      <c r="N82" s="141"/>
      <c r="O82" s="8"/>
      <c r="P82" s="8"/>
      <c r="Q82" s="8"/>
      <c r="R82" s="8"/>
      <c r="S82" s="8"/>
      <c r="T82" s="8"/>
      <c r="U82" s="8"/>
      <c r="V82" s="8"/>
      <c r="W82" s="8"/>
      <c r="X82" s="8"/>
      <c r="Y82" s="8"/>
      <c r="Z82" s="145"/>
      <c r="AA82" s="145"/>
      <c r="AB82" s="8"/>
      <c r="AC82" s="8"/>
      <c r="AD82" s="8"/>
      <c r="AE82" s="8"/>
    </row>
    <row r="83" ht="15.75" customHeight="1">
      <c r="A83" s="8"/>
      <c r="B83" s="8"/>
      <c r="C83" s="8"/>
      <c r="D83" s="8"/>
      <c r="E83" s="8"/>
      <c r="F83" s="8"/>
      <c r="G83" s="145"/>
      <c r="H83" s="145"/>
      <c r="I83" s="141"/>
      <c r="J83" s="141"/>
      <c r="K83" s="141"/>
      <c r="L83" s="141"/>
      <c r="M83" s="141"/>
      <c r="N83" s="141"/>
      <c r="O83" s="8"/>
      <c r="P83" s="8"/>
      <c r="Q83" s="8"/>
      <c r="R83" s="8"/>
      <c r="S83" s="8"/>
      <c r="T83" s="8"/>
      <c r="U83" s="8"/>
      <c r="V83" s="8"/>
      <c r="W83" s="8"/>
      <c r="X83" s="8"/>
      <c r="Y83" s="8"/>
      <c r="Z83" s="145"/>
      <c r="AA83" s="145"/>
      <c r="AB83" s="8"/>
      <c r="AC83" s="8"/>
      <c r="AD83" s="8"/>
      <c r="AE83" s="8"/>
    </row>
    <row r="84" ht="15.75" customHeight="1">
      <c r="A84" s="8"/>
      <c r="B84" s="8"/>
      <c r="C84" s="8"/>
      <c r="D84" s="8"/>
      <c r="E84" s="8"/>
      <c r="F84" s="8"/>
      <c r="G84" s="145"/>
      <c r="H84" s="145"/>
      <c r="I84" s="141"/>
      <c r="J84" s="141"/>
      <c r="K84" s="141"/>
      <c r="L84" s="141"/>
      <c r="M84" s="141"/>
      <c r="N84" s="141"/>
      <c r="O84" s="8"/>
      <c r="P84" s="8"/>
      <c r="Q84" s="8"/>
      <c r="R84" s="8"/>
      <c r="S84" s="8"/>
      <c r="T84" s="8"/>
      <c r="U84" s="8"/>
      <c r="V84" s="8"/>
      <c r="W84" s="8"/>
      <c r="X84" s="8"/>
      <c r="Y84" s="8"/>
      <c r="Z84" s="145"/>
      <c r="AA84" s="145"/>
      <c r="AB84" s="8"/>
      <c r="AC84" s="8"/>
      <c r="AD84" s="8"/>
      <c r="AE84" s="8"/>
    </row>
    <row r="85" ht="15.75" customHeight="1">
      <c r="A85" s="8"/>
      <c r="B85" s="8"/>
      <c r="C85" s="8"/>
      <c r="D85" s="8"/>
      <c r="E85" s="8"/>
      <c r="F85" s="8"/>
      <c r="G85" s="145"/>
      <c r="H85" s="145"/>
      <c r="I85" s="141"/>
      <c r="J85" s="141"/>
      <c r="K85" s="141"/>
      <c r="L85" s="141"/>
      <c r="M85" s="141"/>
      <c r="N85" s="141"/>
      <c r="O85" s="8"/>
      <c r="P85" s="8"/>
      <c r="Q85" s="8"/>
      <c r="R85" s="8"/>
      <c r="S85" s="8"/>
      <c r="T85" s="8"/>
      <c r="U85" s="8"/>
      <c r="V85" s="8"/>
      <c r="W85" s="8"/>
      <c r="X85" s="8"/>
      <c r="Y85" s="8"/>
      <c r="Z85" s="145"/>
      <c r="AA85" s="145"/>
      <c r="AB85" s="8"/>
      <c r="AC85" s="8"/>
      <c r="AD85" s="8"/>
      <c r="AE85" s="8"/>
    </row>
    <row r="86" ht="15.75" customHeight="1">
      <c r="A86" s="8"/>
      <c r="B86" s="8"/>
      <c r="C86" s="8"/>
      <c r="D86" s="8"/>
      <c r="E86" s="8"/>
      <c r="F86" s="8"/>
      <c r="G86" s="145"/>
      <c r="H86" s="145"/>
      <c r="I86" s="141"/>
      <c r="J86" s="141"/>
      <c r="K86" s="141"/>
      <c r="L86" s="141"/>
      <c r="M86" s="141"/>
      <c r="N86" s="141"/>
      <c r="O86" s="8"/>
      <c r="P86" s="8"/>
      <c r="Q86" s="8"/>
      <c r="R86" s="8"/>
      <c r="S86" s="8"/>
      <c r="T86" s="8"/>
      <c r="U86" s="8"/>
      <c r="V86" s="8"/>
      <c r="W86" s="8"/>
      <c r="X86" s="8"/>
      <c r="Y86" s="8"/>
      <c r="Z86" s="145"/>
      <c r="AA86" s="145"/>
      <c r="AB86" s="8"/>
      <c r="AC86" s="8"/>
      <c r="AD86" s="8"/>
      <c r="AE86" s="8"/>
    </row>
    <row r="87" ht="15.75" customHeight="1">
      <c r="A87" s="8"/>
      <c r="B87" s="8"/>
      <c r="C87" s="8"/>
      <c r="D87" s="8"/>
      <c r="E87" s="8"/>
      <c r="F87" s="8"/>
      <c r="G87" s="145"/>
      <c r="H87" s="145"/>
      <c r="I87" s="141"/>
      <c r="J87" s="141"/>
      <c r="K87" s="141"/>
      <c r="L87" s="141"/>
      <c r="M87" s="141"/>
      <c r="N87" s="141"/>
      <c r="O87" s="8"/>
      <c r="P87" s="8"/>
      <c r="Q87" s="8"/>
      <c r="R87" s="8"/>
      <c r="S87" s="8"/>
      <c r="T87" s="8"/>
      <c r="U87" s="8"/>
      <c r="V87" s="8"/>
      <c r="W87" s="8"/>
      <c r="X87" s="8"/>
      <c r="Y87" s="8"/>
      <c r="Z87" s="145"/>
      <c r="AA87" s="145"/>
      <c r="AB87" s="8"/>
      <c r="AC87" s="8"/>
      <c r="AD87" s="8"/>
      <c r="AE87" s="8"/>
    </row>
    <row r="88" ht="15.75" customHeight="1">
      <c r="A88" s="8"/>
      <c r="B88" s="8"/>
      <c r="C88" s="8"/>
      <c r="D88" s="8"/>
      <c r="E88" s="8"/>
      <c r="F88" s="8"/>
      <c r="G88" s="145"/>
      <c r="H88" s="145"/>
      <c r="I88" s="141"/>
      <c r="J88" s="141"/>
      <c r="K88" s="141"/>
      <c r="L88" s="141"/>
      <c r="M88" s="141"/>
      <c r="N88" s="141"/>
      <c r="O88" s="8"/>
      <c r="P88" s="8"/>
      <c r="Q88" s="8"/>
      <c r="R88" s="8"/>
      <c r="S88" s="8"/>
      <c r="T88" s="8"/>
      <c r="U88" s="8"/>
      <c r="V88" s="8"/>
      <c r="W88" s="8"/>
      <c r="X88" s="8"/>
      <c r="Y88" s="8"/>
      <c r="Z88" s="145"/>
      <c r="AA88" s="145"/>
      <c r="AB88" s="8"/>
      <c r="AC88" s="8"/>
      <c r="AD88" s="8"/>
      <c r="AE88" s="8"/>
    </row>
    <row r="89" ht="15.75" customHeight="1">
      <c r="A89" s="8"/>
      <c r="B89" s="8"/>
      <c r="C89" s="8"/>
      <c r="D89" s="8"/>
      <c r="E89" s="8"/>
      <c r="F89" s="8"/>
      <c r="G89" s="145"/>
      <c r="H89" s="145"/>
      <c r="I89" s="141"/>
      <c r="J89" s="141"/>
      <c r="K89" s="141"/>
      <c r="L89" s="141"/>
      <c r="M89" s="141"/>
      <c r="N89" s="141"/>
      <c r="O89" s="8"/>
      <c r="P89" s="8"/>
      <c r="Q89" s="8"/>
      <c r="R89" s="8"/>
      <c r="S89" s="8"/>
      <c r="T89" s="8"/>
      <c r="U89" s="8"/>
      <c r="V89" s="8"/>
      <c r="W89" s="8"/>
      <c r="X89" s="8"/>
      <c r="Y89" s="8"/>
      <c r="Z89" s="145"/>
      <c r="AA89" s="145"/>
      <c r="AB89" s="8"/>
      <c r="AC89" s="8"/>
      <c r="AD89" s="8"/>
      <c r="AE89" s="8"/>
    </row>
    <row r="90" ht="15.75" customHeight="1">
      <c r="A90" s="8"/>
      <c r="B90" s="8"/>
      <c r="C90" s="8"/>
      <c r="D90" s="8"/>
      <c r="E90" s="8"/>
      <c r="F90" s="8"/>
      <c r="G90" s="145"/>
      <c r="H90" s="145"/>
      <c r="I90" s="141"/>
      <c r="J90" s="141"/>
      <c r="K90" s="141"/>
      <c r="L90" s="141"/>
      <c r="M90" s="141"/>
      <c r="N90" s="141"/>
      <c r="O90" s="8"/>
      <c r="P90" s="8"/>
      <c r="Q90" s="8"/>
      <c r="R90" s="8"/>
      <c r="S90" s="8"/>
      <c r="T90" s="8"/>
      <c r="U90" s="8"/>
      <c r="V90" s="8"/>
      <c r="W90" s="8"/>
      <c r="X90" s="8"/>
      <c r="Y90" s="8"/>
      <c r="Z90" s="145"/>
      <c r="AA90" s="145"/>
      <c r="AB90" s="8"/>
      <c r="AC90" s="8"/>
      <c r="AD90" s="8"/>
      <c r="AE90" s="8"/>
    </row>
    <row r="91" ht="15.75" customHeight="1">
      <c r="A91" s="8"/>
      <c r="B91" s="8"/>
      <c r="C91" s="8"/>
      <c r="D91" s="8"/>
      <c r="E91" s="8"/>
      <c r="F91" s="8"/>
      <c r="G91" s="145"/>
      <c r="H91" s="145"/>
      <c r="I91" s="141"/>
      <c r="J91" s="141"/>
      <c r="K91" s="141"/>
      <c r="L91" s="141"/>
      <c r="M91" s="141"/>
      <c r="N91" s="141"/>
      <c r="O91" s="8"/>
      <c r="P91" s="8"/>
      <c r="Q91" s="8"/>
      <c r="R91" s="8"/>
      <c r="S91" s="8"/>
      <c r="T91" s="8"/>
      <c r="U91" s="8"/>
      <c r="V91" s="8"/>
      <c r="W91" s="8"/>
      <c r="X91" s="8"/>
      <c r="Y91" s="8"/>
      <c r="Z91" s="145"/>
      <c r="AA91" s="145"/>
      <c r="AB91" s="8"/>
      <c r="AC91" s="8"/>
      <c r="AD91" s="8"/>
      <c r="AE91" s="8"/>
    </row>
    <row r="92" ht="15.75" customHeight="1">
      <c r="A92" s="8"/>
      <c r="B92" s="8"/>
      <c r="C92" s="8"/>
      <c r="D92" s="8"/>
      <c r="E92" s="8"/>
      <c r="F92" s="8"/>
      <c r="G92" s="145"/>
      <c r="H92" s="145"/>
      <c r="I92" s="141"/>
      <c r="J92" s="141"/>
      <c r="K92" s="141"/>
      <c r="L92" s="141"/>
      <c r="M92" s="141"/>
      <c r="N92" s="141"/>
      <c r="O92" s="8"/>
      <c r="P92" s="8"/>
      <c r="Q92" s="8"/>
      <c r="R92" s="8"/>
      <c r="S92" s="8"/>
      <c r="T92" s="8"/>
      <c r="U92" s="8"/>
      <c r="V92" s="8"/>
      <c r="W92" s="8"/>
      <c r="X92" s="8"/>
      <c r="Y92" s="8"/>
      <c r="Z92" s="145"/>
      <c r="AA92" s="145"/>
      <c r="AB92" s="8"/>
      <c r="AC92" s="8"/>
      <c r="AD92" s="8"/>
      <c r="AE92" s="8"/>
    </row>
    <row r="93" ht="15.75" customHeight="1">
      <c r="A93" s="8"/>
      <c r="B93" s="8"/>
      <c r="C93" s="8"/>
      <c r="D93" s="8"/>
      <c r="E93" s="8"/>
      <c r="F93" s="8"/>
      <c r="G93" s="145"/>
      <c r="H93" s="145"/>
      <c r="I93" s="141"/>
      <c r="J93" s="141"/>
      <c r="K93" s="141"/>
      <c r="L93" s="141"/>
      <c r="M93" s="141"/>
      <c r="N93" s="141"/>
      <c r="O93" s="8"/>
      <c r="P93" s="8"/>
      <c r="Q93" s="8"/>
      <c r="R93" s="8"/>
      <c r="S93" s="8"/>
      <c r="T93" s="8"/>
      <c r="U93" s="8"/>
      <c r="V93" s="8"/>
      <c r="W93" s="8"/>
      <c r="X93" s="8"/>
      <c r="Y93" s="8"/>
      <c r="Z93" s="145"/>
      <c r="AA93" s="145"/>
      <c r="AB93" s="8"/>
      <c r="AC93" s="8"/>
      <c r="AD93" s="8"/>
      <c r="AE93" s="8"/>
    </row>
    <row r="94" ht="15.75" customHeight="1">
      <c r="A94" s="8"/>
      <c r="B94" s="8"/>
      <c r="C94" s="8"/>
      <c r="D94" s="8"/>
      <c r="E94" s="8"/>
      <c r="F94" s="8"/>
      <c r="G94" s="145"/>
      <c r="H94" s="145"/>
      <c r="I94" s="141"/>
      <c r="J94" s="141"/>
      <c r="K94" s="141"/>
      <c r="L94" s="141"/>
      <c r="M94" s="141"/>
      <c r="N94" s="141"/>
      <c r="O94" s="8"/>
      <c r="P94" s="8"/>
      <c r="Q94" s="8"/>
      <c r="R94" s="8"/>
      <c r="S94" s="8"/>
      <c r="T94" s="8"/>
      <c r="U94" s="8"/>
      <c r="V94" s="8"/>
      <c r="W94" s="8"/>
      <c r="X94" s="8"/>
      <c r="Y94" s="8"/>
      <c r="Z94" s="145"/>
      <c r="AA94" s="145"/>
      <c r="AB94" s="8"/>
      <c r="AC94" s="8"/>
      <c r="AD94" s="8"/>
      <c r="AE94" s="8"/>
    </row>
    <row r="95" ht="15.75" customHeight="1">
      <c r="A95" s="8"/>
      <c r="B95" s="8"/>
      <c r="C95" s="8"/>
      <c r="D95" s="8"/>
      <c r="E95" s="8"/>
      <c r="F95" s="8"/>
      <c r="G95" s="145"/>
      <c r="H95" s="145"/>
      <c r="I95" s="141"/>
      <c r="J95" s="141"/>
      <c r="K95" s="141"/>
      <c r="L95" s="141"/>
      <c r="M95" s="141"/>
      <c r="N95" s="141"/>
      <c r="O95" s="8"/>
      <c r="P95" s="8"/>
      <c r="Q95" s="8"/>
      <c r="R95" s="8"/>
      <c r="S95" s="8"/>
      <c r="T95" s="8"/>
      <c r="U95" s="8"/>
      <c r="V95" s="8"/>
      <c r="W95" s="8"/>
      <c r="X95" s="8"/>
      <c r="Y95" s="8"/>
      <c r="Z95" s="145"/>
      <c r="AA95" s="145"/>
      <c r="AB95" s="8"/>
      <c r="AC95" s="8"/>
      <c r="AD95" s="8"/>
      <c r="AE95" s="8"/>
    </row>
    <row r="96" ht="15.75" customHeight="1">
      <c r="A96" s="8"/>
      <c r="B96" s="8"/>
      <c r="C96" s="8"/>
      <c r="D96" s="8"/>
      <c r="E96" s="8"/>
      <c r="F96" s="8"/>
      <c r="G96" s="145"/>
      <c r="H96" s="145"/>
      <c r="I96" s="141"/>
      <c r="J96" s="141"/>
      <c r="K96" s="141"/>
      <c r="L96" s="141"/>
      <c r="M96" s="141"/>
      <c r="N96" s="141"/>
      <c r="O96" s="8"/>
      <c r="P96" s="8"/>
      <c r="Q96" s="8"/>
      <c r="R96" s="8"/>
      <c r="S96" s="8"/>
      <c r="T96" s="8"/>
      <c r="U96" s="8"/>
      <c r="V96" s="8"/>
      <c r="W96" s="8"/>
      <c r="X96" s="8"/>
      <c r="Y96" s="8"/>
      <c r="Z96" s="145"/>
      <c r="AA96" s="145"/>
      <c r="AB96" s="8"/>
      <c r="AC96" s="8"/>
      <c r="AD96" s="8"/>
      <c r="AE96" s="8"/>
    </row>
    <row r="97" ht="15.75" customHeight="1">
      <c r="A97" s="8"/>
      <c r="B97" s="8"/>
      <c r="C97" s="8"/>
      <c r="D97" s="8"/>
      <c r="E97" s="8"/>
      <c r="F97" s="8"/>
      <c r="G97" s="145"/>
      <c r="H97" s="145"/>
      <c r="I97" s="141"/>
      <c r="J97" s="141"/>
      <c r="K97" s="141"/>
      <c r="L97" s="141"/>
      <c r="M97" s="141"/>
      <c r="N97" s="141"/>
      <c r="O97" s="8"/>
      <c r="P97" s="8"/>
      <c r="Q97" s="8"/>
      <c r="R97" s="8"/>
      <c r="S97" s="8"/>
      <c r="T97" s="8"/>
      <c r="U97" s="8"/>
      <c r="V97" s="8"/>
      <c r="W97" s="8"/>
      <c r="X97" s="8"/>
      <c r="Y97" s="8"/>
      <c r="Z97" s="145"/>
      <c r="AA97" s="145"/>
      <c r="AB97" s="8"/>
      <c r="AC97" s="8"/>
      <c r="AD97" s="8"/>
      <c r="AE97" s="8"/>
    </row>
    <row r="98" ht="15.75" customHeight="1">
      <c r="A98" s="8"/>
      <c r="B98" s="8"/>
      <c r="C98" s="8"/>
      <c r="D98" s="8"/>
      <c r="E98" s="8"/>
      <c r="F98" s="8"/>
      <c r="G98" s="145"/>
      <c r="H98" s="145"/>
      <c r="I98" s="141"/>
      <c r="J98" s="141"/>
      <c r="K98" s="141"/>
      <c r="L98" s="141"/>
      <c r="M98" s="141"/>
      <c r="N98" s="141"/>
      <c r="O98" s="8"/>
      <c r="P98" s="8"/>
      <c r="Q98" s="8"/>
      <c r="R98" s="8"/>
      <c r="S98" s="8"/>
      <c r="T98" s="8"/>
      <c r="U98" s="8"/>
      <c r="V98" s="8"/>
      <c r="W98" s="8"/>
      <c r="X98" s="8"/>
      <c r="Y98" s="8"/>
      <c r="Z98" s="145"/>
      <c r="AA98" s="145"/>
      <c r="AB98" s="8"/>
      <c r="AC98" s="8"/>
      <c r="AD98" s="8"/>
      <c r="AE98" s="8"/>
    </row>
    <row r="99" ht="15.75" customHeight="1">
      <c r="A99" s="8"/>
      <c r="B99" s="8"/>
      <c r="C99" s="8"/>
      <c r="D99" s="8"/>
      <c r="E99" s="8"/>
      <c r="F99" s="8"/>
      <c r="G99" s="145"/>
      <c r="H99" s="145"/>
      <c r="I99" s="141"/>
      <c r="J99" s="141"/>
      <c r="K99" s="141"/>
      <c r="L99" s="141"/>
      <c r="M99" s="141"/>
      <c r="N99" s="141"/>
      <c r="O99" s="8"/>
      <c r="P99" s="8"/>
      <c r="Q99" s="8"/>
      <c r="R99" s="8"/>
      <c r="S99" s="8"/>
      <c r="T99" s="8"/>
      <c r="U99" s="8"/>
      <c r="V99" s="8"/>
      <c r="W99" s="8"/>
      <c r="X99" s="8"/>
      <c r="Y99" s="8"/>
      <c r="Z99" s="145"/>
      <c r="AA99" s="145"/>
      <c r="AB99" s="8"/>
      <c r="AC99" s="8"/>
      <c r="AD99" s="8"/>
      <c r="AE99" s="8"/>
    </row>
    <row r="100" ht="15.75" customHeight="1">
      <c r="A100" s="8"/>
      <c r="B100" s="8"/>
      <c r="C100" s="8"/>
      <c r="D100" s="8"/>
      <c r="E100" s="8"/>
      <c r="F100" s="8"/>
      <c r="G100" s="145"/>
      <c r="H100" s="145"/>
      <c r="I100" s="141"/>
      <c r="J100" s="141"/>
      <c r="K100" s="141"/>
      <c r="L100" s="141"/>
      <c r="M100" s="141"/>
      <c r="N100" s="141"/>
      <c r="O100" s="8"/>
      <c r="P100" s="8"/>
      <c r="Q100" s="8"/>
      <c r="R100" s="8"/>
      <c r="S100" s="8"/>
      <c r="T100" s="8"/>
      <c r="U100" s="8"/>
      <c r="V100" s="8"/>
      <c r="W100" s="8"/>
      <c r="X100" s="8"/>
      <c r="Y100" s="8"/>
      <c r="Z100" s="145"/>
      <c r="AA100" s="145"/>
      <c r="AB100" s="8"/>
      <c r="AC100" s="8"/>
      <c r="AD100" s="8"/>
      <c r="AE100" s="8"/>
    </row>
    <row r="101" ht="15.75" customHeight="1">
      <c r="A101" s="8"/>
      <c r="B101" s="8"/>
      <c r="C101" s="8"/>
      <c r="D101" s="8"/>
      <c r="E101" s="8"/>
      <c r="F101" s="8"/>
      <c r="G101" s="145"/>
      <c r="H101" s="145"/>
      <c r="I101" s="141"/>
      <c r="J101" s="141"/>
      <c r="K101" s="141"/>
      <c r="L101" s="141"/>
      <c r="M101" s="141"/>
      <c r="N101" s="141"/>
      <c r="O101" s="8"/>
      <c r="P101" s="8"/>
      <c r="Q101" s="8"/>
      <c r="R101" s="8"/>
      <c r="S101" s="8"/>
      <c r="T101" s="8"/>
      <c r="U101" s="8"/>
      <c r="V101" s="8"/>
      <c r="W101" s="8"/>
      <c r="X101" s="8"/>
      <c r="Y101" s="8"/>
      <c r="Z101" s="145"/>
      <c r="AA101" s="145"/>
      <c r="AB101" s="8"/>
      <c r="AC101" s="8"/>
      <c r="AD101" s="8"/>
      <c r="AE101" s="8"/>
    </row>
    <row r="102" ht="15.75" customHeight="1">
      <c r="A102" s="8"/>
      <c r="B102" s="8"/>
      <c r="C102" s="8"/>
      <c r="D102" s="8"/>
      <c r="E102" s="8"/>
      <c r="F102" s="8"/>
      <c r="G102" s="145"/>
      <c r="H102" s="145"/>
      <c r="I102" s="141"/>
      <c r="J102" s="141"/>
      <c r="K102" s="141"/>
      <c r="L102" s="141"/>
      <c r="M102" s="141"/>
      <c r="N102" s="141"/>
      <c r="O102" s="8"/>
      <c r="P102" s="8"/>
      <c r="Q102" s="8"/>
      <c r="R102" s="8"/>
      <c r="S102" s="8"/>
      <c r="T102" s="8"/>
      <c r="U102" s="8"/>
      <c r="V102" s="8"/>
      <c r="W102" s="8"/>
      <c r="X102" s="8"/>
      <c r="Y102" s="8"/>
      <c r="Z102" s="145"/>
      <c r="AA102" s="145"/>
      <c r="AB102" s="8"/>
      <c r="AC102" s="8"/>
      <c r="AD102" s="8"/>
      <c r="AE102" s="8"/>
    </row>
    <row r="103" ht="15.75" customHeight="1">
      <c r="A103" s="8"/>
      <c r="B103" s="8"/>
      <c r="C103" s="8"/>
      <c r="D103" s="8"/>
      <c r="E103" s="8"/>
      <c r="F103" s="8"/>
      <c r="G103" s="145"/>
      <c r="H103" s="145"/>
      <c r="I103" s="141"/>
      <c r="J103" s="141"/>
      <c r="K103" s="141"/>
      <c r="L103" s="141"/>
      <c r="M103" s="141"/>
      <c r="N103" s="141"/>
      <c r="O103" s="8"/>
      <c r="P103" s="8"/>
      <c r="Q103" s="8"/>
      <c r="R103" s="8"/>
      <c r="S103" s="8"/>
      <c r="T103" s="8"/>
      <c r="U103" s="8"/>
      <c r="V103" s="8"/>
      <c r="W103" s="8"/>
      <c r="X103" s="8"/>
      <c r="Y103" s="8"/>
      <c r="Z103" s="145"/>
      <c r="AA103" s="145"/>
      <c r="AB103" s="8"/>
      <c r="AC103" s="8"/>
      <c r="AD103" s="8"/>
      <c r="AE103" s="8"/>
    </row>
    <row r="104" ht="15.75" customHeight="1">
      <c r="A104" s="8"/>
      <c r="B104" s="8"/>
      <c r="C104" s="8"/>
      <c r="D104" s="8"/>
      <c r="E104" s="8"/>
      <c r="F104" s="8"/>
      <c r="G104" s="145"/>
      <c r="H104" s="145"/>
      <c r="I104" s="141"/>
      <c r="J104" s="141"/>
      <c r="K104" s="141"/>
      <c r="L104" s="141"/>
      <c r="M104" s="141"/>
      <c r="N104" s="141"/>
      <c r="O104" s="8"/>
      <c r="P104" s="8"/>
      <c r="Q104" s="8"/>
      <c r="R104" s="8"/>
      <c r="S104" s="8"/>
      <c r="T104" s="8"/>
      <c r="U104" s="8"/>
      <c r="V104" s="8"/>
      <c r="W104" s="8"/>
      <c r="X104" s="8"/>
      <c r="Y104" s="8"/>
      <c r="Z104" s="145"/>
      <c r="AA104" s="145"/>
      <c r="AB104" s="8"/>
      <c r="AC104" s="8"/>
      <c r="AD104" s="8"/>
      <c r="AE104" s="8"/>
    </row>
    <row r="105" ht="15.75" customHeight="1">
      <c r="A105" s="8"/>
      <c r="B105" s="8"/>
      <c r="C105" s="8"/>
      <c r="D105" s="8"/>
      <c r="E105" s="8"/>
      <c r="F105" s="8"/>
      <c r="G105" s="145"/>
      <c r="H105" s="145"/>
      <c r="I105" s="141"/>
      <c r="J105" s="141"/>
      <c r="K105" s="141"/>
      <c r="L105" s="141"/>
      <c r="M105" s="141"/>
      <c r="N105" s="141"/>
      <c r="O105" s="8"/>
      <c r="P105" s="8"/>
      <c r="Q105" s="8"/>
      <c r="R105" s="8"/>
      <c r="S105" s="8"/>
      <c r="T105" s="8"/>
      <c r="U105" s="8"/>
      <c r="V105" s="8"/>
      <c r="W105" s="8"/>
      <c r="X105" s="8"/>
      <c r="Y105" s="8"/>
      <c r="Z105" s="145"/>
      <c r="AA105" s="145"/>
      <c r="AB105" s="8"/>
      <c r="AC105" s="8"/>
      <c r="AD105" s="8"/>
      <c r="AE105" s="8"/>
    </row>
    <row r="106" ht="15.75" customHeight="1">
      <c r="A106" s="8"/>
      <c r="B106" s="8"/>
      <c r="C106" s="8"/>
      <c r="D106" s="8"/>
      <c r="E106" s="8"/>
      <c r="F106" s="8"/>
      <c r="G106" s="145"/>
      <c r="H106" s="145"/>
      <c r="I106" s="141"/>
      <c r="J106" s="141"/>
      <c r="K106" s="141"/>
      <c r="L106" s="141"/>
      <c r="M106" s="141"/>
      <c r="N106" s="141"/>
      <c r="O106" s="8"/>
      <c r="P106" s="8"/>
      <c r="Q106" s="8"/>
      <c r="R106" s="8"/>
      <c r="S106" s="8"/>
      <c r="T106" s="8"/>
      <c r="U106" s="8"/>
      <c r="V106" s="8"/>
      <c r="W106" s="8"/>
      <c r="X106" s="8"/>
      <c r="Y106" s="8"/>
      <c r="Z106" s="145"/>
      <c r="AA106" s="145"/>
      <c r="AB106" s="8"/>
      <c r="AC106" s="8"/>
      <c r="AD106" s="8"/>
      <c r="AE106" s="8"/>
    </row>
    <row r="107" ht="15.75" customHeight="1">
      <c r="A107" s="8"/>
      <c r="B107" s="8"/>
      <c r="C107" s="8"/>
      <c r="D107" s="8"/>
      <c r="E107" s="8"/>
      <c r="F107" s="8"/>
      <c r="G107" s="145"/>
      <c r="H107" s="145"/>
      <c r="I107" s="141"/>
      <c r="J107" s="141"/>
      <c r="K107" s="141"/>
      <c r="L107" s="141"/>
      <c r="M107" s="141"/>
      <c r="N107" s="141"/>
      <c r="O107" s="8"/>
      <c r="P107" s="8"/>
      <c r="Q107" s="8"/>
      <c r="R107" s="8"/>
      <c r="S107" s="8"/>
      <c r="T107" s="8"/>
      <c r="U107" s="8"/>
      <c r="V107" s="8"/>
      <c r="W107" s="8"/>
      <c r="X107" s="8"/>
      <c r="Y107" s="8"/>
      <c r="Z107" s="145"/>
      <c r="AA107" s="145"/>
      <c r="AB107" s="8"/>
      <c r="AC107" s="8"/>
      <c r="AD107" s="8"/>
      <c r="AE107" s="8"/>
    </row>
    <row r="108" ht="15.75" customHeight="1">
      <c r="A108" s="8"/>
      <c r="B108" s="8"/>
      <c r="C108" s="8"/>
      <c r="D108" s="8"/>
      <c r="E108" s="8"/>
      <c r="F108" s="8"/>
      <c r="G108" s="145"/>
      <c r="H108" s="145"/>
      <c r="I108" s="141"/>
      <c r="J108" s="141"/>
      <c r="K108" s="141"/>
      <c r="L108" s="141"/>
      <c r="M108" s="141"/>
      <c r="N108" s="141"/>
      <c r="O108" s="8"/>
      <c r="P108" s="8"/>
      <c r="Q108" s="8"/>
      <c r="R108" s="8"/>
      <c r="S108" s="8"/>
      <c r="T108" s="8"/>
      <c r="U108" s="8"/>
      <c r="V108" s="8"/>
      <c r="W108" s="8"/>
      <c r="X108" s="8"/>
      <c r="Y108" s="8"/>
      <c r="Z108" s="145"/>
      <c r="AA108" s="145"/>
      <c r="AB108" s="8"/>
      <c r="AC108" s="8"/>
      <c r="AD108" s="8"/>
      <c r="AE108" s="8"/>
    </row>
    <row r="109" ht="15.75" customHeight="1">
      <c r="A109" s="8"/>
      <c r="B109" s="8"/>
      <c r="C109" s="8"/>
      <c r="D109" s="8"/>
      <c r="E109" s="8"/>
      <c r="F109" s="8"/>
      <c r="G109" s="145"/>
      <c r="H109" s="145"/>
      <c r="I109" s="141"/>
      <c r="J109" s="141"/>
      <c r="K109" s="141"/>
      <c r="L109" s="141"/>
      <c r="M109" s="141"/>
      <c r="N109" s="141"/>
      <c r="O109" s="8"/>
      <c r="P109" s="8"/>
      <c r="Q109" s="8"/>
      <c r="R109" s="8"/>
      <c r="S109" s="8"/>
      <c r="T109" s="8"/>
      <c r="U109" s="8"/>
      <c r="V109" s="8"/>
      <c r="W109" s="8"/>
      <c r="X109" s="8"/>
      <c r="Y109" s="8"/>
      <c r="Z109" s="145"/>
      <c r="AA109" s="145"/>
      <c r="AB109" s="8"/>
      <c r="AC109" s="8"/>
      <c r="AD109" s="8"/>
      <c r="AE109" s="8"/>
    </row>
    <row r="110" ht="15.75" customHeight="1">
      <c r="A110" s="8"/>
      <c r="B110" s="8"/>
      <c r="C110" s="8"/>
      <c r="D110" s="8"/>
      <c r="E110" s="8"/>
      <c r="F110" s="8"/>
      <c r="G110" s="145"/>
      <c r="H110" s="145"/>
      <c r="I110" s="141"/>
      <c r="J110" s="141"/>
      <c r="K110" s="141"/>
      <c r="L110" s="141"/>
      <c r="M110" s="141"/>
      <c r="N110" s="141"/>
      <c r="O110" s="8"/>
      <c r="P110" s="8"/>
      <c r="Q110" s="8"/>
      <c r="R110" s="8"/>
      <c r="S110" s="8"/>
      <c r="T110" s="8"/>
      <c r="U110" s="8"/>
      <c r="V110" s="8"/>
      <c r="W110" s="8"/>
      <c r="X110" s="8"/>
      <c r="Y110" s="8"/>
      <c r="Z110" s="145"/>
      <c r="AA110" s="145"/>
      <c r="AB110" s="8"/>
      <c r="AC110" s="8"/>
      <c r="AD110" s="8"/>
      <c r="AE110" s="8"/>
    </row>
    <row r="111" ht="15.75" customHeight="1">
      <c r="A111" s="8"/>
      <c r="B111" s="8"/>
      <c r="C111" s="8"/>
      <c r="D111" s="8"/>
      <c r="E111" s="8"/>
      <c r="F111" s="8"/>
      <c r="G111" s="145"/>
      <c r="H111" s="145"/>
      <c r="I111" s="141"/>
      <c r="J111" s="141"/>
      <c r="K111" s="141"/>
      <c r="L111" s="141"/>
      <c r="M111" s="141"/>
      <c r="N111" s="141"/>
      <c r="O111" s="8"/>
      <c r="P111" s="8"/>
      <c r="Q111" s="8"/>
      <c r="R111" s="8"/>
      <c r="S111" s="8"/>
      <c r="T111" s="8"/>
      <c r="U111" s="8"/>
      <c r="V111" s="8"/>
      <c r="W111" s="8"/>
      <c r="X111" s="8"/>
      <c r="Y111" s="8"/>
      <c r="Z111" s="145"/>
      <c r="AA111" s="145"/>
      <c r="AB111" s="8"/>
      <c r="AC111" s="8"/>
      <c r="AD111" s="8"/>
      <c r="AE111" s="8"/>
    </row>
    <row r="112" ht="15.75" customHeight="1">
      <c r="A112" s="8"/>
      <c r="B112" s="8"/>
      <c r="C112" s="8"/>
      <c r="D112" s="8"/>
      <c r="E112" s="8"/>
      <c r="F112" s="8"/>
      <c r="G112" s="145"/>
      <c r="H112" s="145"/>
      <c r="I112" s="141"/>
      <c r="J112" s="141"/>
      <c r="K112" s="141"/>
      <c r="L112" s="141"/>
      <c r="M112" s="141"/>
      <c r="N112" s="141"/>
      <c r="O112" s="8"/>
      <c r="P112" s="8"/>
      <c r="Q112" s="8"/>
      <c r="R112" s="8"/>
      <c r="S112" s="8"/>
      <c r="T112" s="8"/>
      <c r="U112" s="8"/>
      <c r="V112" s="8"/>
      <c r="W112" s="8"/>
      <c r="X112" s="8"/>
      <c r="Y112" s="8"/>
      <c r="Z112" s="145"/>
      <c r="AA112" s="145"/>
      <c r="AB112" s="8"/>
      <c r="AC112" s="8"/>
      <c r="AD112" s="8"/>
      <c r="AE112" s="8"/>
    </row>
    <row r="113" ht="15.75" customHeight="1">
      <c r="A113" s="8"/>
      <c r="B113" s="8"/>
      <c r="C113" s="8"/>
      <c r="D113" s="8"/>
      <c r="E113" s="8"/>
      <c r="F113" s="8"/>
      <c r="G113" s="145"/>
      <c r="H113" s="145"/>
      <c r="I113" s="141"/>
      <c r="J113" s="141"/>
      <c r="K113" s="141"/>
      <c r="L113" s="141"/>
      <c r="M113" s="141"/>
      <c r="N113" s="141"/>
      <c r="O113" s="8"/>
      <c r="P113" s="8"/>
      <c r="Q113" s="8"/>
      <c r="R113" s="8"/>
      <c r="S113" s="8"/>
      <c r="T113" s="8"/>
      <c r="U113" s="8"/>
      <c r="V113" s="8"/>
      <c r="W113" s="8"/>
      <c r="X113" s="8"/>
      <c r="Y113" s="8"/>
      <c r="Z113" s="145"/>
      <c r="AA113" s="145"/>
      <c r="AB113" s="8"/>
      <c r="AC113" s="8"/>
      <c r="AD113" s="8"/>
      <c r="AE113" s="8"/>
    </row>
    <row r="114" ht="15.75" customHeight="1">
      <c r="A114" s="8"/>
      <c r="B114" s="8"/>
      <c r="C114" s="8"/>
      <c r="D114" s="8"/>
      <c r="E114" s="8"/>
      <c r="F114" s="8"/>
      <c r="G114" s="145"/>
      <c r="H114" s="145"/>
      <c r="I114" s="141"/>
      <c r="J114" s="141"/>
      <c r="K114" s="141"/>
      <c r="L114" s="141"/>
      <c r="M114" s="141"/>
      <c r="N114" s="141"/>
      <c r="O114" s="8"/>
      <c r="P114" s="8"/>
      <c r="Q114" s="8"/>
      <c r="R114" s="8"/>
      <c r="S114" s="8"/>
      <c r="T114" s="8"/>
      <c r="U114" s="8"/>
      <c r="V114" s="8"/>
      <c r="W114" s="8"/>
      <c r="X114" s="8"/>
      <c r="Y114" s="8"/>
      <c r="Z114" s="145"/>
      <c r="AA114" s="145"/>
      <c r="AB114" s="8"/>
      <c r="AC114" s="8"/>
      <c r="AD114" s="8"/>
      <c r="AE114" s="8"/>
    </row>
    <row r="115" ht="15.75" customHeight="1">
      <c r="A115" s="8"/>
      <c r="B115" s="8"/>
      <c r="C115" s="8"/>
      <c r="D115" s="8"/>
      <c r="E115" s="8"/>
      <c r="F115" s="8"/>
      <c r="G115" s="145"/>
      <c r="H115" s="145"/>
      <c r="I115" s="141"/>
      <c r="J115" s="141"/>
      <c r="K115" s="141"/>
      <c r="L115" s="141"/>
      <c r="M115" s="141"/>
      <c r="N115" s="141"/>
      <c r="O115" s="8"/>
      <c r="P115" s="8"/>
      <c r="Q115" s="8"/>
      <c r="R115" s="8"/>
      <c r="S115" s="8"/>
      <c r="T115" s="8"/>
      <c r="U115" s="8"/>
      <c r="V115" s="8"/>
      <c r="W115" s="8"/>
      <c r="X115" s="8"/>
      <c r="Y115" s="8"/>
      <c r="Z115" s="145"/>
      <c r="AA115" s="145"/>
      <c r="AB115" s="8"/>
      <c r="AC115" s="8"/>
      <c r="AD115" s="8"/>
      <c r="AE115" s="8"/>
    </row>
    <row r="116" ht="15.75" customHeight="1">
      <c r="A116" s="8"/>
      <c r="B116" s="8"/>
      <c r="C116" s="8"/>
      <c r="D116" s="8"/>
      <c r="E116" s="8"/>
      <c r="F116" s="8"/>
      <c r="G116" s="145"/>
      <c r="H116" s="145"/>
      <c r="I116" s="141"/>
      <c r="J116" s="141"/>
      <c r="K116" s="141"/>
      <c r="L116" s="141"/>
      <c r="M116" s="141"/>
      <c r="N116" s="141"/>
      <c r="O116" s="8"/>
      <c r="P116" s="8"/>
      <c r="Q116" s="8"/>
      <c r="R116" s="8"/>
      <c r="S116" s="8"/>
      <c r="T116" s="8"/>
      <c r="U116" s="8"/>
      <c r="V116" s="8"/>
      <c r="W116" s="8"/>
      <c r="X116" s="8"/>
      <c r="Y116" s="8"/>
      <c r="Z116" s="145"/>
      <c r="AA116" s="145"/>
      <c r="AB116" s="8"/>
      <c r="AC116" s="8"/>
      <c r="AD116" s="8"/>
      <c r="AE116" s="8"/>
    </row>
    <row r="117" ht="15.75" customHeight="1">
      <c r="A117" s="8"/>
      <c r="B117" s="8"/>
      <c r="C117" s="8"/>
      <c r="D117" s="8"/>
      <c r="E117" s="8"/>
      <c r="F117" s="8"/>
      <c r="G117" s="145"/>
      <c r="H117" s="145"/>
      <c r="I117" s="141"/>
      <c r="J117" s="141"/>
      <c r="K117" s="141"/>
      <c r="L117" s="141"/>
      <c r="M117" s="141"/>
      <c r="N117" s="141"/>
      <c r="O117" s="8"/>
      <c r="P117" s="8"/>
      <c r="Q117" s="8"/>
      <c r="R117" s="8"/>
      <c r="S117" s="8"/>
      <c r="T117" s="8"/>
      <c r="U117" s="8"/>
      <c r="V117" s="8"/>
      <c r="W117" s="8"/>
      <c r="X117" s="8"/>
      <c r="Y117" s="8"/>
      <c r="Z117" s="145"/>
      <c r="AA117" s="145"/>
      <c r="AB117" s="8"/>
      <c r="AC117" s="8"/>
      <c r="AD117" s="8"/>
      <c r="AE117" s="8"/>
    </row>
    <row r="118" ht="15.75" customHeight="1">
      <c r="A118" s="8"/>
      <c r="B118" s="8"/>
      <c r="C118" s="8"/>
      <c r="D118" s="8"/>
      <c r="E118" s="8"/>
      <c r="F118" s="8"/>
      <c r="G118" s="145"/>
      <c r="H118" s="145"/>
      <c r="I118" s="141"/>
      <c r="J118" s="141"/>
      <c r="K118" s="141"/>
      <c r="L118" s="141"/>
      <c r="M118" s="141"/>
      <c r="N118" s="141"/>
      <c r="O118" s="8"/>
      <c r="P118" s="8"/>
      <c r="Q118" s="8"/>
      <c r="R118" s="8"/>
      <c r="S118" s="8"/>
      <c r="T118" s="8"/>
      <c r="U118" s="8"/>
      <c r="V118" s="8"/>
      <c r="W118" s="8"/>
      <c r="X118" s="8"/>
      <c r="Y118" s="8"/>
      <c r="Z118" s="145"/>
      <c r="AA118" s="145"/>
      <c r="AB118" s="8"/>
      <c r="AC118" s="8"/>
      <c r="AD118" s="8"/>
      <c r="AE118" s="8"/>
    </row>
    <row r="119" ht="15.75" customHeight="1">
      <c r="A119" s="8"/>
      <c r="B119" s="8"/>
      <c r="C119" s="8"/>
      <c r="D119" s="8"/>
      <c r="E119" s="8"/>
      <c r="F119" s="8"/>
      <c r="G119" s="145"/>
      <c r="H119" s="145"/>
      <c r="I119" s="141"/>
      <c r="J119" s="141"/>
      <c r="K119" s="141"/>
      <c r="L119" s="141"/>
      <c r="M119" s="141"/>
      <c r="N119" s="141"/>
      <c r="O119" s="8"/>
      <c r="P119" s="8"/>
      <c r="Q119" s="8"/>
      <c r="R119" s="8"/>
      <c r="S119" s="8"/>
      <c r="T119" s="8"/>
      <c r="U119" s="8"/>
      <c r="V119" s="8"/>
      <c r="W119" s="8"/>
      <c r="X119" s="8"/>
      <c r="Y119" s="8"/>
      <c r="Z119" s="145"/>
      <c r="AA119" s="145"/>
      <c r="AB119" s="8"/>
      <c r="AC119" s="8"/>
      <c r="AD119" s="8"/>
      <c r="AE119" s="8"/>
    </row>
    <row r="120" ht="15.75" customHeight="1">
      <c r="A120" s="8"/>
      <c r="B120" s="8"/>
      <c r="C120" s="8"/>
      <c r="D120" s="8"/>
      <c r="E120" s="8"/>
      <c r="F120" s="8"/>
      <c r="G120" s="145"/>
      <c r="H120" s="145"/>
      <c r="I120" s="141"/>
      <c r="J120" s="141"/>
      <c r="K120" s="141"/>
      <c r="L120" s="141"/>
      <c r="M120" s="141"/>
      <c r="N120" s="141"/>
      <c r="O120" s="8"/>
      <c r="P120" s="8"/>
      <c r="Q120" s="8"/>
      <c r="R120" s="8"/>
      <c r="S120" s="8"/>
      <c r="T120" s="8"/>
      <c r="U120" s="8"/>
      <c r="V120" s="8"/>
      <c r="W120" s="8"/>
      <c r="X120" s="8"/>
      <c r="Y120" s="8"/>
      <c r="Z120" s="145"/>
      <c r="AA120" s="145"/>
      <c r="AB120" s="8"/>
      <c r="AC120" s="8"/>
      <c r="AD120" s="8"/>
      <c r="AE120" s="8"/>
    </row>
    <row r="121" ht="15.75" customHeight="1">
      <c r="A121" s="8"/>
      <c r="B121" s="8"/>
      <c r="C121" s="8"/>
      <c r="D121" s="8"/>
      <c r="E121" s="8"/>
      <c r="F121" s="8"/>
      <c r="G121" s="145"/>
      <c r="H121" s="145"/>
      <c r="I121" s="141"/>
      <c r="J121" s="141"/>
      <c r="K121" s="141"/>
      <c r="L121" s="141"/>
      <c r="M121" s="141"/>
      <c r="N121" s="141"/>
      <c r="O121" s="8"/>
      <c r="P121" s="8"/>
      <c r="Q121" s="8"/>
      <c r="R121" s="8"/>
      <c r="S121" s="8"/>
      <c r="T121" s="8"/>
      <c r="U121" s="8"/>
      <c r="V121" s="8"/>
      <c r="W121" s="8"/>
      <c r="X121" s="8"/>
      <c r="Y121" s="8"/>
      <c r="Z121" s="145"/>
      <c r="AA121" s="145"/>
      <c r="AB121" s="8"/>
      <c r="AC121" s="8"/>
      <c r="AD121" s="8"/>
      <c r="AE121" s="8"/>
    </row>
    <row r="122" ht="15.75" customHeight="1">
      <c r="A122" s="8"/>
      <c r="B122" s="8"/>
      <c r="C122" s="8"/>
      <c r="D122" s="8"/>
      <c r="E122" s="8"/>
      <c r="F122" s="8"/>
      <c r="G122" s="145"/>
      <c r="H122" s="145"/>
      <c r="I122" s="141"/>
      <c r="J122" s="141"/>
      <c r="K122" s="141"/>
      <c r="L122" s="141"/>
      <c r="M122" s="141"/>
      <c r="N122" s="141"/>
      <c r="O122" s="8"/>
      <c r="P122" s="8"/>
      <c r="Q122" s="8"/>
      <c r="R122" s="8"/>
      <c r="S122" s="8"/>
      <c r="T122" s="8"/>
      <c r="U122" s="8"/>
      <c r="V122" s="8"/>
      <c r="W122" s="8"/>
      <c r="X122" s="8"/>
      <c r="Y122" s="8"/>
      <c r="Z122" s="145"/>
      <c r="AA122" s="145"/>
      <c r="AB122" s="8"/>
      <c r="AC122" s="8"/>
      <c r="AD122" s="8"/>
      <c r="AE122" s="8"/>
    </row>
    <row r="123" ht="15.75" customHeight="1">
      <c r="A123" s="8"/>
      <c r="B123" s="8"/>
      <c r="C123" s="8"/>
      <c r="D123" s="8"/>
      <c r="E123" s="8"/>
      <c r="F123" s="8"/>
      <c r="G123" s="145"/>
      <c r="H123" s="145"/>
      <c r="I123" s="141"/>
      <c r="J123" s="141"/>
      <c r="K123" s="141"/>
      <c r="L123" s="141"/>
      <c r="M123" s="141"/>
      <c r="N123" s="141"/>
      <c r="O123" s="8"/>
      <c r="P123" s="8"/>
      <c r="Q123" s="8"/>
      <c r="R123" s="8"/>
      <c r="S123" s="8"/>
      <c r="T123" s="8"/>
      <c r="U123" s="8"/>
      <c r="V123" s="8"/>
      <c r="W123" s="8"/>
      <c r="X123" s="8"/>
      <c r="Y123" s="8"/>
      <c r="Z123" s="145"/>
      <c r="AA123" s="145"/>
      <c r="AB123" s="8"/>
      <c r="AC123" s="8"/>
      <c r="AD123" s="8"/>
      <c r="AE123" s="8"/>
    </row>
    <row r="124" ht="15.75" customHeight="1">
      <c r="A124" s="8"/>
      <c r="B124" s="8"/>
      <c r="C124" s="8"/>
      <c r="D124" s="8"/>
      <c r="E124" s="8"/>
      <c r="F124" s="8"/>
      <c r="G124" s="145"/>
      <c r="H124" s="145"/>
      <c r="I124" s="141"/>
      <c r="J124" s="141"/>
      <c r="K124" s="141"/>
      <c r="L124" s="141"/>
      <c r="M124" s="141"/>
      <c r="N124" s="141"/>
      <c r="O124" s="8"/>
      <c r="P124" s="8"/>
      <c r="Q124" s="8"/>
      <c r="R124" s="8"/>
      <c r="S124" s="8"/>
      <c r="T124" s="8"/>
      <c r="U124" s="8"/>
      <c r="V124" s="8"/>
      <c r="W124" s="8"/>
      <c r="X124" s="8"/>
      <c r="Y124" s="8"/>
      <c r="Z124" s="145"/>
      <c r="AA124" s="145"/>
      <c r="AB124" s="8"/>
      <c r="AC124" s="8"/>
      <c r="AD124" s="8"/>
      <c r="AE124" s="8"/>
    </row>
    <row r="125" ht="15.75" customHeight="1">
      <c r="A125" s="8"/>
      <c r="B125" s="8"/>
      <c r="C125" s="8"/>
      <c r="D125" s="8"/>
      <c r="E125" s="8"/>
      <c r="F125" s="8"/>
      <c r="G125" s="145"/>
      <c r="H125" s="145"/>
      <c r="I125" s="141"/>
      <c r="J125" s="141"/>
      <c r="K125" s="141"/>
      <c r="L125" s="141"/>
      <c r="M125" s="141"/>
      <c r="N125" s="141"/>
      <c r="O125" s="8"/>
      <c r="P125" s="8"/>
      <c r="Q125" s="8"/>
      <c r="R125" s="8"/>
      <c r="S125" s="8"/>
      <c r="T125" s="8"/>
      <c r="U125" s="8"/>
      <c r="V125" s="8"/>
      <c r="W125" s="8"/>
      <c r="X125" s="8"/>
      <c r="Y125" s="8"/>
      <c r="Z125" s="145"/>
      <c r="AA125" s="145"/>
      <c r="AB125" s="8"/>
      <c r="AC125" s="8"/>
      <c r="AD125" s="8"/>
      <c r="AE125" s="8"/>
    </row>
    <row r="126" ht="15.75" customHeight="1">
      <c r="A126" s="8"/>
      <c r="B126" s="8"/>
      <c r="C126" s="8"/>
      <c r="D126" s="8"/>
      <c r="E126" s="8"/>
      <c r="F126" s="8"/>
      <c r="G126" s="145"/>
      <c r="H126" s="145"/>
      <c r="I126" s="141"/>
      <c r="J126" s="141"/>
      <c r="K126" s="141"/>
      <c r="L126" s="141"/>
      <c r="M126" s="141"/>
      <c r="N126" s="141"/>
      <c r="O126" s="8"/>
      <c r="P126" s="8"/>
      <c r="Q126" s="8"/>
      <c r="R126" s="8"/>
      <c r="S126" s="8"/>
      <c r="T126" s="8"/>
      <c r="U126" s="8"/>
      <c r="V126" s="8"/>
      <c r="W126" s="8"/>
      <c r="X126" s="8"/>
      <c r="Y126" s="8"/>
      <c r="Z126" s="145"/>
      <c r="AA126" s="145"/>
      <c r="AB126" s="8"/>
      <c r="AC126" s="8"/>
      <c r="AD126" s="8"/>
      <c r="AE126" s="8"/>
    </row>
    <row r="127" ht="15.75" customHeight="1">
      <c r="A127" s="8"/>
      <c r="B127" s="8"/>
      <c r="C127" s="8"/>
      <c r="D127" s="8"/>
      <c r="E127" s="8"/>
      <c r="F127" s="8"/>
      <c r="G127" s="145"/>
      <c r="H127" s="145"/>
      <c r="I127" s="141"/>
      <c r="J127" s="141"/>
      <c r="K127" s="141"/>
      <c r="L127" s="141"/>
      <c r="M127" s="141"/>
      <c r="N127" s="141"/>
      <c r="O127" s="8"/>
      <c r="P127" s="8"/>
      <c r="Q127" s="8"/>
      <c r="R127" s="8"/>
      <c r="S127" s="8"/>
      <c r="T127" s="8"/>
      <c r="U127" s="8"/>
      <c r="V127" s="8"/>
      <c r="W127" s="8"/>
      <c r="X127" s="8"/>
      <c r="Y127" s="8"/>
      <c r="Z127" s="145"/>
      <c r="AA127" s="145"/>
      <c r="AB127" s="8"/>
      <c r="AC127" s="8"/>
      <c r="AD127" s="8"/>
      <c r="AE127" s="8"/>
    </row>
    <row r="128" ht="15.75" customHeight="1">
      <c r="A128" s="8"/>
      <c r="B128" s="8"/>
      <c r="C128" s="8"/>
      <c r="D128" s="8"/>
      <c r="E128" s="8"/>
      <c r="F128" s="8"/>
      <c r="G128" s="145"/>
      <c r="H128" s="145"/>
      <c r="I128" s="141"/>
      <c r="J128" s="141"/>
      <c r="K128" s="141"/>
      <c r="L128" s="141"/>
      <c r="M128" s="141"/>
      <c r="N128" s="141"/>
      <c r="O128" s="8"/>
      <c r="P128" s="8"/>
      <c r="Q128" s="8"/>
      <c r="R128" s="8"/>
      <c r="S128" s="8"/>
      <c r="T128" s="8"/>
      <c r="U128" s="8"/>
      <c r="V128" s="8"/>
      <c r="W128" s="8"/>
      <c r="X128" s="8"/>
      <c r="Y128" s="8"/>
      <c r="Z128" s="145"/>
      <c r="AA128" s="145"/>
      <c r="AB128" s="8"/>
      <c r="AC128" s="8"/>
      <c r="AD128" s="8"/>
      <c r="AE128" s="8"/>
    </row>
    <row r="129" ht="15.75" customHeight="1">
      <c r="A129" s="8"/>
      <c r="B129" s="8"/>
      <c r="C129" s="8"/>
      <c r="D129" s="8"/>
      <c r="E129" s="8"/>
      <c r="F129" s="8"/>
      <c r="G129" s="145"/>
      <c r="H129" s="145"/>
      <c r="I129" s="141"/>
      <c r="J129" s="141"/>
      <c r="K129" s="141"/>
      <c r="L129" s="141"/>
      <c r="M129" s="141"/>
      <c r="N129" s="141"/>
      <c r="O129" s="8"/>
      <c r="P129" s="8"/>
      <c r="Q129" s="8"/>
      <c r="R129" s="8"/>
      <c r="S129" s="8"/>
      <c r="T129" s="8"/>
      <c r="U129" s="8"/>
      <c r="V129" s="8"/>
      <c r="W129" s="8"/>
      <c r="X129" s="8"/>
      <c r="Y129" s="8"/>
      <c r="Z129" s="145"/>
      <c r="AA129" s="145"/>
      <c r="AB129" s="8"/>
      <c r="AC129" s="8"/>
      <c r="AD129" s="8"/>
      <c r="AE129" s="8"/>
    </row>
    <row r="130" ht="15.75" customHeight="1">
      <c r="A130" s="8"/>
      <c r="B130" s="8"/>
      <c r="C130" s="8"/>
      <c r="D130" s="8"/>
      <c r="E130" s="8"/>
      <c r="F130" s="8"/>
      <c r="G130" s="145"/>
      <c r="H130" s="145"/>
      <c r="I130" s="141"/>
      <c r="J130" s="141"/>
      <c r="K130" s="141"/>
      <c r="L130" s="141"/>
      <c r="M130" s="141"/>
      <c r="N130" s="141"/>
      <c r="O130" s="8"/>
      <c r="P130" s="8"/>
      <c r="Q130" s="8"/>
      <c r="R130" s="8"/>
      <c r="S130" s="8"/>
      <c r="T130" s="8"/>
      <c r="U130" s="8"/>
      <c r="V130" s="8"/>
      <c r="W130" s="8"/>
      <c r="X130" s="8"/>
      <c r="Y130" s="8"/>
      <c r="Z130" s="145"/>
      <c r="AA130" s="145"/>
      <c r="AB130" s="8"/>
      <c r="AC130" s="8"/>
      <c r="AD130" s="8"/>
      <c r="AE130" s="8"/>
    </row>
    <row r="131" ht="15.75" customHeight="1">
      <c r="A131" s="8"/>
      <c r="B131" s="8"/>
      <c r="C131" s="8"/>
      <c r="D131" s="8"/>
      <c r="E131" s="8"/>
      <c r="F131" s="8"/>
      <c r="G131" s="145"/>
      <c r="H131" s="145"/>
      <c r="I131" s="141"/>
      <c r="J131" s="141"/>
      <c r="K131" s="141"/>
      <c r="L131" s="141"/>
      <c r="M131" s="141"/>
      <c r="N131" s="141"/>
      <c r="O131" s="8"/>
      <c r="P131" s="8"/>
      <c r="Q131" s="8"/>
      <c r="R131" s="8"/>
      <c r="S131" s="8"/>
      <c r="T131" s="8"/>
      <c r="U131" s="8"/>
      <c r="V131" s="8"/>
      <c r="W131" s="8"/>
      <c r="X131" s="8"/>
      <c r="Y131" s="8"/>
      <c r="Z131" s="145"/>
      <c r="AA131" s="145"/>
      <c r="AB131" s="8"/>
      <c r="AC131" s="8"/>
      <c r="AD131" s="8"/>
      <c r="AE131" s="8"/>
    </row>
    <row r="132" ht="15.75" customHeight="1">
      <c r="A132" s="8"/>
      <c r="B132" s="8"/>
      <c r="C132" s="8"/>
      <c r="D132" s="8"/>
      <c r="E132" s="8"/>
      <c r="F132" s="8"/>
      <c r="G132" s="145"/>
      <c r="H132" s="145"/>
      <c r="I132" s="141"/>
      <c r="J132" s="141"/>
      <c r="K132" s="141"/>
      <c r="L132" s="141"/>
      <c r="M132" s="141"/>
      <c r="N132" s="141"/>
      <c r="O132" s="8"/>
      <c r="P132" s="8"/>
      <c r="Q132" s="8"/>
      <c r="R132" s="8"/>
      <c r="S132" s="8"/>
      <c r="T132" s="8"/>
      <c r="U132" s="8"/>
      <c r="V132" s="8"/>
      <c r="W132" s="8"/>
      <c r="X132" s="8"/>
      <c r="Y132" s="8"/>
      <c r="Z132" s="145"/>
      <c r="AA132" s="145"/>
      <c r="AB132" s="8"/>
      <c r="AC132" s="8"/>
      <c r="AD132" s="8"/>
      <c r="AE132" s="8"/>
    </row>
    <row r="133" ht="15.75" customHeight="1">
      <c r="A133" s="8"/>
      <c r="B133" s="8"/>
      <c r="C133" s="8"/>
      <c r="D133" s="8"/>
      <c r="E133" s="8"/>
      <c r="F133" s="8"/>
      <c r="G133" s="145"/>
      <c r="H133" s="145"/>
      <c r="I133" s="141"/>
      <c r="J133" s="141"/>
      <c r="K133" s="141"/>
      <c r="L133" s="141"/>
      <c r="M133" s="141"/>
      <c r="N133" s="141"/>
      <c r="O133" s="8"/>
      <c r="P133" s="8"/>
      <c r="Q133" s="8"/>
      <c r="R133" s="8"/>
      <c r="S133" s="8"/>
      <c r="T133" s="8"/>
      <c r="U133" s="8"/>
      <c r="V133" s="8"/>
      <c r="W133" s="8"/>
      <c r="X133" s="8"/>
      <c r="Y133" s="8"/>
      <c r="Z133" s="145"/>
      <c r="AA133" s="145"/>
      <c r="AB133" s="8"/>
      <c r="AC133" s="8"/>
      <c r="AD133" s="8"/>
      <c r="AE133" s="8"/>
    </row>
    <row r="134" ht="15.75" customHeight="1">
      <c r="A134" s="8"/>
      <c r="B134" s="8"/>
      <c r="C134" s="8"/>
      <c r="D134" s="8"/>
      <c r="E134" s="8"/>
      <c r="F134" s="8"/>
      <c r="G134" s="145"/>
      <c r="H134" s="145"/>
      <c r="I134" s="141"/>
      <c r="J134" s="141"/>
      <c r="K134" s="141"/>
      <c r="L134" s="141"/>
      <c r="M134" s="141"/>
      <c r="N134" s="141"/>
      <c r="O134" s="8"/>
      <c r="P134" s="8"/>
      <c r="Q134" s="8"/>
      <c r="R134" s="8"/>
      <c r="S134" s="8"/>
      <c r="T134" s="8"/>
      <c r="U134" s="8"/>
      <c r="V134" s="8"/>
      <c r="W134" s="8"/>
      <c r="X134" s="8"/>
      <c r="Y134" s="8"/>
      <c r="Z134" s="145"/>
      <c r="AA134" s="145"/>
      <c r="AB134" s="8"/>
      <c r="AC134" s="8"/>
      <c r="AD134" s="8"/>
      <c r="AE134" s="8"/>
    </row>
    <row r="135" ht="15.75" customHeight="1">
      <c r="A135" s="8"/>
      <c r="B135" s="8"/>
      <c r="C135" s="8"/>
      <c r="D135" s="8"/>
      <c r="E135" s="8"/>
      <c r="F135" s="8"/>
      <c r="G135" s="145"/>
      <c r="H135" s="145"/>
      <c r="I135" s="141"/>
      <c r="J135" s="141"/>
      <c r="K135" s="141"/>
      <c r="L135" s="141"/>
      <c r="M135" s="141"/>
      <c r="N135" s="141"/>
      <c r="O135" s="8"/>
      <c r="P135" s="8"/>
      <c r="Q135" s="8"/>
      <c r="R135" s="8"/>
      <c r="S135" s="8"/>
      <c r="T135" s="8"/>
      <c r="U135" s="8"/>
      <c r="V135" s="8"/>
      <c r="W135" s="8"/>
      <c r="X135" s="8"/>
      <c r="Y135" s="8"/>
      <c r="Z135" s="145"/>
      <c r="AA135" s="145"/>
      <c r="AB135" s="8"/>
      <c r="AC135" s="8"/>
      <c r="AD135" s="8"/>
      <c r="AE135" s="8"/>
    </row>
    <row r="136" ht="15.75" customHeight="1">
      <c r="A136" s="8"/>
      <c r="B136" s="8"/>
      <c r="C136" s="8"/>
      <c r="D136" s="8"/>
      <c r="E136" s="8"/>
      <c r="F136" s="8"/>
      <c r="G136" s="145"/>
      <c r="H136" s="145"/>
      <c r="I136" s="141"/>
      <c r="J136" s="141"/>
      <c r="K136" s="141"/>
      <c r="L136" s="141"/>
      <c r="M136" s="141"/>
      <c r="N136" s="141"/>
      <c r="O136" s="8"/>
      <c r="P136" s="8"/>
      <c r="Q136" s="8"/>
      <c r="R136" s="8"/>
      <c r="S136" s="8"/>
      <c r="T136" s="8"/>
      <c r="U136" s="8"/>
      <c r="V136" s="8"/>
      <c r="W136" s="8"/>
      <c r="X136" s="8"/>
      <c r="Y136" s="8"/>
      <c r="Z136" s="145"/>
      <c r="AA136" s="145"/>
      <c r="AB136" s="8"/>
      <c r="AC136" s="8"/>
      <c r="AD136" s="8"/>
      <c r="AE136" s="8"/>
    </row>
    <row r="137" ht="15.75" customHeight="1">
      <c r="A137" s="8"/>
      <c r="B137" s="8"/>
      <c r="C137" s="8"/>
      <c r="D137" s="8"/>
      <c r="E137" s="8"/>
      <c r="F137" s="8"/>
      <c r="G137" s="145"/>
      <c r="H137" s="145"/>
      <c r="I137" s="141"/>
      <c r="J137" s="141"/>
      <c r="K137" s="141"/>
      <c r="L137" s="141"/>
      <c r="M137" s="141"/>
      <c r="N137" s="141"/>
      <c r="O137" s="8"/>
      <c r="P137" s="8"/>
      <c r="Q137" s="8"/>
      <c r="R137" s="8"/>
      <c r="S137" s="8"/>
      <c r="T137" s="8"/>
      <c r="U137" s="8"/>
      <c r="V137" s="8"/>
      <c r="W137" s="8"/>
      <c r="X137" s="8"/>
      <c r="Y137" s="8"/>
      <c r="Z137" s="145"/>
      <c r="AA137" s="145"/>
      <c r="AB137" s="8"/>
      <c r="AC137" s="8"/>
      <c r="AD137" s="8"/>
      <c r="AE137" s="8"/>
    </row>
    <row r="138" ht="15.75" customHeight="1">
      <c r="A138" s="8"/>
      <c r="B138" s="8"/>
      <c r="C138" s="8"/>
      <c r="D138" s="8"/>
      <c r="E138" s="8"/>
      <c r="F138" s="8"/>
      <c r="G138" s="145"/>
      <c r="H138" s="145"/>
      <c r="I138" s="141"/>
      <c r="J138" s="141"/>
      <c r="K138" s="141"/>
      <c r="L138" s="141"/>
      <c r="M138" s="141"/>
      <c r="N138" s="141"/>
      <c r="O138" s="8"/>
      <c r="P138" s="8"/>
      <c r="Q138" s="8"/>
      <c r="R138" s="8"/>
      <c r="S138" s="8"/>
      <c r="T138" s="8"/>
      <c r="U138" s="8"/>
      <c r="V138" s="8"/>
      <c r="W138" s="8"/>
      <c r="X138" s="8"/>
      <c r="Y138" s="8"/>
      <c r="Z138" s="145"/>
      <c r="AA138" s="145"/>
      <c r="AB138" s="8"/>
      <c r="AC138" s="8"/>
      <c r="AD138" s="8"/>
      <c r="AE138" s="8"/>
    </row>
    <row r="139" ht="15.75" customHeight="1">
      <c r="A139" s="8"/>
      <c r="B139" s="8"/>
      <c r="C139" s="8"/>
      <c r="D139" s="8"/>
      <c r="E139" s="8"/>
      <c r="F139" s="8"/>
      <c r="G139" s="145"/>
      <c r="H139" s="145"/>
      <c r="I139" s="141"/>
      <c r="J139" s="141"/>
      <c r="K139" s="141"/>
      <c r="L139" s="141"/>
      <c r="M139" s="141"/>
      <c r="N139" s="141"/>
      <c r="O139" s="8"/>
      <c r="P139" s="8"/>
      <c r="Q139" s="8"/>
      <c r="R139" s="8"/>
      <c r="S139" s="8"/>
      <c r="T139" s="8"/>
      <c r="U139" s="8"/>
      <c r="V139" s="8"/>
      <c r="W139" s="8"/>
      <c r="X139" s="8"/>
      <c r="Y139" s="8"/>
      <c r="Z139" s="145"/>
      <c r="AA139" s="145"/>
      <c r="AB139" s="8"/>
      <c r="AC139" s="8"/>
      <c r="AD139" s="8"/>
      <c r="AE139" s="8"/>
    </row>
    <row r="140" ht="15.75" customHeight="1">
      <c r="A140" s="8"/>
      <c r="B140" s="8"/>
      <c r="C140" s="8"/>
      <c r="D140" s="8"/>
      <c r="E140" s="8"/>
      <c r="F140" s="8"/>
      <c r="G140" s="145"/>
      <c r="H140" s="145"/>
      <c r="I140" s="141"/>
      <c r="J140" s="141"/>
      <c r="K140" s="141"/>
      <c r="L140" s="141"/>
      <c r="M140" s="141"/>
      <c r="N140" s="141"/>
      <c r="O140" s="8"/>
      <c r="P140" s="8"/>
      <c r="Q140" s="8"/>
      <c r="R140" s="8"/>
      <c r="S140" s="8"/>
      <c r="T140" s="8"/>
      <c r="U140" s="8"/>
      <c r="V140" s="8"/>
      <c r="W140" s="8"/>
      <c r="X140" s="8"/>
      <c r="Y140" s="8"/>
      <c r="Z140" s="145"/>
      <c r="AA140" s="145"/>
      <c r="AB140" s="8"/>
      <c r="AC140" s="8"/>
      <c r="AD140" s="8"/>
      <c r="AE140" s="8"/>
    </row>
    <row r="141" ht="15.75" customHeight="1">
      <c r="A141" s="8"/>
      <c r="B141" s="8"/>
      <c r="C141" s="8"/>
      <c r="D141" s="8"/>
      <c r="E141" s="8"/>
      <c r="F141" s="8"/>
      <c r="G141" s="145"/>
      <c r="H141" s="145"/>
      <c r="I141" s="141"/>
      <c r="J141" s="141"/>
      <c r="K141" s="141"/>
      <c r="L141" s="141"/>
      <c r="M141" s="141"/>
      <c r="N141" s="141"/>
      <c r="O141" s="8"/>
      <c r="P141" s="8"/>
      <c r="Q141" s="8"/>
      <c r="R141" s="8"/>
      <c r="S141" s="8"/>
      <c r="T141" s="8"/>
      <c r="U141" s="8"/>
      <c r="V141" s="8"/>
      <c r="W141" s="8"/>
      <c r="X141" s="8"/>
      <c r="Y141" s="8"/>
      <c r="Z141" s="145"/>
      <c r="AA141" s="145"/>
      <c r="AB141" s="8"/>
      <c r="AC141" s="8"/>
      <c r="AD141" s="8"/>
      <c r="AE141" s="8"/>
    </row>
    <row r="142" ht="15.75" customHeight="1">
      <c r="A142" s="8"/>
      <c r="B142" s="8"/>
      <c r="C142" s="8"/>
      <c r="D142" s="8"/>
      <c r="E142" s="8"/>
      <c r="F142" s="8"/>
      <c r="G142" s="145"/>
      <c r="H142" s="145"/>
      <c r="I142" s="141"/>
      <c r="J142" s="141"/>
      <c r="K142" s="141"/>
      <c r="L142" s="141"/>
      <c r="M142" s="141"/>
      <c r="N142" s="141"/>
      <c r="O142" s="8"/>
      <c r="P142" s="8"/>
      <c r="Q142" s="8"/>
      <c r="R142" s="8"/>
      <c r="S142" s="8"/>
      <c r="T142" s="8"/>
      <c r="U142" s="8"/>
      <c r="V142" s="8"/>
      <c r="W142" s="8"/>
      <c r="X142" s="8"/>
      <c r="Y142" s="8"/>
      <c r="Z142" s="145"/>
      <c r="AA142" s="145"/>
      <c r="AB142" s="8"/>
      <c r="AC142" s="8"/>
      <c r="AD142" s="8"/>
      <c r="AE142" s="8"/>
    </row>
    <row r="143" ht="15.75" customHeight="1">
      <c r="A143" s="8"/>
      <c r="B143" s="8"/>
      <c r="C143" s="8"/>
      <c r="D143" s="8"/>
      <c r="E143" s="8"/>
      <c r="F143" s="8"/>
      <c r="G143" s="145"/>
      <c r="H143" s="145"/>
      <c r="I143" s="141"/>
      <c r="J143" s="141"/>
      <c r="K143" s="141"/>
      <c r="L143" s="141"/>
      <c r="M143" s="141"/>
      <c r="N143" s="141"/>
      <c r="O143" s="8"/>
      <c r="P143" s="8"/>
      <c r="Q143" s="8"/>
      <c r="R143" s="8"/>
      <c r="S143" s="8"/>
      <c r="T143" s="8"/>
      <c r="U143" s="8"/>
      <c r="V143" s="8"/>
      <c r="W143" s="8"/>
      <c r="X143" s="8"/>
      <c r="Y143" s="8"/>
      <c r="Z143" s="145"/>
      <c r="AA143" s="145"/>
      <c r="AB143" s="8"/>
      <c r="AC143" s="8"/>
      <c r="AD143" s="8"/>
      <c r="AE143" s="8"/>
    </row>
    <row r="144" ht="15.75" customHeight="1">
      <c r="A144" s="8"/>
      <c r="B144" s="8"/>
      <c r="C144" s="8"/>
      <c r="D144" s="8"/>
      <c r="E144" s="8"/>
      <c r="F144" s="8"/>
      <c r="G144" s="145"/>
      <c r="H144" s="145"/>
      <c r="I144" s="141"/>
      <c r="J144" s="141"/>
      <c r="K144" s="141"/>
      <c r="L144" s="141"/>
      <c r="M144" s="141"/>
      <c r="N144" s="141"/>
      <c r="O144" s="8"/>
      <c r="P144" s="8"/>
      <c r="Q144" s="8"/>
      <c r="R144" s="8"/>
      <c r="S144" s="8"/>
      <c r="T144" s="8"/>
      <c r="U144" s="8"/>
      <c r="V144" s="8"/>
      <c r="W144" s="8"/>
      <c r="X144" s="8"/>
      <c r="Y144" s="8"/>
      <c r="Z144" s="145"/>
      <c r="AA144" s="145"/>
      <c r="AB144" s="8"/>
      <c r="AC144" s="8"/>
      <c r="AD144" s="8"/>
      <c r="AE144" s="8"/>
    </row>
    <row r="145" ht="15.75" customHeight="1">
      <c r="A145" s="8"/>
      <c r="B145" s="8"/>
      <c r="C145" s="8"/>
      <c r="D145" s="8"/>
      <c r="E145" s="8"/>
      <c r="F145" s="8"/>
      <c r="G145" s="145"/>
      <c r="H145" s="145"/>
      <c r="I145" s="141"/>
      <c r="J145" s="141"/>
      <c r="K145" s="141"/>
      <c r="L145" s="141"/>
      <c r="M145" s="141"/>
      <c r="N145" s="141"/>
      <c r="O145" s="8"/>
      <c r="P145" s="8"/>
      <c r="Q145" s="8"/>
      <c r="R145" s="8"/>
      <c r="S145" s="8"/>
      <c r="T145" s="8"/>
      <c r="U145" s="8"/>
      <c r="V145" s="8"/>
      <c r="W145" s="8"/>
      <c r="X145" s="8"/>
      <c r="Y145" s="8"/>
      <c r="Z145" s="145"/>
      <c r="AA145" s="145"/>
      <c r="AB145" s="8"/>
      <c r="AC145" s="8"/>
      <c r="AD145" s="8"/>
      <c r="AE145" s="8"/>
    </row>
    <row r="146" ht="15.75" customHeight="1">
      <c r="A146" s="8"/>
      <c r="B146" s="8"/>
      <c r="C146" s="8"/>
      <c r="D146" s="8"/>
      <c r="E146" s="8"/>
      <c r="F146" s="8"/>
      <c r="G146" s="145"/>
      <c r="H146" s="145"/>
      <c r="I146" s="141"/>
      <c r="J146" s="141"/>
      <c r="K146" s="141"/>
      <c r="L146" s="141"/>
      <c r="M146" s="141"/>
      <c r="N146" s="141"/>
      <c r="O146" s="8"/>
      <c r="P146" s="8"/>
      <c r="Q146" s="8"/>
      <c r="R146" s="8"/>
      <c r="S146" s="8"/>
      <c r="T146" s="8"/>
      <c r="U146" s="8"/>
      <c r="V146" s="8"/>
      <c r="W146" s="8"/>
      <c r="X146" s="8"/>
      <c r="Y146" s="8"/>
      <c r="Z146" s="145"/>
      <c r="AA146" s="145"/>
      <c r="AB146" s="8"/>
      <c r="AC146" s="8"/>
      <c r="AD146" s="8"/>
      <c r="AE146" s="8"/>
    </row>
    <row r="147" ht="15.75" customHeight="1">
      <c r="A147" s="8"/>
      <c r="B147" s="8"/>
      <c r="C147" s="8"/>
      <c r="D147" s="8"/>
      <c r="E147" s="8"/>
      <c r="F147" s="8"/>
      <c r="G147" s="145"/>
      <c r="H147" s="145"/>
      <c r="I147" s="141"/>
      <c r="J147" s="141"/>
      <c r="K147" s="141"/>
      <c r="L147" s="141"/>
      <c r="M147" s="141"/>
      <c r="N147" s="141"/>
      <c r="O147" s="8"/>
      <c r="P147" s="8"/>
      <c r="Q147" s="8"/>
      <c r="R147" s="8"/>
      <c r="S147" s="8"/>
      <c r="T147" s="8"/>
      <c r="U147" s="8"/>
      <c r="V147" s="8"/>
      <c r="W147" s="8"/>
      <c r="X147" s="8"/>
      <c r="Y147" s="8"/>
      <c r="Z147" s="145"/>
      <c r="AA147" s="145"/>
      <c r="AB147" s="8"/>
      <c r="AC147" s="8"/>
      <c r="AD147" s="8"/>
      <c r="AE147" s="8"/>
    </row>
    <row r="148" ht="15.75" customHeight="1">
      <c r="A148" s="8"/>
      <c r="B148" s="8"/>
      <c r="C148" s="8"/>
      <c r="D148" s="8"/>
      <c r="E148" s="8"/>
      <c r="F148" s="8"/>
      <c r="G148" s="145"/>
      <c r="H148" s="145"/>
      <c r="I148" s="141"/>
      <c r="J148" s="141"/>
      <c r="K148" s="141"/>
      <c r="L148" s="141"/>
      <c r="M148" s="141"/>
      <c r="N148" s="141"/>
      <c r="O148" s="8"/>
      <c r="P148" s="8"/>
      <c r="Q148" s="8"/>
      <c r="R148" s="8"/>
      <c r="S148" s="8"/>
      <c r="T148" s="8"/>
      <c r="U148" s="8"/>
      <c r="V148" s="8"/>
      <c r="W148" s="8"/>
      <c r="X148" s="8"/>
      <c r="Y148" s="8"/>
      <c r="Z148" s="145"/>
      <c r="AA148" s="145"/>
      <c r="AB148" s="8"/>
      <c r="AC148" s="8"/>
      <c r="AD148" s="8"/>
      <c r="AE148" s="8"/>
    </row>
    <row r="149" ht="15.75" customHeight="1">
      <c r="A149" s="8"/>
      <c r="B149" s="8"/>
      <c r="C149" s="8"/>
      <c r="D149" s="8"/>
      <c r="E149" s="8"/>
      <c r="F149" s="8"/>
      <c r="G149" s="145"/>
      <c r="H149" s="145"/>
      <c r="I149" s="141"/>
      <c r="J149" s="141"/>
      <c r="K149" s="141"/>
      <c r="L149" s="141"/>
      <c r="M149" s="141"/>
      <c r="N149" s="141"/>
      <c r="O149" s="8"/>
      <c r="P149" s="8"/>
      <c r="Q149" s="8"/>
      <c r="R149" s="8"/>
      <c r="S149" s="8"/>
      <c r="T149" s="8"/>
      <c r="U149" s="8"/>
      <c r="V149" s="8"/>
      <c r="W149" s="8"/>
      <c r="X149" s="8"/>
      <c r="Y149" s="8"/>
      <c r="Z149" s="145"/>
      <c r="AA149" s="145"/>
      <c r="AB149" s="8"/>
      <c r="AC149" s="8"/>
      <c r="AD149" s="8"/>
      <c r="AE149" s="8"/>
    </row>
    <row r="150" ht="15.75" customHeight="1">
      <c r="A150" s="8"/>
      <c r="B150" s="8"/>
      <c r="C150" s="8"/>
      <c r="D150" s="8"/>
      <c r="E150" s="8"/>
      <c r="F150" s="8"/>
      <c r="G150" s="145"/>
      <c r="H150" s="145"/>
      <c r="I150" s="141"/>
      <c r="J150" s="141"/>
      <c r="K150" s="141"/>
      <c r="L150" s="141"/>
      <c r="M150" s="141"/>
      <c r="N150" s="141"/>
      <c r="O150" s="8"/>
      <c r="P150" s="8"/>
      <c r="Q150" s="8"/>
      <c r="R150" s="8"/>
      <c r="S150" s="8"/>
      <c r="T150" s="8"/>
      <c r="U150" s="8"/>
      <c r="V150" s="8"/>
      <c r="W150" s="8"/>
      <c r="X150" s="8"/>
      <c r="Y150" s="8"/>
      <c r="Z150" s="145"/>
      <c r="AA150" s="145"/>
      <c r="AB150" s="8"/>
      <c r="AC150" s="8"/>
      <c r="AD150" s="8"/>
      <c r="AE150" s="8"/>
    </row>
    <row r="151" ht="15.75" customHeight="1">
      <c r="A151" s="8"/>
      <c r="B151" s="8"/>
      <c r="C151" s="8"/>
      <c r="D151" s="8"/>
      <c r="E151" s="8"/>
      <c r="F151" s="8"/>
      <c r="G151" s="145"/>
      <c r="H151" s="145"/>
      <c r="I151" s="141"/>
      <c r="J151" s="141"/>
      <c r="K151" s="141"/>
      <c r="L151" s="141"/>
      <c r="M151" s="141"/>
      <c r="N151" s="141"/>
      <c r="O151" s="8"/>
      <c r="P151" s="8"/>
      <c r="Q151" s="8"/>
      <c r="R151" s="8"/>
      <c r="S151" s="8"/>
      <c r="T151" s="8"/>
      <c r="U151" s="8"/>
      <c r="V151" s="8"/>
      <c r="W151" s="8"/>
      <c r="X151" s="8"/>
      <c r="Y151" s="8"/>
      <c r="Z151" s="145"/>
      <c r="AA151" s="145"/>
      <c r="AB151" s="8"/>
      <c r="AC151" s="8"/>
      <c r="AD151" s="8"/>
      <c r="AE151" s="8"/>
    </row>
    <row r="152" ht="15.75" customHeight="1">
      <c r="A152" s="8"/>
      <c r="B152" s="8"/>
      <c r="C152" s="8"/>
      <c r="D152" s="8"/>
      <c r="E152" s="8"/>
      <c r="F152" s="8"/>
      <c r="G152" s="145"/>
      <c r="H152" s="145"/>
      <c r="I152" s="141"/>
      <c r="J152" s="141"/>
      <c r="K152" s="141"/>
      <c r="L152" s="141"/>
      <c r="M152" s="141"/>
      <c r="N152" s="141"/>
      <c r="O152" s="8"/>
      <c r="P152" s="8"/>
      <c r="Q152" s="8"/>
      <c r="R152" s="8"/>
      <c r="S152" s="8"/>
      <c r="T152" s="8"/>
      <c r="U152" s="8"/>
      <c r="V152" s="8"/>
      <c r="W152" s="8"/>
      <c r="X152" s="8"/>
      <c r="Y152" s="8"/>
      <c r="Z152" s="145"/>
      <c r="AA152" s="145"/>
      <c r="AB152" s="8"/>
      <c r="AC152" s="8"/>
      <c r="AD152" s="8"/>
      <c r="AE152" s="8"/>
    </row>
    <row r="153" ht="15.75" customHeight="1">
      <c r="A153" s="8"/>
      <c r="B153" s="8"/>
      <c r="C153" s="8"/>
      <c r="D153" s="8"/>
      <c r="E153" s="8"/>
      <c r="F153" s="8"/>
      <c r="G153" s="145"/>
      <c r="H153" s="145"/>
      <c r="I153" s="141"/>
      <c r="J153" s="141"/>
      <c r="K153" s="141"/>
      <c r="L153" s="141"/>
      <c r="M153" s="141"/>
      <c r="N153" s="141"/>
      <c r="O153" s="8"/>
      <c r="P153" s="8"/>
      <c r="Q153" s="8"/>
      <c r="R153" s="8"/>
      <c r="S153" s="8"/>
      <c r="T153" s="8"/>
      <c r="U153" s="8"/>
      <c r="V153" s="8"/>
      <c r="W153" s="8"/>
      <c r="X153" s="8"/>
      <c r="Y153" s="8"/>
      <c r="Z153" s="145"/>
      <c r="AA153" s="145"/>
      <c r="AB153" s="8"/>
      <c r="AC153" s="8"/>
      <c r="AD153" s="8"/>
      <c r="AE153" s="8"/>
    </row>
    <row r="154" ht="15.75" customHeight="1">
      <c r="A154" s="8"/>
      <c r="B154" s="8"/>
      <c r="C154" s="8"/>
      <c r="D154" s="8"/>
      <c r="E154" s="8"/>
      <c r="F154" s="8"/>
      <c r="G154" s="145"/>
      <c r="H154" s="145"/>
      <c r="I154" s="141"/>
      <c r="J154" s="141"/>
      <c r="K154" s="141"/>
      <c r="L154" s="141"/>
      <c r="M154" s="141"/>
      <c r="N154" s="141"/>
      <c r="O154" s="8"/>
      <c r="P154" s="8"/>
      <c r="Q154" s="8"/>
      <c r="R154" s="8"/>
      <c r="S154" s="8"/>
      <c r="T154" s="8"/>
      <c r="U154" s="8"/>
      <c r="V154" s="8"/>
      <c r="W154" s="8"/>
      <c r="X154" s="8"/>
      <c r="Y154" s="8"/>
      <c r="Z154" s="145"/>
      <c r="AA154" s="145"/>
      <c r="AB154" s="8"/>
      <c r="AC154" s="8"/>
      <c r="AD154" s="8"/>
      <c r="AE154" s="8"/>
    </row>
    <row r="155" ht="15.75" customHeight="1">
      <c r="A155" s="8"/>
      <c r="B155" s="8"/>
      <c r="C155" s="8"/>
      <c r="D155" s="8"/>
      <c r="E155" s="8"/>
      <c r="F155" s="8"/>
      <c r="G155" s="145"/>
      <c r="H155" s="145"/>
      <c r="I155" s="141"/>
      <c r="J155" s="141"/>
      <c r="K155" s="141"/>
      <c r="L155" s="141"/>
      <c r="M155" s="141"/>
      <c r="N155" s="141"/>
      <c r="O155" s="8"/>
      <c r="P155" s="8"/>
      <c r="Q155" s="8"/>
      <c r="R155" s="8"/>
      <c r="S155" s="8"/>
      <c r="T155" s="8"/>
      <c r="U155" s="8"/>
      <c r="V155" s="8"/>
      <c r="W155" s="8"/>
      <c r="X155" s="8"/>
      <c r="Y155" s="8"/>
      <c r="Z155" s="145"/>
      <c r="AA155" s="145"/>
      <c r="AB155" s="8"/>
      <c r="AC155" s="8"/>
      <c r="AD155" s="8"/>
      <c r="AE155" s="8"/>
    </row>
    <row r="156" ht="15.75" customHeight="1">
      <c r="A156" s="8"/>
      <c r="B156" s="8"/>
      <c r="C156" s="8"/>
      <c r="D156" s="8"/>
      <c r="E156" s="8"/>
      <c r="F156" s="8"/>
      <c r="G156" s="145"/>
      <c r="H156" s="145"/>
      <c r="I156" s="141"/>
      <c r="J156" s="141"/>
      <c r="K156" s="141"/>
      <c r="L156" s="141"/>
      <c r="M156" s="141"/>
      <c r="N156" s="141"/>
      <c r="O156" s="8"/>
      <c r="P156" s="8"/>
      <c r="Q156" s="8"/>
      <c r="R156" s="8"/>
      <c r="S156" s="8"/>
      <c r="T156" s="8"/>
      <c r="U156" s="8"/>
      <c r="V156" s="8"/>
      <c r="W156" s="8"/>
      <c r="X156" s="8"/>
      <c r="Y156" s="8"/>
      <c r="Z156" s="145"/>
      <c r="AA156" s="145"/>
      <c r="AB156" s="8"/>
      <c r="AC156" s="8"/>
      <c r="AD156" s="8"/>
      <c r="AE156" s="8"/>
    </row>
    <row r="157" ht="15.75" customHeight="1">
      <c r="A157" s="8"/>
      <c r="B157" s="8"/>
      <c r="C157" s="8"/>
      <c r="D157" s="8"/>
      <c r="E157" s="8"/>
      <c r="F157" s="8"/>
      <c r="G157" s="145"/>
      <c r="H157" s="145"/>
      <c r="I157" s="141"/>
      <c r="J157" s="141"/>
      <c r="K157" s="141"/>
      <c r="L157" s="141"/>
      <c r="M157" s="141"/>
      <c r="N157" s="141"/>
      <c r="O157" s="8"/>
      <c r="P157" s="8"/>
      <c r="Q157" s="8"/>
      <c r="R157" s="8"/>
      <c r="S157" s="8"/>
      <c r="T157" s="8"/>
      <c r="U157" s="8"/>
      <c r="V157" s="8"/>
      <c r="W157" s="8"/>
      <c r="X157" s="8"/>
      <c r="Y157" s="8"/>
      <c r="Z157" s="145"/>
      <c r="AA157" s="145"/>
      <c r="AB157" s="8"/>
      <c r="AC157" s="8"/>
      <c r="AD157" s="8"/>
      <c r="AE157" s="8"/>
    </row>
    <row r="158" ht="15.75" customHeight="1">
      <c r="A158" s="8"/>
      <c r="B158" s="8"/>
      <c r="C158" s="8"/>
      <c r="D158" s="8"/>
      <c r="E158" s="8"/>
      <c r="F158" s="8"/>
      <c r="G158" s="145"/>
      <c r="H158" s="145"/>
      <c r="I158" s="141"/>
      <c r="J158" s="141"/>
      <c r="K158" s="141"/>
      <c r="L158" s="141"/>
      <c r="M158" s="141"/>
      <c r="N158" s="141"/>
      <c r="O158" s="8"/>
      <c r="P158" s="8"/>
      <c r="Q158" s="8"/>
      <c r="R158" s="8"/>
      <c r="S158" s="8"/>
      <c r="T158" s="8"/>
      <c r="U158" s="8"/>
      <c r="V158" s="8"/>
      <c r="W158" s="8"/>
      <c r="X158" s="8"/>
      <c r="Y158" s="8"/>
      <c r="Z158" s="145"/>
      <c r="AA158" s="145"/>
      <c r="AB158" s="8"/>
      <c r="AC158" s="8"/>
      <c r="AD158" s="8"/>
      <c r="AE158" s="8"/>
    </row>
    <row r="159" ht="15.75" customHeight="1">
      <c r="A159" s="8"/>
      <c r="B159" s="8"/>
      <c r="C159" s="8"/>
      <c r="D159" s="8"/>
      <c r="E159" s="8"/>
      <c r="F159" s="8"/>
      <c r="G159" s="145"/>
      <c r="H159" s="145"/>
      <c r="I159" s="141"/>
      <c r="J159" s="141"/>
      <c r="K159" s="141"/>
      <c r="L159" s="141"/>
      <c r="M159" s="141"/>
      <c r="N159" s="141"/>
      <c r="O159" s="8"/>
      <c r="P159" s="8"/>
      <c r="Q159" s="8"/>
      <c r="R159" s="8"/>
      <c r="S159" s="8"/>
      <c r="T159" s="8"/>
      <c r="U159" s="8"/>
      <c r="V159" s="8"/>
      <c r="W159" s="8"/>
      <c r="X159" s="8"/>
      <c r="Y159" s="8"/>
      <c r="Z159" s="145"/>
      <c r="AA159" s="145"/>
      <c r="AB159" s="8"/>
      <c r="AC159" s="8"/>
      <c r="AD159" s="8"/>
      <c r="AE159" s="8"/>
    </row>
    <row r="160" ht="15.75" customHeight="1">
      <c r="A160" s="8"/>
      <c r="B160" s="8"/>
      <c r="C160" s="8"/>
      <c r="D160" s="8"/>
      <c r="E160" s="8"/>
      <c r="F160" s="8"/>
      <c r="G160" s="145"/>
      <c r="H160" s="145"/>
      <c r="I160" s="141"/>
      <c r="J160" s="141"/>
      <c r="K160" s="141"/>
      <c r="L160" s="141"/>
      <c r="M160" s="141"/>
      <c r="N160" s="141"/>
      <c r="O160" s="8"/>
      <c r="P160" s="8"/>
      <c r="Q160" s="8"/>
      <c r="R160" s="8"/>
      <c r="S160" s="8"/>
      <c r="T160" s="8"/>
      <c r="U160" s="8"/>
      <c r="V160" s="8"/>
      <c r="W160" s="8"/>
      <c r="X160" s="8"/>
      <c r="Y160" s="8"/>
      <c r="Z160" s="145"/>
      <c r="AA160" s="145"/>
      <c r="AB160" s="8"/>
      <c r="AC160" s="8"/>
      <c r="AD160" s="8"/>
      <c r="AE160" s="8"/>
    </row>
    <row r="161" ht="15.75" customHeight="1">
      <c r="A161" s="8"/>
      <c r="B161" s="8"/>
      <c r="C161" s="8"/>
      <c r="D161" s="8"/>
      <c r="E161" s="8"/>
      <c r="F161" s="8"/>
      <c r="G161" s="145"/>
      <c r="H161" s="145"/>
      <c r="I161" s="141"/>
      <c r="J161" s="141"/>
      <c r="K161" s="141"/>
      <c r="L161" s="141"/>
      <c r="M161" s="141"/>
      <c r="N161" s="141"/>
      <c r="O161" s="8"/>
      <c r="P161" s="8"/>
      <c r="Q161" s="8"/>
      <c r="R161" s="8"/>
      <c r="S161" s="8"/>
      <c r="T161" s="8"/>
      <c r="U161" s="8"/>
      <c r="V161" s="8"/>
      <c r="W161" s="8"/>
      <c r="X161" s="8"/>
      <c r="Y161" s="8"/>
      <c r="Z161" s="145"/>
      <c r="AA161" s="145"/>
      <c r="AB161" s="8"/>
      <c r="AC161" s="8"/>
      <c r="AD161" s="8"/>
      <c r="AE161" s="8"/>
    </row>
    <row r="162" ht="15.75" customHeight="1">
      <c r="A162" s="8"/>
      <c r="B162" s="8"/>
      <c r="C162" s="8"/>
      <c r="D162" s="8"/>
      <c r="E162" s="8"/>
      <c r="F162" s="8"/>
      <c r="G162" s="145"/>
      <c r="H162" s="145"/>
      <c r="I162" s="141"/>
      <c r="J162" s="141"/>
      <c r="K162" s="141"/>
      <c r="L162" s="141"/>
      <c r="M162" s="141"/>
      <c r="N162" s="141"/>
      <c r="O162" s="8"/>
      <c r="P162" s="8"/>
      <c r="Q162" s="8"/>
      <c r="R162" s="8"/>
      <c r="S162" s="8"/>
      <c r="T162" s="8"/>
      <c r="U162" s="8"/>
      <c r="V162" s="8"/>
      <c r="W162" s="8"/>
      <c r="X162" s="8"/>
      <c r="Y162" s="8"/>
      <c r="Z162" s="145"/>
      <c r="AA162" s="145"/>
      <c r="AB162" s="8"/>
      <c r="AC162" s="8"/>
      <c r="AD162" s="8"/>
      <c r="AE162" s="8"/>
    </row>
    <row r="163" ht="15.75" customHeight="1">
      <c r="A163" s="8"/>
      <c r="B163" s="8"/>
      <c r="C163" s="8"/>
      <c r="D163" s="8"/>
      <c r="E163" s="8"/>
      <c r="F163" s="8"/>
      <c r="G163" s="145"/>
      <c r="H163" s="145"/>
      <c r="I163" s="141"/>
      <c r="J163" s="141"/>
      <c r="K163" s="141"/>
      <c r="L163" s="141"/>
      <c r="M163" s="141"/>
      <c r="N163" s="141"/>
      <c r="O163" s="8"/>
      <c r="P163" s="8"/>
      <c r="Q163" s="8"/>
      <c r="R163" s="8"/>
      <c r="S163" s="8"/>
      <c r="T163" s="8"/>
      <c r="U163" s="8"/>
      <c r="V163" s="8"/>
      <c r="W163" s="8"/>
      <c r="X163" s="8"/>
      <c r="Y163" s="8"/>
      <c r="Z163" s="145"/>
      <c r="AA163" s="145"/>
      <c r="AB163" s="8"/>
      <c r="AC163" s="8"/>
      <c r="AD163" s="8"/>
      <c r="AE163" s="8"/>
    </row>
    <row r="164" ht="15.75" customHeight="1">
      <c r="A164" s="8"/>
      <c r="B164" s="8"/>
      <c r="C164" s="8"/>
      <c r="D164" s="8"/>
      <c r="E164" s="8"/>
      <c r="F164" s="8"/>
      <c r="G164" s="145"/>
      <c r="H164" s="145"/>
      <c r="I164" s="141"/>
      <c r="J164" s="141"/>
      <c r="K164" s="141"/>
      <c r="L164" s="141"/>
      <c r="M164" s="141"/>
      <c r="N164" s="141"/>
      <c r="O164" s="8"/>
      <c r="P164" s="8"/>
      <c r="Q164" s="8"/>
      <c r="R164" s="8"/>
      <c r="S164" s="8"/>
      <c r="T164" s="8"/>
      <c r="U164" s="8"/>
      <c r="V164" s="8"/>
      <c r="W164" s="8"/>
      <c r="X164" s="8"/>
      <c r="Y164" s="8"/>
      <c r="Z164" s="145"/>
      <c r="AA164" s="145"/>
      <c r="AB164" s="8"/>
      <c r="AC164" s="8"/>
      <c r="AD164" s="8"/>
      <c r="AE164" s="8"/>
    </row>
    <row r="165" ht="15.75" customHeight="1">
      <c r="A165" s="8"/>
      <c r="B165" s="8"/>
      <c r="C165" s="8"/>
      <c r="D165" s="8"/>
      <c r="E165" s="8"/>
      <c r="F165" s="8"/>
      <c r="G165" s="145"/>
      <c r="H165" s="145"/>
      <c r="I165" s="141"/>
      <c r="J165" s="141"/>
      <c r="K165" s="141"/>
      <c r="L165" s="141"/>
      <c r="M165" s="141"/>
      <c r="N165" s="141"/>
      <c r="O165" s="8"/>
      <c r="P165" s="8"/>
      <c r="Q165" s="8"/>
      <c r="R165" s="8"/>
      <c r="S165" s="8"/>
      <c r="T165" s="8"/>
      <c r="U165" s="8"/>
      <c r="V165" s="8"/>
      <c r="W165" s="8"/>
      <c r="X165" s="8"/>
      <c r="Y165" s="8"/>
      <c r="Z165" s="145"/>
      <c r="AA165" s="145"/>
      <c r="AB165" s="8"/>
      <c r="AC165" s="8"/>
      <c r="AD165" s="8"/>
      <c r="AE165" s="8"/>
    </row>
    <row r="166" ht="15.75" customHeight="1">
      <c r="A166" s="8"/>
      <c r="B166" s="8"/>
      <c r="C166" s="8"/>
      <c r="D166" s="8"/>
      <c r="E166" s="8"/>
      <c r="F166" s="8"/>
      <c r="G166" s="145"/>
      <c r="H166" s="145"/>
      <c r="I166" s="141"/>
      <c r="J166" s="141"/>
      <c r="K166" s="141"/>
      <c r="L166" s="141"/>
      <c r="M166" s="141"/>
      <c r="N166" s="141"/>
      <c r="O166" s="8"/>
      <c r="P166" s="8"/>
      <c r="Q166" s="8"/>
      <c r="R166" s="8"/>
      <c r="S166" s="8"/>
      <c r="T166" s="8"/>
      <c r="U166" s="8"/>
      <c r="V166" s="8"/>
      <c r="W166" s="8"/>
      <c r="X166" s="8"/>
      <c r="Y166" s="8"/>
      <c r="Z166" s="145"/>
      <c r="AA166" s="145"/>
      <c r="AB166" s="8"/>
      <c r="AC166" s="8"/>
      <c r="AD166" s="8"/>
      <c r="AE166" s="8"/>
    </row>
    <row r="167" ht="15.75" customHeight="1">
      <c r="A167" s="8"/>
      <c r="B167" s="8"/>
      <c r="C167" s="8"/>
      <c r="D167" s="8"/>
      <c r="E167" s="8"/>
      <c r="F167" s="8"/>
      <c r="G167" s="145"/>
      <c r="H167" s="145"/>
      <c r="I167" s="141"/>
      <c r="J167" s="141"/>
      <c r="K167" s="141"/>
      <c r="L167" s="141"/>
      <c r="M167" s="141"/>
      <c r="N167" s="141"/>
      <c r="O167" s="8"/>
      <c r="P167" s="8"/>
      <c r="Q167" s="8"/>
      <c r="R167" s="8"/>
      <c r="S167" s="8"/>
      <c r="T167" s="8"/>
      <c r="U167" s="8"/>
      <c r="V167" s="8"/>
      <c r="W167" s="8"/>
      <c r="X167" s="8"/>
      <c r="Y167" s="8"/>
      <c r="Z167" s="145"/>
      <c r="AA167" s="145"/>
      <c r="AB167" s="8"/>
      <c r="AC167" s="8"/>
      <c r="AD167" s="8"/>
      <c r="AE167" s="8"/>
    </row>
    <row r="168" ht="15.75" customHeight="1">
      <c r="A168" s="8"/>
      <c r="B168" s="8"/>
      <c r="C168" s="8"/>
      <c r="D168" s="8"/>
      <c r="E168" s="8"/>
      <c r="F168" s="8"/>
      <c r="G168" s="145"/>
      <c r="H168" s="145"/>
      <c r="I168" s="141"/>
      <c r="J168" s="141"/>
      <c r="K168" s="141"/>
      <c r="L168" s="141"/>
      <c r="M168" s="141"/>
      <c r="N168" s="141"/>
      <c r="O168" s="8"/>
      <c r="P168" s="8"/>
      <c r="Q168" s="8"/>
      <c r="R168" s="8"/>
      <c r="S168" s="8"/>
      <c r="T168" s="8"/>
      <c r="U168" s="8"/>
      <c r="V168" s="8"/>
      <c r="W168" s="8"/>
      <c r="X168" s="8"/>
      <c r="Y168" s="8"/>
      <c r="Z168" s="145"/>
      <c r="AA168" s="145"/>
      <c r="AB168" s="8"/>
      <c r="AC168" s="8"/>
      <c r="AD168" s="8"/>
      <c r="AE168" s="8"/>
    </row>
    <row r="169" ht="15.75" customHeight="1">
      <c r="A169" s="8"/>
      <c r="B169" s="8"/>
      <c r="C169" s="8"/>
      <c r="D169" s="8"/>
      <c r="E169" s="8"/>
      <c r="F169" s="8"/>
      <c r="G169" s="145"/>
      <c r="H169" s="145"/>
      <c r="I169" s="141"/>
      <c r="J169" s="141"/>
      <c r="K169" s="141"/>
      <c r="L169" s="141"/>
      <c r="M169" s="141"/>
      <c r="N169" s="141"/>
      <c r="O169" s="8"/>
      <c r="P169" s="8"/>
      <c r="Q169" s="8"/>
      <c r="R169" s="8"/>
      <c r="S169" s="8"/>
      <c r="T169" s="8"/>
      <c r="U169" s="8"/>
      <c r="V169" s="8"/>
      <c r="W169" s="8"/>
      <c r="X169" s="8"/>
      <c r="Y169" s="8"/>
      <c r="Z169" s="145"/>
      <c r="AA169" s="145"/>
      <c r="AB169" s="8"/>
      <c r="AC169" s="8"/>
      <c r="AD169" s="8"/>
      <c r="AE169" s="8"/>
    </row>
    <row r="170" ht="15.75" customHeight="1">
      <c r="A170" s="8"/>
      <c r="B170" s="8"/>
      <c r="C170" s="8"/>
      <c r="D170" s="8"/>
      <c r="E170" s="8"/>
      <c r="F170" s="8"/>
      <c r="G170" s="145"/>
      <c r="H170" s="145"/>
      <c r="I170" s="141"/>
      <c r="J170" s="141"/>
      <c r="K170" s="141"/>
      <c r="L170" s="141"/>
      <c r="M170" s="141"/>
      <c r="N170" s="141"/>
      <c r="O170" s="8"/>
      <c r="P170" s="8"/>
      <c r="Q170" s="8"/>
      <c r="R170" s="8"/>
      <c r="S170" s="8"/>
      <c r="T170" s="8"/>
      <c r="U170" s="8"/>
      <c r="V170" s="8"/>
      <c r="W170" s="8"/>
      <c r="X170" s="8"/>
      <c r="Y170" s="8"/>
      <c r="Z170" s="145"/>
      <c r="AA170" s="145"/>
      <c r="AB170" s="8"/>
      <c r="AC170" s="8"/>
      <c r="AD170" s="8"/>
      <c r="AE170" s="8"/>
    </row>
    <row r="171" ht="15.75" customHeight="1">
      <c r="A171" s="8"/>
      <c r="B171" s="8"/>
      <c r="C171" s="8"/>
      <c r="D171" s="8"/>
      <c r="E171" s="8"/>
      <c r="F171" s="8"/>
      <c r="G171" s="145"/>
      <c r="H171" s="145"/>
      <c r="I171" s="141"/>
      <c r="J171" s="141"/>
      <c r="K171" s="141"/>
      <c r="L171" s="141"/>
      <c r="M171" s="141"/>
      <c r="N171" s="141"/>
      <c r="O171" s="8"/>
      <c r="P171" s="8"/>
      <c r="Q171" s="8"/>
      <c r="R171" s="8"/>
      <c r="S171" s="8"/>
      <c r="T171" s="8"/>
      <c r="U171" s="8"/>
      <c r="V171" s="8"/>
      <c r="W171" s="8"/>
      <c r="X171" s="8"/>
      <c r="Y171" s="8"/>
      <c r="Z171" s="145"/>
      <c r="AA171" s="145"/>
      <c r="AB171" s="8"/>
      <c r="AC171" s="8"/>
      <c r="AD171" s="8"/>
      <c r="AE171" s="8"/>
    </row>
    <row r="172" ht="15.75" customHeight="1">
      <c r="A172" s="8"/>
      <c r="B172" s="8"/>
      <c r="C172" s="8"/>
      <c r="D172" s="8"/>
      <c r="E172" s="8"/>
      <c r="F172" s="8"/>
      <c r="G172" s="145"/>
      <c r="H172" s="145"/>
      <c r="I172" s="141"/>
      <c r="J172" s="141"/>
      <c r="K172" s="141"/>
      <c r="L172" s="141"/>
      <c r="M172" s="141"/>
      <c r="N172" s="141"/>
      <c r="O172" s="8"/>
      <c r="P172" s="8"/>
      <c r="Q172" s="8"/>
      <c r="R172" s="8"/>
      <c r="S172" s="8"/>
      <c r="T172" s="8"/>
      <c r="U172" s="8"/>
      <c r="V172" s="8"/>
      <c r="W172" s="8"/>
      <c r="X172" s="8"/>
      <c r="Y172" s="8"/>
      <c r="Z172" s="145"/>
      <c r="AA172" s="145"/>
      <c r="AB172" s="8"/>
      <c r="AC172" s="8"/>
      <c r="AD172" s="8"/>
      <c r="AE172" s="8"/>
    </row>
    <row r="173" ht="15.75" customHeight="1">
      <c r="A173" s="8"/>
      <c r="B173" s="8"/>
      <c r="C173" s="8"/>
      <c r="D173" s="8"/>
      <c r="E173" s="8"/>
      <c r="F173" s="8"/>
      <c r="G173" s="145"/>
      <c r="H173" s="145"/>
      <c r="I173" s="141"/>
      <c r="J173" s="141"/>
      <c r="K173" s="141"/>
      <c r="L173" s="141"/>
      <c r="M173" s="141"/>
      <c r="N173" s="141"/>
      <c r="O173" s="8"/>
      <c r="P173" s="8"/>
      <c r="Q173" s="8"/>
      <c r="R173" s="8"/>
      <c r="S173" s="8"/>
      <c r="T173" s="8"/>
      <c r="U173" s="8"/>
      <c r="V173" s="8"/>
      <c r="W173" s="8"/>
      <c r="X173" s="8"/>
      <c r="Y173" s="8"/>
      <c r="Z173" s="145"/>
      <c r="AA173" s="145"/>
      <c r="AB173" s="8"/>
      <c r="AC173" s="8"/>
      <c r="AD173" s="8"/>
      <c r="AE173" s="8"/>
    </row>
    <row r="174" ht="15.75" customHeight="1">
      <c r="A174" s="8"/>
      <c r="B174" s="8"/>
      <c r="C174" s="8"/>
      <c r="D174" s="8"/>
      <c r="E174" s="8"/>
      <c r="F174" s="8"/>
      <c r="G174" s="145"/>
      <c r="H174" s="145"/>
      <c r="I174" s="141"/>
      <c r="J174" s="141"/>
      <c r="K174" s="141"/>
      <c r="L174" s="141"/>
      <c r="M174" s="141"/>
      <c r="N174" s="141"/>
      <c r="O174" s="8"/>
      <c r="P174" s="8"/>
      <c r="Q174" s="8"/>
      <c r="R174" s="8"/>
      <c r="S174" s="8"/>
      <c r="T174" s="8"/>
      <c r="U174" s="8"/>
      <c r="V174" s="8"/>
      <c r="W174" s="8"/>
      <c r="X174" s="8"/>
      <c r="Y174" s="8"/>
      <c r="Z174" s="145"/>
      <c r="AA174" s="145"/>
      <c r="AB174" s="8"/>
      <c r="AC174" s="8"/>
      <c r="AD174" s="8"/>
      <c r="AE174" s="8"/>
    </row>
    <row r="175" ht="15.75" customHeight="1">
      <c r="A175" s="8"/>
      <c r="B175" s="8"/>
      <c r="C175" s="8"/>
      <c r="D175" s="8"/>
      <c r="E175" s="8"/>
      <c r="F175" s="8"/>
      <c r="G175" s="145"/>
      <c r="H175" s="145"/>
      <c r="I175" s="141"/>
      <c r="J175" s="141"/>
      <c r="K175" s="141"/>
      <c r="L175" s="141"/>
      <c r="M175" s="141"/>
      <c r="N175" s="141"/>
      <c r="O175" s="8"/>
      <c r="P175" s="8"/>
      <c r="Q175" s="8"/>
      <c r="R175" s="8"/>
      <c r="S175" s="8"/>
      <c r="T175" s="8"/>
      <c r="U175" s="8"/>
      <c r="V175" s="8"/>
      <c r="W175" s="8"/>
      <c r="X175" s="8"/>
      <c r="Y175" s="8"/>
      <c r="Z175" s="145"/>
      <c r="AA175" s="145"/>
      <c r="AB175" s="8"/>
      <c r="AC175" s="8"/>
      <c r="AD175" s="8"/>
      <c r="AE175" s="8"/>
    </row>
    <row r="176" ht="15.75" customHeight="1">
      <c r="A176" s="8"/>
      <c r="B176" s="8"/>
      <c r="C176" s="8"/>
      <c r="D176" s="8"/>
      <c r="E176" s="8"/>
      <c r="F176" s="8"/>
      <c r="G176" s="145"/>
      <c r="H176" s="145"/>
      <c r="I176" s="141"/>
      <c r="J176" s="141"/>
      <c r="K176" s="141"/>
      <c r="L176" s="141"/>
      <c r="M176" s="141"/>
      <c r="N176" s="141"/>
      <c r="O176" s="8"/>
      <c r="P176" s="8"/>
      <c r="Q176" s="8"/>
      <c r="R176" s="8"/>
      <c r="S176" s="8"/>
      <c r="T176" s="8"/>
      <c r="U176" s="8"/>
      <c r="V176" s="8"/>
      <c r="W176" s="8"/>
      <c r="X176" s="8"/>
      <c r="Y176" s="8"/>
      <c r="Z176" s="145"/>
      <c r="AA176" s="145"/>
      <c r="AB176" s="8"/>
      <c r="AC176" s="8"/>
      <c r="AD176" s="8"/>
      <c r="AE176" s="8"/>
    </row>
    <row r="177" ht="15.75" customHeight="1">
      <c r="A177" s="8"/>
      <c r="B177" s="8"/>
      <c r="C177" s="8"/>
      <c r="D177" s="8"/>
      <c r="E177" s="8"/>
      <c r="F177" s="8"/>
      <c r="G177" s="145"/>
      <c r="H177" s="145"/>
      <c r="I177" s="141"/>
      <c r="J177" s="141"/>
      <c r="K177" s="141"/>
      <c r="L177" s="141"/>
      <c r="M177" s="141"/>
      <c r="N177" s="141"/>
      <c r="O177" s="8"/>
      <c r="P177" s="8"/>
      <c r="Q177" s="8"/>
      <c r="R177" s="8"/>
      <c r="S177" s="8"/>
      <c r="T177" s="8"/>
      <c r="U177" s="8"/>
      <c r="V177" s="8"/>
      <c r="W177" s="8"/>
      <c r="X177" s="8"/>
      <c r="Y177" s="8"/>
      <c r="Z177" s="145"/>
      <c r="AA177" s="145"/>
      <c r="AB177" s="8"/>
      <c r="AC177" s="8"/>
      <c r="AD177" s="8"/>
      <c r="AE177" s="8"/>
    </row>
    <row r="178" ht="15.75" customHeight="1">
      <c r="A178" s="8"/>
      <c r="B178" s="8"/>
      <c r="C178" s="8"/>
      <c r="D178" s="8"/>
      <c r="E178" s="8"/>
      <c r="F178" s="8"/>
      <c r="G178" s="145"/>
      <c r="H178" s="145"/>
      <c r="I178" s="141"/>
      <c r="J178" s="141"/>
      <c r="K178" s="141"/>
      <c r="L178" s="141"/>
      <c r="M178" s="141"/>
      <c r="N178" s="141"/>
      <c r="O178" s="8"/>
      <c r="P178" s="8"/>
      <c r="Q178" s="8"/>
      <c r="R178" s="8"/>
      <c r="S178" s="8"/>
      <c r="T178" s="8"/>
      <c r="U178" s="8"/>
      <c r="V178" s="8"/>
      <c r="W178" s="8"/>
      <c r="X178" s="8"/>
      <c r="Y178" s="8"/>
      <c r="Z178" s="145"/>
      <c r="AA178" s="145"/>
      <c r="AB178" s="8"/>
      <c r="AC178" s="8"/>
      <c r="AD178" s="8"/>
      <c r="AE178" s="8"/>
    </row>
    <row r="179" ht="15.75" customHeight="1">
      <c r="A179" s="8"/>
      <c r="B179" s="8"/>
      <c r="C179" s="8"/>
      <c r="D179" s="8"/>
      <c r="E179" s="8"/>
      <c r="F179" s="8"/>
      <c r="G179" s="145"/>
      <c r="H179" s="145"/>
      <c r="I179" s="141"/>
      <c r="J179" s="141"/>
      <c r="K179" s="141"/>
      <c r="L179" s="141"/>
      <c r="M179" s="141"/>
      <c r="N179" s="141"/>
      <c r="O179" s="8"/>
      <c r="P179" s="8"/>
      <c r="Q179" s="8"/>
      <c r="R179" s="8"/>
      <c r="S179" s="8"/>
      <c r="T179" s="8"/>
      <c r="U179" s="8"/>
      <c r="V179" s="8"/>
      <c r="W179" s="8"/>
      <c r="X179" s="8"/>
      <c r="Y179" s="8"/>
      <c r="Z179" s="145"/>
      <c r="AA179" s="145"/>
      <c r="AB179" s="8"/>
      <c r="AC179" s="8"/>
      <c r="AD179" s="8"/>
      <c r="AE179" s="8"/>
    </row>
    <row r="180" ht="15.75" customHeight="1">
      <c r="A180" s="8"/>
      <c r="B180" s="8"/>
      <c r="C180" s="8"/>
      <c r="D180" s="8"/>
      <c r="E180" s="8"/>
      <c r="F180" s="8"/>
      <c r="G180" s="145"/>
      <c r="H180" s="145"/>
      <c r="I180" s="141"/>
      <c r="J180" s="141"/>
      <c r="K180" s="141"/>
      <c r="L180" s="141"/>
      <c r="M180" s="141"/>
      <c r="N180" s="141"/>
      <c r="O180" s="8"/>
      <c r="P180" s="8"/>
      <c r="Q180" s="8"/>
      <c r="R180" s="8"/>
      <c r="S180" s="8"/>
      <c r="T180" s="8"/>
      <c r="U180" s="8"/>
      <c r="V180" s="8"/>
      <c r="W180" s="8"/>
      <c r="X180" s="8"/>
      <c r="Y180" s="8"/>
      <c r="Z180" s="145"/>
      <c r="AA180" s="145"/>
      <c r="AB180" s="8"/>
      <c r="AC180" s="8"/>
      <c r="AD180" s="8"/>
      <c r="AE180" s="8"/>
    </row>
    <row r="181" ht="15.75" customHeight="1">
      <c r="A181" s="8"/>
      <c r="B181" s="8"/>
      <c r="C181" s="8"/>
      <c r="D181" s="8"/>
      <c r="E181" s="8"/>
      <c r="F181" s="8"/>
      <c r="G181" s="145"/>
      <c r="H181" s="145"/>
      <c r="I181" s="141"/>
      <c r="J181" s="141"/>
      <c r="K181" s="141"/>
      <c r="L181" s="141"/>
      <c r="M181" s="141"/>
      <c r="N181" s="141"/>
      <c r="O181" s="8"/>
      <c r="P181" s="8"/>
      <c r="Q181" s="8"/>
      <c r="R181" s="8"/>
      <c r="S181" s="8"/>
      <c r="T181" s="8"/>
      <c r="U181" s="8"/>
      <c r="V181" s="8"/>
      <c r="W181" s="8"/>
      <c r="X181" s="8"/>
      <c r="Y181" s="8"/>
      <c r="Z181" s="145"/>
      <c r="AA181" s="145"/>
      <c r="AB181" s="8"/>
      <c r="AC181" s="8"/>
      <c r="AD181" s="8"/>
      <c r="AE181" s="8"/>
    </row>
    <row r="182" ht="15.75" customHeight="1">
      <c r="A182" s="8"/>
      <c r="B182" s="8"/>
      <c r="C182" s="8"/>
      <c r="D182" s="8"/>
      <c r="E182" s="8"/>
      <c r="F182" s="8"/>
      <c r="G182" s="145"/>
      <c r="H182" s="145"/>
      <c r="I182" s="141"/>
      <c r="J182" s="141"/>
      <c r="K182" s="141"/>
      <c r="L182" s="141"/>
      <c r="M182" s="141"/>
      <c r="N182" s="141"/>
      <c r="O182" s="8"/>
      <c r="P182" s="8"/>
      <c r="Q182" s="8"/>
      <c r="R182" s="8"/>
      <c r="S182" s="8"/>
      <c r="T182" s="8"/>
      <c r="U182" s="8"/>
      <c r="V182" s="8"/>
      <c r="W182" s="8"/>
      <c r="X182" s="8"/>
      <c r="Y182" s="8"/>
      <c r="Z182" s="145"/>
      <c r="AA182" s="145"/>
      <c r="AB182" s="8"/>
      <c r="AC182" s="8"/>
      <c r="AD182" s="8"/>
      <c r="AE182" s="8"/>
    </row>
    <row r="183" ht="15.75" customHeight="1">
      <c r="A183" s="8"/>
      <c r="B183" s="8"/>
      <c r="C183" s="8"/>
      <c r="D183" s="8"/>
      <c r="E183" s="8"/>
      <c r="F183" s="8"/>
      <c r="G183" s="145"/>
      <c r="H183" s="145"/>
      <c r="I183" s="141"/>
      <c r="J183" s="141"/>
      <c r="K183" s="141"/>
      <c r="L183" s="141"/>
      <c r="M183" s="141"/>
      <c r="N183" s="141"/>
      <c r="O183" s="8"/>
      <c r="P183" s="8"/>
      <c r="Q183" s="8"/>
      <c r="R183" s="8"/>
      <c r="S183" s="8"/>
      <c r="T183" s="8"/>
      <c r="U183" s="8"/>
      <c r="V183" s="8"/>
      <c r="W183" s="8"/>
      <c r="X183" s="8"/>
      <c r="Y183" s="8"/>
      <c r="Z183" s="145"/>
      <c r="AA183" s="145"/>
      <c r="AB183" s="8"/>
      <c r="AC183" s="8"/>
      <c r="AD183" s="8"/>
      <c r="AE183" s="8"/>
    </row>
    <row r="184" ht="15.75" customHeight="1">
      <c r="A184" s="8"/>
      <c r="B184" s="8"/>
      <c r="C184" s="8"/>
      <c r="D184" s="8"/>
      <c r="E184" s="8"/>
      <c r="F184" s="8"/>
      <c r="G184" s="145"/>
      <c r="H184" s="145"/>
      <c r="I184" s="141"/>
      <c r="J184" s="141"/>
      <c r="K184" s="141"/>
      <c r="L184" s="141"/>
      <c r="M184" s="141"/>
      <c r="N184" s="141"/>
      <c r="O184" s="8"/>
      <c r="P184" s="8"/>
      <c r="Q184" s="8"/>
      <c r="R184" s="8"/>
      <c r="S184" s="8"/>
      <c r="T184" s="8"/>
      <c r="U184" s="8"/>
      <c r="V184" s="8"/>
      <c r="W184" s="8"/>
      <c r="X184" s="8"/>
      <c r="Y184" s="8"/>
      <c r="Z184" s="145"/>
      <c r="AA184" s="145"/>
      <c r="AB184" s="8"/>
      <c r="AC184" s="8"/>
      <c r="AD184" s="8"/>
      <c r="AE184" s="8"/>
    </row>
    <row r="185" ht="15.75" customHeight="1">
      <c r="A185" s="8"/>
      <c r="B185" s="8"/>
      <c r="C185" s="8"/>
      <c r="D185" s="8"/>
      <c r="E185" s="8"/>
      <c r="F185" s="8"/>
      <c r="G185" s="145"/>
      <c r="H185" s="145"/>
      <c r="I185" s="141"/>
      <c r="J185" s="141"/>
      <c r="K185" s="141"/>
      <c r="L185" s="141"/>
      <c r="M185" s="141"/>
      <c r="N185" s="141"/>
      <c r="O185" s="8"/>
      <c r="P185" s="8"/>
      <c r="Q185" s="8"/>
      <c r="R185" s="8"/>
      <c r="S185" s="8"/>
      <c r="T185" s="8"/>
      <c r="U185" s="8"/>
      <c r="V185" s="8"/>
      <c r="W185" s="8"/>
      <c r="X185" s="8"/>
      <c r="Y185" s="8"/>
      <c r="Z185" s="145"/>
      <c r="AA185" s="145"/>
      <c r="AB185" s="8"/>
      <c r="AC185" s="8"/>
      <c r="AD185" s="8"/>
      <c r="AE185" s="8"/>
    </row>
    <row r="186" ht="15.75" customHeight="1">
      <c r="A186" s="8"/>
      <c r="B186" s="8"/>
      <c r="C186" s="8"/>
      <c r="D186" s="8"/>
      <c r="E186" s="8"/>
      <c r="F186" s="8"/>
      <c r="G186" s="145"/>
      <c r="H186" s="145"/>
      <c r="I186" s="141"/>
      <c r="J186" s="141"/>
      <c r="K186" s="141"/>
      <c r="L186" s="141"/>
      <c r="M186" s="141"/>
      <c r="N186" s="141"/>
      <c r="O186" s="8"/>
      <c r="P186" s="8"/>
      <c r="Q186" s="8"/>
      <c r="R186" s="8"/>
      <c r="S186" s="8"/>
      <c r="T186" s="8"/>
      <c r="U186" s="8"/>
      <c r="V186" s="8"/>
      <c r="W186" s="8"/>
      <c r="X186" s="8"/>
      <c r="Y186" s="8"/>
      <c r="Z186" s="145"/>
      <c r="AA186" s="145"/>
      <c r="AB186" s="8"/>
      <c r="AC186" s="8"/>
      <c r="AD186" s="8"/>
      <c r="AE186" s="8"/>
    </row>
    <row r="187" ht="15.75" customHeight="1">
      <c r="A187" s="8"/>
      <c r="B187" s="8"/>
      <c r="C187" s="8"/>
      <c r="D187" s="8"/>
      <c r="E187" s="8"/>
      <c r="F187" s="8"/>
      <c r="G187" s="145"/>
      <c r="H187" s="145"/>
      <c r="I187" s="141"/>
      <c r="J187" s="141"/>
      <c r="K187" s="141"/>
      <c r="L187" s="141"/>
      <c r="M187" s="141"/>
      <c r="N187" s="141"/>
      <c r="O187" s="8"/>
      <c r="P187" s="8"/>
      <c r="Q187" s="8"/>
      <c r="R187" s="8"/>
      <c r="S187" s="8"/>
      <c r="T187" s="8"/>
      <c r="U187" s="8"/>
      <c r="V187" s="8"/>
      <c r="W187" s="8"/>
      <c r="X187" s="8"/>
      <c r="Y187" s="8"/>
      <c r="Z187" s="145"/>
      <c r="AA187" s="145"/>
      <c r="AB187" s="8"/>
      <c r="AC187" s="8"/>
      <c r="AD187" s="8"/>
      <c r="AE187" s="8"/>
    </row>
    <row r="188" ht="15.75" customHeight="1">
      <c r="A188" s="8"/>
      <c r="B188" s="8"/>
      <c r="C188" s="8"/>
      <c r="D188" s="8"/>
      <c r="E188" s="8"/>
      <c r="F188" s="8"/>
      <c r="G188" s="145"/>
      <c r="H188" s="145"/>
      <c r="I188" s="141"/>
      <c r="J188" s="141"/>
      <c r="K188" s="141"/>
      <c r="L188" s="141"/>
      <c r="M188" s="141"/>
      <c r="N188" s="141"/>
      <c r="O188" s="8"/>
      <c r="P188" s="8"/>
      <c r="Q188" s="8"/>
      <c r="R188" s="8"/>
      <c r="S188" s="8"/>
      <c r="T188" s="8"/>
      <c r="U188" s="8"/>
      <c r="V188" s="8"/>
      <c r="W188" s="8"/>
      <c r="X188" s="8"/>
      <c r="Y188" s="8"/>
      <c r="Z188" s="145"/>
      <c r="AA188" s="145"/>
      <c r="AB188" s="8"/>
      <c r="AC188" s="8"/>
      <c r="AD188" s="8"/>
      <c r="AE188" s="8"/>
    </row>
    <row r="189" ht="15.75" customHeight="1">
      <c r="A189" s="8"/>
      <c r="B189" s="8"/>
      <c r="C189" s="8"/>
      <c r="D189" s="8"/>
      <c r="E189" s="8"/>
      <c r="F189" s="8"/>
      <c r="G189" s="145"/>
      <c r="H189" s="145"/>
      <c r="I189" s="141"/>
      <c r="J189" s="141"/>
      <c r="K189" s="141"/>
      <c r="L189" s="141"/>
      <c r="M189" s="141"/>
      <c r="N189" s="141"/>
      <c r="O189" s="8"/>
      <c r="P189" s="8"/>
      <c r="Q189" s="8"/>
      <c r="R189" s="8"/>
      <c r="S189" s="8"/>
      <c r="T189" s="8"/>
      <c r="U189" s="8"/>
      <c r="V189" s="8"/>
      <c r="W189" s="8"/>
      <c r="X189" s="8"/>
      <c r="Y189" s="8"/>
      <c r="Z189" s="145"/>
      <c r="AA189" s="145"/>
      <c r="AB189" s="8"/>
      <c r="AC189" s="8"/>
      <c r="AD189" s="8"/>
      <c r="AE189" s="8"/>
    </row>
    <row r="190" ht="15.75" customHeight="1">
      <c r="A190" s="8"/>
      <c r="B190" s="8"/>
      <c r="C190" s="8"/>
      <c r="D190" s="8"/>
      <c r="E190" s="8"/>
      <c r="F190" s="8"/>
      <c r="G190" s="145"/>
      <c r="H190" s="145"/>
      <c r="I190" s="141"/>
      <c r="J190" s="141"/>
      <c r="K190" s="141"/>
      <c r="L190" s="141"/>
      <c r="M190" s="141"/>
      <c r="N190" s="141"/>
      <c r="O190" s="8"/>
      <c r="P190" s="8"/>
      <c r="Q190" s="8"/>
      <c r="R190" s="8"/>
      <c r="S190" s="8"/>
      <c r="T190" s="8"/>
      <c r="U190" s="8"/>
      <c r="V190" s="8"/>
      <c r="W190" s="8"/>
      <c r="X190" s="8"/>
      <c r="Y190" s="8"/>
      <c r="Z190" s="145"/>
      <c r="AA190" s="145"/>
      <c r="AB190" s="8"/>
      <c r="AC190" s="8"/>
      <c r="AD190" s="8"/>
      <c r="AE190" s="8"/>
    </row>
    <row r="191" ht="15.75" customHeight="1">
      <c r="A191" s="8"/>
      <c r="B191" s="8"/>
      <c r="C191" s="8"/>
      <c r="D191" s="8"/>
      <c r="E191" s="8"/>
      <c r="F191" s="8"/>
      <c r="G191" s="145"/>
      <c r="H191" s="145"/>
      <c r="I191" s="141"/>
      <c r="J191" s="141"/>
      <c r="K191" s="141"/>
      <c r="L191" s="141"/>
      <c r="M191" s="141"/>
      <c r="N191" s="141"/>
      <c r="O191" s="8"/>
      <c r="P191" s="8"/>
      <c r="Q191" s="8"/>
      <c r="R191" s="8"/>
      <c r="S191" s="8"/>
      <c r="T191" s="8"/>
      <c r="U191" s="8"/>
      <c r="V191" s="8"/>
      <c r="W191" s="8"/>
      <c r="X191" s="8"/>
      <c r="Y191" s="8"/>
      <c r="Z191" s="145"/>
      <c r="AA191" s="145"/>
      <c r="AB191" s="8"/>
      <c r="AC191" s="8"/>
      <c r="AD191" s="8"/>
      <c r="AE191" s="8"/>
    </row>
    <row r="192" ht="15.75" customHeight="1">
      <c r="A192" s="8"/>
      <c r="B192" s="8"/>
      <c r="C192" s="8"/>
      <c r="D192" s="8"/>
      <c r="E192" s="8"/>
      <c r="F192" s="8"/>
      <c r="G192" s="145"/>
      <c r="H192" s="145"/>
      <c r="I192" s="141"/>
      <c r="J192" s="141"/>
      <c r="K192" s="141"/>
      <c r="L192" s="141"/>
      <c r="M192" s="141"/>
      <c r="N192" s="141"/>
      <c r="O192" s="8"/>
      <c r="P192" s="8"/>
      <c r="Q192" s="8"/>
      <c r="R192" s="8"/>
      <c r="S192" s="8"/>
      <c r="T192" s="8"/>
      <c r="U192" s="8"/>
      <c r="V192" s="8"/>
      <c r="W192" s="8"/>
      <c r="X192" s="8"/>
      <c r="Y192" s="8"/>
      <c r="Z192" s="145"/>
      <c r="AA192" s="145"/>
      <c r="AB192" s="8"/>
      <c r="AC192" s="8"/>
      <c r="AD192" s="8"/>
      <c r="AE192" s="8"/>
    </row>
    <row r="193" ht="15.75" customHeight="1">
      <c r="A193" s="8"/>
      <c r="B193" s="8"/>
      <c r="C193" s="8"/>
      <c r="D193" s="8"/>
      <c r="E193" s="8"/>
      <c r="F193" s="8"/>
      <c r="G193" s="145"/>
      <c r="H193" s="145"/>
      <c r="I193" s="141"/>
      <c r="J193" s="141"/>
      <c r="K193" s="141"/>
      <c r="L193" s="141"/>
      <c r="M193" s="141"/>
      <c r="N193" s="141"/>
      <c r="O193" s="8"/>
      <c r="P193" s="8"/>
      <c r="Q193" s="8"/>
      <c r="R193" s="8"/>
      <c r="S193" s="8"/>
      <c r="T193" s="8"/>
      <c r="U193" s="8"/>
      <c r="V193" s="8"/>
      <c r="W193" s="8"/>
      <c r="X193" s="8"/>
      <c r="Y193" s="8"/>
      <c r="Z193" s="145"/>
      <c r="AA193" s="145"/>
      <c r="AB193" s="8"/>
      <c r="AC193" s="8"/>
      <c r="AD193" s="8"/>
      <c r="AE193" s="8"/>
    </row>
    <row r="194" ht="15.75" customHeight="1">
      <c r="A194" s="8"/>
      <c r="B194" s="8"/>
      <c r="C194" s="8"/>
      <c r="D194" s="8"/>
      <c r="E194" s="8"/>
      <c r="F194" s="8"/>
      <c r="G194" s="145"/>
      <c r="H194" s="145"/>
      <c r="I194" s="141"/>
      <c r="J194" s="141"/>
      <c r="K194" s="141"/>
      <c r="L194" s="141"/>
      <c r="M194" s="141"/>
      <c r="N194" s="141"/>
      <c r="O194" s="8"/>
      <c r="P194" s="8"/>
      <c r="Q194" s="8"/>
      <c r="R194" s="8"/>
      <c r="S194" s="8"/>
      <c r="T194" s="8"/>
      <c r="U194" s="8"/>
      <c r="V194" s="8"/>
      <c r="W194" s="8"/>
      <c r="X194" s="8"/>
      <c r="Y194" s="8"/>
      <c r="Z194" s="145"/>
      <c r="AA194" s="145"/>
      <c r="AB194" s="8"/>
      <c r="AC194" s="8"/>
      <c r="AD194" s="8"/>
      <c r="AE194" s="8"/>
    </row>
    <row r="195" ht="15.75" customHeight="1">
      <c r="A195" s="8"/>
      <c r="B195" s="8"/>
      <c r="C195" s="8"/>
      <c r="D195" s="8"/>
      <c r="E195" s="8"/>
      <c r="F195" s="8"/>
      <c r="G195" s="145"/>
      <c r="H195" s="145"/>
      <c r="I195" s="141"/>
      <c r="J195" s="141"/>
      <c r="K195" s="141"/>
      <c r="L195" s="141"/>
      <c r="M195" s="141"/>
      <c r="N195" s="141"/>
      <c r="O195" s="8"/>
      <c r="P195" s="8"/>
      <c r="Q195" s="8"/>
      <c r="R195" s="8"/>
      <c r="S195" s="8"/>
      <c r="T195" s="8"/>
      <c r="U195" s="8"/>
      <c r="V195" s="8"/>
      <c r="W195" s="8"/>
      <c r="X195" s="8"/>
      <c r="Y195" s="8"/>
      <c r="Z195" s="145"/>
      <c r="AA195" s="145"/>
      <c r="AB195" s="8"/>
      <c r="AC195" s="8"/>
      <c r="AD195" s="8"/>
      <c r="AE195" s="8"/>
    </row>
    <row r="196" ht="15.75" customHeight="1">
      <c r="A196" s="8"/>
      <c r="B196" s="8"/>
      <c r="C196" s="8"/>
      <c r="D196" s="8"/>
      <c r="E196" s="8"/>
      <c r="F196" s="8"/>
      <c r="G196" s="145"/>
      <c r="H196" s="145"/>
      <c r="I196" s="141"/>
      <c r="J196" s="141"/>
      <c r="K196" s="141"/>
      <c r="L196" s="141"/>
      <c r="M196" s="141"/>
      <c r="N196" s="141"/>
      <c r="O196" s="8"/>
      <c r="P196" s="8"/>
      <c r="Q196" s="8"/>
      <c r="R196" s="8"/>
      <c r="S196" s="8"/>
      <c r="T196" s="8"/>
      <c r="U196" s="8"/>
      <c r="V196" s="8"/>
      <c r="W196" s="8"/>
      <c r="X196" s="8"/>
      <c r="Y196" s="8"/>
      <c r="Z196" s="145"/>
      <c r="AA196" s="145"/>
      <c r="AB196" s="8"/>
      <c r="AC196" s="8"/>
      <c r="AD196" s="8"/>
      <c r="AE196" s="8"/>
    </row>
    <row r="197" ht="15.75" customHeight="1">
      <c r="A197" s="8"/>
      <c r="B197" s="8"/>
      <c r="C197" s="8"/>
      <c r="D197" s="8"/>
      <c r="E197" s="8"/>
      <c r="F197" s="8"/>
      <c r="G197" s="145"/>
      <c r="H197" s="145"/>
      <c r="I197" s="141"/>
      <c r="J197" s="141"/>
      <c r="K197" s="141"/>
      <c r="L197" s="141"/>
      <c r="M197" s="141"/>
      <c r="N197" s="141"/>
      <c r="O197" s="8"/>
      <c r="P197" s="8"/>
      <c r="Q197" s="8"/>
      <c r="R197" s="8"/>
      <c r="S197" s="8"/>
      <c r="T197" s="8"/>
      <c r="U197" s="8"/>
      <c r="V197" s="8"/>
      <c r="W197" s="8"/>
      <c r="X197" s="8"/>
      <c r="Y197" s="8"/>
      <c r="Z197" s="145"/>
      <c r="AA197" s="145"/>
      <c r="AB197" s="8"/>
      <c r="AC197" s="8"/>
      <c r="AD197" s="8"/>
      <c r="AE197" s="8"/>
    </row>
    <row r="198" ht="15.75" customHeight="1">
      <c r="A198" s="8"/>
      <c r="B198" s="8"/>
      <c r="C198" s="8"/>
      <c r="D198" s="8"/>
      <c r="E198" s="8"/>
      <c r="F198" s="8"/>
      <c r="G198" s="145"/>
      <c r="H198" s="145"/>
      <c r="I198" s="141"/>
      <c r="J198" s="141"/>
      <c r="K198" s="141"/>
      <c r="L198" s="141"/>
      <c r="M198" s="141"/>
      <c r="N198" s="141"/>
      <c r="O198" s="8"/>
      <c r="P198" s="8"/>
      <c r="Q198" s="8"/>
      <c r="R198" s="8"/>
      <c r="S198" s="8"/>
      <c r="T198" s="8"/>
      <c r="U198" s="8"/>
      <c r="V198" s="8"/>
      <c r="W198" s="8"/>
      <c r="X198" s="8"/>
      <c r="Y198" s="8"/>
      <c r="Z198" s="145"/>
      <c r="AA198" s="145"/>
      <c r="AB198" s="8"/>
      <c r="AC198" s="8"/>
      <c r="AD198" s="8"/>
      <c r="AE198" s="8"/>
    </row>
    <row r="199" ht="15.75" customHeight="1">
      <c r="A199" s="8"/>
      <c r="B199" s="8"/>
      <c r="C199" s="8"/>
      <c r="D199" s="8"/>
      <c r="E199" s="8"/>
      <c r="F199" s="8"/>
      <c r="G199" s="145"/>
      <c r="H199" s="145"/>
      <c r="I199" s="141"/>
      <c r="J199" s="141"/>
      <c r="K199" s="141"/>
      <c r="L199" s="141"/>
      <c r="M199" s="141"/>
      <c r="N199" s="141"/>
      <c r="O199" s="8"/>
      <c r="P199" s="8"/>
      <c r="Q199" s="8"/>
      <c r="R199" s="8"/>
      <c r="S199" s="8"/>
      <c r="T199" s="8"/>
      <c r="U199" s="8"/>
      <c r="V199" s="8"/>
      <c r="W199" s="8"/>
      <c r="X199" s="8"/>
      <c r="Y199" s="8"/>
      <c r="Z199" s="145"/>
      <c r="AA199" s="145"/>
      <c r="AB199" s="8"/>
      <c r="AC199" s="8"/>
      <c r="AD199" s="8"/>
      <c r="AE199" s="8"/>
    </row>
    <row r="200" ht="15.75" customHeight="1">
      <c r="A200" s="8"/>
      <c r="B200" s="8"/>
      <c r="C200" s="8"/>
      <c r="D200" s="8"/>
      <c r="E200" s="8"/>
      <c r="F200" s="8"/>
      <c r="G200" s="145"/>
      <c r="H200" s="145"/>
      <c r="I200" s="141"/>
      <c r="J200" s="141"/>
      <c r="K200" s="141"/>
      <c r="L200" s="141"/>
      <c r="M200" s="141"/>
      <c r="N200" s="141"/>
      <c r="O200" s="8"/>
      <c r="P200" s="8"/>
      <c r="Q200" s="8"/>
      <c r="R200" s="8"/>
      <c r="S200" s="8"/>
      <c r="T200" s="8"/>
      <c r="U200" s="8"/>
      <c r="V200" s="8"/>
      <c r="W200" s="8"/>
      <c r="X200" s="8"/>
      <c r="Y200" s="8"/>
      <c r="Z200" s="145"/>
      <c r="AA200" s="145"/>
      <c r="AB200" s="8"/>
      <c r="AC200" s="8"/>
      <c r="AD200" s="8"/>
      <c r="AE200" s="8"/>
    </row>
    <row r="201" ht="15.75" customHeight="1">
      <c r="A201" s="8"/>
      <c r="B201" s="8"/>
      <c r="C201" s="8"/>
      <c r="D201" s="8"/>
      <c r="E201" s="8"/>
      <c r="F201" s="8"/>
      <c r="G201" s="145"/>
      <c r="H201" s="145"/>
      <c r="I201" s="141"/>
      <c r="J201" s="141"/>
      <c r="K201" s="141"/>
      <c r="L201" s="141"/>
      <c r="M201" s="141"/>
      <c r="N201" s="141"/>
      <c r="O201" s="8"/>
      <c r="P201" s="8"/>
      <c r="Q201" s="8"/>
      <c r="R201" s="8"/>
      <c r="S201" s="8"/>
      <c r="T201" s="8"/>
      <c r="U201" s="8"/>
      <c r="V201" s="8"/>
      <c r="W201" s="8"/>
      <c r="X201" s="8"/>
      <c r="Y201" s="8"/>
      <c r="Z201" s="145"/>
      <c r="AA201" s="145"/>
      <c r="AB201" s="8"/>
      <c r="AC201" s="8"/>
      <c r="AD201" s="8"/>
      <c r="AE201" s="8"/>
    </row>
    <row r="202" ht="15.75" customHeight="1">
      <c r="A202" s="8"/>
      <c r="B202" s="8"/>
      <c r="C202" s="8"/>
      <c r="D202" s="8"/>
      <c r="E202" s="8"/>
      <c r="F202" s="8"/>
      <c r="G202" s="145"/>
      <c r="H202" s="145"/>
      <c r="I202" s="141"/>
      <c r="J202" s="141"/>
      <c r="K202" s="141"/>
      <c r="L202" s="141"/>
      <c r="M202" s="141"/>
      <c r="N202" s="141"/>
      <c r="O202" s="8"/>
      <c r="P202" s="8"/>
      <c r="Q202" s="8"/>
      <c r="R202" s="8"/>
      <c r="S202" s="8"/>
      <c r="T202" s="8"/>
      <c r="U202" s="8"/>
      <c r="V202" s="8"/>
      <c r="W202" s="8"/>
      <c r="X202" s="8"/>
      <c r="Y202" s="8"/>
      <c r="Z202" s="145"/>
      <c r="AA202" s="145"/>
      <c r="AB202" s="8"/>
      <c r="AC202" s="8"/>
      <c r="AD202" s="8"/>
      <c r="AE202" s="8"/>
    </row>
    <row r="203" ht="15.75" customHeight="1">
      <c r="A203" s="8"/>
      <c r="B203" s="8"/>
      <c r="C203" s="8"/>
      <c r="D203" s="8"/>
      <c r="E203" s="8"/>
      <c r="F203" s="8"/>
      <c r="G203" s="145"/>
      <c r="H203" s="145"/>
      <c r="I203" s="141"/>
      <c r="J203" s="141"/>
      <c r="K203" s="141"/>
      <c r="L203" s="141"/>
      <c r="M203" s="141"/>
      <c r="N203" s="141"/>
      <c r="O203" s="8"/>
      <c r="P203" s="8"/>
      <c r="Q203" s="8"/>
      <c r="R203" s="8"/>
      <c r="S203" s="8"/>
      <c r="T203" s="8"/>
      <c r="U203" s="8"/>
      <c r="V203" s="8"/>
      <c r="W203" s="8"/>
      <c r="X203" s="8"/>
      <c r="Y203" s="8"/>
      <c r="Z203" s="145"/>
      <c r="AA203" s="145"/>
      <c r="AB203" s="8"/>
      <c r="AC203" s="8"/>
      <c r="AD203" s="8"/>
      <c r="AE203" s="8"/>
    </row>
    <row r="204" ht="15.75" customHeight="1">
      <c r="A204" s="8"/>
      <c r="B204" s="8"/>
      <c r="C204" s="8"/>
      <c r="D204" s="8"/>
      <c r="E204" s="8"/>
      <c r="F204" s="8"/>
      <c r="G204" s="145"/>
      <c r="H204" s="145"/>
      <c r="I204" s="141"/>
      <c r="J204" s="141"/>
      <c r="K204" s="141"/>
      <c r="L204" s="141"/>
      <c r="M204" s="141"/>
      <c r="N204" s="141"/>
      <c r="O204" s="8"/>
      <c r="P204" s="8"/>
      <c r="Q204" s="8"/>
      <c r="R204" s="8"/>
      <c r="S204" s="8"/>
      <c r="T204" s="8"/>
      <c r="U204" s="8"/>
      <c r="V204" s="8"/>
      <c r="W204" s="8"/>
      <c r="X204" s="8"/>
      <c r="Y204" s="8"/>
      <c r="Z204" s="145"/>
      <c r="AA204" s="145"/>
      <c r="AB204" s="8"/>
      <c r="AC204" s="8"/>
      <c r="AD204" s="8"/>
      <c r="AE204" s="8"/>
    </row>
    <row r="205" ht="15.75" customHeight="1">
      <c r="A205" s="8"/>
      <c r="B205" s="8"/>
      <c r="C205" s="8"/>
      <c r="D205" s="8"/>
      <c r="E205" s="8"/>
      <c r="F205" s="8"/>
      <c r="G205" s="145"/>
      <c r="H205" s="145"/>
      <c r="I205" s="141"/>
      <c r="J205" s="141"/>
      <c r="K205" s="141"/>
      <c r="L205" s="141"/>
      <c r="M205" s="141"/>
      <c r="N205" s="141"/>
      <c r="O205" s="8"/>
      <c r="P205" s="8"/>
      <c r="Q205" s="8"/>
      <c r="R205" s="8"/>
      <c r="S205" s="8"/>
      <c r="T205" s="8"/>
      <c r="U205" s="8"/>
      <c r="V205" s="8"/>
      <c r="W205" s="8"/>
      <c r="X205" s="8"/>
      <c r="Y205" s="8"/>
      <c r="Z205" s="145"/>
      <c r="AA205" s="145"/>
      <c r="AB205" s="8"/>
      <c r="AC205" s="8"/>
      <c r="AD205" s="8"/>
      <c r="AE205" s="8"/>
    </row>
    <row r="206" ht="15.75" customHeight="1">
      <c r="A206" s="8"/>
      <c r="B206" s="8"/>
      <c r="C206" s="8"/>
      <c r="D206" s="8"/>
      <c r="E206" s="8"/>
      <c r="F206" s="8"/>
      <c r="G206" s="145"/>
      <c r="H206" s="145"/>
      <c r="I206" s="141"/>
      <c r="J206" s="141"/>
      <c r="K206" s="141"/>
      <c r="L206" s="141"/>
      <c r="M206" s="141"/>
      <c r="N206" s="141"/>
      <c r="O206" s="8"/>
      <c r="P206" s="8"/>
      <c r="Q206" s="8"/>
      <c r="R206" s="8"/>
      <c r="S206" s="8"/>
      <c r="T206" s="8"/>
      <c r="U206" s="8"/>
      <c r="V206" s="8"/>
      <c r="W206" s="8"/>
      <c r="X206" s="8"/>
      <c r="Y206" s="8"/>
      <c r="Z206" s="145"/>
      <c r="AA206" s="145"/>
      <c r="AB206" s="8"/>
      <c r="AC206" s="8"/>
      <c r="AD206" s="8"/>
      <c r="AE206" s="8"/>
    </row>
    <row r="207" ht="15.75" customHeight="1">
      <c r="A207" s="8"/>
      <c r="B207" s="8"/>
      <c r="C207" s="8"/>
      <c r="D207" s="8"/>
      <c r="E207" s="8"/>
      <c r="F207" s="8"/>
      <c r="G207" s="145"/>
      <c r="H207" s="145"/>
      <c r="I207" s="141"/>
      <c r="J207" s="141"/>
      <c r="K207" s="141"/>
      <c r="L207" s="141"/>
      <c r="M207" s="141"/>
      <c r="N207" s="141"/>
      <c r="O207" s="8"/>
      <c r="P207" s="8"/>
      <c r="Q207" s="8"/>
      <c r="R207" s="8"/>
      <c r="S207" s="8"/>
      <c r="T207" s="8"/>
      <c r="U207" s="8"/>
      <c r="V207" s="8"/>
      <c r="W207" s="8"/>
      <c r="X207" s="8"/>
      <c r="Y207" s="8"/>
      <c r="Z207" s="145"/>
      <c r="AA207" s="145"/>
      <c r="AB207" s="8"/>
      <c r="AC207" s="8"/>
      <c r="AD207" s="8"/>
      <c r="AE207" s="8"/>
    </row>
    <row r="208" ht="15.75" customHeight="1">
      <c r="A208" s="8"/>
      <c r="B208" s="8"/>
      <c r="C208" s="8"/>
      <c r="D208" s="8"/>
      <c r="E208" s="8"/>
      <c r="F208" s="8"/>
      <c r="G208" s="145"/>
      <c r="H208" s="145"/>
      <c r="I208" s="141"/>
      <c r="J208" s="141"/>
      <c r="K208" s="141"/>
      <c r="L208" s="141"/>
      <c r="M208" s="141"/>
      <c r="N208" s="141"/>
      <c r="O208" s="8"/>
      <c r="P208" s="8"/>
      <c r="Q208" s="8"/>
      <c r="R208" s="8"/>
      <c r="S208" s="8"/>
      <c r="T208" s="8"/>
      <c r="U208" s="8"/>
      <c r="V208" s="8"/>
      <c r="W208" s="8"/>
      <c r="X208" s="8"/>
      <c r="Y208" s="8"/>
      <c r="Z208" s="145"/>
      <c r="AA208" s="145"/>
      <c r="AB208" s="8"/>
      <c r="AC208" s="8"/>
      <c r="AD208" s="8"/>
      <c r="AE208" s="8"/>
    </row>
    <row r="209" ht="15.75" customHeight="1">
      <c r="A209" s="8"/>
      <c r="B209" s="8"/>
      <c r="C209" s="8"/>
      <c r="D209" s="8"/>
      <c r="E209" s="8"/>
      <c r="F209" s="8"/>
      <c r="G209" s="145"/>
      <c r="H209" s="145"/>
      <c r="I209" s="141"/>
      <c r="J209" s="141"/>
      <c r="K209" s="141"/>
      <c r="L209" s="141"/>
      <c r="M209" s="141"/>
      <c r="N209" s="141"/>
      <c r="O209" s="8"/>
      <c r="P209" s="8"/>
      <c r="Q209" s="8"/>
      <c r="R209" s="8"/>
      <c r="S209" s="8"/>
      <c r="T209" s="8"/>
      <c r="U209" s="8"/>
      <c r="V209" s="8"/>
      <c r="W209" s="8"/>
      <c r="X209" s="8"/>
      <c r="Y209" s="8"/>
      <c r="Z209" s="145"/>
      <c r="AA209" s="145"/>
      <c r="AB209" s="8"/>
      <c r="AC209" s="8"/>
      <c r="AD209" s="8"/>
      <c r="AE209" s="8"/>
    </row>
    <row r="210" ht="15.75" customHeight="1">
      <c r="A210" s="8"/>
      <c r="B210" s="8"/>
      <c r="C210" s="8"/>
      <c r="D210" s="8"/>
      <c r="E210" s="8"/>
      <c r="F210" s="8"/>
      <c r="G210" s="145"/>
      <c r="H210" s="145"/>
      <c r="I210" s="141"/>
      <c r="J210" s="141"/>
      <c r="K210" s="141"/>
      <c r="L210" s="141"/>
      <c r="M210" s="141"/>
      <c r="N210" s="141"/>
      <c r="O210" s="8"/>
      <c r="P210" s="8"/>
      <c r="Q210" s="8"/>
      <c r="R210" s="8"/>
      <c r="S210" s="8"/>
      <c r="T210" s="8"/>
      <c r="U210" s="8"/>
      <c r="V210" s="8"/>
      <c r="W210" s="8"/>
      <c r="X210" s="8"/>
      <c r="Y210" s="8"/>
      <c r="Z210" s="145"/>
      <c r="AA210" s="145"/>
      <c r="AB210" s="8"/>
      <c r="AC210" s="8"/>
      <c r="AD210" s="8"/>
      <c r="AE210" s="8"/>
    </row>
    <row r="211" ht="15.75" customHeight="1">
      <c r="A211" s="8"/>
      <c r="B211" s="8"/>
      <c r="C211" s="8"/>
      <c r="D211" s="8"/>
      <c r="E211" s="8"/>
      <c r="F211" s="8"/>
      <c r="G211" s="145"/>
      <c r="H211" s="145"/>
      <c r="I211" s="141"/>
      <c r="J211" s="141"/>
      <c r="K211" s="141"/>
      <c r="L211" s="141"/>
      <c r="M211" s="141"/>
      <c r="N211" s="141"/>
      <c r="O211" s="8"/>
      <c r="P211" s="8"/>
      <c r="Q211" s="8"/>
      <c r="R211" s="8"/>
      <c r="S211" s="8"/>
      <c r="T211" s="8"/>
      <c r="U211" s="8"/>
      <c r="V211" s="8"/>
      <c r="W211" s="8"/>
      <c r="X211" s="8"/>
      <c r="Y211" s="8"/>
      <c r="Z211" s="145"/>
      <c r="AA211" s="145"/>
      <c r="AB211" s="8"/>
      <c r="AC211" s="8"/>
      <c r="AD211" s="8"/>
      <c r="AE211" s="8"/>
    </row>
    <row r="212" ht="15.75" customHeight="1">
      <c r="A212" s="8"/>
      <c r="B212" s="8"/>
      <c r="C212" s="8"/>
      <c r="D212" s="8"/>
      <c r="E212" s="8"/>
      <c r="F212" s="8"/>
      <c r="G212" s="145"/>
      <c r="H212" s="145"/>
      <c r="I212" s="141"/>
      <c r="J212" s="141"/>
      <c r="K212" s="141"/>
      <c r="L212" s="141"/>
      <c r="M212" s="141"/>
      <c r="N212" s="141"/>
      <c r="O212" s="8"/>
      <c r="P212" s="8"/>
      <c r="Q212" s="8"/>
      <c r="R212" s="8"/>
      <c r="S212" s="8"/>
      <c r="T212" s="8"/>
      <c r="U212" s="8"/>
      <c r="V212" s="8"/>
      <c r="W212" s="8"/>
      <c r="X212" s="8"/>
      <c r="Y212" s="8"/>
      <c r="Z212" s="145"/>
      <c r="AA212" s="145"/>
      <c r="AB212" s="8"/>
      <c r="AC212" s="8"/>
      <c r="AD212" s="8"/>
      <c r="AE212" s="8"/>
    </row>
    <row r="213" ht="15.75" customHeight="1">
      <c r="A213" s="8"/>
      <c r="B213" s="8"/>
      <c r="C213" s="8"/>
      <c r="D213" s="8"/>
      <c r="E213" s="8"/>
      <c r="F213" s="8"/>
      <c r="G213" s="145"/>
      <c r="H213" s="145"/>
      <c r="I213" s="141"/>
      <c r="J213" s="141"/>
      <c r="K213" s="141"/>
      <c r="L213" s="141"/>
      <c r="M213" s="141"/>
      <c r="N213" s="141"/>
      <c r="O213" s="8"/>
      <c r="P213" s="8"/>
      <c r="Q213" s="8"/>
      <c r="R213" s="8"/>
      <c r="S213" s="8"/>
      <c r="T213" s="8"/>
      <c r="U213" s="8"/>
      <c r="V213" s="8"/>
      <c r="W213" s="8"/>
      <c r="X213" s="8"/>
      <c r="Y213" s="8"/>
      <c r="Z213" s="145"/>
      <c r="AA213" s="145"/>
      <c r="AB213" s="8"/>
      <c r="AC213" s="8"/>
      <c r="AD213" s="8"/>
      <c r="AE213" s="8"/>
    </row>
    <row r="214" ht="15.75" customHeight="1">
      <c r="A214" s="8"/>
      <c r="B214" s="8"/>
      <c r="C214" s="8"/>
      <c r="D214" s="8"/>
      <c r="E214" s="8"/>
      <c r="F214" s="8"/>
      <c r="G214" s="145"/>
      <c r="H214" s="145"/>
      <c r="I214" s="141"/>
      <c r="J214" s="141"/>
      <c r="K214" s="141"/>
      <c r="L214" s="141"/>
      <c r="M214" s="141"/>
      <c r="N214" s="141"/>
      <c r="O214" s="8"/>
      <c r="P214" s="8"/>
      <c r="Q214" s="8"/>
      <c r="R214" s="8"/>
      <c r="S214" s="8"/>
      <c r="T214" s="8"/>
      <c r="U214" s="8"/>
      <c r="V214" s="8"/>
      <c r="W214" s="8"/>
      <c r="X214" s="8"/>
      <c r="Y214" s="8"/>
      <c r="Z214" s="145"/>
      <c r="AA214" s="145"/>
      <c r="AB214" s="8"/>
      <c r="AC214" s="8"/>
      <c r="AD214" s="8"/>
      <c r="AE214" s="8"/>
    </row>
    <row r="215" ht="15.75" customHeight="1">
      <c r="A215" s="8"/>
      <c r="B215" s="8"/>
      <c r="C215" s="8"/>
      <c r="D215" s="8"/>
      <c r="E215" s="8"/>
      <c r="F215" s="8"/>
      <c r="G215" s="145"/>
      <c r="H215" s="145"/>
      <c r="I215" s="141"/>
      <c r="J215" s="141"/>
      <c r="K215" s="141"/>
      <c r="L215" s="141"/>
      <c r="M215" s="141"/>
      <c r="N215" s="141"/>
      <c r="O215" s="8"/>
      <c r="P215" s="8"/>
      <c r="Q215" s="8"/>
      <c r="R215" s="8"/>
      <c r="S215" s="8"/>
      <c r="T215" s="8"/>
      <c r="U215" s="8"/>
      <c r="V215" s="8"/>
      <c r="W215" s="8"/>
      <c r="X215" s="8"/>
      <c r="Y215" s="8"/>
      <c r="Z215" s="145"/>
      <c r="AA215" s="145"/>
      <c r="AB215" s="8"/>
      <c r="AC215" s="8"/>
      <c r="AD215" s="8"/>
      <c r="AE215" s="8"/>
    </row>
    <row r="216" ht="15.75" customHeight="1">
      <c r="A216" s="8"/>
      <c r="B216" s="8"/>
      <c r="C216" s="8"/>
      <c r="D216" s="8"/>
      <c r="E216" s="8"/>
      <c r="F216" s="8"/>
      <c r="G216" s="145"/>
      <c r="H216" s="145"/>
      <c r="I216" s="141"/>
      <c r="J216" s="141"/>
      <c r="K216" s="141"/>
      <c r="L216" s="141"/>
      <c r="M216" s="141"/>
      <c r="N216" s="141"/>
      <c r="O216" s="8"/>
      <c r="P216" s="8"/>
      <c r="Q216" s="8"/>
      <c r="R216" s="8"/>
      <c r="S216" s="8"/>
      <c r="T216" s="8"/>
      <c r="U216" s="8"/>
      <c r="V216" s="8"/>
      <c r="W216" s="8"/>
      <c r="X216" s="8"/>
      <c r="Y216" s="8"/>
      <c r="Z216" s="145"/>
      <c r="AA216" s="145"/>
      <c r="AB216" s="8"/>
      <c r="AC216" s="8"/>
      <c r="AD216" s="8"/>
      <c r="AE216" s="8"/>
    </row>
    <row r="217" ht="15.75" customHeight="1">
      <c r="A217" s="8"/>
      <c r="B217" s="8"/>
      <c r="C217" s="8"/>
      <c r="D217" s="8"/>
      <c r="E217" s="8"/>
      <c r="F217" s="8"/>
      <c r="G217" s="145"/>
      <c r="H217" s="145"/>
      <c r="I217" s="141"/>
      <c r="J217" s="141"/>
      <c r="K217" s="141"/>
      <c r="L217" s="141"/>
      <c r="M217" s="141"/>
      <c r="N217" s="141"/>
      <c r="O217" s="8"/>
      <c r="P217" s="8"/>
      <c r="Q217" s="8"/>
      <c r="R217" s="8"/>
      <c r="S217" s="8"/>
      <c r="T217" s="8"/>
      <c r="U217" s="8"/>
      <c r="V217" s="8"/>
      <c r="W217" s="8"/>
      <c r="X217" s="8"/>
      <c r="Y217" s="8"/>
      <c r="Z217" s="145"/>
      <c r="AA217" s="145"/>
      <c r="AB217" s="8"/>
      <c r="AC217" s="8"/>
      <c r="AD217" s="8"/>
      <c r="AE217" s="8"/>
    </row>
    <row r="218" ht="15.75" customHeight="1">
      <c r="A218" s="8"/>
      <c r="B218" s="8"/>
      <c r="C218" s="8"/>
      <c r="D218" s="8"/>
      <c r="E218" s="8"/>
      <c r="F218" s="8"/>
      <c r="G218" s="145"/>
      <c r="H218" s="145"/>
      <c r="I218" s="141"/>
      <c r="J218" s="141"/>
      <c r="K218" s="141"/>
      <c r="L218" s="141"/>
      <c r="M218" s="141"/>
      <c r="N218" s="141"/>
      <c r="O218" s="8"/>
      <c r="P218" s="8"/>
      <c r="Q218" s="8"/>
      <c r="R218" s="8"/>
      <c r="S218" s="8"/>
      <c r="T218" s="8"/>
      <c r="U218" s="8"/>
      <c r="V218" s="8"/>
      <c r="W218" s="8"/>
      <c r="X218" s="8"/>
      <c r="Y218" s="8"/>
      <c r="Z218" s="145"/>
      <c r="AA218" s="145"/>
      <c r="AB218" s="8"/>
      <c r="AC218" s="8"/>
      <c r="AD218" s="8"/>
      <c r="AE218" s="8"/>
    </row>
    <row r="219" ht="15.75" customHeight="1">
      <c r="A219" s="8"/>
      <c r="B219" s="8"/>
      <c r="C219" s="8"/>
      <c r="D219" s="8"/>
      <c r="E219" s="8"/>
      <c r="F219" s="8"/>
      <c r="G219" s="145"/>
      <c r="H219" s="145"/>
      <c r="I219" s="141"/>
      <c r="J219" s="141"/>
      <c r="K219" s="141"/>
      <c r="L219" s="141"/>
      <c r="M219" s="141"/>
      <c r="N219" s="141"/>
      <c r="O219" s="8"/>
      <c r="P219" s="8"/>
      <c r="Q219" s="8"/>
      <c r="R219" s="8"/>
      <c r="S219" s="8"/>
      <c r="T219" s="8"/>
      <c r="U219" s="8"/>
      <c r="V219" s="8"/>
      <c r="W219" s="8"/>
      <c r="X219" s="8"/>
      <c r="Y219" s="8"/>
      <c r="Z219" s="145"/>
      <c r="AA219" s="145"/>
      <c r="AB219" s="8"/>
      <c r="AC219" s="8"/>
      <c r="AD219" s="8"/>
      <c r="AE219" s="8"/>
    </row>
    <row r="220" ht="15.75" customHeight="1">
      <c r="A220" s="8"/>
      <c r="B220" s="8"/>
      <c r="C220" s="8"/>
      <c r="D220" s="8"/>
      <c r="E220" s="8"/>
      <c r="F220" s="8"/>
      <c r="G220" s="145"/>
      <c r="H220" s="145"/>
      <c r="I220" s="141"/>
      <c r="J220" s="141"/>
      <c r="K220" s="141"/>
      <c r="L220" s="141"/>
      <c r="M220" s="141"/>
      <c r="N220" s="141"/>
      <c r="O220" s="8"/>
      <c r="P220" s="8"/>
      <c r="Q220" s="8"/>
      <c r="R220" s="8"/>
      <c r="S220" s="8"/>
      <c r="T220" s="8"/>
      <c r="U220" s="8"/>
      <c r="V220" s="8"/>
      <c r="W220" s="8"/>
      <c r="X220" s="8"/>
      <c r="Y220" s="8"/>
      <c r="Z220" s="145"/>
      <c r="AA220" s="145"/>
      <c r="AB220" s="8"/>
      <c r="AC220" s="8"/>
      <c r="AD220" s="8"/>
      <c r="AE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46" t="s">
        <v>447</v>
      </c>
      <c r="B1" s="147" t="s">
        <v>330</v>
      </c>
      <c r="C1" s="147" t="s">
        <v>448</v>
      </c>
      <c r="D1" s="147" t="s">
        <v>449</v>
      </c>
      <c r="E1" s="148"/>
      <c r="F1" s="148"/>
      <c r="G1" s="148"/>
      <c r="H1" s="148"/>
      <c r="I1" s="148"/>
      <c r="J1" s="148"/>
      <c r="K1" s="148"/>
      <c r="L1" s="148"/>
      <c r="M1" s="148"/>
      <c r="N1" s="148"/>
      <c r="O1" s="148"/>
      <c r="P1" s="148"/>
      <c r="Q1" s="148"/>
      <c r="R1" s="148"/>
      <c r="S1" s="148"/>
      <c r="T1" s="148"/>
      <c r="U1" s="148"/>
      <c r="V1" s="148"/>
      <c r="W1" s="148"/>
      <c r="X1" s="148"/>
    </row>
    <row r="2">
      <c r="A2" s="149" t="s">
        <v>354</v>
      </c>
      <c r="B2" s="150" t="s">
        <v>450</v>
      </c>
      <c r="C2" s="150" t="s">
        <v>451</v>
      </c>
      <c r="D2" s="150" t="s">
        <v>452</v>
      </c>
      <c r="E2" s="151"/>
      <c r="F2" s="151"/>
      <c r="G2" s="151"/>
      <c r="H2" s="151"/>
      <c r="I2" s="151"/>
      <c r="J2" s="151"/>
      <c r="K2" s="151"/>
      <c r="L2" s="151"/>
      <c r="M2" s="151"/>
      <c r="N2" s="151"/>
      <c r="O2" s="151"/>
      <c r="P2" s="151"/>
      <c r="Q2" s="151"/>
      <c r="R2" s="151"/>
      <c r="S2" s="151"/>
      <c r="T2" s="151"/>
      <c r="U2" s="151"/>
      <c r="V2" s="151"/>
      <c r="W2" s="151"/>
      <c r="X2" s="151"/>
    </row>
    <row r="3">
      <c r="A3" s="149" t="s">
        <v>371</v>
      </c>
      <c r="B3" s="150" t="s">
        <v>453</v>
      </c>
      <c r="C3" s="150" t="s">
        <v>454</v>
      </c>
      <c r="D3" s="150" t="s">
        <v>455</v>
      </c>
      <c r="E3" s="151"/>
      <c r="F3" s="151"/>
      <c r="G3" s="151"/>
      <c r="H3" s="151"/>
      <c r="I3" s="151"/>
      <c r="J3" s="151"/>
      <c r="K3" s="151"/>
      <c r="L3" s="151"/>
      <c r="M3" s="151"/>
      <c r="N3" s="151"/>
      <c r="O3" s="151"/>
      <c r="P3" s="151"/>
      <c r="Q3" s="151"/>
      <c r="R3" s="151"/>
      <c r="S3" s="151"/>
      <c r="T3" s="151"/>
      <c r="U3" s="151"/>
      <c r="V3" s="151"/>
      <c r="W3" s="151"/>
      <c r="X3" s="151"/>
    </row>
    <row r="4">
      <c r="A4" s="149" t="s">
        <v>425</v>
      </c>
      <c r="B4" s="150" t="s">
        <v>456</v>
      </c>
      <c r="C4" s="150" t="s">
        <v>457</v>
      </c>
      <c r="D4" s="150" t="s">
        <v>458</v>
      </c>
      <c r="E4" s="151"/>
      <c r="F4" s="151"/>
      <c r="G4" s="151"/>
      <c r="H4" s="151"/>
      <c r="I4" s="151"/>
      <c r="J4" s="151"/>
      <c r="K4" s="151"/>
      <c r="L4" s="151"/>
      <c r="M4" s="151"/>
      <c r="N4" s="151"/>
      <c r="O4" s="151"/>
      <c r="P4" s="151"/>
      <c r="Q4" s="151"/>
      <c r="R4" s="151"/>
      <c r="S4" s="151"/>
      <c r="T4" s="151"/>
      <c r="U4" s="151"/>
      <c r="V4" s="151"/>
      <c r="W4" s="151"/>
      <c r="X4" s="151"/>
    </row>
    <row r="5">
      <c r="A5" s="149" t="s">
        <v>429</v>
      </c>
      <c r="B5" s="150" t="s">
        <v>459</v>
      </c>
      <c r="C5" s="150" t="s">
        <v>460</v>
      </c>
      <c r="D5" s="150" t="s">
        <v>461</v>
      </c>
      <c r="E5" s="151"/>
      <c r="F5" s="151"/>
      <c r="G5" s="151"/>
      <c r="H5" s="151"/>
      <c r="I5" s="151"/>
      <c r="J5" s="151"/>
      <c r="K5" s="151"/>
      <c r="L5" s="151"/>
      <c r="M5" s="151"/>
      <c r="N5" s="151"/>
      <c r="O5" s="151"/>
      <c r="P5" s="151"/>
      <c r="Q5" s="151"/>
      <c r="R5" s="151"/>
      <c r="S5" s="151"/>
      <c r="T5" s="151"/>
      <c r="U5" s="151"/>
      <c r="V5" s="151"/>
      <c r="W5" s="151"/>
      <c r="X5" s="151"/>
    </row>
    <row r="6">
      <c r="A6" s="149" t="s">
        <v>433</v>
      </c>
      <c r="B6" s="150" t="s">
        <v>462</v>
      </c>
      <c r="C6" s="150" t="s">
        <v>463</v>
      </c>
      <c r="D6" s="150" t="s">
        <v>458</v>
      </c>
      <c r="E6" s="151"/>
      <c r="F6" s="151"/>
      <c r="G6" s="151"/>
      <c r="H6" s="151"/>
      <c r="I6" s="151"/>
      <c r="J6" s="151"/>
      <c r="K6" s="151"/>
      <c r="L6" s="151"/>
      <c r="M6" s="151"/>
      <c r="N6" s="151"/>
      <c r="O6" s="151"/>
      <c r="P6" s="151"/>
      <c r="Q6" s="151"/>
      <c r="R6" s="151"/>
      <c r="S6" s="151"/>
      <c r="T6" s="151"/>
      <c r="U6" s="151"/>
      <c r="V6" s="151"/>
      <c r="W6" s="151"/>
      <c r="X6" s="151"/>
    </row>
    <row r="7" ht="120.0" customHeight="1">
      <c r="A7" s="149" t="s">
        <v>6</v>
      </c>
      <c r="B7" s="150" t="s">
        <v>464</v>
      </c>
      <c r="C7" s="150" t="s">
        <v>465</v>
      </c>
      <c r="D7" s="150" t="s">
        <v>466</v>
      </c>
      <c r="E7" s="151"/>
      <c r="F7" s="151"/>
      <c r="G7" s="151"/>
      <c r="H7" s="151"/>
      <c r="I7" s="151"/>
      <c r="J7" s="151"/>
      <c r="K7" s="151"/>
      <c r="L7" s="151"/>
      <c r="M7" s="151"/>
      <c r="N7" s="151"/>
      <c r="O7" s="151"/>
      <c r="P7" s="151"/>
      <c r="Q7" s="151"/>
      <c r="R7" s="151"/>
      <c r="S7" s="151"/>
      <c r="T7" s="151"/>
      <c r="U7" s="151"/>
      <c r="V7" s="151"/>
      <c r="W7" s="151"/>
      <c r="X7" s="151"/>
    </row>
    <row r="8">
      <c r="A8" s="149" t="s">
        <v>396</v>
      </c>
      <c r="B8" s="150" t="s">
        <v>467</v>
      </c>
      <c r="C8" s="150" t="s">
        <v>468</v>
      </c>
      <c r="D8" s="150" t="s">
        <v>455</v>
      </c>
      <c r="E8" s="151"/>
      <c r="F8" s="151"/>
      <c r="G8" s="151"/>
      <c r="H8" s="151"/>
      <c r="I8" s="151"/>
      <c r="J8" s="151"/>
      <c r="K8" s="151"/>
      <c r="L8" s="151"/>
      <c r="M8" s="151"/>
      <c r="N8" s="151"/>
      <c r="O8" s="151"/>
      <c r="P8" s="151"/>
      <c r="Q8" s="151"/>
      <c r="R8" s="151"/>
      <c r="S8" s="151"/>
      <c r="T8" s="151"/>
      <c r="U8" s="151"/>
      <c r="V8" s="151"/>
      <c r="W8" s="151"/>
      <c r="X8" s="151"/>
    </row>
    <row r="9">
      <c r="A9" s="149" t="s">
        <v>419</v>
      </c>
      <c r="B9" s="150" t="s">
        <v>469</v>
      </c>
      <c r="C9" s="150" t="s">
        <v>470</v>
      </c>
      <c r="D9" s="150" t="s">
        <v>471</v>
      </c>
      <c r="E9" s="151"/>
      <c r="F9" s="151"/>
      <c r="G9" s="151"/>
      <c r="H9" s="151"/>
      <c r="I9" s="151"/>
      <c r="J9" s="151"/>
      <c r="K9" s="151"/>
      <c r="L9" s="151"/>
      <c r="M9" s="151"/>
      <c r="N9" s="151"/>
      <c r="O9" s="151"/>
      <c r="P9" s="151"/>
      <c r="Q9" s="151"/>
      <c r="R9" s="151"/>
      <c r="S9" s="151"/>
      <c r="T9" s="151"/>
      <c r="U9" s="151"/>
      <c r="V9" s="151"/>
      <c r="W9" s="151"/>
      <c r="X9" s="151"/>
    </row>
    <row r="10">
      <c r="A10" s="149" t="s">
        <v>437</v>
      </c>
      <c r="B10" s="150" t="s">
        <v>472</v>
      </c>
      <c r="C10" s="150" t="s">
        <v>473</v>
      </c>
      <c r="D10" s="150" t="s">
        <v>458</v>
      </c>
      <c r="E10" s="151"/>
      <c r="F10" s="151"/>
      <c r="G10" s="151"/>
      <c r="H10" s="151"/>
      <c r="I10" s="151"/>
      <c r="J10" s="151"/>
      <c r="K10" s="151"/>
      <c r="L10" s="151"/>
      <c r="M10" s="151"/>
      <c r="N10" s="151"/>
      <c r="O10" s="151"/>
      <c r="P10" s="151"/>
      <c r="Q10" s="151"/>
      <c r="R10" s="151"/>
      <c r="S10" s="151"/>
      <c r="T10" s="151"/>
      <c r="U10" s="151"/>
      <c r="V10" s="151"/>
      <c r="W10" s="151"/>
      <c r="X10" s="151"/>
    </row>
    <row r="11">
      <c r="A11" s="149" t="s">
        <v>440</v>
      </c>
      <c r="B11" s="150" t="s">
        <v>474</v>
      </c>
      <c r="C11" s="150" t="s">
        <v>475</v>
      </c>
      <c r="D11" s="150" t="s">
        <v>458</v>
      </c>
      <c r="E11" s="151"/>
      <c r="F11" s="151"/>
      <c r="G11" s="151"/>
      <c r="H11" s="151"/>
      <c r="I11" s="151"/>
      <c r="J11" s="151"/>
      <c r="K11" s="151"/>
      <c r="L11" s="151"/>
      <c r="M11" s="151"/>
      <c r="N11" s="151"/>
      <c r="O11" s="151"/>
      <c r="P11" s="151"/>
      <c r="Q11" s="151"/>
      <c r="R11" s="151"/>
      <c r="S11" s="151"/>
      <c r="T11" s="151"/>
      <c r="U11" s="151"/>
      <c r="V11" s="151"/>
      <c r="W11" s="151"/>
      <c r="X11" s="151"/>
    </row>
    <row r="12">
      <c r="A12" s="149" t="s">
        <v>441</v>
      </c>
      <c r="B12" s="150" t="s">
        <v>476</v>
      </c>
      <c r="C12" s="150" t="s">
        <v>477</v>
      </c>
      <c r="D12" s="150" t="s">
        <v>458</v>
      </c>
      <c r="E12" s="151"/>
      <c r="F12" s="151"/>
      <c r="G12" s="151"/>
      <c r="H12" s="151"/>
      <c r="I12" s="151"/>
      <c r="J12" s="151"/>
      <c r="K12" s="151"/>
      <c r="L12" s="151"/>
      <c r="M12" s="151"/>
      <c r="N12" s="151"/>
      <c r="O12" s="151"/>
      <c r="P12" s="151"/>
      <c r="Q12" s="151"/>
      <c r="R12" s="151"/>
      <c r="S12" s="151"/>
      <c r="T12" s="151"/>
      <c r="U12" s="151"/>
      <c r="V12" s="151"/>
      <c r="W12" s="151"/>
      <c r="X12" s="151"/>
    </row>
    <row r="13">
      <c r="A13" s="149" t="s">
        <v>442</v>
      </c>
      <c r="B13" s="150" t="s">
        <v>478</v>
      </c>
      <c r="C13" s="150" t="s">
        <v>479</v>
      </c>
      <c r="D13" s="150" t="s">
        <v>458</v>
      </c>
      <c r="E13" s="151"/>
      <c r="F13" s="151"/>
      <c r="G13" s="151"/>
      <c r="H13" s="151"/>
      <c r="I13" s="151"/>
      <c r="J13" s="151"/>
      <c r="K13" s="151"/>
      <c r="L13" s="151"/>
      <c r="M13" s="151"/>
      <c r="N13" s="151"/>
      <c r="O13" s="151"/>
      <c r="P13" s="151"/>
      <c r="Q13" s="151"/>
      <c r="R13" s="151"/>
      <c r="S13" s="151"/>
      <c r="T13" s="151"/>
      <c r="U13" s="151"/>
      <c r="V13" s="151"/>
      <c r="W13" s="151"/>
      <c r="X13" s="151"/>
    </row>
    <row r="14">
      <c r="A14" s="149" t="s">
        <v>443</v>
      </c>
      <c r="B14" s="150" t="s">
        <v>480</v>
      </c>
      <c r="C14" s="150" t="s">
        <v>481</v>
      </c>
      <c r="D14" s="150" t="s">
        <v>458</v>
      </c>
      <c r="E14" s="151"/>
      <c r="F14" s="151"/>
      <c r="G14" s="151"/>
      <c r="H14" s="151"/>
      <c r="I14" s="151"/>
      <c r="J14" s="151"/>
      <c r="K14" s="151"/>
      <c r="L14" s="151"/>
      <c r="M14" s="151"/>
      <c r="N14" s="151"/>
      <c r="O14" s="151"/>
      <c r="P14" s="151"/>
      <c r="Q14" s="151"/>
      <c r="R14" s="151"/>
      <c r="S14" s="151"/>
      <c r="T14" s="151"/>
      <c r="U14" s="151"/>
      <c r="V14" s="151"/>
      <c r="W14" s="151"/>
      <c r="X14" s="151"/>
    </row>
    <row r="15">
      <c r="A15" s="149" t="s">
        <v>444</v>
      </c>
      <c r="B15" s="150" t="s">
        <v>482</v>
      </c>
      <c r="C15" s="150" t="s">
        <v>483</v>
      </c>
      <c r="D15" s="150" t="s">
        <v>484</v>
      </c>
      <c r="E15" s="151"/>
      <c r="F15" s="151"/>
      <c r="G15" s="151"/>
      <c r="H15" s="151"/>
      <c r="I15" s="151"/>
      <c r="J15" s="151"/>
      <c r="K15" s="151"/>
      <c r="L15" s="151"/>
      <c r="M15" s="151"/>
      <c r="N15" s="151"/>
      <c r="O15" s="151"/>
      <c r="P15" s="151"/>
      <c r="Q15" s="151"/>
      <c r="R15" s="151"/>
      <c r="S15" s="151"/>
      <c r="T15" s="151"/>
      <c r="U15" s="151"/>
      <c r="V15" s="151"/>
      <c r="W15" s="151"/>
      <c r="X15" s="151"/>
    </row>
    <row r="16">
      <c r="A16" s="149" t="s">
        <v>446</v>
      </c>
      <c r="B16" s="152"/>
      <c r="C16" s="152"/>
      <c r="D16" s="150" t="s">
        <v>466</v>
      </c>
      <c r="E16" s="151"/>
      <c r="F16" s="151"/>
      <c r="G16" s="151"/>
      <c r="H16" s="151"/>
      <c r="I16" s="151"/>
      <c r="J16" s="151"/>
      <c r="K16" s="151"/>
      <c r="L16" s="151"/>
      <c r="M16" s="151"/>
      <c r="N16" s="151"/>
      <c r="O16" s="151"/>
      <c r="P16" s="151"/>
      <c r="Q16" s="151"/>
      <c r="R16" s="151"/>
      <c r="S16" s="151"/>
      <c r="T16" s="151"/>
      <c r="U16" s="151"/>
      <c r="V16" s="151"/>
      <c r="W16" s="151"/>
      <c r="X16" s="151"/>
    </row>
    <row r="17">
      <c r="A17" s="149" t="s">
        <v>445</v>
      </c>
      <c r="B17" s="150" t="s">
        <v>485</v>
      </c>
      <c r="C17" s="150" t="s">
        <v>486</v>
      </c>
      <c r="D17" s="150" t="s">
        <v>458</v>
      </c>
      <c r="E17" s="151"/>
      <c r="F17" s="151"/>
      <c r="G17" s="151"/>
      <c r="H17" s="151"/>
      <c r="I17" s="151"/>
      <c r="J17" s="151"/>
      <c r="K17" s="151"/>
      <c r="L17" s="151"/>
      <c r="M17" s="151"/>
      <c r="N17" s="151"/>
      <c r="O17" s="151"/>
      <c r="P17" s="151"/>
      <c r="Q17" s="151"/>
      <c r="R17" s="151"/>
      <c r="S17" s="151"/>
      <c r="T17" s="151"/>
      <c r="U17" s="151"/>
      <c r="V17" s="151"/>
      <c r="W17" s="151"/>
      <c r="X17" s="151"/>
    </row>
    <row r="18">
      <c r="A18" s="153"/>
      <c r="B18" s="148"/>
      <c r="C18" s="148"/>
      <c r="D18" s="148"/>
      <c r="E18" s="148"/>
      <c r="F18" s="148"/>
      <c r="G18" s="148"/>
      <c r="H18" s="148"/>
      <c r="I18" s="148"/>
      <c r="J18" s="148"/>
      <c r="K18" s="148"/>
      <c r="L18" s="148"/>
      <c r="M18" s="148"/>
      <c r="N18" s="148"/>
      <c r="O18" s="148"/>
      <c r="P18" s="148"/>
      <c r="Q18" s="148"/>
      <c r="R18" s="148"/>
      <c r="S18" s="148"/>
      <c r="T18" s="148"/>
      <c r="U18" s="148"/>
      <c r="V18" s="148"/>
      <c r="W18" s="148"/>
      <c r="X18" s="148"/>
    </row>
    <row r="19">
      <c r="A19" s="153"/>
      <c r="B19" s="148"/>
      <c r="C19" s="148"/>
      <c r="D19" s="148"/>
      <c r="E19" s="148"/>
      <c r="F19" s="148"/>
      <c r="G19" s="148"/>
      <c r="H19" s="148"/>
      <c r="I19" s="148"/>
      <c r="J19" s="148"/>
      <c r="K19" s="148"/>
      <c r="L19" s="148"/>
      <c r="M19" s="148"/>
      <c r="N19" s="148"/>
      <c r="O19" s="148"/>
      <c r="P19" s="148"/>
      <c r="Q19" s="148"/>
      <c r="R19" s="148"/>
      <c r="S19" s="148"/>
      <c r="T19" s="148"/>
      <c r="U19" s="148"/>
      <c r="V19" s="148"/>
      <c r="W19" s="148"/>
      <c r="X19" s="148"/>
    </row>
    <row r="20">
      <c r="A20" s="153"/>
      <c r="B20" s="148"/>
      <c r="C20" s="148"/>
      <c r="D20" s="148"/>
      <c r="E20" s="148"/>
      <c r="F20" s="148"/>
      <c r="G20" s="148"/>
      <c r="H20" s="148"/>
      <c r="I20" s="148"/>
      <c r="J20" s="148"/>
      <c r="K20" s="148"/>
      <c r="L20" s="148"/>
      <c r="M20" s="148"/>
      <c r="N20" s="148"/>
      <c r="O20" s="148"/>
      <c r="P20" s="148"/>
      <c r="Q20" s="148"/>
      <c r="R20" s="148"/>
      <c r="S20" s="148"/>
      <c r="T20" s="148"/>
      <c r="U20" s="148"/>
      <c r="V20" s="148"/>
      <c r="W20" s="148"/>
      <c r="X20" s="148"/>
    </row>
    <row r="21" ht="15.75" customHeight="1">
      <c r="A21" s="153"/>
      <c r="B21" s="148"/>
      <c r="C21" s="148"/>
      <c r="D21" s="148"/>
      <c r="E21" s="148"/>
      <c r="F21" s="148"/>
      <c r="G21" s="148"/>
      <c r="H21" s="148"/>
      <c r="I21" s="148"/>
      <c r="J21" s="148"/>
      <c r="K21" s="148"/>
      <c r="L21" s="148"/>
      <c r="M21" s="148"/>
      <c r="N21" s="148"/>
      <c r="O21" s="148"/>
      <c r="P21" s="148"/>
      <c r="Q21" s="148"/>
      <c r="R21" s="148"/>
      <c r="S21" s="148"/>
      <c r="T21" s="148"/>
      <c r="U21" s="148"/>
      <c r="V21" s="148"/>
      <c r="W21" s="148"/>
      <c r="X21" s="148"/>
    </row>
    <row r="22" ht="15.75" customHeight="1">
      <c r="A22" s="153"/>
      <c r="B22" s="148"/>
      <c r="C22" s="148"/>
      <c r="D22" s="148"/>
      <c r="E22" s="148"/>
      <c r="F22" s="148"/>
      <c r="G22" s="148"/>
      <c r="H22" s="148"/>
      <c r="I22" s="148"/>
      <c r="J22" s="148"/>
      <c r="K22" s="148"/>
      <c r="L22" s="148"/>
      <c r="M22" s="148"/>
      <c r="N22" s="148"/>
      <c r="O22" s="148"/>
      <c r="P22" s="148"/>
      <c r="Q22" s="148"/>
      <c r="R22" s="148"/>
      <c r="S22" s="148"/>
      <c r="T22" s="148"/>
      <c r="U22" s="148"/>
      <c r="V22" s="148"/>
      <c r="W22" s="148"/>
      <c r="X22" s="148"/>
    </row>
    <row r="23" ht="15.75" customHeight="1">
      <c r="A23" s="153"/>
      <c r="B23" s="148"/>
      <c r="C23" s="148"/>
      <c r="D23" s="148"/>
      <c r="E23" s="148"/>
      <c r="F23" s="148"/>
      <c r="G23" s="148"/>
      <c r="H23" s="148"/>
      <c r="I23" s="148"/>
      <c r="J23" s="148"/>
      <c r="K23" s="148"/>
      <c r="L23" s="148"/>
      <c r="M23" s="148"/>
      <c r="N23" s="148"/>
      <c r="O23" s="148"/>
      <c r="P23" s="148"/>
      <c r="Q23" s="148"/>
      <c r="R23" s="148"/>
      <c r="S23" s="148"/>
      <c r="T23" s="148"/>
      <c r="U23" s="148"/>
      <c r="V23" s="148"/>
      <c r="W23" s="148"/>
      <c r="X23" s="148"/>
    </row>
    <row r="24" ht="15.75" customHeight="1">
      <c r="A24" s="153"/>
      <c r="B24" s="148"/>
      <c r="C24" s="148"/>
      <c r="D24" s="148"/>
      <c r="E24" s="148"/>
      <c r="F24" s="148"/>
      <c r="G24" s="148"/>
      <c r="H24" s="148"/>
      <c r="I24" s="148"/>
      <c r="J24" s="148"/>
      <c r="K24" s="148"/>
      <c r="L24" s="148"/>
      <c r="M24" s="148"/>
      <c r="N24" s="148"/>
      <c r="O24" s="148"/>
      <c r="P24" s="148"/>
      <c r="Q24" s="148"/>
      <c r="R24" s="148"/>
      <c r="S24" s="148"/>
      <c r="T24" s="148"/>
      <c r="U24" s="148"/>
      <c r="V24" s="148"/>
      <c r="W24" s="148"/>
      <c r="X24" s="148"/>
    </row>
    <row r="25" ht="15.75" customHeight="1">
      <c r="A25" s="153"/>
      <c r="B25" s="148"/>
      <c r="C25" s="148"/>
      <c r="D25" s="148"/>
      <c r="E25" s="148"/>
      <c r="F25" s="148"/>
      <c r="G25" s="148"/>
      <c r="H25" s="148"/>
      <c r="I25" s="148"/>
      <c r="J25" s="148"/>
      <c r="K25" s="148"/>
      <c r="L25" s="148"/>
      <c r="M25" s="148"/>
      <c r="N25" s="148"/>
      <c r="O25" s="148"/>
      <c r="P25" s="148"/>
      <c r="Q25" s="148"/>
      <c r="R25" s="148"/>
      <c r="S25" s="148"/>
      <c r="T25" s="148"/>
      <c r="U25" s="148"/>
      <c r="V25" s="148"/>
      <c r="W25" s="148"/>
      <c r="X25" s="148"/>
    </row>
    <row r="26" ht="15.75" customHeight="1">
      <c r="A26" s="153"/>
      <c r="B26" s="148"/>
      <c r="C26" s="148"/>
      <c r="D26" s="148"/>
      <c r="E26" s="148"/>
      <c r="F26" s="148"/>
      <c r="G26" s="148"/>
      <c r="H26" s="148"/>
      <c r="I26" s="148"/>
      <c r="J26" s="148"/>
      <c r="K26" s="148"/>
      <c r="L26" s="148"/>
      <c r="M26" s="148"/>
      <c r="N26" s="148"/>
      <c r="O26" s="148"/>
      <c r="P26" s="148"/>
      <c r="Q26" s="148"/>
      <c r="R26" s="148"/>
      <c r="S26" s="148"/>
      <c r="T26" s="148"/>
      <c r="U26" s="148"/>
      <c r="V26" s="148"/>
      <c r="W26" s="148"/>
      <c r="X26" s="148"/>
    </row>
    <row r="27" ht="15.75" customHeight="1">
      <c r="A27" s="153"/>
      <c r="B27" s="148"/>
      <c r="C27" s="148"/>
      <c r="D27" s="148"/>
      <c r="E27" s="148"/>
      <c r="F27" s="148"/>
      <c r="G27" s="148"/>
      <c r="H27" s="148"/>
      <c r="I27" s="148"/>
      <c r="J27" s="148"/>
      <c r="K27" s="148"/>
      <c r="L27" s="148"/>
      <c r="M27" s="148"/>
      <c r="N27" s="148"/>
      <c r="O27" s="148"/>
      <c r="P27" s="148"/>
      <c r="Q27" s="148"/>
      <c r="R27" s="148"/>
      <c r="S27" s="148"/>
      <c r="T27" s="148"/>
      <c r="U27" s="148"/>
      <c r="V27" s="148"/>
      <c r="W27" s="148"/>
      <c r="X27" s="148"/>
    </row>
    <row r="28" ht="15.75" customHeight="1">
      <c r="A28" s="153"/>
      <c r="B28" s="148"/>
      <c r="C28" s="148"/>
      <c r="D28" s="148"/>
      <c r="E28" s="148"/>
      <c r="F28" s="148"/>
      <c r="G28" s="148"/>
      <c r="H28" s="148"/>
      <c r="I28" s="148"/>
      <c r="J28" s="148"/>
      <c r="K28" s="148"/>
      <c r="L28" s="148"/>
      <c r="M28" s="148"/>
      <c r="N28" s="148"/>
      <c r="O28" s="148"/>
      <c r="P28" s="148"/>
      <c r="Q28" s="148"/>
      <c r="R28" s="148"/>
      <c r="S28" s="148"/>
      <c r="T28" s="148"/>
      <c r="U28" s="148"/>
      <c r="V28" s="148"/>
      <c r="W28" s="148"/>
      <c r="X28" s="148"/>
    </row>
    <row r="29" ht="15.75" customHeight="1">
      <c r="A29" s="153"/>
      <c r="B29" s="148"/>
      <c r="C29" s="148"/>
      <c r="D29" s="148"/>
      <c r="E29" s="148"/>
      <c r="F29" s="148"/>
      <c r="G29" s="148"/>
      <c r="H29" s="148"/>
      <c r="I29" s="148"/>
      <c r="J29" s="148"/>
      <c r="K29" s="148"/>
      <c r="L29" s="148"/>
      <c r="M29" s="148"/>
      <c r="N29" s="148"/>
      <c r="O29" s="148"/>
      <c r="P29" s="148"/>
      <c r="Q29" s="148"/>
      <c r="R29" s="148"/>
      <c r="S29" s="148"/>
      <c r="T29" s="148"/>
      <c r="U29" s="148"/>
      <c r="V29" s="148"/>
      <c r="W29" s="148"/>
      <c r="X29" s="148"/>
    </row>
    <row r="30" ht="15.75" customHeight="1">
      <c r="A30" s="153"/>
      <c r="B30" s="148"/>
      <c r="C30" s="148"/>
      <c r="D30" s="148"/>
      <c r="E30" s="148"/>
      <c r="F30" s="148"/>
      <c r="G30" s="148"/>
      <c r="H30" s="148"/>
      <c r="I30" s="148"/>
      <c r="J30" s="148"/>
      <c r="K30" s="148"/>
      <c r="L30" s="148"/>
      <c r="M30" s="148"/>
      <c r="N30" s="148"/>
      <c r="O30" s="148"/>
      <c r="P30" s="148"/>
      <c r="Q30" s="148"/>
      <c r="R30" s="148"/>
      <c r="S30" s="148"/>
      <c r="T30" s="148"/>
      <c r="U30" s="148"/>
      <c r="V30" s="148"/>
      <c r="W30" s="148"/>
      <c r="X30" s="148"/>
    </row>
    <row r="31" ht="15.75" customHeight="1">
      <c r="A31" s="153"/>
      <c r="B31" s="148"/>
      <c r="C31" s="148"/>
      <c r="D31" s="148"/>
      <c r="E31" s="148"/>
      <c r="F31" s="148"/>
      <c r="G31" s="148"/>
      <c r="H31" s="148"/>
      <c r="I31" s="148"/>
      <c r="J31" s="148"/>
      <c r="K31" s="148"/>
      <c r="L31" s="148"/>
      <c r="M31" s="148"/>
      <c r="N31" s="148"/>
      <c r="O31" s="148"/>
      <c r="P31" s="148"/>
      <c r="Q31" s="148"/>
      <c r="R31" s="148"/>
      <c r="S31" s="148"/>
      <c r="T31" s="148"/>
      <c r="U31" s="148"/>
      <c r="V31" s="148"/>
      <c r="W31" s="148"/>
      <c r="X31" s="148"/>
    </row>
    <row r="32" ht="15.75" customHeight="1">
      <c r="A32" s="153"/>
      <c r="B32" s="148"/>
      <c r="C32" s="148"/>
      <c r="D32" s="148"/>
      <c r="E32" s="148"/>
      <c r="F32" s="148"/>
      <c r="G32" s="148"/>
      <c r="H32" s="148"/>
      <c r="I32" s="148"/>
      <c r="J32" s="148"/>
      <c r="K32" s="148"/>
      <c r="L32" s="148"/>
      <c r="M32" s="148"/>
      <c r="N32" s="148"/>
      <c r="O32" s="148"/>
      <c r="P32" s="148"/>
      <c r="Q32" s="148"/>
      <c r="R32" s="148"/>
      <c r="S32" s="148"/>
      <c r="T32" s="148"/>
      <c r="U32" s="148"/>
      <c r="V32" s="148"/>
      <c r="W32" s="148"/>
      <c r="X32" s="148"/>
    </row>
    <row r="33" ht="15.75" customHeight="1">
      <c r="A33" s="153"/>
      <c r="B33" s="148"/>
      <c r="C33" s="148"/>
      <c r="D33" s="148"/>
      <c r="E33" s="148"/>
      <c r="F33" s="148"/>
      <c r="G33" s="148"/>
      <c r="H33" s="148"/>
      <c r="I33" s="148"/>
      <c r="J33" s="148"/>
      <c r="K33" s="148"/>
      <c r="L33" s="148"/>
      <c r="M33" s="148"/>
      <c r="N33" s="148"/>
      <c r="O33" s="148"/>
      <c r="P33" s="148"/>
      <c r="Q33" s="148"/>
      <c r="R33" s="148"/>
      <c r="S33" s="148"/>
      <c r="T33" s="148"/>
      <c r="U33" s="148"/>
      <c r="V33" s="148"/>
      <c r="W33" s="148"/>
      <c r="X33" s="148"/>
    </row>
    <row r="34" ht="15.75" customHeight="1">
      <c r="A34" s="153"/>
      <c r="B34" s="148"/>
      <c r="C34" s="148"/>
      <c r="D34" s="148"/>
      <c r="E34" s="148"/>
      <c r="F34" s="148"/>
      <c r="G34" s="148"/>
      <c r="H34" s="148"/>
      <c r="I34" s="148"/>
      <c r="J34" s="148"/>
      <c r="K34" s="148"/>
      <c r="L34" s="148"/>
      <c r="M34" s="148"/>
      <c r="N34" s="148"/>
      <c r="O34" s="148"/>
      <c r="P34" s="148"/>
      <c r="Q34" s="148"/>
      <c r="R34" s="148"/>
      <c r="S34" s="148"/>
      <c r="T34" s="148"/>
      <c r="U34" s="148"/>
      <c r="V34" s="148"/>
      <c r="W34" s="148"/>
      <c r="X34" s="148"/>
    </row>
    <row r="35" ht="15.75" customHeight="1">
      <c r="A35" s="153"/>
      <c r="B35" s="148"/>
      <c r="C35" s="148"/>
      <c r="D35" s="148"/>
      <c r="E35" s="148"/>
      <c r="F35" s="148"/>
      <c r="G35" s="148"/>
      <c r="H35" s="148"/>
      <c r="I35" s="148"/>
      <c r="J35" s="148"/>
      <c r="K35" s="148"/>
      <c r="L35" s="148"/>
      <c r="M35" s="148"/>
      <c r="N35" s="148"/>
      <c r="O35" s="148"/>
      <c r="P35" s="148"/>
      <c r="Q35" s="148"/>
      <c r="R35" s="148"/>
      <c r="S35" s="148"/>
      <c r="T35" s="148"/>
      <c r="U35" s="148"/>
      <c r="V35" s="148"/>
      <c r="W35" s="148"/>
      <c r="X35" s="148"/>
    </row>
    <row r="36" ht="15.75" customHeight="1">
      <c r="A36" s="153"/>
      <c r="B36" s="148"/>
      <c r="C36" s="148"/>
      <c r="D36" s="148"/>
      <c r="E36" s="148"/>
      <c r="F36" s="148"/>
      <c r="G36" s="148"/>
      <c r="H36" s="148"/>
      <c r="I36" s="148"/>
      <c r="J36" s="148"/>
      <c r="K36" s="148"/>
      <c r="L36" s="148"/>
      <c r="M36" s="148"/>
      <c r="N36" s="148"/>
      <c r="O36" s="148"/>
      <c r="P36" s="148"/>
      <c r="Q36" s="148"/>
      <c r="R36" s="148"/>
      <c r="S36" s="148"/>
      <c r="T36" s="148"/>
      <c r="U36" s="148"/>
      <c r="V36" s="148"/>
      <c r="W36" s="148"/>
      <c r="X36" s="148"/>
    </row>
    <row r="37" ht="15.75" customHeight="1">
      <c r="A37" s="153"/>
      <c r="B37" s="148"/>
      <c r="C37" s="148"/>
      <c r="D37" s="148"/>
      <c r="E37" s="148"/>
      <c r="F37" s="148"/>
      <c r="G37" s="148"/>
      <c r="H37" s="148"/>
      <c r="I37" s="148"/>
      <c r="J37" s="148"/>
      <c r="K37" s="148"/>
      <c r="L37" s="148"/>
      <c r="M37" s="148"/>
      <c r="N37" s="148"/>
      <c r="O37" s="148"/>
      <c r="P37" s="148"/>
      <c r="Q37" s="148"/>
      <c r="R37" s="148"/>
      <c r="S37" s="148"/>
      <c r="T37" s="148"/>
      <c r="U37" s="148"/>
      <c r="V37" s="148"/>
      <c r="W37" s="148"/>
      <c r="X37" s="148"/>
    </row>
    <row r="38" ht="15.75" customHeight="1">
      <c r="A38" s="153"/>
      <c r="B38" s="148"/>
      <c r="C38" s="148"/>
      <c r="D38" s="148"/>
      <c r="E38" s="148"/>
      <c r="F38" s="148"/>
      <c r="G38" s="148"/>
      <c r="H38" s="148"/>
      <c r="I38" s="148"/>
      <c r="J38" s="148"/>
      <c r="K38" s="148"/>
      <c r="L38" s="148"/>
      <c r="M38" s="148"/>
      <c r="N38" s="148"/>
      <c r="O38" s="148"/>
      <c r="P38" s="148"/>
      <c r="Q38" s="148"/>
      <c r="R38" s="148"/>
      <c r="S38" s="148"/>
      <c r="T38" s="148"/>
      <c r="U38" s="148"/>
      <c r="V38" s="148"/>
      <c r="W38" s="148"/>
      <c r="X38" s="148"/>
    </row>
    <row r="39" ht="15.75" customHeight="1">
      <c r="A39" s="153"/>
      <c r="B39" s="148"/>
      <c r="C39" s="148"/>
      <c r="D39" s="148"/>
      <c r="E39" s="148"/>
      <c r="F39" s="148"/>
      <c r="G39" s="148"/>
      <c r="H39" s="148"/>
      <c r="I39" s="148"/>
      <c r="J39" s="148"/>
      <c r="K39" s="148"/>
      <c r="L39" s="148"/>
      <c r="M39" s="148"/>
      <c r="N39" s="148"/>
      <c r="O39" s="148"/>
      <c r="P39" s="148"/>
      <c r="Q39" s="148"/>
      <c r="R39" s="148"/>
      <c r="S39" s="148"/>
      <c r="T39" s="148"/>
      <c r="U39" s="148"/>
      <c r="V39" s="148"/>
      <c r="W39" s="148"/>
      <c r="X39" s="148"/>
    </row>
    <row r="40" ht="15.75" customHeight="1">
      <c r="A40" s="153"/>
      <c r="B40" s="148"/>
      <c r="C40" s="148"/>
      <c r="D40" s="148"/>
      <c r="E40" s="148"/>
      <c r="F40" s="148"/>
      <c r="G40" s="148"/>
      <c r="H40" s="148"/>
      <c r="I40" s="148"/>
      <c r="J40" s="148"/>
      <c r="K40" s="148"/>
      <c r="L40" s="148"/>
      <c r="M40" s="148"/>
      <c r="N40" s="148"/>
      <c r="O40" s="148"/>
      <c r="P40" s="148"/>
      <c r="Q40" s="148"/>
      <c r="R40" s="148"/>
      <c r="S40" s="148"/>
      <c r="T40" s="148"/>
      <c r="U40" s="148"/>
      <c r="V40" s="148"/>
      <c r="W40" s="148"/>
      <c r="X40" s="148"/>
    </row>
    <row r="41" ht="15.75" customHeight="1">
      <c r="A41" s="153"/>
      <c r="B41" s="148"/>
      <c r="C41" s="148"/>
      <c r="D41" s="148"/>
      <c r="E41" s="148"/>
      <c r="F41" s="148"/>
      <c r="G41" s="148"/>
      <c r="H41" s="148"/>
      <c r="I41" s="148"/>
      <c r="J41" s="148"/>
      <c r="K41" s="148"/>
      <c r="L41" s="148"/>
      <c r="M41" s="148"/>
      <c r="N41" s="148"/>
      <c r="O41" s="148"/>
      <c r="P41" s="148"/>
      <c r="Q41" s="148"/>
      <c r="R41" s="148"/>
      <c r="S41" s="148"/>
      <c r="T41" s="148"/>
      <c r="U41" s="148"/>
      <c r="V41" s="148"/>
      <c r="W41" s="148"/>
      <c r="X41" s="148"/>
    </row>
    <row r="42" ht="15.75" customHeight="1">
      <c r="A42" s="153"/>
      <c r="B42" s="148"/>
      <c r="C42" s="148"/>
      <c r="D42" s="148"/>
      <c r="E42" s="148"/>
      <c r="F42" s="148"/>
      <c r="G42" s="148"/>
      <c r="H42" s="148"/>
      <c r="I42" s="148"/>
      <c r="J42" s="148"/>
      <c r="K42" s="148"/>
      <c r="L42" s="148"/>
      <c r="M42" s="148"/>
      <c r="N42" s="148"/>
      <c r="O42" s="148"/>
      <c r="P42" s="148"/>
      <c r="Q42" s="148"/>
      <c r="R42" s="148"/>
      <c r="S42" s="148"/>
      <c r="T42" s="148"/>
      <c r="U42" s="148"/>
      <c r="V42" s="148"/>
      <c r="W42" s="148"/>
      <c r="X42" s="148"/>
    </row>
    <row r="43" ht="15.75" customHeight="1">
      <c r="A43" s="153"/>
      <c r="B43" s="148"/>
      <c r="C43" s="148"/>
      <c r="D43" s="148"/>
      <c r="E43" s="148"/>
      <c r="F43" s="148"/>
      <c r="G43" s="148"/>
      <c r="H43" s="148"/>
      <c r="I43" s="148"/>
      <c r="J43" s="148"/>
      <c r="K43" s="148"/>
      <c r="L43" s="148"/>
      <c r="M43" s="148"/>
      <c r="N43" s="148"/>
      <c r="O43" s="148"/>
      <c r="P43" s="148"/>
      <c r="Q43" s="148"/>
      <c r="R43" s="148"/>
      <c r="S43" s="148"/>
      <c r="T43" s="148"/>
      <c r="U43" s="148"/>
      <c r="V43" s="148"/>
      <c r="W43" s="148"/>
      <c r="X43" s="148"/>
    </row>
    <row r="44" ht="15.75" customHeight="1">
      <c r="A44" s="153"/>
      <c r="B44" s="148"/>
      <c r="C44" s="148"/>
      <c r="D44" s="148"/>
      <c r="E44" s="148"/>
      <c r="F44" s="148"/>
      <c r="G44" s="148"/>
      <c r="H44" s="148"/>
      <c r="I44" s="148"/>
      <c r="J44" s="148"/>
      <c r="K44" s="148"/>
      <c r="L44" s="148"/>
      <c r="M44" s="148"/>
      <c r="N44" s="148"/>
      <c r="O44" s="148"/>
      <c r="P44" s="148"/>
      <c r="Q44" s="148"/>
      <c r="R44" s="148"/>
      <c r="S44" s="148"/>
      <c r="T44" s="148"/>
      <c r="U44" s="148"/>
      <c r="V44" s="148"/>
      <c r="W44" s="148"/>
      <c r="X44" s="148"/>
    </row>
    <row r="45" ht="15.75" customHeight="1">
      <c r="A45" s="153"/>
      <c r="B45" s="148"/>
      <c r="C45" s="148"/>
      <c r="D45" s="148"/>
      <c r="E45" s="148"/>
      <c r="F45" s="148"/>
      <c r="G45" s="148"/>
      <c r="H45" s="148"/>
      <c r="I45" s="148"/>
      <c r="J45" s="148"/>
      <c r="K45" s="148"/>
      <c r="L45" s="148"/>
      <c r="M45" s="148"/>
      <c r="N45" s="148"/>
      <c r="O45" s="148"/>
      <c r="P45" s="148"/>
      <c r="Q45" s="148"/>
      <c r="R45" s="148"/>
      <c r="S45" s="148"/>
      <c r="T45" s="148"/>
      <c r="U45" s="148"/>
      <c r="V45" s="148"/>
      <c r="W45" s="148"/>
      <c r="X45" s="148"/>
    </row>
    <row r="46" ht="15.75" customHeight="1">
      <c r="A46" s="153"/>
      <c r="B46" s="148"/>
      <c r="C46" s="148"/>
      <c r="D46" s="148"/>
      <c r="E46" s="148"/>
      <c r="F46" s="148"/>
      <c r="G46" s="148"/>
      <c r="H46" s="148"/>
      <c r="I46" s="148"/>
      <c r="J46" s="148"/>
      <c r="K46" s="148"/>
      <c r="L46" s="148"/>
      <c r="M46" s="148"/>
      <c r="N46" s="148"/>
      <c r="O46" s="148"/>
      <c r="P46" s="148"/>
      <c r="Q46" s="148"/>
      <c r="R46" s="148"/>
      <c r="S46" s="148"/>
      <c r="T46" s="148"/>
      <c r="U46" s="148"/>
      <c r="V46" s="148"/>
      <c r="W46" s="148"/>
      <c r="X46" s="148"/>
    </row>
    <row r="47" ht="15.75" customHeight="1">
      <c r="A47" s="153"/>
      <c r="B47" s="148"/>
      <c r="C47" s="148"/>
      <c r="D47" s="148"/>
      <c r="E47" s="148"/>
      <c r="F47" s="148"/>
      <c r="G47" s="148"/>
      <c r="H47" s="148"/>
      <c r="I47" s="148"/>
      <c r="J47" s="148"/>
      <c r="K47" s="148"/>
      <c r="L47" s="148"/>
      <c r="M47" s="148"/>
      <c r="N47" s="148"/>
      <c r="O47" s="148"/>
      <c r="P47" s="148"/>
      <c r="Q47" s="148"/>
      <c r="R47" s="148"/>
      <c r="S47" s="148"/>
      <c r="T47" s="148"/>
      <c r="U47" s="148"/>
      <c r="V47" s="148"/>
      <c r="W47" s="148"/>
      <c r="X47" s="148"/>
    </row>
    <row r="48" ht="15.75" customHeight="1">
      <c r="A48" s="153"/>
      <c r="B48" s="148"/>
      <c r="C48" s="148"/>
      <c r="D48" s="148"/>
      <c r="E48" s="148"/>
      <c r="F48" s="148"/>
      <c r="G48" s="148"/>
      <c r="H48" s="148"/>
      <c r="I48" s="148"/>
      <c r="J48" s="148"/>
      <c r="K48" s="148"/>
      <c r="L48" s="148"/>
      <c r="M48" s="148"/>
      <c r="N48" s="148"/>
      <c r="O48" s="148"/>
      <c r="P48" s="148"/>
      <c r="Q48" s="148"/>
      <c r="R48" s="148"/>
      <c r="S48" s="148"/>
      <c r="T48" s="148"/>
      <c r="U48" s="148"/>
      <c r="V48" s="148"/>
      <c r="W48" s="148"/>
      <c r="X48" s="148"/>
    </row>
    <row r="49" ht="15.75" customHeight="1">
      <c r="A49" s="153"/>
      <c r="B49" s="148"/>
      <c r="C49" s="148"/>
      <c r="D49" s="148"/>
      <c r="E49" s="148"/>
      <c r="F49" s="148"/>
      <c r="G49" s="148"/>
      <c r="H49" s="148"/>
      <c r="I49" s="148"/>
      <c r="J49" s="148"/>
      <c r="K49" s="148"/>
      <c r="L49" s="148"/>
      <c r="M49" s="148"/>
      <c r="N49" s="148"/>
      <c r="O49" s="148"/>
      <c r="P49" s="148"/>
      <c r="Q49" s="148"/>
      <c r="R49" s="148"/>
      <c r="S49" s="148"/>
      <c r="T49" s="148"/>
      <c r="U49" s="148"/>
      <c r="V49" s="148"/>
      <c r="W49" s="148"/>
      <c r="X49" s="148"/>
    </row>
    <row r="50" ht="15.75" customHeight="1">
      <c r="A50" s="153"/>
      <c r="B50" s="148"/>
      <c r="C50" s="148"/>
      <c r="D50" s="148"/>
      <c r="E50" s="148"/>
      <c r="F50" s="148"/>
      <c r="G50" s="148"/>
      <c r="H50" s="148"/>
      <c r="I50" s="148"/>
      <c r="J50" s="148"/>
      <c r="K50" s="148"/>
      <c r="L50" s="148"/>
      <c r="M50" s="148"/>
      <c r="N50" s="148"/>
      <c r="O50" s="148"/>
      <c r="P50" s="148"/>
      <c r="Q50" s="148"/>
      <c r="R50" s="148"/>
      <c r="S50" s="148"/>
      <c r="T50" s="148"/>
      <c r="U50" s="148"/>
      <c r="V50" s="148"/>
      <c r="W50" s="148"/>
      <c r="X50" s="148"/>
    </row>
    <row r="51" ht="15.75" customHeight="1">
      <c r="A51" s="153"/>
      <c r="B51" s="148"/>
      <c r="C51" s="148"/>
      <c r="D51" s="148"/>
      <c r="E51" s="148"/>
      <c r="F51" s="148"/>
      <c r="G51" s="148"/>
      <c r="H51" s="148"/>
      <c r="I51" s="148"/>
      <c r="J51" s="148"/>
      <c r="K51" s="148"/>
      <c r="L51" s="148"/>
      <c r="M51" s="148"/>
      <c r="N51" s="148"/>
      <c r="O51" s="148"/>
      <c r="P51" s="148"/>
      <c r="Q51" s="148"/>
      <c r="R51" s="148"/>
      <c r="S51" s="148"/>
      <c r="T51" s="148"/>
      <c r="U51" s="148"/>
      <c r="V51" s="148"/>
      <c r="W51" s="148"/>
      <c r="X51" s="148"/>
    </row>
    <row r="52" ht="15.75" customHeight="1">
      <c r="A52" s="153"/>
      <c r="B52" s="148"/>
      <c r="C52" s="148"/>
      <c r="D52" s="148"/>
      <c r="E52" s="148"/>
      <c r="F52" s="148"/>
      <c r="G52" s="148"/>
      <c r="H52" s="148"/>
      <c r="I52" s="148"/>
      <c r="J52" s="148"/>
      <c r="K52" s="148"/>
      <c r="L52" s="148"/>
      <c r="M52" s="148"/>
      <c r="N52" s="148"/>
      <c r="O52" s="148"/>
      <c r="P52" s="148"/>
      <c r="Q52" s="148"/>
      <c r="R52" s="148"/>
      <c r="S52" s="148"/>
      <c r="T52" s="148"/>
      <c r="U52" s="148"/>
      <c r="V52" s="148"/>
      <c r="W52" s="148"/>
      <c r="X52" s="148"/>
    </row>
    <row r="53" ht="15.75" customHeight="1">
      <c r="A53" s="153"/>
      <c r="B53" s="148"/>
      <c r="C53" s="148"/>
      <c r="D53" s="148"/>
      <c r="E53" s="148"/>
      <c r="F53" s="148"/>
      <c r="G53" s="148"/>
      <c r="H53" s="148"/>
      <c r="I53" s="148"/>
      <c r="J53" s="148"/>
      <c r="K53" s="148"/>
      <c r="L53" s="148"/>
      <c r="M53" s="148"/>
      <c r="N53" s="148"/>
      <c r="O53" s="148"/>
      <c r="P53" s="148"/>
      <c r="Q53" s="148"/>
      <c r="R53" s="148"/>
      <c r="S53" s="148"/>
      <c r="T53" s="148"/>
      <c r="U53" s="148"/>
      <c r="V53" s="148"/>
      <c r="W53" s="148"/>
      <c r="X53" s="148"/>
    </row>
    <row r="54" ht="15.75" customHeight="1">
      <c r="A54" s="153"/>
      <c r="B54" s="148"/>
      <c r="C54" s="148"/>
      <c r="D54" s="148"/>
      <c r="E54" s="148"/>
      <c r="F54" s="148"/>
      <c r="G54" s="148"/>
      <c r="H54" s="148"/>
      <c r="I54" s="148"/>
      <c r="J54" s="148"/>
      <c r="K54" s="148"/>
      <c r="L54" s="148"/>
      <c r="M54" s="148"/>
      <c r="N54" s="148"/>
      <c r="O54" s="148"/>
      <c r="P54" s="148"/>
      <c r="Q54" s="148"/>
      <c r="R54" s="148"/>
      <c r="S54" s="148"/>
      <c r="T54" s="148"/>
      <c r="U54" s="148"/>
      <c r="V54" s="148"/>
      <c r="W54" s="148"/>
      <c r="X54" s="148"/>
    </row>
    <row r="55" ht="15.75" customHeight="1">
      <c r="A55" s="153"/>
      <c r="B55" s="148"/>
      <c r="C55" s="148"/>
      <c r="D55" s="148"/>
      <c r="E55" s="148"/>
      <c r="F55" s="148"/>
      <c r="G55" s="148"/>
      <c r="H55" s="148"/>
      <c r="I55" s="148"/>
      <c r="J55" s="148"/>
      <c r="K55" s="148"/>
      <c r="L55" s="148"/>
      <c r="M55" s="148"/>
      <c r="N55" s="148"/>
      <c r="O55" s="148"/>
      <c r="P55" s="148"/>
      <c r="Q55" s="148"/>
      <c r="R55" s="148"/>
      <c r="S55" s="148"/>
      <c r="T55" s="148"/>
      <c r="U55" s="148"/>
      <c r="V55" s="148"/>
      <c r="W55" s="148"/>
      <c r="X55" s="148"/>
    </row>
    <row r="56" ht="15.75" customHeight="1">
      <c r="A56" s="153"/>
      <c r="B56" s="148"/>
      <c r="C56" s="148"/>
      <c r="D56" s="148"/>
      <c r="E56" s="148"/>
      <c r="F56" s="148"/>
      <c r="G56" s="148"/>
      <c r="H56" s="148"/>
      <c r="I56" s="148"/>
      <c r="J56" s="148"/>
      <c r="K56" s="148"/>
      <c r="L56" s="148"/>
      <c r="M56" s="148"/>
      <c r="N56" s="148"/>
      <c r="O56" s="148"/>
      <c r="P56" s="148"/>
      <c r="Q56" s="148"/>
      <c r="R56" s="148"/>
      <c r="S56" s="148"/>
      <c r="T56" s="148"/>
      <c r="U56" s="148"/>
      <c r="V56" s="148"/>
      <c r="W56" s="148"/>
      <c r="X56" s="148"/>
    </row>
    <row r="57" ht="15.75" customHeight="1">
      <c r="A57" s="153"/>
      <c r="B57" s="148"/>
      <c r="C57" s="148"/>
      <c r="D57" s="148"/>
      <c r="E57" s="148"/>
      <c r="F57" s="148"/>
      <c r="G57" s="148"/>
      <c r="H57" s="148"/>
      <c r="I57" s="148"/>
      <c r="J57" s="148"/>
      <c r="K57" s="148"/>
      <c r="L57" s="148"/>
      <c r="M57" s="148"/>
      <c r="N57" s="148"/>
      <c r="O57" s="148"/>
      <c r="P57" s="148"/>
      <c r="Q57" s="148"/>
      <c r="R57" s="148"/>
      <c r="S57" s="148"/>
      <c r="T57" s="148"/>
      <c r="U57" s="148"/>
      <c r="V57" s="148"/>
      <c r="W57" s="148"/>
      <c r="X57" s="148"/>
    </row>
    <row r="58" ht="15.75" customHeight="1">
      <c r="A58" s="153"/>
      <c r="B58" s="148"/>
      <c r="C58" s="148"/>
      <c r="D58" s="148"/>
      <c r="E58" s="148"/>
      <c r="F58" s="148"/>
      <c r="G58" s="148"/>
      <c r="H58" s="148"/>
      <c r="I58" s="148"/>
      <c r="J58" s="148"/>
      <c r="K58" s="148"/>
      <c r="L58" s="148"/>
      <c r="M58" s="148"/>
      <c r="N58" s="148"/>
      <c r="O58" s="148"/>
      <c r="P58" s="148"/>
      <c r="Q58" s="148"/>
      <c r="R58" s="148"/>
      <c r="S58" s="148"/>
      <c r="T58" s="148"/>
      <c r="U58" s="148"/>
      <c r="V58" s="148"/>
      <c r="W58" s="148"/>
      <c r="X58" s="148"/>
    </row>
    <row r="59" ht="15.75" customHeight="1">
      <c r="A59" s="153"/>
      <c r="B59" s="148"/>
      <c r="C59" s="148"/>
      <c r="D59" s="148"/>
      <c r="E59" s="148"/>
      <c r="F59" s="148"/>
      <c r="G59" s="148"/>
      <c r="H59" s="148"/>
      <c r="I59" s="148"/>
      <c r="J59" s="148"/>
      <c r="K59" s="148"/>
      <c r="L59" s="148"/>
      <c r="M59" s="148"/>
      <c r="N59" s="148"/>
      <c r="O59" s="148"/>
      <c r="P59" s="148"/>
      <c r="Q59" s="148"/>
      <c r="R59" s="148"/>
      <c r="S59" s="148"/>
      <c r="T59" s="148"/>
      <c r="U59" s="148"/>
      <c r="V59" s="148"/>
      <c r="W59" s="148"/>
      <c r="X59" s="148"/>
    </row>
    <row r="60" ht="15.75" customHeight="1">
      <c r="A60" s="153"/>
      <c r="B60" s="148"/>
      <c r="C60" s="148"/>
      <c r="D60" s="148"/>
      <c r="E60" s="148"/>
      <c r="F60" s="148"/>
      <c r="G60" s="148"/>
      <c r="H60" s="148"/>
      <c r="I60" s="148"/>
      <c r="J60" s="148"/>
      <c r="K60" s="148"/>
      <c r="L60" s="148"/>
      <c r="M60" s="148"/>
      <c r="N60" s="148"/>
      <c r="O60" s="148"/>
      <c r="P60" s="148"/>
      <c r="Q60" s="148"/>
      <c r="R60" s="148"/>
      <c r="S60" s="148"/>
      <c r="T60" s="148"/>
      <c r="U60" s="148"/>
      <c r="V60" s="148"/>
      <c r="W60" s="148"/>
      <c r="X60" s="148"/>
    </row>
    <row r="61" ht="15.75" customHeight="1">
      <c r="A61" s="153"/>
      <c r="B61" s="148"/>
      <c r="C61" s="148"/>
      <c r="D61" s="148"/>
      <c r="E61" s="148"/>
      <c r="F61" s="148"/>
      <c r="G61" s="148"/>
      <c r="H61" s="148"/>
      <c r="I61" s="148"/>
      <c r="J61" s="148"/>
      <c r="K61" s="148"/>
      <c r="L61" s="148"/>
      <c r="M61" s="148"/>
      <c r="N61" s="148"/>
      <c r="O61" s="148"/>
      <c r="P61" s="148"/>
      <c r="Q61" s="148"/>
      <c r="R61" s="148"/>
      <c r="S61" s="148"/>
      <c r="T61" s="148"/>
      <c r="U61" s="148"/>
      <c r="V61" s="148"/>
      <c r="W61" s="148"/>
      <c r="X61" s="148"/>
    </row>
    <row r="62" ht="15.75" customHeight="1">
      <c r="A62" s="153"/>
      <c r="B62" s="148"/>
      <c r="C62" s="148"/>
      <c r="D62" s="148"/>
      <c r="E62" s="148"/>
      <c r="F62" s="148"/>
      <c r="G62" s="148"/>
      <c r="H62" s="148"/>
      <c r="I62" s="148"/>
      <c r="J62" s="148"/>
      <c r="K62" s="148"/>
      <c r="L62" s="148"/>
      <c r="M62" s="148"/>
      <c r="N62" s="148"/>
      <c r="O62" s="148"/>
      <c r="P62" s="148"/>
      <c r="Q62" s="148"/>
      <c r="R62" s="148"/>
      <c r="S62" s="148"/>
      <c r="T62" s="148"/>
      <c r="U62" s="148"/>
      <c r="V62" s="148"/>
      <c r="W62" s="148"/>
      <c r="X62" s="148"/>
    </row>
    <row r="63" ht="15.75" customHeight="1">
      <c r="A63" s="153"/>
      <c r="B63" s="148"/>
      <c r="C63" s="148"/>
      <c r="D63" s="148"/>
      <c r="E63" s="148"/>
      <c r="F63" s="148"/>
      <c r="G63" s="148"/>
      <c r="H63" s="148"/>
      <c r="I63" s="148"/>
      <c r="J63" s="148"/>
      <c r="K63" s="148"/>
      <c r="L63" s="148"/>
      <c r="M63" s="148"/>
      <c r="N63" s="148"/>
      <c r="O63" s="148"/>
      <c r="P63" s="148"/>
      <c r="Q63" s="148"/>
      <c r="R63" s="148"/>
      <c r="S63" s="148"/>
      <c r="T63" s="148"/>
      <c r="U63" s="148"/>
      <c r="V63" s="148"/>
      <c r="W63" s="148"/>
      <c r="X63" s="148"/>
    </row>
    <row r="64" ht="15.75" customHeight="1">
      <c r="A64" s="153"/>
      <c r="B64" s="148"/>
      <c r="C64" s="148"/>
      <c r="D64" s="148"/>
      <c r="E64" s="148"/>
      <c r="F64" s="148"/>
      <c r="G64" s="148"/>
      <c r="H64" s="148"/>
      <c r="I64" s="148"/>
      <c r="J64" s="148"/>
      <c r="K64" s="148"/>
      <c r="L64" s="148"/>
      <c r="M64" s="148"/>
      <c r="N64" s="148"/>
      <c r="O64" s="148"/>
      <c r="P64" s="148"/>
      <c r="Q64" s="148"/>
      <c r="R64" s="148"/>
      <c r="S64" s="148"/>
      <c r="T64" s="148"/>
      <c r="U64" s="148"/>
      <c r="V64" s="148"/>
      <c r="W64" s="148"/>
      <c r="X64" s="148"/>
    </row>
    <row r="65" ht="15.75" customHeight="1">
      <c r="A65" s="153"/>
      <c r="B65" s="148"/>
      <c r="C65" s="148"/>
      <c r="D65" s="148"/>
      <c r="E65" s="148"/>
      <c r="F65" s="148"/>
      <c r="G65" s="148"/>
      <c r="H65" s="148"/>
      <c r="I65" s="148"/>
      <c r="J65" s="148"/>
      <c r="K65" s="148"/>
      <c r="L65" s="148"/>
      <c r="M65" s="148"/>
      <c r="N65" s="148"/>
      <c r="O65" s="148"/>
      <c r="P65" s="148"/>
      <c r="Q65" s="148"/>
      <c r="R65" s="148"/>
      <c r="S65" s="148"/>
      <c r="T65" s="148"/>
      <c r="U65" s="148"/>
      <c r="V65" s="148"/>
      <c r="W65" s="148"/>
      <c r="X65" s="148"/>
    </row>
    <row r="66" ht="15.75" customHeight="1">
      <c r="A66" s="153"/>
      <c r="B66" s="148"/>
      <c r="C66" s="148"/>
      <c r="D66" s="148"/>
      <c r="E66" s="148"/>
      <c r="F66" s="148"/>
      <c r="G66" s="148"/>
      <c r="H66" s="148"/>
      <c r="I66" s="148"/>
      <c r="J66" s="148"/>
      <c r="K66" s="148"/>
      <c r="L66" s="148"/>
      <c r="M66" s="148"/>
      <c r="N66" s="148"/>
      <c r="O66" s="148"/>
      <c r="P66" s="148"/>
      <c r="Q66" s="148"/>
      <c r="R66" s="148"/>
      <c r="S66" s="148"/>
      <c r="T66" s="148"/>
      <c r="U66" s="148"/>
      <c r="V66" s="148"/>
      <c r="W66" s="148"/>
      <c r="X66" s="148"/>
    </row>
    <row r="67" ht="15.75" customHeight="1">
      <c r="A67" s="153"/>
      <c r="B67" s="148"/>
      <c r="C67" s="148"/>
      <c r="D67" s="148"/>
      <c r="E67" s="148"/>
      <c r="F67" s="148"/>
      <c r="G67" s="148"/>
      <c r="H67" s="148"/>
      <c r="I67" s="148"/>
      <c r="J67" s="148"/>
      <c r="K67" s="148"/>
      <c r="L67" s="148"/>
      <c r="M67" s="148"/>
      <c r="N67" s="148"/>
      <c r="O67" s="148"/>
      <c r="P67" s="148"/>
      <c r="Q67" s="148"/>
      <c r="R67" s="148"/>
      <c r="S67" s="148"/>
      <c r="T67" s="148"/>
      <c r="U67" s="148"/>
      <c r="V67" s="148"/>
      <c r="W67" s="148"/>
      <c r="X67" s="148"/>
    </row>
    <row r="68" ht="15.75" customHeight="1">
      <c r="A68" s="153"/>
      <c r="B68" s="148"/>
      <c r="C68" s="148"/>
      <c r="D68" s="148"/>
      <c r="E68" s="148"/>
      <c r="F68" s="148"/>
      <c r="G68" s="148"/>
      <c r="H68" s="148"/>
      <c r="I68" s="148"/>
      <c r="J68" s="148"/>
      <c r="K68" s="148"/>
      <c r="L68" s="148"/>
      <c r="M68" s="148"/>
      <c r="N68" s="148"/>
      <c r="O68" s="148"/>
      <c r="P68" s="148"/>
      <c r="Q68" s="148"/>
      <c r="R68" s="148"/>
      <c r="S68" s="148"/>
      <c r="T68" s="148"/>
      <c r="U68" s="148"/>
      <c r="V68" s="148"/>
      <c r="W68" s="148"/>
      <c r="X68" s="148"/>
    </row>
    <row r="69" ht="15.75" customHeight="1">
      <c r="A69" s="153"/>
      <c r="B69" s="148"/>
      <c r="C69" s="148"/>
      <c r="D69" s="148"/>
      <c r="E69" s="148"/>
      <c r="F69" s="148"/>
      <c r="G69" s="148"/>
      <c r="H69" s="148"/>
      <c r="I69" s="148"/>
      <c r="J69" s="148"/>
      <c r="K69" s="148"/>
      <c r="L69" s="148"/>
      <c r="M69" s="148"/>
      <c r="N69" s="148"/>
      <c r="O69" s="148"/>
      <c r="P69" s="148"/>
      <c r="Q69" s="148"/>
      <c r="R69" s="148"/>
      <c r="S69" s="148"/>
      <c r="T69" s="148"/>
      <c r="U69" s="148"/>
      <c r="V69" s="148"/>
      <c r="W69" s="148"/>
      <c r="X69" s="148"/>
    </row>
    <row r="70" ht="15.75" customHeight="1">
      <c r="A70" s="153"/>
      <c r="B70" s="148"/>
      <c r="C70" s="148"/>
      <c r="D70" s="148"/>
      <c r="E70" s="148"/>
      <c r="F70" s="148"/>
      <c r="G70" s="148"/>
      <c r="H70" s="148"/>
      <c r="I70" s="148"/>
      <c r="J70" s="148"/>
      <c r="K70" s="148"/>
      <c r="L70" s="148"/>
      <c r="M70" s="148"/>
      <c r="N70" s="148"/>
      <c r="O70" s="148"/>
      <c r="P70" s="148"/>
      <c r="Q70" s="148"/>
      <c r="R70" s="148"/>
      <c r="S70" s="148"/>
      <c r="T70" s="148"/>
      <c r="U70" s="148"/>
      <c r="V70" s="148"/>
      <c r="W70" s="148"/>
      <c r="X70" s="148"/>
    </row>
    <row r="71" ht="15.75" customHeight="1">
      <c r="A71" s="153"/>
      <c r="B71" s="148"/>
      <c r="C71" s="148"/>
      <c r="D71" s="148"/>
      <c r="E71" s="148"/>
      <c r="F71" s="148"/>
      <c r="G71" s="148"/>
      <c r="H71" s="148"/>
      <c r="I71" s="148"/>
      <c r="J71" s="148"/>
      <c r="K71" s="148"/>
      <c r="L71" s="148"/>
      <c r="M71" s="148"/>
      <c r="N71" s="148"/>
      <c r="O71" s="148"/>
      <c r="P71" s="148"/>
      <c r="Q71" s="148"/>
      <c r="R71" s="148"/>
      <c r="S71" s="148"/>
      <c r="T71" s="148"/>
      <c r="U71" s="148"/>
      <c r="V71" s="148"/>
      <c r="W71" s="148"/>
      <c r="X71" s="148"/>
    </row>
    <row r="72" ht="15.75" customHeight="1">
      <c r="A72" s="153"/>
      <c r="B72" s="148"/>
      <c r="C72" s="148"/>
      <c r="D72" s="148"/>
      <c r="E72" s="148"/>
      <c r="F72" s="148"/>
      <c r="G72" s="148"/>
      <c r="H72" s="148"/>
      <c r="I72" s="148"/>
      <c r="J72" s="148"/>
      <c r="K72" s="148"/>
      <c r="L72" s="148"/>
      <c r="M72" s="148"/>
      <c r="N72" s="148"/>
      <c r="O72" s="148"/>
      <c r="P72" s="148"/>
      <c r="Q72" s="148"/>
      <c r="R72" s="148"/>
      <c r="S72" s="148"/>
      <c r="T72" s="148"/>
      <c r="U72" s="148"/>
      <c r="V72" s="148"/>
      <c r="W72" s="148"/>
      <c r="X72" s="148"/>
    </row>
    <row r="73" ht="15.75" customHeight="1">
      <c r="A73" s="153"/>
      <c r="B73" s="148"/>
      <c r="C73" s="148"/>
      <c r="D73" s="148"/>
      <c r="E73" s="148"/>
      <c r="F73" s="148"/>
      <c r="G73" s="148"/>
      <c r="H73" s="148"/>
      <c r="I73" s="148"/>
      <c r="J73" s="148"/>
      <c r="K73" s="148"/>
      <c r="L73" s="148"/>
      <c r="M73" s="148"/>
      <c r="N73" s="148"/>
      <c r="O73" s="148"/>
      <c r="P73" s="148"/>
      <c r="Q73" s="148"/>
      <c r="R73" s="148"/>
      <c r="S73" s="148"/>
      <c r="T73" s="148"/>
      <c r="U73" s="148"/>
      <c r="V73" s="148"/>
      <c r="W73" s="148"/>
      <c r="X73" s="148"/>
    </row>
    <row r="74" ht="15.75" customHeight="1">
      <c r="A74" s="153"/>
      <c r="B74" s="148"/>
      <c r="C74" s="148"/>
      <c r="D74" s="148"/>
      <c r="E74" s="148"/>
      <c r="F74" s="148"/>
      <c r="G74" s="148"/>
      <c r="H74" s="148"/>
      <c r="I74" s="148"/>
      <c r="J74" s="148"/>
      <c r="K74" s="148"/>
      <c r="L74" s="148"/>
      <c r="M74" s="148"/>
      <c r="N74" s="148"/>
      <c r="O74" s="148"/>
      <c r="P74" s="148"/>
      <c r="Q74" s="148"/>
      <c r="R74" s="148"/>
      <c r="S74" s="148"/>
      <c r="T74" s="148"/>
      <c r="U74" s="148"/>
      <c r="V74" s="148"/>
      <c r="W74" s="148"/>
      <c r="X74" s="148"/>
    </row>
    <row r="75" ht="15.75" customHeight="1">
      <c r="A75" s="153"/>
      <c r="B75" s="148"/>
      <c r="C75" s="148"/>
      <c r="D75" s="148"/>
      <c r="E75" s="148"/>
      <c r="F75" s="148"/>
      <c r="G75" s="148"/>
      <c r="H75" s="148"/>
      <c r="I75" s="148"/>
      <c r="J75" s="148"/>
      <c r="K75" s="148"/>
      <c r="L75" s="148"/>
      <c r="M75" s="148"/>
      <c r="N75" s="148"/>
      <c r="O75" s="148"/>
      <c r="P75" s="148"/>
      <c r="Q75" s="148"/>
      <c r="R75" s="148"/>
      <c r="S75" s="148"/>
      <c r="T75" s="148"/>
      <c r="U75" s="148"/>
      <c r="V75" s="148"/>
      <c r="W75" s="148"/>
      <c r="X75" s="148"/>
    </row>
    <row r="76" ht="15.75" customHeight="1">
      <c r="A76" s="153"/>
      <c r="B76" s="148"/>
      <c r="C76" s="148"/>
      <c r="D76" s="148"/>
      <c r="E76" s="148"/>
      <c r="F76" s="148"/>
      <c r="G76" s="148"/>
      <c r="H76" s="148"/>
      <c r="I76" s="148"/>
      <c r="J76" s="148"/>
      <c r="K76" s="148"/>
      <c r="L76" s="148"/>
      <c r="M76" s="148"/>
      <c r="N76" s="148"/>
      <c r="O76" s="148"/>
      <c r="P76" s="148"/>
      <c r="Q76" s="148"/>
      <c r="R76" s="148"/>
      <c r="S76" s="148"/>
      <c r="T76" s="148"/>
      <c r="U76" s="148"/>
      <c r="V76" s="148"/>
      <c r="W76" s="148"/>
      <c r="X76" s="148"/>
    </row>
    <row r="77" ht="15.75" customHeight="1">
      <c r="A77" s="153"/>
      <c r="B77" s="148"/>
      <c r="C77" s="148"/>
      <c r="D77" s="148"/>
      <c r="E77" s="148"/>
      <c r="F77" s="148"/>
      <c r="G77" s="148"/>
      <c r="H77" s="148"/>
      <c r="I77" s="148"/>
      <c r="J77" s="148"/>
      <c r="K77" s="148"/>
      <c r="L77" s="148"/>
      <c r="M77" s="148"/>
      <c r="N77" s="148"/>
      <c r="O77" s="148"/>
      <c r="P77" s="148"/>
      <c r="Q77" s="148"/>
      <c r="R77" s="148"/>
      <c r="S77" s="148"/>
      <c r="T77" s="148"/>
      <c r="U77" s="148"/>
      <c r="V77" s="148"/>
      <c r="W77" s="148"/>
      <c r="X77" s="148"/>
    </row>
    <row r="78" ht="15.75" customHeight="1">
      <c r="A78" s="153"/>
      <c r="B78" s="148"/>
      <c r="C78" s="148"/>
      <c r="D78" s="148"/>
      <c r="E78" s="148"/>
      <c r="F78" s="148"/>
      <c r="G78" s="148"/>
      <c r="H78" s="148"/>
      <c r="I78" s="148"/>
      <c r="J78" s="148"/>
      <c r="K78" s="148"/>
      <c r="L78" s="148"/>
      <c r="M78" s="148"/>
      <c r="N78" s="148"/>
      <c r="O78" s="148"/>
      <c r="P78" s="148"/>
      <c r="Q78" s="148"/>
      <c r="R78" s="148"/>
      <c r="S78" s="148"/>
      <c r="T78" s="148"/>
      <c r="U78" s="148"/>
      <c r="V78" s="148"/>
      <c r="W78" s="148"/>
      <c r="X78" s="148"/>
    </row>
    <row r="79" ht="15.75" customHeight="1">
      <c r="A79" s="153"/>
      <c r="B79" s="148"/>
      <c r="C79" s="148"/>
      <c r="D79" s="148"/>
      <c r="E79" s="148"/>
      <c r="F79" s="148"/>
      <c r="G79" s="148"/>
      <c r="H79" s="148"/>
      <c r="I79" s="148"/>
      <c r="J79" s="148"/>
      <c r="K79" s="148"/>
      <c r="L79" s="148"/>
      <c r="M79" s="148"/>
      <c r="N79" s="148"/>
      <c r="O79" s="148"/>
      <c r="P79" s="148"/>
      <c r="Q79" s="148"/>
      <c r="R79" s="148"/>
      <c r="S79" s="148"/>
      <c r="T79" s="148"/>
      <c r="U79" s="148"/>
      <c r="V79" s="148"/>
      <c r="W79" s="148"/>
      <c r="X79" s="148"/>
    </row>
    <row r="80" ht="15.75" customHeight="1">
      <c r="A80" s="153"/>
      <c r="B80" s="148"/>
      <c r="C80" s="148"/>
      <c r="D80" s="148"/>
      <c r="E80" s="148"/>
      <c r="F80" s="148"/>
      <c r="G80" s="148"/>
      <c r="H80" s="148"/>
      <c r="I80" s="148"/>
      <c r="J80" s="148"/>
      <c r="K80" s="148"/>
      <c r="L80" s="148"/>
      <c r="M80" s="148"/>
      <c r="N80" s="148"/>
      <c r="O80" s="148"/>
      <c r="P80" s="148"/>
      <c r="Q80" s="148"/>
      <c r="R80" s="148"/>
      <c r="S80" s="148"/>
      <c r="T80" s="148"/>
      <c r="U80" s="148"/>
      <c r="V80" s="148"/>
      <c r="W80" s="148"/>
      <c r="X80" s="148"/>
    </row>
    <row r="81" ht="15.75" customHeight="1">
      <c r="A81" s="153"/>
      <c r="B81" s="148"/>
      <c r="C81" s="148"/>
      <c r="D81" s="148"/>
      <c r="E81" s="148"/>
      <c r="F81" s="148"/>
      <c r="G81" s="148"/>
      <c r="H81" s="148"/>
      <c r="I81" s="148"/>
      <c r="J81" s="148"/>
      <c r="K81" s="148"/>
      <c r="L81" s="148"/>
      <c r="M81" s="148"/>
      <c r="N81" s="148"/>
      <c r="O81" s="148"/>
      <c r="P81" s="148"/>
      <c r="Q81" s="148"/>
      <c r="R81" s="148"/>
      <c r="S81" s="148"/>
      <c r="T81" s="148"/>
      <c r="U81" s="148"/>
      <c r="V81" s="148"/>
      <c r="W81" s="148"/>
      <c r="X81" s="148"/>
    </row>
    <row r="82" ht="15.75" customHeight="1">
      <c r="A82" s="153"/>
      <c r="B82" s="148"/>
      <c r="C82" s="148"/>
      <c r="D82" s="148"/>
      <c r="E82" s="148"/>
      <c r="F82" s="148"/>
      <c r="G82" s="148"/>
      <c r="H82" s="148"/>
      <c r="I82" s="148"/>
      <c r="J82" s="148"/>
      <c r="K82" s="148"/>
      <c r="L82" s="148"/>
      <c r="M82" s="148"/>
      <c r="N82" s="148"/>
      <c r="O82" s="148"/>
      <c r="P82" s="148"/>
      <c r="Q82" s="148"/>
      <c r="R82" s="148"/>
      <c r="S82" s="148"/>
      <c r="T82" s="148"/>
      <c r="U82" s="148"/>
      <c r="V82" s="148"/>
      <c r="W82" s="148"/>
      <c r="X82" s="148"/>
    </row>
    <row r="83" ht="15.75" customHeight="1">
      <c r="A83" s="153"/>
      <c r="B83" s="148"/>
      <c r="C83" s="148"/>
      <c r="D83" s="148"/>
      <c r="E83" s="148"/>
      <c r="F83" s="148"/>
      <c r="G83" s="148"/>
      <c r="H83" s="148"/>
      <c r="I83" s="148"/>
      <c r="J83" s="148"/>
      <c r="K83" s="148"/>
      <c r="L83" s="148"/>
      <c r="M83" s="148"/>
      <c r="N83" s="148"/>
      <c r="O83" s="148"/>
      <c r="P83" s="148"/>
      <c r="Q83" s="148"/>
      <c r="R83" s="148"/>
      <c r="S83" s="148"/>
      <c r="T83" s="148"/>
      <c r="U83" s="148"/>
      <c r="V83" s="148"/>
      <c r="W83" s="148"/>
      <c r="X83" s="148"/>
    </row>
    <row r="84" ht="15.75" customHeight="1">
      <c r="A84" s="153"/>
      <c r="B84" s="148"/>
      <c r="C84" s="148"/>
      <c r="D84" s="148"/>
      <c r="E84" s="148"/>
      <c r="F84" s="148"/>
      <c r="G84" s="148"/>
      <c r="H84" s="148"/>
      <c r="I84" s="148"/>
      <c r="J84" s="148"/>
      <c r="K84" s="148"/>
      <c r="L84" s="148"/>
      <c r="M84" s="148"/>
      <c r="N84" s="148"/>
      <c r="O84" s="148"/>
      <c r="P84" s="148"/>
      <c r="Q84" s="148"/>
      <c r="R84" s="148"/>
      <c r="S84" s="148"/>
      <c r="T84" s="148"/>
      <c r="U84" s="148"/>
      <c r="V84" s="148"/>
      <c r="W84" s="148"/>
      <c r="X84" s="148"/>
    </row>
    <row r="85" ht="15.75" customHeight="1">
      <c r="A85" s="153"/>
      <c r="B85" s="148"/>
      <c r="C85" s="148"/>
      <c r="D85" s="148"/>
      <c r="E85" s="148"/>
      <c r="F85" s="148"/>
      <c r="G85" s="148"/>
      <c r="H85" s="148"/>
      <c r="I85" s="148"/>
      <c r="J85" s="148"/>
      <c r="K85" s="148"/>
      <c r="L85" s="148"/>
      <c r="M85" s="148"/>
      <c r="N85" s="148"/>
      <c r="O85" s="148"/>
      <c r="P85" s="148"/>
      <c r="Q85" s="148"/>
      <c r="R85" s="148"/>
      <c r="S85" s="148"/>
      <c r="T85" s="148"/>
      <c r="U85" s="148"/>
      <c r="V85" s="148"/>
      <c r="W85" s="148"/>
      <c r="X85" s="148"/>
    </row>
    <row r="86" ht="15.75" customHeight="1">
      <c r="A86" s="153"/>
      <c r="B86" s="148"/>
      <c r="C86" s="148"/>
      <c r="D86" s="148"/>
      <c r="E86" s="148"/>
      <c r="F86" s="148"/>
      <c r="G86" s="148"/>
      <c r="H86" s="148"/>
      <c r="I86" s="148"/>
      <c r="J86" s="148"/>
      <c r="K86" s="148"/>
      <c r="L86" s="148"/>
      <c r="M86" s="148"/>
      <c r="N86" s="148"/>
      <c r="O86" s="148"/>
      <c r="P86" s="148"/>
      <c r="Q86" s="148"/>
      <c r="R86" s="148"/>
      <c r="S86" s="148"/>
      <c r="T86" s="148"/>
      <c r="U86" s="148"/>
      <c r="V86" s="148"/>
      <c r="W86" s="148"/>
      <c r="X86" s="148"/>
    </row>
    <row r="87" ht="15.75" customHeight="1">
      <c r="A87" s="153"/>
      <c r="B87" s="148"/>
      <c r="C87" s="148"/>
      <c r="D87" s="148"/>
      <c r="E87" s="148"/>
      <c r="F87" s="148"/>
      <c r="G87" s="148"/>
      <c r="H87" s="148"/>
      <c r="I87" s="148"/>
      <c r="J87" s="148"/>
      <c r="K87" s="148"/>
      <c r="L87" s="148"/>
      <c r="M87" s="148"/>
      <c r="N87" s="148"/>
      <c r="O87" s="148"/>
      <c r="P87" s="148"/>
      <c r="Q87" s="148"/>
      <c r="R87" s="148"/>
      <c r="S87" s="148"/>
      <c r="T87" s="148"/>
      <c r="U87" s="148"/>
      <c r="V87" s="148"/>
      <c r="W87" s="148"/>
      <c r="X87" s="148"/>
    </row>
    <row r="88" ht="15.75" customHeight="1">
      <c r="A88" s="153"/>
      <c r="B88" s="148"/>
      <c r="C88" s="148"/>
      <c r="D88" s="148"/>
      <c r="E88" s="148"/>
      <c r="F88" s="148"/>
      <c r="G88" s="148"/>
      <c r="H88" s="148"/>
      <c r="I88" s="148"/>
      <c r="J88" s="148"/>
      <c r="K88" s="148"/>
      <c r="L88" s="148"/>
      <c r="M88" s="148"/>
      <c r="N88" s="148"/>
      <c r="O88" s="148"/>
      <c r="P88" s="148"/>
      <c r="Q88" s="148"/>
      <c r="R88" s="148"/>
      <c r="S88" s="148"/>
      <c r="T88" s="148"/>
      <c r="U88" s="148"/>
      <c r="V88" s="148"/>
      <c r="W88" s="148"/>
      <c r="X88" s="148"/>
    </row>
    <row r="89" ht="15.75" customHeight="1">
      <c r="A89" s="153"/>
      <c r="B89" s="148"/>
      <c r="C89" s="148"/>
      <c r="D89" s="148"/>
      <c r="E89" s="148"/>
      <c r="F89" s="148"/>
      <c r="G89" s="148"/>
      <c r="H89" s="148"/>
      <c r="I89" s="148"/>
      <c r="J89" s="148"/>
      <c r="K89" s="148"/>
      <c r="L89" s="148"/>
      <c r="M89" s="148"/>
      <c r="N89" s="148"/>
      <c r="O89" s="148"/>
      <c r="P89" s="148"/>
      <c r="Q89" s="148"/>
      <c r="R89" s="148"/>
      <c r="S89" s="148"/>
      <c r="T89" s="148"/>
      <c r="U89" s="148"/>
      <c r="V89" s="148"/>
      <c r="W89" s="148"/>
      <c r="X89" s="148"/>
    </row>
    <row r="90" ht="15.75" customHeight="1">
      <c r="A90" s="153"/>
      <c r="B90" s="148"/>
      <c r="C90" s="148"/>
      <c r="D90" s="148"/>
      <c r="E90" s="148"/>
      <c r="F90" s="148"/>
      <c r="G90" s="148"/>
      <c r="H90" s="148"/>
      <c r="I90" s="148"/>
      <c r="J90" s="148"/>
      <c r="K90" s="148"/>
      <c r="L90" s="148"/>
      <c r="M90" s="148"/>
      <c r="N90" s="148"/>
      <c r="O90" s="148"/>
      <c r="P90" s="148"/>
      <c r="Q90" s="148"/>
      <c r="R90" s="148"/>
      <c r="S90" s="148"/>
      <c r="T90" s="148"/>
      <c r="U90" s="148"/>
      <c r="V90" s="148"/>
      <c r="W90" s="148"/>
      <c r="X90" s="148"/>
    </row>
    <row r="91" ht="15.75" customHeight="1">
      <c r="A91" s="153"/>
      <c r="B91" s="148"/>
      <c r="C91" s="148"/>
      <c r="D91" s="148"/>
      <c r="E91" s="148"/>
      <c r="F91" s="148"/>
      <c r="G91" s="148"/>
      <c r="H91" s="148"/>
      <c r="I91" s="148"/>
      <c r="J91" s="148"/>
      <c r="K91" s="148"/>
      <c r="L91" s="148"/>
      <c r="M91" s="148"/>
      <c r="N91" s="148"/>
      <c r="O91" s="148"/>
      <c r="P91" s="148"/>
      <c r="Q91" s="148"/>
      <c r="R91" s="148"/>
      <c r="S91" s="148"/>
      <c r="T91" s="148"/>
      <c r="U91" s="148"/>
      <c r="V91" s="148"/>
      <c r="W91" s="148"/>
      <c r="X91" s="148"/>
    </row>
    <row r="92" ht="15.75" customHeight="1">
      <c r="A92" s="153"/>
      <c r="B92" s="148"/>
      <c r="C92" s="148"/>
      <c r="D92" s="148"/>
      <c r="E92" s="148"/>
      <c r="F92" s="148"/>
      <c r="G92" s="148"/>
      <c r="H92" s="148"/>
      <c r="I92" s="148"/>
      <c r="J92" s="148"/>
      <c r="K92" s="148"/>
      <c r="L92" s="148"/>
      <c r="M92" s="148"/>
      <c r="N92" s="148"/>
      <c r="O92" s="148"/>
      <c r="P92" s="148"/>
      <c r="Q92" s="148"/>
      <c r="R92" s="148"/>
      <c r="S92" s="148"/>
      <c r="T92" s="148"/>
      <c r="U92" s="148"/>
      <c r="V92" s="148"/>
      <c r="W92" s="148"/>
      <c r="X92" s="148"/>
    </row>
    <row r="93" ht="15.75" customHeight="1">
      <c r="A93" s="153"/>
      <c r="B93" s="148"/>
      <c r="C93" s="148"/>
      <c r="D93" s="148"/>
      <c r="E93" s="148"/>
      <c r="F93" s="148"/>
      <c r="G93" s="148"/>
      <c r="H93" s="148"/>
      <c r="I93" s="148"/>
      <c r="J93" s="148"/>
      <c r="K93" s="148"/>
      <c r="L93" s="148"/>
      <c r="M93" s="148"/>
      <c r="N93" s="148"/>
      <c r="O93" s="148"/>
      <c r="P93" s="148"/>
      <c r="Q93" s="148"/>
      <c r="R93" s="148"/>
      <c r="S93" s="148"/>
      <c r="T93" s="148"/>
      <c r="U93" s="148"/>
      <c r="V93" s="148"/>
      <c r="W93" s="148"/>
      <c r="X93" s="148"/>
    </row>
    <row r="94" ht="15.75" customHeight="1">
      <c r="A94" s="153"/>
      <c r="B94" s="148"/>
      <c r="C94" s="148"/>
      <c r="D94" s="148"/>
      <c r="E94" s="148"/>
      <c r="F94" s="148"/>
      <c r="G94" s="148"/>
      <c r="H94" s="148"/>
      <c r="I94" s="148"/>
      <c r="J94" s="148"/>
      <c r="K94" s="148"/>
      <c r="L94" s="148"/>
      <c r="M94" s="148"/>
      <c r="N94" s="148"/>
      <c r="O94" s="148"/>
      <c r="P94" s="148"/>
      <c r="Q94" s="148"/>
      <c r="R94" s="148"/>
      <c r="S94" s="148"/>
      <c r="T94" s="148"/>
      <c r="U94" s="148"/>
      <c r="V94" s="148"/>
      <c r="W94" s="148"/>
      <c r="X94" s="148"/>
    </row>
    <row r="95" ht="15.75" customHeight="1">
      <c r="A95" s="153"/>
      <c r="B95" s="148"/>
      <c r="C95" s="148"/>
      <c r="D95" s="148"/>
      <c r="E95" s="148"/>
      <c r="F95" s="148"/>
      <c r="G95" s="148"/>
      <c r="H95" s="148"/>
      <c r="I95" s="148"/>
      <c r="J95" s="148"/>
      <c r="K95" s="148"/>
      <c r="L95" s="148"/>
      <c r="M95" s="148"/>
      <c r="N95" s="148"/>
      <c r="O95" s="148"/>
      <c r="P95" s="148"/>
      <c r="Q95" s="148"/>
      <c r="R95" s="148"/>
      <c r="S95" s="148"/>
      <c r="T95" s="148"/>
      <c r="U95" s="148"/>
      <c r="V95" s="148"/>
      <c r="W95" s="148"/>
      <c r="X95" s="148"/>
    </row>
    <row r="96" ht="15.75" customHeight="1">
      <c r="A96" s="153"/>
      <c r="B96" s="148"/>
      <c r="C96" s="148"/>
      <c r="D96" s="148"/>
      <c r="E96" s="148"/>
      <c r="F96" s="148"/>
      <c r="G96" s="148"/>
      <c r="H96" s="148"/>
      <c r="I96" s="148"/>
      <c r="J96" s="148"/>
      <c r="K96" s="148"/>
      <c r="L96" s="148"/>
      <c r="M96" s="148"/>
      <c r="N96" s="148"/>
      <c r="O96" s="148"/>
      <c r="P96" s="148"/>
      <c r="Q96" s="148"/>
      <c r="R96" s="148"/>
      <c r="S96" s="148"/>
      <c r="T96" s="148"/>
      <c r="U96" s="148"/>
      <c r="V96" s="148"/>
      <c r="W96" s="148"/>
      <c r="X96" s="148"/>
    </row>
    <row r="97" ht="15.75" customHeight="1">
      <c r="A97" s="153"/>
      <c r="B97" s="148"/>
      <c r="C97" s="148"/>
      <c r="D97" s="148"/>
      <c r="E97" s="148"/>
      <c r="F97" s="148"/>
      <c r="G97" s="148"/>
      <c r="H97" s="148"/>
      <c r="I97" s="148"/>
      <c r="J97" s="148"/>
      <c r="K97" s="148"/>
      <c r="L97" s="148"/>
      <c r="M97" s="148"/>
      <c r="N97" s="148"/>
      <c r="O97" s="148"/>
      <c r="P97" s="148"/>
      <c r="Q97" s="148"/>
      <c r="R97" s="148"/>
      <c r="S97" s="148"/>
      <c r="T97" s="148"/>
      <c r="U97" s="148"/>
      <c r="V97" s="148"/>
      <c r="W97" s="148"/>
      <c r="X97" s="148"/>
    </row>
    <row r="98" ht="15.75" customHeight="1">
      <c r="A98" s="153"/>
      <c r="B98" s="148"/>
      <c r="C98" s="148"/>
      <c r="D98" s="148"/>
      <c r="E98" s="148"/>
      <c r="F98" s="148"/>
      <c r="G98" s="148"/>
      <c r="H98" s="148"/>
      <c r="I98" s="148"/>
      <c r="J98" s="148"/>
      <c r="K98" s="148"/>
      <c r="L98" s="148"/>
      <c r="M98" s="148"/>
      <c r="N98" s="148"/>
      <c r="O98" s="148"/>
      <c r="P98" s="148"/>
      <c r="Q98" s="148"/>
      <c r="R98" s="148"/>
      <c r="S98" s="148"/>
      <c r="T98" s="148"/>
      <c r="U98" s="148"/>
      <c r="V98" s="148"/>
      <c r="W98" s="148"/>
      <c r="X98" s="148"/>
    </row>
    <row r="99" ht="15.75" customHeight="1">
      <c r="A99" s="153"/>
      <c r="B99" s="148"/>
      <c r="C99" s="148"/>
      <c r="D99" s="148"/>
      <c r="E99" s="148"/>
      <c r="F99" s="148"/>
      <c r="G99" s="148"/>
      <c r="H99" s="148"/>
      <c r="I99" s="148"/>
      <c r="J99" s="148"/>
      <c r="K99" s="148"/>
      <c r="L99" s="148"/>
      <c r="M99" s="148"/>
      <c r="N99" s="148"/>
      <c r="O99" s="148"/>
      <c r="P99" s="148"/>
      <c r="Q99" s="148"/>
      <c r="R99" s="148"/>
      <c r="S99" s="148"/>
      <c r="T99" s="148"/>
      <c r="U99" s="148"/>
      <c r="V99" s="148"/>
      <c r="W99" s="148"/>
      <c r="X99" s="148"/>
    </row>
    <row r="100" ht="15.75" customHeight="1">
      <c r="A100" s="153"/>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row>
    <row r="101" ht="15.75" customHeight="1">
      <c r="A101" s="153"/>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row>
    <row r="102" ht="15.75" customHeight="1">
      <c r="A102" s="153"/>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row>
    <row r="103" ht="15.75" customHeight="1">
      <c r="A103" s="153"/>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row>
    <row r="104" ht="15.75" customHeight="1">
      <c r="A104" s="153"/>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row>
    <row r="105" ht="15.75" customHeight="1">
      <c r="A105" s="153"/>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row>
    <row r="106" ht="15.75" customHeight="1">
      <c r="A106" s="153"/>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row>
    <row r="107" ht="15.75" customHeight="1">
      <c r="A107" s="153"/>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row>
    <row r="108" ht="15.75" customHeight="1">
      <c r="A108" s="153"/>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row>
    <row r="109" ht="15.75" customHeight="1">
      <c r="A109" s="153"/>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row>
    <row r="110" ht="15.75" customHeight="1">
      <c r="A110" s="153"/>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row>
    <row r="111" ht="15.75" customHeight="1">
      <c r="A111" s="153"/>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row>
    <row r="112" ht="15.75" customHeight="1">
      <c r="A112" s="153"/>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row>
    <row r="113" ht="15.75" customHeight="1">
      <c r="A113" s="153"/>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row>
    <row r="114" ht="15.75" customHeight="1">
      <c r="A114" s="153"/>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row>
    <row r="115" ht="15.75" customHeight="1">
      <c r="A115" s="153"/>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row>
    <row r="116" ht="15.75" customHeight="1">
      <c r="A116" s="153"/>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row>
    <row r="117" ht="15.75" customHeight="1">
      <c r="A117" s="153"/>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row>
    <row r="118" ht="15.75" customHeight="1">
      <c r="A118" s="153"/>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row>
    <row r="119" ht="15.75" customHeight="1">
      <c r="A119" s="153"/>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row>
    <row r="120" ht="15.75" customHeight="1">
      <c r="A120" s="153"/>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row>
    <row r="121" ht="15.75" customHeight="1">
      <c r="A121" s="153"/>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row>
    <row r="122" ht="15.75" customHeight="1">
      <c r="A122" s="153"/>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row>
    <row r="123" ht="15.75" customHeight="1">
      <c r="A123" s="153"/>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row>
    <row r="124" ht="15.75" customHeight="1">
      <c r="A124" s="153"/>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row>
    <row r="125" ht="15.75" customHeight="1">
      <c r="A125" s="153"/>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row>
    <row r="126" ht="15.75" customHeight="1">
      <c r="A126" s="153"/>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row>
    <row r="127" ht="15.75" customHeight="1">
      <c r="A127" s="153"/>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row>
    <row r="128" ht="15.75" customHeight="1">
      <c r="A128" s="153"/>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row>
    <row r="129" ht="15.75" customHeight="1">
      <c r="A129" s="153"/>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row>
    <row r="130" ht="15.75" customHeight="1">
      <c r="A130" s="153"/>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row>
    <row r="131" ht="15.75" customHeight="1">
      <c r="A131" s="153"/>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row>
    <row r="132" ht="15.75" customHeight="1">
      <c r="A132" s="153"/>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row>
    <row r="133" ht="15.75" customHeight="1">
      <c r="A133" s="153"/>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row>
    <row r="134" ht="15.75" customHeight="1">
      <c r="A134" s="153"/>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row>
    <row r="135" ht="15.75" customHeight="1">
      <c r="A135" s="153"/>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row>
    <row r="136" ht="15.75" customHeight="1">
      <c r="A136" s="153"/>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row>
    <row r="137" ht="15.75" customHeight="1">
      <c r="A137" s="153"/>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row>
    <row r="138" ht="15.75" customHeight="1">
      <c r="A138" s="153"/>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row>
    <row r="139" ht="15.75" customHeight="1">
      <c r="A139" s="153"/>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row>
    <row r="140" ht="15.75" customHeight="1">
      <c r="A140" s="153"/>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row>
    <row r="141" ht="15.75" customHeight="1">
      <c r="A141" s="153"/>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row>
    <row r="142" ht="15.75" customHeight="1">
      <c r="A142" s="153"/>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row>
    <row r="143" ht="15.75" customHeight="1">
      <c r="A143" s="153"/>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row>
    <row r="144" ht="15.75" customHeight="1">
      <c r="A144" s="153"/>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row>
    <row r="145" ht="15.75" customHeight="1">
      <c r="A145" s="153"/>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row>
    <row r="146" ht="15.75" customHeight="1">
      <c r="A146" s="153"/>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row>
    <row r="147" ht="15.75" customHeight="1">
      <c r="A147" s="153"/>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row>
    <row r="148" ht="15.75" customHeight="1">
      <c r="A148" s="153"/>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row>
    <row r="149" ht="15.75" customHeight="1">
      <c r="A149" s="153"/>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row>
    <row r="150" ht="15.75" customHeight="1">
      <c r="A150" s="153"/>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row>
    <row r="151" ht="15.75" customHeight="1">
      <c r="A151" s="153"/>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row>
    <row r="152" ht="15.75" customHeight="1">
      <c r="A152" s="153"/>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row>
    <row r="153" ht="15.75" customHeight="1">
      <c r="A153" s="153"/>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row>
    <row r="154" ht="15.75" customHeight="1">
      <c r="A154" s="153"/>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row>
    <row r="155" ht="15.75" customHeight="1">
      <c r="A155" s="153"/>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row>
    <row r="156" ht="15.75" customHeight="1">
      <c r="A156" s="153"/>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row>
    <row r="157" ht="15.75" customHeight="1">
      <c r="A157" s="153"/>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row>
    <row r="158" ht="15.75" customHeight="1">
      <c r="A158" s="153"/>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row>
    <row r="159" ht="15.75" customHeight="1">
      <c r="A159" s="153"/>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row>
    <row r="160" ht="15.75" customHeight="1">
      <c r="A160" s="153"/>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row>
    <row r="161" ht="15.75" customHeight="1">
      <c r="A161" s="153"/>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row>
    <row r="162" ht="15.75" customHeight="1">
      <c r="A162" s="153"/>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row>
    <row r="163" ht="15.75" customHeight="1">
      <c r="A163" s="153"/>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row>
    <row r="164" ht="15.75" customHeight="1">
      <c r="A164" s="153"/>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row>
    <row r="165" ht="15.75" customHeight="1">
      <c r="A165" s="153"/>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row>
    <row r="166" ht="15.75" customHeight="1">
      <c r="A166" s="153"/>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row>
    <row r="167" ht="15.75" customHeight="1">
      <c r="A167" s="153"/>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row>
    <row r="168" ht="15.75" customHeight="1">
      <c r="A168" s="153"/>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row>
    <row r="169" ht="15.75" customHeight="1">
      <c r="A169" s="153"/>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row>
    <row r="170" ht="15.75" customHeight="1">
      <c r="A170" s="153"/>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row>
    <row r="171" ht="15.75" customHeight="1">
      <c r="A171" s="153"/>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row>
    <row r="172" ht="15.75" customHeight="1">
      <c r="A172" s="153"/>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row>
    <row r="173" ht="15.75" customHeight="1">
      <c r="A173" s="153"/>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row>
    <row r="174" ht="15.75" customHeight="1">
      <c r="A174" s="153"/>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row>
    <row r="175" ht="15.75" customHeight="1">
      <c r="A175" s="153"/>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row>
    <row r="176" ht="15.75" customHeight="1">
      <c r="A176" s="153"/>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row>
    <row r="177" ht="15.75" customHeight="1">
      <c r="A177" s="153"/>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row>
    <row r="178" ht="15.75" customHeight="1">
      <c r="A178" s="153"/>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row>
    <row r="179" ht="15.75" customHeight="1">
      <c r="A179" s="153"/>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row>
    <row r="180" ht="15.75" customHeight="1">
      <c r="A180" s="153"/>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row>
    <row r="181" ht="15.75" customHeight="1">
      <c r="A181" s="153"/>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row>
    <row r="182" ht="15.75" customHeight="1">
      <c r="A182" s="153"/>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row>
    <row r="183" ht="15.75" customHeight="1">
      <c r="A183" s="153"/>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row>
    <row r="184" ht="15.75" customHeight="1">
      <c r="A184" s="153"/>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row>
    <row r="185" ht="15.75" customHeight="1">
      <c r="A185" s="153"/>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row>
    <row r="186" ht="15.75" customHeight="1">
      <c r="A186" s="153"/>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row>
    <row r="187" ht="15.75" customHeight="1">
      <c r="A187" s="153"/>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row>
    <row r="188" ht="15.75" customHeight="1">
      <c r="A188" s="153"/>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row>
    <row r="189" ht="15.75" customHeight="1">
      <c r="A189" s="153"/>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row>
    <row r="190" ht="15.75" customHeight="1">
      <c r="A190" s="153"/>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row>
    <row r="191" ht="15.75" customHeight="1">
      <c r="A191" s="153"/>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row>
    <row r="192" ht="15.75" customHeight="1">
      <c r="A192" s="153"/>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row>
    <row r="193" ht="15.75" customHeight="1">
      <c r="A193" s="153"/>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row>
    <row r="194" ht="15.75" customHeight="1">
      <c r="A194" s="153"/>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row>
    <row r="195" ht="15.75" customHeight="1">
      <c r="A195" s="153"/>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row>
    <row r="196" ht="15.75" customHeight="1">
      <c r="A196" s="153"/>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row>
    <row r="197" ht="15.75" customHeight="1">
      <c r="A197" s="153"/>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row>
    <row r="198" ht="15.75" customHeight="1">
      <c r="A198" s="153"/>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row>
    <row r="199" ht="15.75" customHeight="1">
      <c r="A199" s="153"/>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row>
    <row r="200" ht="15.75" customHeight="1">
      <c r="A200" s="153"/>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row>
    <row r="201" ht="15.75" customHeight="1">
      <c r="A201" s="153"/>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row>
    <row r="202" ht="15.75" customHeight="1">
      <c r="A202" s="153"/>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row>
    <row r="203" ht="15.75" customHeight="1">
      <c r="A203" s="153"/>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row>
    <row r="204" ht="15.75" customHeight="1">
      <c r="A204" s="153"/>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row>
    <row r="205" ht="15.75" customHeight="1">
      <c r="A205" s="153"/>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row>
    <row r="206" ht="15.75" customHeight="1">
      <c r="A206" s="153"/>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row>
    <row r="207" ht="15.75" customHeight="1">
      <c r="A207" s="153"/>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row>
    <row r="208" ht="15.75" customHeight="1">
      <c r="A208" s="153"/>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row>
    <row r="209" ht="15.75" customHeight="1">
      <c r="A209" s="153"/>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row>
    <row r="210" ht="15.75" customHeight="1">
      <c r="A210" s="153"/>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row>
    <row r="211" ht="15.75" customHeight="1">
      <c r="A211" s="153"/>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row>
    <row r="212" ht="15.75" customHeight="1">
      <c r="A212" s="153"/>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row>
    <row r="213" ht="15.75" customHeight="1">
      <c r="A213" s="153"/>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row>
    <row r="214" ht="15.75" customHeight="1">
      <c r="A214" s="153"/>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row>
    <row r="215" ht="15.75" customHeight="1">
      <c r="A215" s="153"/>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row>
    <row r="216" ht="15.75" customHeight="1">
      <c r="A216" s="153"/>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row>
    <row r="217" ht="15.75" customHeight="1">
      <c r="A217" s="153"/>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row>
    <row r="218" ht="15.75" customHeight="1">
      <c r="A218" s="153"/>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row>
    <row r="219" ht="15.75" customHeight="1">
      <c r="A219" s="153"/>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row>
    <row r="220" ht="15.75" customHeight="1">
      <c r="A220" s="153"/>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