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oA2+jfUcpFL6y0241HrGoel16SNWKAJ0k4yqsMBl9A="/>
    </ext>
  </extLst>
</workbook>
</file>

<file path=xl/calcChain.xml><?xml version="1.0" encoding="utf-8"?>
<calcChain xmlns="http://schemas.openxmlformats.org/spreadsheetml/2006/main">
  <c r="AE2" i="10" l="1"/>
  <c r="J66" i="9"/>
  <c r="I66" i="9"/>
  <c r="H66" i="9"/>
  <c r="G66" i="9"/>
  <c r="F66" i="9"/>
  <c r="E66" i="9"/>
  <c r="C66" i="9"/>
  <c r="J63" i="9"/>
  <c r="I63" i="9"/>
  <c r="H63" i="9"/>
  <c r="G63" i="9"/>
  <c r="F63" i="9"/>
  <c r="E63" i="9"/>
  <c r="J60" i="9"/>
  <c r="I60" i="9"/>
  <c r="H60" i="9"/>
  <c r="G60" i="9"/>
  <c r="F60" i="9"/>
  <c r="E60" i="9"/>
  <c r="C60" i="9"/>
  <c r="J57" i="9"/>
  <c r="I57" i="9"/>
  <c r="H57" i="9"/>
  <c r="G57" i="9"/>
  <c r="F57" i="9"/>
  <c r="E57" i="9"/>
  <c r="D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C42" i="9"/>
  <c r="J39" i="9"/>
  <c r="I39" i="9"/>
  <c r="H39" i="9"/>
  <c r="G39" i="9"/>
  <c r="F39" i="9"/>
  <c r="E39" i="9"/>
  <c r="J36" i="9"/>
  <c r="I36" i="9"/>
  <c r="H36" i="9"/>
  <c r="G36" i="9"/>
  <c r="F36" i="9"/>
  <c r="E36" i="9"/>
  <c r="C36" i="9"/>
  <c r="J33" i="9"/>
  <c r="I33" i="9"/>
  <c r="H33" i="9"/>
  <c r="G33" i="9"/>
  <c r="F33" i="9"/>
  <c r="E33" i="9"/>
  <c r="D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C18" i="9"/>
  <c r="J15" i="9"/>
  <c r="I15" i="9"/>
  <c r="H15" i="9"/>
  <c r="G15" i="9"/>
  <c r="F15" i="9"/>
  <c r="E15" i="9"/>
  <c r="J12" i="9"/>
  <c r="I12" i="9"/>
  <c r="H12" i="9"/>
  <c r="G12" i="9"/>
  <c r="F12" i="9"/>
  <c r="E12" i="9"/>
  <c r="C12" i="9"/>
  <c r="J9" i="9"/>
  <c r="J69" i="9" s="1"/>
  <c r="J71" i="9" s="1"/>
  <c r="I9" i="9"/>
  <c r="H9" i="9"/>
  <c r="H69" i="9" s="1"/>
  <c r="H71" i="9" s="1"/>
  <c r="G9" i="9"/>
  <c r="F9" i="9"/>
  <c r="E9" i="9"/>
  <c r="D9" i="9"/>
  <c r="AA69" i="8"/>
  <c r="V69" i="8"/>
  <c r="S69" i="8"/>
  <c r="N69" i="8"/>
  <c r="K69" i="8"/>
  <c r="F69" i="8"/>
  <c r="E66" i="8"/>
  <c r="D66" i="8"/>
  <c r="D66" i="9" s="1"/>
  <c r="C66" i="8"/>
  <c r="E63" i="8"/>
  <c r="D63" i="8"/>
  <c r="D63" i="9" s="1"/>
  <c r="C63" i="8"/>
  <c r="C63" i="9" s="1"/>
  <c r="E60" i="8"/>
  <c r="D60" i="8"/>
  <c r="D60" i="9" s="1"/>
  <c r="C60" i="8"/>
  <c r="E57" i="8"/>
  <c r="D57" i="8"/>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E39" i="8"/>
  <c r="D39" i="8"/>
  <c r="D39" i="9" s="1"/>
  <c r="C39" i="8"/>
  <c r="C39" i="9" s="1"/>
  <c r="E36" i="8"/>
  <c r="D36" i="8"/>
  <c r="D36" i="9" s="1"/>
  <c r="C36" i="8"/>
  <c r="E33" i="8"/>
  <c r="D33" i="8"/>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E15" i="8"/>
  <c r="D15" i="8"/>
  <c r="D15" i="9" s="1"/>
  <c r="C15" i="8"/>
  <c r="C15" i="9" s="1"/>
  <c r="E12" i="8"/>
  <c r="D12" i="8"/>
  <c r="D12" i="9" s="1"/>
  <c r="C12" i="8"/>
  <c r="E9" i="8"/>
  <c r="D9" i="8"/>
  <c r="C9" i="8"/>
  <c r="C9" i="9" s="1"/>
  <c r="AB68" i="7"/>
  <c r="AA68" i="7"/>
  <c r="Z68" i="7"/>
  <c r="T68" i="7"/>
  <c r="S68" i="7"/>
  <c r="R68" i="7"/>
  <c r="AC67" i="7"/>
  <c r="AB67" i="7"/>
  <c r="AA67" i="7"/>
  <c r="U67" i="7"/>
  <c r="T67" i="7"/>
  <c r="S67" i="7"/>
  <c r="AQ66" i="7"/>
  <c r="AN66" i="7"/>
  <c r="AK66" i="7"/>
  <c r="AJ66" i="7"/>
  <c r="AI66" i="7"/>
  <c r="AC66" i="7"/>
  <c r="AB66" i="7"/>
  <c r="AA66" i="7"/>
  <c r="U66" i="7"/>
  <c r="T66" i="7"/>
  <c r="S66" i="7"/>
  <c r="M66" i="7"/>
  <c r="J66" i="7"/>
  <c r="I66" i="7"/>
  <c r="H66" i="7"/>
  <c r="AF68" i="7" s="1"/>
  <c r="G66" i="7"/>
  <c r="F66" i="7"/>
  <c r="E66" i="7"/>
  <c r="D66" i="7"/>
  <c r="C66" i="7"/>
  <c r="AF65" i="7"/>
  <c r="AD65" i="7"/>
  <c r="AC65" i="7"/>
  <c r="AB65" i="7"/>
  <c r="AA65" i="7"/>
  <c r="Z65" i="7"/>
  <c r="X65" i="7"/>
  <c r="V65" i="7"/>
  <c r="U65" i="7"/>
  <c r="T65" i="7"/>
  <c r="S65" i="7"/>
  <c r="R65" i="7"/>
  <c r="AG64" i="7"/>
  <c r="AE64" i="7"/>
  <c r="AD64" i="7"/>
  <c r="AC64" i="7"/>
  <c r="AB64" i="7"/>
  <c r="AA64" i="7"/>
  <c r="Y64" i="7"/>
  <c r="W64" i="7"/>
  <c r="V64" i="7"/>
  <c r="U64" i="7"/>
  <c r="T64" i="7"/>
  <c r="S64" i="7"/>
  <c r="Q64" i="7"/>
  <c r="AQ63" i="7"/>
  <c r="AN63" i="7"/>
  <c r="AK63" i="7"/>
  <c r="AJ63" i="7"/>
  <c r="AI63" i="7"/>
  <c r="AG63" i="7"/>
  <c r="AE63" i="7"/>
  <c r="AD63" i="7"/>
  <c r="AC63" i="7"/>
  <c r="AB63" i="7"/>
  <c r="AA63" i="7"/>
  <c r="Z63" i="7"/>
  <c r="Y63" i="7"/>
  <c r="W63" i="7"/>
  <c r="V63" i="7"/>
  <c r="U63" i="7"/>
  <c r="T63" i="7"/>
  <c r="S63" i="7"/>
  <c r="R63" i="7"/>
  <c r="Q63" i="7"/>
  <c r="M63" i="7"/>
  <c r="J63" i="7"/>
  <c r="I63" i="7"/>
  <c r="H63" i="7"/>
  <c r="AG65" i="7" s="1"/>
  <c r="G63" i="7"/>
  <c r="F63" i="7"/>
  <c r="E63" i="7"/>
  <c r="D63" i="7"/>
  <c r="C63" i="7"/>
  <c r="AD62" i="7"/>
  <c r="AC62" i="7"/>
  <c r="AB62" i="7"/>
  <c r="V62" i="7"/>
  <c r="U62" i="7"/>
  <c r="T62" i="7"/>
  <c r="AE61" i="7"/>
  <c r="AD61" i="7"/>
  <c r="AC61" i="7"/>
  <c r="W61" i="7"/>
  <c r="V61" i="7"/>
  <c r="U61" i="7"/>
  <c r="AQ60" i="7"/>
  <c r="AN60" i="7"/>
  <c r="AK60" i="7"/>
  <c r="AE60" i="7"/>
  <c r="AD60" i="7"/>
  <c r="AC60" i="7"/>
  <c r="W60" i="7"/>
  <c r="V60" i="7"/>
  <c r="U60" i="7"/>
  <c r="M60" i="7"/>
  <c r="J60" i="7"/>
  <c r="I60" i="7"/>
  <c r="H60" i="7"/>
  <c r="Z62" i="7" s="1"/>
  <c r="G60" i="7"/>
  <c r="F60" i="7"/>
  <c r="E60" i="7"/>
  <c r="D60" i="7"/>
  <c r="C60" i="7"/>
  <c r="AQ57" i="7"/>
  <c r="AN57" i="7"/>
  <c r="AD57" i="7"/>
  <c r="M57" i="7"/>
  <c r="J57" i="7"/>
  <c r="I57" i="7"/>
  <c r="H57" i="7"/>
  <c r="AF58" i="7" s="1"/>
  <c r="G57" i="7"/>
  <c r="F57" i="7"/>
  <c r="E57" i="7"/>
  <c r="D57" i="7"/>
  <c r="C57" i="7"/>
  <c r="AD56" i="7"/>
  <c r="V56" i="7"/>
  <c r="AG55" i="7"/>
  <c r="AF55" i="7"/>
  <c r="X55" i="7"/>
  <c r="AQ54" i="7"/>
  <c r="AN54" i="7"/>
  <c r="AG54" i="7"/>
  <c r="Y54" i="7"/>
  <c r="Q54" i="7"/>
  <c r="M54" i="7"/>
  <c r="J54" i="7"/>
  <c r="I54" i="7"/>
  <c r="H54" i="7"/>
  <c r="W56" i="7" s="1"/>
  <c r="G54" i="7"/>
  <c r="F54" i="7"/>
  <c r="E54" i="7"/>
  <c r="D54" i="7"/>
  <c r="C54" i="7"/>
  <c r="AF53" i="7"/>
  <c r="Q53" i="7"/>
  <c r="Z52" i="7"/>
  <c r="AQ51" i="7"/>
  <c r="AN51" i="7"/>
  <c r="AG51" i="7"/>
  <c r="R51" i="7"/>
  <c r="M51" i="7"/>
  <c r="J51" i="7"/>
  <c r="I51" i="7"/>
  <c r="H51" i="7"/>
  <c r="W53" i="7" s="1"/>
  <c r="G51" i="7"/>
  <c r="F51" i="7"/>
  <c r="E51" i="7"/>
  <c r="D51" i="7"/>
  <c r="C51" i="7"/>
  <c r="AG50" i="7"/>
  <c r="AF50" i="7"/>
  <c r="Z50" i="7"/>
  <c r="Y50" i="7"/>
  <c r="X50" i="7"/>
  <c r="R50" i="7"/>
  <c r="Q50" i="7"/>
  <c r="AG49" i="7"/>
  <c r="AA49" i="7"/>
  <c r="Z49" i="7"/>
  <c r="Y49" i="7"/>
  <c r="S49" i="7"/>
  <c r="R49" i="7"/>
  <c r="Q49" i="7"/>
  <c r="AQ48" i="7"/>
  <c r="AN48" i="7"/>
  <c r="AI48" i="7"/>
  <c r="AH48" i="7"/>
  <c r="AG48" i="7"/>
  <c r="AA48" i="7"/>
  <c r="Z48" i="7"/>
  <c r="Y48" i="7"/>
  <c r="S48" i="7"/>
  <c r="R48" i="7"/>
  <c r="Q48" i="7"/>
  <c r="M48" i="7"/>
  <c r="J48" i="7"/>
  <c r="I48" i="7"/>
  <c r="H48" i="7"/>
  <c r="AD50" i="7" s="1"/>
  <c r="G48" i="7"/>
  <c r="F48" i="7"/>
  <c r="E48" i="7"/>
  <c r="D48" i="7"/>
  <c r="C48" i="7"/>
  <c r="AG47" i="7"/>
  <c r="AA47" i="7"/>
  <c r="Z47" i="7"/>
  <c r="Y47" i="7"/>
  <c r="S47" i="7"/>
  <c r="R47" i="7"/>
  <c r="Q47" i="7"/>
  <c r="AE46" i="7"/>
  <c r="AB46" i="7"/>
  <c r="AA46" i="7"/>
  <c r="Z46" i="7"/>
  <c r="W46" i="7"/>
  <c r="T46" i="7"/>
  <c r="S46" i="7"/>
  <c r="R46" i="7"/>
  <c r="AQ45" i="7"/>
  <c r="AN45" i="7"/>
  <c r="AJ45" i="7"/>
  <c r="AI45" i="7"/>
  <c r="AH45" i="7"/>
  <c r="AL45" i="7" s="1"/>
  <c r="AE45" i="7"/>
  <c r="AC45" i="7"/>
  <c r="AB45" i="7"/>
  <c r="AA45" i="7"/>
  <c r="Z45" i="7"/>
  <c r="Y45" i="7"/>
  <c r="W45" i="7"/>
  <c r="U45" i="7"/>
  <c r="T45" i="7"/>
  <c r="S45" i="7"/>
  <c r="R45" i="7"/>
  <c r="Q45" i="7"/>
  <c r="M45" i="7"/>
  <c r="J45" i="7"/>
  <c r="I45" i="7"/>
  <c r="H45" i="7"/>
  <c r="AE47" i="7" s="1"/>
  <c r="G45" i="7"/>
  <c r="F45" i="7"/>
  <c r="E45" i="7"/>
  <c r="D45" i="7"/>
  <c r="C45" i="7"/>
  <c r="U43" i="7"/>
  <c r="AQ42" i="7"/>
  <c r="AN42" i="7"/>
  <c r="M42" i="7"/>
  <c r="J42" i="7"/>
  <c r="I42" i="7"/>
  <c r="H42" i="7"/>
  <c r="S44" i="7" s="1"/>
  <c r="G42" i="7"/>
  <c r="F42" i="7"/>
  <c r="E42" i="7"/>
  <c r="D42" i="7"/>
  <c r="C42" i="7"/>
  <c r="AF41" i="7"/>
  <c r="AA41" i="7"/>
  <c r="X41" i="7"/>
  <c r="S41" i="7"/>
  <c r="AG40" i="7"/>
  <c r="AB40" i="7"/>
  <c r="Y40" i="7"/>
  <c r="T40" i="7"/>
  <c r="Q40" i="7"/>
  <c r="AQ39" i="7"/>
  <c r="AN39" i="7"/>
  <c r="AJ39" i="7"/>
  <c r="AG39" i="7"/>
  <c r="AB39" i="7"/>
  <c r="Y39" i="7"/>
  <c r="T39" i="7"/>
  <c r="Q39" i="7"/>
  <c r="M39" i="7"/>
  <c r="J39" i="7"/>
  <c r="I39" i="7"/>
  <c r="H39" i="7"/>
  <c r="AE41" i="7" s="1"/>
  <c r="G39" i="7"/>
  <c r="F39" i="7"/>
  <c r="E39" i="7"/>
  <c r="D39" i="7"/>
  <c r="C39" i="7"/>
  <c r="AG38" i="7"/>
  <c r="AF38" i="7"/>
  <c r="AD38" i="7"/>
  <c r="AB38" i="7"/>
  <c r="Y38" i="7"/>
  <c r="X38" i="7"/>
  <c r="V38" i="7"/>
  <c r="T38" i="7"/>
  <c r="Q38" i="7"/>
  <c r="AG37" i="7"/>
  <c r="AE37" i="7"/>
  <c r="AC37" i="7"/>
  <c r="Z37" i="7"/>
  <c r="Y37" i="7"/>
  <c r="W37" i="7"/>
  <c r="U37" i="7"/>
  <c r="R37" i="7"/>
  <c r="Q37" i="7"/>
  <c r="AQ36" i="7"/>
  <c r="AN36" i="7"/>
  <c r="AK36" i="7"/>
  <c r="AH36" i="7"/>
  <c r="AG36" i="7"/>
  <c r="AE36" i="7"/>
  <c r="AC36" i="7"/>
  <c r="Z36" i="7"/>
  <c r="Y36" i="7"/>
  <c r="W36" i="7"/>
  <c r="U36" i="7"/>
  <c r="R36" i="7"/>
  <c r="Q36" i="7"/>
  <c r="M36" i="7"/>
  <c r="J36" i="7"/>
  <c r="I36" i="7"/>
  <c r="H36" i="7"/>
  <c r="AE38" i="7" s="1"/>
  <c r="G36" i="7"/>
  <c r="F36" i="7"/>
  <c r="E36" i="7"/>
  <c r="D36" i="7"/>
  <c r="C36" i="7"/>
  <c r="AC35" i="7"/>
  <c r="Z35" i="7"/>
  <c r="U35" i="7"/>
  <c r="R35" i="7"/>
  <c r="AD34" i="7"/>
  <c r="AA34" i="7"/>
  <c r="V34" i="7"/>
  <c r="S34" i="7"/>
  <c r="AQ33" i="7"/>
  <c r="AN33" i="7"/>
  <c r="AI33" i="7"/>
  <c r="AD33" i="7"/>
  <c r="AA33" i="7"/>
  <c r="Z33" i="7"/>
  <c r="V33" i="7"/>
  <c r="S33" i="7"/>
  <c r="R33" i="7"/>
  <c r="M33" i="7"/>
  <c r="J33" i="7"/>
  <c r="I33" i="7"/>
  <c r="H33" i="7"/>
  <c r="AG35" i="7" s="1"/>
  <c r="G33" i="7"/>
  <c r="F33" i="7"/>
  <c r="E33" i="7"/>
  <c r="D33" i="7"/>
  <c r="C33" i="7"/>
  <c r="AF32" i="7"/>
  <c r="AD32" i="7"/>
  <c r="AA32" i="7"/>
  <c r="Z32" i="7"/>
  <c r="X32" i="7"/>
  <c r="V32" i="7"/>
  <c r="S32" i="7"/>
  <c r="R32" i="7"/>
  <c r="AG31" i="7"/>
  <c r="AE31" i="7"/>
  <c r="AB31" i="7"/>
  <c r="AA31" i="7"/>
  <c r="Y31" i="7"/>
  <c r="W31" i="7"/>
  <c r="T31" i="7"/>
  <c r="S31" i="7"/>
  <c r="Q31" i="7"/>
  <c r="AQ30" i="7"/>
  <c r="AN30" i="7"/>
  <c r="AJ30" i="7"/>
  <c r="AI30" i="7"/>
  <c r="AG30" i="7"/>
  <c r="AE30" i="7"/>
  <c r="AB30" i="7"/>
  <c r="AA30" i="7"/>
  <c r="Y30" i="7"/>
  <c r="W30" i="7"/>
  <c r="T30" i="7"/>
  <c r="S30" i="7"/>
  <c r="Q30" i="7"/>
  <c r="M30" i="7"/>
  <c r="J30" i="7"/>
  <c r="I30" i="7"/>
  <c r="H30" i="7"/>
  <c r="AG32" i="7" s="1"/>
  <c r="G30" i="7"/>
  <c r="F30" i="7"/>
  <c r="E30" i="7"/>
  <c r="D30" i="7"/>
  <c r="C30" i="7"/>
  <c r="AE29" i="7"/>
  <c r="AB29" i="7"/>
  <c r="W29" i="7"/>
  <c r="AF28" i="7"/>
  <c r="AC28" i="7"/>
  <c r="AQ27" i="7"/>
  <c r="AN27" i="7"/>
  <c r="AC27" i="7"/>
  <c r="X27" i="7"/>
  <c r="M27" i="7"/>
  <c r="J27" i="7"/>
  <c r="I27" i="7"/>
  <c r="H27" i="7"/>
  <c r="G27" i="7"/>
  <c r="F27" i="7"/>
  <c r="E27" i="7"/>
  <c r="D27" i="7"/>
  <c r="C27" i="7"/>
  <c r="AF26" i="7"/>
  <c r="AC26" i="7"/>
  <c r="X26" i="7"/>
  <c r="U26" i="7"/>
  <c r="AD25" i="7"/>
  <c r="V25" i="7"/>
  <c r="U25" i="7"/>
  <c r="AQ24" i="7"/>
  <c r="AN24" i="7"/>
  <c r="AD24" i="7"/>
  <c r="AC24" i="7"/>
  <c r="AA24" i="7"/>
  <c r="V24" i="7"/>
  <c r="U24" i="7"/>
  <c r="S24" i="7"/>
  <c r="M24" i="7"/>
  <c r="J24" i="7"/>
  <c r="I24" i="7"/>
  <c r="H24" i="7"/>
  <c r="AB26" i="7" s="1"/>
  <c r="G24" i="7"/>
  <c r="F24" i="7"/>
  <c r="E24" i="7"/>
  <c r="D24" i="7"/>
  <c r="C24" i="7"/>
  <c r="AD23" i="7"/>
  <c r="AC23" i="7"/>
  <c r="AA23" i="7"/>
  <c r="V23" i="7"/>
  <c r="U23" i="7"/>
  <c r="S23" i="7"/>
  <c r="AE22" i="7"/>
  <c r="AD22" i="7"/>
  <c r="AB22" i="7"/>
  <c r="Z22" i="7"/>
  <c r="W22" i="7"/>
  <c r="V22" i="7"/>
  <c r="T22" i="7"/>
  <c r="R22" i="7"/>
  <c r="AQ21" i="7"/>
  <c r="AN21" i="7"/>
  <c r="AE21" i="7"/>
  <c r="AD21" i="7"/>
  <c r="AB21" i="7"/>
  <c r="Z21" i="7"/>
  <c r="W21" i="7"/>
  <c r="V21" i="7"/>
  <c r="T21" i="7"/>
  <c r="R21" i="7"/>
  <c r="M21" i="7"/>
  <c r="J21" i="7"/>
  <c r="I21" i="7"/>
  <c r="H21" i="7"/>
  <c r="AB23" i="7" s="1"/>
  <c r="G21" i="7"/>
  <c r="F21" i="7"/>
  <c r="E21" i="7"/>
  <c r="D21" i="7"/>
  <c r="C21" i="7"/>
  <c r="AE20" i="7"/>
  <c r="AB20" i="7"/>
  <c r="Z20" i="7"/>
  <c r="V20" i="7"/>
  <c r="T20" i="7"/>
  <c r="R20" i="7"/>
  <c r="AF19" i="7"/>
  <c r="AE19" i="7"/>
  <c r="Z19" i="7"/>
  <c r="X19" i="7"/>
  <c r="W19" i="7"/>
  <c r="S19" i="7"/>
  <c r="R19" i="7"/>
  <c r="AQ18" i="7"/>
  <c r="AN18" i="7"/>
  <c r="AK18" i="7"/>
  <c r="AI18" i="7"/>
  <c r="AE18" i="7"/>
  <c r="AC18" i="7"/>
  <c r="X18" i="7"/>
  <c r="W18" i="7"/>
  <c r="U18" i="7"/>
  <c r="R18" i="7"/>
  <c r="M18" i="7"/>
  <c r="J18" i="7"/>
  <c r="I18" i="7"/>
  <c r="H18" i="7"/>
  <c r="G18" i="7"/>
  <c r="F18" i="7"/>
  <c r="E18" i="7"/>
  <c r="D18" i="7"/>
  <c r="C18" i="7"/>
  <c r="AF17" i="7"/>
  <c r="AC17" i="7"/>
  <c r="AA17" i="7"/>
  <c r="X17" i="7"/>
  <c r="W17" i="7"/>
  <c r="U17" i="7"/>
  <c r="R17" i="7"/>
  <c r="AF16" i="7"/>
  <c r="AE16" i="7"/>
  <c r="AD16" i="7"/>
  <c r="AB16" i="7"/>
  <c r="Z16" i="7"/>
  <c r="W16" i="7"/>
  <c r="V16" i="7"/>
  <c r="T16" i="7"/>
  <c r="S16" i="7"/>
  <c r="AQ15" i="7"/>
  <c r="AN15" i="7"/>
  <c r="AF15" i="7"/>
  <c r="AE15" i="7"/>
  <c r="AB15" i="7"/>
  <c r="AA15" i="7"/>
  <c r="Z15" i="7"/>
  <c r="W15" i="7"/>
  <c r="V15" i="7"/>
  <c r="T15" i="7"/>
  <c r="S15" i="7"/>
  <c r="R15" i="7"/>
  <c r="M15" i="7"/>
  <c r="J15" i="7"/>
  <c r="I15" i="7"/>
  <c r="H15" i="7"/>
  <c r="G15" i="7"/>
  <c r="F15" i="7"/>
  <c r="E15" i="7"/>
  <c r="D15" i="7"/>
  <c r="C15" i="7"/>
  <c r="AQ12" i="7"/>
  <c r="AN12" i="7"/>
  <c r="M12" i="7"/>
  <c r="J12" i="7"/>
  <c r="I12" i="7"/>
  <c r="H12" i="7"/>
  <c r="AD14" i="7" s="1"/>
  <c r="G12" i="7"/>
  <c r="F12" i="7"/>
  <c r="E12" i="7"/>
  <c r="D12" i="7"/>
  <c r="C12" i="7"/>
  <c r="AF11" i="7"/>
  <c r="Z11" i="7"/>
  <c r="X11" i="7"/>
  <c r="R11" i="7"/>
  <c r="AG10" i="7"/>
  <c r="AA10" i="7"/>
  <c r="Y10" i="7"/>
  <c r="S10" i="7"/>
  <c r="Q10" i="7"/>
  <c r="AQ9" i="7"/>
  <c r="AN9" i="7"/>
  <c r="AI9" i="7"/>
  <c r="AG9" i="7"/>
  <c r="AA9" i="7"/>
  <c r="Y9" i="7"/>
  <c r="S9" i="7"/>
  <c r="Q9" i="7"/>
  <c r="M9" i="7"/>
  <c r="J9" i="7"/>
  <c r="I9" i="7"/>
  <c r="H9" i="7"/>
  <c r="AE11" i="7" s="1"/>
  <c r="G9" i="7"/>
  <c r="F9" i="7"/>
  <c r="E9" i="7"/>
  <c r="D9" i="7"/>
  <c r="C9" i="7"/>
  <c r="V68" i="6"/>
  <c r="T68" i="6"/>
  <c r="S68" i="6"/>
  <c r="R68" i="6"/>
  <c r="S67" i="6"/>
  <c r="W66" i="6" s="1"/>
  <c r="X66" i="6" s="1"/>
  <c r="AB66" i="6"/>
  <c r="T66" i="6"/>
  <c r="S66" i="6"/>
  <c r="R66" i="6"/>
  <c r="V66" i="6" s="1"/>
  <c r="D66" i="6"/>
  <c r="C66" i="6"/>
  <c r="B66" i="6"/>
  <c r="S65" i="6"/>
  <c r="T65" i="6" s="1"/>
  <c r="V64" i="6"/>
  <c r="T64" i="6"/>
  <c r="S64" i="6"/>
  <c r="R64" i="6"/>
  <c r="AB63" i="6"/>
  <c r="W63" i="6"/>
  <c r="X63" i="6" s="1"/>
  <c r="S63" i="6"/>
  <c r="T63" i="6" s="1"/>
  <c r="R63" i="6"/>
  <c r="V63" i="6" s="1"/>
  <c r="D63" i="6"/>
  <c r="C63" i="6"/>
  <c r="B63" i="6"/>
  <c r="V62" i="6"/>
  <c r="T62" i="6"/>
  <c r="S62" i="6"/>
  <c r="R62" i="6"/>
  <c r="S61" i="6"/>
  <c r="W60" i="6" s="1"/>
  <c r="X60" i="6" s="1"/>
  <c r="AB60" i="6"/>
  <c r="T60" i="6"/>
  <c r="S60" i="6"/>
  <c r="R60" i="6"/>
  <c r="V60" i="6" s="1"/>
  <c r="D60" i="6"/>
  <c r="C60" i="6"/>
  <c r="B60" i="6"/>
  <c r="S59" i="6"/>
  <c r="T59" i="6" s="1"/>
  <c r="V58" i="6"/>
  <c r="T58" i="6"/>
  <c r="S58" i="6"/>
  <c r="R58" i="6"/>
  <c r="AB57" i="6"/>
  <c r="W57" i="6"/>
  <c r="X57" i="6" s="1"/>
  <c r="S57" i="6"/>
  <c r="T57" i="6" s="1"/>
  <c r="R57" i="6"/>
  <c r="V57" i="6" s="1"/>
  <c r="D57" i="6"/>
  <c r="C57" i="6"/>
  <c r="B57" i="6"/>
  <c r="V56" i="6"/>
  <c r="T56" i="6"/>
  <c r="S56" i="6"/>
  <c r="R56" i="6"/>
  <c r="S55" i="6"/>
  <c r="W54" i="6" s="1"/>
  <c r="X54" i="6" s="1"/>
  <c r="AB54" i="6"/>
  <c r="T54" i="6"/>
  <c r="S54" i="6"/>
  <c r="R54" i="6"/>
  <c r="V54" i="6" s="1"/>
  <c r="D54" i="6"/>
  <c r="C54" i="6"/>
  <c r="B54" i="6"/>
  <c r="S53" i="6"/>
  <c r="T53" i="6" s="1"/>
  <c r="V52" i="6"/>
  <c r="T52" i="6"/>
  <c r="S52" i="6"/>
  <c r="R52" i="6"/>
  <c r="AB51" i="6"/>
  <c r="W51" i="6"/>
  <c r="X51" i="6" s="1"/>
  <c r="S51" i="6"/>
  <c r="T51" i="6" s="1"/>
  <c r="R51" i="6"/>
  <c r="V51" i="6" s="1"/>
  <c r="D51" i="6"/>
  <c r="C51" i="6"/>
  <c r="B51" i="6"/>
  <c r="V50" i="6"/>
  <c r="T50" i="6"/>
  <c r="S50" i="6"/>
  <c r="R50" i="6"/>
  <c r="S49" i="6"/>
  <c r="W48" i="6" s="1"/>
  <c r="X48" i="6" s="1"/>
  <c r="AB48" i="6"/>
  <c r="T48" i="6"/>
  <c r="S48" i="6"/>
  <c r="R48" i="6"/>
  <c r="V48" i="6" s="1"/>
  <c r="D48" i="6"/>
  <c r="C48" i="6"/>
  <c r="B48" i="6"/>
  <c r="S47" i="6"/>
  <c r="T47" i="6" s="1"/>
  <c r="V46" i="6"/>
  <c r="T46" i="6"/>
  <c r="S46" i="6"/>
  <c r="R46" i="6"/>
  <c r="AB45" i="6"/>
  <c r="W45" i="6"/>
  <c r="X45" i="6" s="1"/>
  <c r="S45" i="6"/>
  <c r="T45" i="6" s="1"/>
  <c r="R45" i="6"/>
  <c r="V45" i="6" s="1"/>
  <c r="D45" i="6"/>
  <c r="C45" i="6"/>
  <c r="B45" i="6"/>
  <c r="V44" i="6"/>
  <c r="T44" i="6"/>
  <c r="S44" i="6"/>
  <c r="R44" i="6"/>
  <c r="S43" i="6"/>
  <c r="W42" i="6" s="1"/>
  <c r="X42" i="6" s="1"/>
  <c r="AB42" i="6"/>
  <c r="T42" i="6"/>
  <c r="S42" i="6"/>
  <c r="R42" i="6"/>
  <c r="V42" i="6" s="1"/>
  <c r="D42" i="6"/>
  <c r="C42" i="6"/>
  <c r="B42" i="6"/>
  <c r="S41" i="6"/>
  <c r="T41" i="6" s="1"/>
  <c r="V40" i="6"/>
  <c r="T40" i="6"/>
  <c r="S40" i="6"/>
  <c r="R40" i="6"/>
  <c r="AB39" i="6"/>
  <c r="W39" i="6"/>
  <c r="X39" i="6" s="1"/>
  <c r="S39" i="6"/>
  <c r="T39" i="6" s="1"/>
  <c r="R39" i="6"/>
  <c r="V39" i="6" s="1"/>
  <c r="D39" i="6"/>
  <c r="C39" i="6"/>
  <c r="B39" i="6"/>
  <c r="V38" i="6"/>
  <c r="T38" i="6"/>
  <c r="S38" i="6"/>
  <c r="R38" i="6"/>
  <c r="S37" i="6"/>
  <c r="W36" i="6" s="1"/>
  <c r="X36" i="6" s="1"/>
  <c r="AB36" i="6"/>
  <c r="T36" i="6"/>
  <c r="S36" i="6"/>
  <c r="R36" i="6"/>
  <c r="V36" i="6" s="1"/>
  <c r="D36" i="6"/>
  <c r="C36" i="6"/>
  <c r="B36" i="6"/>
  <c r="S35" i="6"/>
  <c r="T35" i="6" s="1"/>
  <c r="V34" i="6"/>
  <c r="T34" i="6"/>
  <c r="S34" i="6"/>
  <c r="R34" i="6"/>
  <c r="AB33" i="6"/>
  <c r="W33" i="6"/>
  <c r="X33" i="6" s="1"/>
  <c r="S33" i="6"/>
  <c r="T33" i="6" s="1"/>
  <c r="R33" i="6"/>
  <c r="V33" i="6" s="1"/>
  <c r="D33" i="6"/>
  <c r="C33" i="6"/>
  <c r="B33" i="6"/>
  <c r="V32" i="6"/>
  <c r="T32" i="6"/>
  <c r="S32" i="6"/>
  <c r="R32" i="6"/>
  <c r="S31" i="6"/>
  <c r="AB30" i="6"/>
  <c r="T30" i="6"/>
  <c r="S30" i="6"/>
  <c r="R30" i="6"/>
  <c r="V30" i="6" s="1"/>
  <c r="D30" i="6"/>
  <c r="C30" i="6"/>
  <c r="B30" i="6"/>
  <c r="S29" i="6"/>
  <c r="V28" i="6"/>
  <c r="T28" i="6"/>
  <c r="S28" i="6"/>
  <c r="R28" i="6"/>
  <c r="AB27" i="6"/>
  <c r="S27" i="6"/>
  <c r="T27" i="6" s="1"/>
  <c r="D27" i="6"/>
  <c r="C27" i="6"/>
  <c r="B27" i="6"/>
  <c r="V26" i="6"/>
  <c r="T26" i="6"/>
  <c r="S26" i="6"/>
  <c r="R26" i="6"/>
  <c r="S25" i="6"/>
  <c r="AB24" i="6"/>
  <c r="T24" i="6"/>
  <c r="S24" i="6"/>
  <c r="R24" i="6"/>
  <c r="V24" i="6" s="1"/>
  <c r="D24" i="6"/>
  <c r="C24" i="6"/>
  <c r="B24" i="6"/>
  <c r="S23" i="6"/>
  <c r="V22" i="6"/>
  <c r="T22" i="6"/>
  <c r="S22" i="6"/>
  <c r="R22" i="6"/>
  <c r="AB21" i="6"/>
  <c r="S21" i="6"/>
  <c r="T21" i="6" s="1"/>
  <c r="D21" i="6"/>
  <c r="C21" i="6"/>
  <c r="B21" i="6"/>
  <c r="V20" i="6"/>
  <c r="T20" i="6"/>
  <c r="S20" i="6"/>
  <c r="R20" i="6"/>
  <c r="S19" i="6"/>
  <c r="T18" i="6"/>
  <c r="S18" i="6"/>
  <c r="R18" i="6"/>
  <c r="V18" i="6" s="1"/>
  <c r="D18" i="6"/>
  <c r="C18" i="6"/>
  <c r="S17" i="6"/>
  <c r="V16" i="6"/>
  <c r="T16" i="6"/>
  <c r="S16" i="6"/>
  <c r="R16" i="6"/>
  <c r="AB15" i="6"/>
  <c r="W15" i="6"/>
  <c r="X15" i="6" s="1"/>
  <c r="AA15" i="6" s="1"/>
  <c r="S15" i="6"/>
  <c r="T15" i="6" s="1"/>
  <c r="D15" i="6"/>
  <c r="C15" i="6"/>
  <c r="B15" i="6"/>
  <c r="V14" i="6"/>
  <c r="T14" i="6"/>
  <c r="S14" i="6"/>
  <c r="R14" i="6"/>
  <c r="S13" i="6"/>
  <c r="AB12" i="6"/>
  <c r="T12" i="6"/>
  <c r="S12" i="6"/>
  <c r="R12" i="6"/>
  <c r="V12" i="6" s="1"/>
  <c r="D12" i="6"/>
  <c r="C12" i="6"/>
  <c r="B12" i="6"/>
  <c r="S11" i="6"/>
  <c r="W9" i="6" s="1"/>
  <c r="X9" i="6" s="1"/>
  <c r="S10" i="6"/>
  <c r="T10" i="6" s="1"/>
  <c r="S9" i="6"/>
  <c r="T9" i="6" s="1"/>
  <c r="D9" i="6"/>
  <c r="C9" i="6"/>
  <c r="V68" i="5"/>
  <c r="T68" i="5"/>
  <c r="S68" i="5"/>
  <c r="U68" i="5" s="1"/>
  <c r="R68" i="5"/>
  <c r="J68" i="5"/>
  <c r="H68" i="5"/>
  <c r="V67" i="5"/>
  <c r="U67" i="5"/>
  <c r="T67" i="5"/>
  <c r="S67" i="5"/>
  <c r="R67" i="5"/>
  <c r="J67" i="5"/>
  <c r="H67" i="5"/>
  <c r="R66" i="5"/>
  <c r="J66" i="5"/>
  <c r="S66" i="5" s="1"/>
  <c r="U66" i="5" s="1"/>
  <c r="H66" i="5"/>
  <c r="D66" i="5"/>
  <c r="C66" i="5"/>
  <c r="B66" i="5"/>
  <c r="V65" i="5"/>
  <c r="T65" i="5"/>
  <c r="S65" i="5"/>
  <c r="U65" i="5" s="1"/>
  <c r="R65" i="5"/>
  <c r="J65" i="5"/>
  <c r="H65" i="5"/>
  <c r="S64" i="5"/>
  <c r="U64" i="5" s="1"/>
  <c r="R64" i="5"/>
  <c r="J64" i="5"/>
  <c r="T64" i="5" s="1"/>
  <c r="V64" i="5" s="1"/>
  <c r="H64" i="5"/>
  <c r="R63" i="5"/>
  <c r="J63" i="5"/>
  <c r="S63" i="5" s="1"/>
  <c r="U63" i="5" s="1"/>
  <c r="H63" i="5"/>
  <c r="D63" i="5"/>
  <c r="C63" i="5"/>
  <c r="B63" i="5"/>
  <c r="V62" i="5"/>
  <c r="T62" i="5"/>
  <c r="S62" i="5"/>
  <c r="U62" i="5" s="1"/>
  <c r="R62" i="5"/>
  <c r="J62" i="5"/>
  <c r="H62" i="5"/>
  <c r="V61" i="5"/>
  <c r="U61" i="5"/>
  <c r="S61" i="5"/>
  <c r="R61" i="5"/>
  <c r="J61" i="5"/>
  <c r="T61" i="5" s="1"/>
  <c r="H61" i="5"/>
  <c r="R60" i="5"/>
  <c r="J60" i="5"/>
  <c r="S60" i="5" s="1"/>
  <c r="U60" i="5" s="1"/>
  <c r="H60" i="5"/>
  <c r="D60" i="5"/>
  <c r="C60" i="5"/>
  <c r="B60" i="5"/>
  <c r="V59" i="5"/>
  <c r="T59" i="5"/>
  <c r="S59" i="5"/>
  <c r="U59" i="5" s="1"/>
  <c r="R59" i="5"/>
  <c r="J59" i="5"/>
  <c r="H59" i="5"/>
  <c r="V58" i="5"/>
  <c r="S58" i="5"/>
  <c r="U58" i="5" s="1"/>
  <c r="R58" i="5"/>
  <c r="J58" i="5"/>
  <c r="T58" i="5" s="1"/>
  <c r="H58" i="5"/>
  <c r="T57" i="5"/>
  <c r="V57" i="5" s="1"/>
  <c r="R57" i="5"/>
  <c r="J57" i="5"/>
  <c r="S57" i="5" s="1"/>
  <c r="U57" i="5" s="1"/>
  <c r="H57" i="5"/>
  <c r="D57" i="5"/>
  <c r="C57" i="5"/>
  <c r="B57" i="5"/>
  <c r="T56" i="5"/>
  <c r="V56" i="5" s="1"/>
  <c r="S56" i="5"/>
  <c r="U56" i="5" s="1"/>
  <c r="R56" i="5"/>
  <c r="J56" i="5"/>
  <c r="H56" i="5"/>
  <c r="V55" i="5"/>
  <c r="U55" i="5"/>
  <c r="S55" i="5"/>
  <c r="R55" i="5"/>
  <c r="J55" i="5"/>
  <c r="T55" i="5" s="1"/>
  <c r="H55" i="5"/>
  <c r="U54" i="5"/>
  <c r="T54" i="5"/>
  <c r="V54" i="5" s="1"/>
  <c r="R54" i="5"/>
  <c r="J54" i="5"/>
  <c r="S54" i="5" s="1"/>
  <c r="H54" i="5"/>
  <c r="D54" i="5"/>
  <c r="C54" i="5"/>
  <c r="B54" i="5"/>
  <c r="T53" i="5"/>
  <c r="V53" i="5" s="1"/>
  <c r="S53" i="5"/>
  <c r="U53" i="5" s="1"/>
  <c r="R53" i="5"/>
  <c r="J53" i="5"/>
  <c r="H53" i="5"/>
  <c r="V52" i="5"/>
  <c r="S52" i="5"/>
  <c r="U52" i="5" s="1"/>
  <c r="R52" i="5"/>
  <c r="J52" i="5"/>
  <c r="T52" i="5" s="1"/>
  <c r="H52" i="5"/>
  <c r="R51" i="5"/>
  <c r="J51" i="5"/>
  <c r="S51" i="5" s="1"/>
  <c r="U51" i="5" s="1"/>
  <c r="H51" i="5"/>
  <c r="D51" i="5"/>
  <c r="C51" i="5"/>
  <c r="B51" i="5"/>
  <c r="R50" i="5"/>
  <c r="J50" i="5"/>
  <c r="T50" i="5" s="1"/>
  <c r="V50" i="5" s="1"/>
  <c r="H50" i="5"/>
  <c r="R49" i="5"/>
  <c r="J49" i="5"/>
  <c r="T49" i="5" s="1"/>
  <c r="V49" i="5" s="1"/>
  <c r="H49" i="5"/>
  <c r="V48" i="5"/>
  <c r="U48" i="5"/>
  <c r="T48" i="5"/>
  <c r="R48" i="5"/>
  <c r="J48" i="5"/>
  <c r="S48" i="5" s="1"/>
  <c r="H48" i="5"/>
  <c r="D48" i="5"/>
  <c r="C48" i="5"/>
  <c r="B48" i="5"/>
  <c r="S47" i="5"/>
  <c r="U47" i="5" s="1"/>
  <c r="R47" i="5"/>
  <c r="J47" i="5"/>
  <c r="T47" i="5" s="1"/>
  <c r="V47" i="5" s="1"/>
  <c r="H47" i="5"/>
  <c r="R46" i="5"/>
  <c r="J46" i="5"/>
  <c r="T46" i="5" s="1"/>
  <c r="V46" i="5" s="1"/>
  <c r="H46" i="5"/>
  <c r="U45" i="5"/>
  <c r="T45" i="5"/>
  <c r="V45" i="5" s="1"/>
  <c r="R45" i="5"/>
  <c r="J45" i="5"/>
  <c r="S45" i="5" s="1"/>
  <c r="H45" i="5"/>
  <c r="D45" i="5"/>
  <c r="C45" i="5"/>
  <c r="B45" i="5"/>
  <c r="T44" i="5"/>
  <c r="V44" i="5" s="1"/>
  <c r="S44" i="5"/>
  <c r="U44" i="5" s="1"/>
  <c r="R44" i="5"/>
  <c r="J44" i="5"/>
  <c r="H44" i="5"/>
  <c r="R43" i="5"/>
  <c r="J43" i="5"/>
  <c r="T43" i="5" s="1"/>
  <c r="V43" i="5" s="1"/>
  <c r="H43" i="5"/>
  <c r="U42" i="5"/>
  <c r="R42" i="5"/>
  <c r="J42" i="5"/>
  <c r="S42" i="5" s="1"/>
  <c r="H42" i="5"/>
  <c r="D42" i="5"/>
  <c r="C42" i="5"/>
  <c r="B42" i="5"/>
  <c r="R41" i="5"/>
  <c r="J41" i="5"/>
  <c r="S41" i="5" s="1"/>
  <c r="U41" i="5" s="1"/>
  <c r="H41" i="5"/>
  <c r="S40" i="5"/>
  <c r="U40" i="5" s="1"/>
  <c r="R40" i="5"/>
  <c r="J40" i="5"/>
  <c r="T40" i="5" s="1"/>
  <c r="V40" i="5" s="1"/>
  <c r="H40" i="5"/>
  <c r="R39" i="5"/>
  <c r="J39" i="5"/>
  <c r="S39" i="5" s="1"/>
  <c r="U39" i="5" s="1"/>
  <c r="H39" i="5"/>
  <c r="D39" i="5"/>
  <c r="C39" i="5"/>
  <c r="B39" i="5"/>
  <c r="V38" i="5"/>
  <c r="T38" i="5"/>
  <c r="S38" i="5"/>
  <c r="U38" i="5" s="1"/>
  <c r="R38" i="5"/>
  <c r="J38" i="5"/>
  <c r="H38" i="5"/>
  <c r="V37" i="5"/>
  <c r="S37" i="5"/>
  <c r="U37" i="5" s="1"/>
  <c r="R37" i="5"/>
  <c r="J37" i="5"/>
  <c r="T37" i="5" s="1"/>
  <c r="H37" i="5"/>
  <c r="R36" i="5"/>
  <c r="J36" i="5"/>
  <c r="S36" i="5" s="1"/>
  <c r="U36" i="5" s="1"/>
  <c r="H36" i="5"/>
  <c r="D36" i="5"/>
  <c r="C36" i="5"/>
  <c r="B36" i="5"/>
  <c r="V35" i="5"/>
  <c r="T35" i="5"/>
  <c r="S35" i="5"/>
  <c r="U35" i="5" s="1"/>
  <c r="R35" i="5"/>
  <c r="J35" i="5"/>
  <c r="H35" i="5"/>
  <c r="V34" i="5"/>
  <c r="R34" i="5"/>
  <c r="J34" i="5"/>
  <c r="T34" i="5" s="1"/>
  <c r="H34" i="5"/>
  <c r="T33" i="5"/>
  <c r="V33" i="5" s="1"/>
  <c r="R33" i="5"/>
  <c r="J33" i="5"/>
  <c r="S33" i="5" s="1"/>
  <c r="U33" i="5" s="1"/>
  <c r="H33" i="5"/>
  <c r="D33" i="5"/>
  <c r="C33" i="5"/>
  <c r="B33" i="5"/>
  <c r="T32" i="5"/>
  <c r="V32" i="5" s="1"/>
  <c r="R32" i="5"/>
  <c r="J32" i="5"/>
  <c r="S32" i="5" s="1"/>
  <c r="U32" i="5" s="1"/>
  <c r="H32" i="5"/>
  <c r="V31" i="5"/>
  <c r="U31" i="5"/>
  <c r="S31" i="5"/>
  <c r="R31" i="5"/>
  <c r="J31" i="5"/>
  <c r="T31" i="5" s="1"/>
  <c r="H31" i="5"/>
  <c r="U30" i="5"/>
  <c r="T30" i="5"/>
  <c r="V30" i="5" s="1"/>
  <c r="R30" i="5"/>
  <c r="J30" i="5"/>
  <c r="S30" i="5" s="1"/>
  <c r="H30" i="5"/>
  <c r="D30" i="5"/>
  <c r="C30" i="5"/>
  <c r="B30" i="5"/>
  <c r="R29" i="5"/>
  <c r="J29" i="5"/>
  <c r="T29" i="5" s="1"/>
  <c r="V29" i="5" s="1"/>
  <c r="H29" i="5"/>
  <c r="V28" i="5"/>
  <c r="S28" i="5"/>
  <c r="U28" i="5" s="1"/>
  <c r="R28" i="5"/>
  <c r="J28" i="5"/>
  <c r="T28" i="5" s="1"/>
  <c r="H28" i="5"/>
  <c r="R27" i="5"/>
  <c r="J27" i="5"/>
  <c r="H27" i="5"/>
  <c r="D27" i="5"/>
  <c r="C27" i="5"/>
  <c r="B27" i="5"/>
  <c r="T26" i="5"/>
  <c r="V26" i="5" s="1"/>
  <c r="S26" i="5"/>
  <c r="U26" i="5" s="1"/>
  <c r="R26" i="5"/>
  <c r="J26" i="5"/>
  <c r="H26" i="5"/>
  <c r="R25" i="5"/>
  <c r="AG25" i="7" s="1"/>
  <c r="J25" i="5"/>
  <c r="Y25" i="7" s="1"/>
  <c r="H25" i="5"/>
  <c r="Q25" i="7" s="1"/>
  <c r="R24" i="5"/>
  <c r="AG24" i="7" s="1"/>
  <c r="J24" i="5"/>
  <c r="Y24" i="7" s="1"/>
  <c r="H24" i="5"/>
  <c r="Q24" i="7" s="1"/>
  <c r="D24" i="5"/>
  <c r="C24" i="5"/>
  <c r="B24" i="5"/>
  <c r="S23" i="5"/>
  <c r="U23" i="5" s="1"/>
  <c r="R23" i="5"/>
  <c r="AG23" i="7" s="1"/>
  <c r="J23" i="5"/>
  <c r="Y23" i="7" s="1"/>
  <c r="H23" i="5"/>
  <c r="Q23" i="7" s="1"/>
  <c r="R22" i="5"/>
  <c r="J22" i="5"/>
  <c r="Y22" i="7" s="1"/>
  <c r="H22" i="5"/>
  <c r="Q22" i="7" s="1"/>
  <c r="R21" i="5"/>
  <c r="AG21" i="7" s="1"/>
  <c r="J21" i="5"/>
  <c r="Y21" i="7" s="1"/>
  <c r="H21" i="5"/>
  <c r="Q21" i="7" s="1"/>
  <c r="D21" i="5"/>
  <c r="C21" i="5"/>
  <c r="B21" i="5"/>
  <c r="S20" i="5"/>
  <c r="U20" i="5" s="1"/>
  <c r="R20" i="5"/>
  <c r="J20" i="5"/>
  <c r="T20" i="5" s="1"/>
  <c r="V20" i="5" s="1"/>
  <c r="H20" i="5"/>
  <c r="R19" i="5"/>
  <c r="J19" i="5"/>
  <c r="T19" i="5" s="1"/>
  <c r="V19" i="5" s="1"/>
  <c r="H19" i="5"/>
  <c r="R18" i="5"/>
  <c r="J18" i="5"/>
  <c r="S18" i="5" s="1"/>
  <c r="U18" i="5" s="1"/>
  <c r="H18" i="5"/>
  <c r="D18" i="5"/>
  <c r="C18" i="5"/>
  <c r="B18" i="5"/>
  <c r="R17" i="5"/>
  <c r="J17" i="5"/>
  <c r="T17" i="5" s="1"/>
  <c r="V17" i="5" s="1"/>
  <c r="H17" i="5"/>
  <c r="Q17" i="7" s="1"/>
  <c r="R16" i="5"/>
  <c r="J16" i="5"/>
  <c r="Y16" i="7" s="1"/>
  <c r="H16" i="5"/>
  <c r="Q16" i="7" s="1"/>
  <c r="R15" i="5"/>
  <c r="J15" i="5"/>
  <c r="Y15" i="7" s="1"/>
  <c r="H15" i="5"/>
  <c r="Q15" i="7" s="1"/>
  <c r="D15" i="5"/>
  <c r="C15" i="5"/>
  <c r="B15" i="5"/>
  <c r="S14" i="5"/>
  <c r="U14" i="5" s="1"/>
  <c r="R14" i="5"/>
  <c r="J14" i="5"/>
  <c r="T14" i="5" s="1"/>
  <c r="V14" i="5" s="1"/>
  <c r="H14" i="5"/>
  <c r="R13" i="5"/>
  <c r="J13" i="5"/>
  <c r="T13" i="5" s="1"/>
  <c r="V13" i="5" s="1"/>
  <c r="H13" i="5"/>
  <c r="R12" i="5"/>
  <c r="J12" i="5"/>
  <c r="H12" i="5"/>
  <c r="D12" i="5"/>
  <c r="C12" i="5"/>
  <c r="B12" i="5"/>
  <c r="S11" i="5"/>
  <c r="U11" i="5" s="1"/>
  <c r="R11" i="5"/>
  <c r="J11" i="5"/>
  <c r="T11" i="5" s="1"/>
  <c r="V11" i="5" s="1"/>
  <c r="H11" i="5"/>
  <c r="R10" i="5"/>
  <c r="J10" i="5"/>
  <c r="T10" i="5" s="1"/>
  <c r="V10" i="5" s="1"/>
  <c r="H10" i="5"/>
  <c r="R9" i="5"/>
  <c r="J9" i="5"/>
  <c r="S9" i="5" s="1"/>
  <c r="U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E60" i="3"/>
  <c r="Y60" i="3" s="1"/>
  <c r="Z60" i="3" s="1"/>
  <c r="D60" i="3"/>
  <c r="C60" i="3"/>
  <c r="B60" i="3"/>
  <c r="Y57" i="3"/>
  <c r="Z57" i="3" s="1"/>
  <c r="E57" i="3"/>
  <c r="D57" i="3"/>
  <c r="C57" i="3"/>
  <c r="B57" i="3"/>
  <c r="Z54" i="3"/>
  <c r="Y54" i="3"/>
  <c r="E54" i="3"/>
  <c r="D54" i="3"/>
  <c r="C54" i="3"/>
  <c r="B54" i="3"/>
  <c r="E51" i="3"/>
  <c r="Y51" i="3" s="1"/>
  <c r="Z51" i="3" s="1"/>
  <c r="D51" i="3"/>
  <c r="C51" i="3"/>
  <c r="B51" i="3"/>
  <c r="E48" i="3"/>
  <c r="Y48" i="3" s="1"/>
  <c r="Z48" i="3" s="1"/>
  <c r="D48" i="3"/>
  <c r="C48" i="3"/>
  <c r="B48" i="3"/>
  <c r="Y45" i="3"/>
  <c r="Z45" i="3" s="1"/>
  <c r="E45" i="3"/>
  <c r="D45" i="3"/>
  <c r="C45" i="3"/>
  <c r="B45" i="3"/>
  <c r="Z42" i="3"/>
  <c r="Y42" i="3"/>
  <c r="E42" i="3"/>
  <c r="D42" i="3"/>
  <c r="C42" i="3"/>
  <c r="B42" i="3"/>
  <c r="E39" i="3"/>
  <c r="Y39" i="3" s="1"/>
  <c r="Z39" i="3" s="1"/>
  <c r="D39" i="3"/>
  <c r="C39" i="3"/>
  <c r="B39" i="3"/>
  <c r="E36" i="3"/>
  <c r="Y36" i="3" s="1"/>
  <c r="Z36" i="3" s="1"/>
  <c r="D36" i="3"/>
  <c r="C36" i="3"/>
  <c r="B36" i="3"/>
  <c r="Y33" i="3"/>
  <c r="Z33" i="3" s="1"/>
  <c r="E33" i="3"/>
  <c r="D33" i="3"/>
  <c r="C33" i="3"/>
  <c r="B33" i="3"/>
  <c r="Z30" i="3"/>
  <c r="Y30" i="3"/>
  <c r="E30" i="3"/>
  <c r="D30" i="3"/>
  <c r="C30" i="3"/>
  <c r="B30" i="3"/>
  <c r="E27" i="3"/>
  <c r="Y27" i="3" s="1"/>
  <c r="Z27" i="3" s="1"/>
  <c r="D27" i="3"/>
  <c r="C27" i="3"/>
  <c r="B27" i="3"/>
  <c r="E24" i="3"/>
  <c r="Y24" i="3" s="1"/>
  <c r="Z24" i="3" s="1"/>
  <c r="D24" i="3"/>
  <c r="C24" i="3"/>
  <c r="B24" i="3"/>
  <c r="Y21" i="3"/>
  <c r="Z21" i="3" s="1"/>
  <c r="E21" i="3"/>
  <c r="D21" i="3"/>
  <c r="C21" i="3"/>
  <c r="B21" i="3"/>
  <c r="Z18" i="3"/>
  <c r="Y18" i="3"/>
  <c r="E18" i="3"/>
  <c r="D18" i="3"/>
  <c r="C18" i="3"/>
  <c r="E15" i="3"/>
  <c r="Y15" i="3" s="1"/>
  <c r="Z15" i="3" s="1"/>
  <c r="D15" i="3"/>
  <c r="C15" i="3"/>
  <c r="B15" i="3"/>
  <c r="E12" i="3"/>
  <c r="Y12" i="3" s="1"/>
  <c r="Z12" i="3" s="1"/>
  <c r="D12" i="3"/>
  <c r="C12" i="3"/>
  <c r="B12" i="3"/>
  <c r="Y9" i="3"/>
  <c r="Z9" i="3" s="1"/>
  <c r="N9" i="2" s="1"/>
  <c r="E9" i="3"/>
  <c r="D9" i="3"/>
  <c r="C9" i="3"/>
  <c r="U66" i="2"/>
  <c r="N66" i="2"/>
  <c r="N66" i="7" s="1"/>
  <c r="K66" i="2"/>
  <c r="K66" i="7" s="1"/>
  <c r="B66" i="2"/>
  <c r="U63" i="2"/>
  <c r="P63" i="2"/>
  <c r="P63" i="7" s="1"/>
  <c r="O63" i="2"/>
  <c r="O63" i="7" s="1"/>
  <c r="N63" i="2"/>
  <c r="N63" i="7" s="1"/>
  <c r="L63" i="2"/>
  <c r="L63" i="7" s="1"/>
  <c r="K63" i="2"/>
  <c r="K63" i="7" s="1"/>
  <c r="B63" i="2"/>
  <c r="U60" i="2"/>
  <c r="O60" i="2"/>
  <c r="O60" i="7" s="1"/>
  <c r="N60" i="2"/>
  <c r="N60" i="7" s="1"/>
  <c r="K60" i="2"/>
  <c r="K60" i="7" s="1"/>
  <c r="B60" i="2"/>
  <c r="U57" i="2"/>
  <c r="N57" i="2"/>
  <c r="N57" i="7" s="1"/>
  <c r="L57" i="2"/>
  <c r="L57" i="7" s="1"/>
  <c r="K57" i="2"/>
  <c r="K57" i="7" s="1"/>
  <c r="B57" i="2"/>
  <c r="U54" i="2"/>
  <c r="O54" i="2"/>
  <c r="O54" i="7" s="1"/>
  <c r="N54" i="2"/>
  <c r="N54" i="7" s="1"/>
  <c r="L54" i="2"/>
  <c r="L54" i="7" s="1"/>
  <c r="K54" i="2"/>
  <c r="K54" i="7" s="1"/>
  <c r="B54" i="2"/>
  <c r="U51" i="2"/>
  <c r="N51" i="2"/>
  <c r="N51" i="7" s="1"/>
  <c r="K51" i="2"/>
  <c r="K51" i="7" s="1"/>
  <c r="B51" i="2"/>
  <c r="U48" i="2"/>
  <c r="P48" i="2"/>
  <c r="P48" i="7" s="1"/>
  <c r="N48" i="2"/>
  <c r="N48" i="7" s="1"/>
  <c r="L48" i="2"/>
  <c r="L48" i="7" s="1"/>
  <c r="K48" i="2"/>
  <c r="K48" i="7" s="1"/>
  <c r="B48" i="2"/>
  <c r="U45" i="2"/>
  <c r="O45" i="2"/>
  <c r="O45" i="7" s="1"/>
  <c r="N45" i="2"/>
  <c r="N45" i="7" s="1"/>
  <c r="K45" i="2"/>
  <c r="K45" i="7" s="1"/>
  <c r="B45" i="2"/>
  <c r="U42" i="2"/>
  <c r="N42" i="2"/>
  <c r="N42" i="7" s="1"/>
  <c r="L42" i="2"/>
  <c r="L42" i="7" s="1"/>
  <c r="K42" i="2"/>
  <c r="K42" i="7" s="1"/>
  <c r="B42" i="2"/>
  <c r="U39" i="2"/>
  <c r="P39" i="2"/>
  <c r="P39" i="7" s="1"/>
  <c r="O39" i="2"/>
  <c r="O39" i="7" s="1"/>
  <c r="N39" i="2"/>
  <c r="N39" i="7" s="1"/>
  <c r="L39" i="2"/>
  <c r="L39" i="7" s="1"/>
  <c r="K39" i="2"/>
  <c r="K39" i="7" s="1"/>
  <c r="B39" i="2"/>
  <c r="U36" i="2"/>
  <c r="O36" i="2"/>
  <c r="O36" i="7" s="1"/>
  <c r="N36" i="2"/>
  <c r="N36" i="7" s="1"/>
  <c r="K36" i="2"/>
  <c r="K36" i="7" s="1"/>
  <c r="B36" i="2"/>
  <c r="U33" i="2"/>
  <c r="N33" i="2"/>
  <c r="N33" i="7" s="1"/>
  <c r="L33" i="2"/>
  <c r="L33" i="7" s="1"/>
  <c r="K33" i="2"/>
  <c r="K33" i="7" s="1"/>
  <c r="B33" i="2"/>
  <c r="U30" i="2"/>
  <c r="O30" i="2"/>
  <c r="O30" i="7" s="1"/>
  <c r="N30" i="2"/>
  <c r="N30" i="7" s="1"/>
  <c r="L30" i="2"/>
  <c r="L30" i="7" s="1"/>
  <c r="K30" i="2"/>
  <c r="K30" i="7" s="1"/>
  <c r="B30" i="2"/>
  <c r="U27" i="2"/>
  <c r="N27" i="2"/>
  <c r="N27" i="7" s="1"/>
  <c r="K27" i="2"/>
  <c r="K27" i="7" s="1"/>
  <c r="B27" i="2"/>
  <c r="U24" i="2"/>
  <c r="P24" i="2"/>
  <c r="P24" i="7" s="1"/>
  <c r="O24" i="2"/>
  <c r="O24" i="7" s="1"/>
  <c r="N24" i="2"/>
  <c r="N24" i="7" s="1"/>
  <c r="K24" i="2"/>
  <c r="K24" i="7" s="1"/>
  <c r="B24" i="2"/>
  <c r="U21" i="2"/>
  <c r="O21" i="2"/>
  <c r="O21" i="7" s="1"/>
  <c r="N21" i="2"/>
  <c r="N21" i="7" s="1"/>
  <c r="K21" i="2"/>
  <c r="K21" i="7" s="1"/>
  <c r="B21" i="2"/>
  <c r="U18" i="2"/>
  <c r="N18" i="2"/>
  <c r="N18" i="7" s="1"/>
  <c r="L18" i="2"/>
  <c r="L18" i="7" s="1"/>
  <c r="K18" i="2"/>
  <c r="K18" i="7" s="1"/>
  <c r="B18" i="2"/>
  <c r="U15" i="2"/>
  <c r="P15" i="2"/>
  <c r="P15" i="7" s="1"/>
  <c r="O15" i="2"/>
  <c r="O15" i="7" s="1"/>
  <c r="N15" i="2"/>
  <c r="N15" i="7" s="1"/>
  <c r="L15" i="2"/>
  <c r="L15" i="7" s="1"/>
  <c r="K15" i="2"/>
  <c r="K15" i="7" s="1"/>
  <c r="B15" i="2"/>
  <c r="U12" i="2"/>
  <c r="O12" i="2"/>
  <c r="O12" i="7" s="1"/>
  <c r="N12" i="2"/>
  <c r="N12" i="7" s="1"/>
  <c r="K12" i="2"/>
  <c r="K12" i="7" s="1"/>
  <c r="B12" i="2"/>
  <c r="U9" i="2"/>
  <c r="L9" i="2"/>
  <c r="L9" i="7" s="1"/>
  <c r="K9" i="2"/>
  <c r="K9" i="7" s="1"/>
  <c r="B9" i="2"/>
  <c r="B9" i="3" s="1"/>
  <c r="C10" i="1"/>
  <c r="I8" i="1"/>
  <c r="C8" i="1"/>
  <c r="G69" i="9" l="1"/>
  <c r="G71" i="9" s="1"/>
  <c r="AA9" i="6"/>
  <c r="AB9" i="6" s="1"/>
  <c r="Y9" i="6"/>
  <c r="N9" i="7"/>
  <c r="P9" i="2"/>
  <c r="P9" i="7" s="1"/>
  <c r="O9" i="2"/>
  <c r="O9" i="7" s="1"/>
  <c r="B12" i="8"/>
  <c r="B12" i="9" s="1"/>
  <c r="B12" i="7"/>
  <c r="P27" i="2"/>
  <c r="P27" i="7" s="1"/>
  <c r="B36" i="8"/>
  <c r="B36" i="9" s="1"/>
  <c r="B36" i="7"/>
  <c r="O48" i="2"/>
  <c r="O48" i="7" s="1"/>
  <c r="P51" i="2"/>
  <c r="P51" i="7" s="1"/>
  <c r="B60" i="7"/>
  <c r="B60" i="8"/>
  <c r="B60" i="9" s="1"/>
  <c r="L66" i="2"/>
  <c r="L66" i="7" s="1"/>
  <c r="T9" i="5"/>
  <c r="V9" i="5" s="1"/>
  <c r="T12" i="5"/>
  <c r="V12" i="5" s="1"/>
  <c r="T15" i="5"/>
  <c r="V15" i="5" s="1"/>
  <c r="T18" i="5"/>
  <c r="V18" i="5" s="1"/>
  <c r="T21" i="5"/>
  <c r="V21" i="5" s="1"/>
  <c r="AK21" i="7" s="1"/>
  <c r="AJ21" i="7" s="1"/>
  <c r="T24" i="5"/>
  <c r="V24" i="5" s="1"/>
  <c r="T41" i="5"/>
  <c r="V41" i="5" s="1"/>
  <c r="T42" i="5"/>
  <c r="V42" i="5" s="1"/>
  <c r="S49" i="5"/>
  <c r="U49" i="5" s="1"/>
  <c r="T66" i="5"/>
  <c r="V66" i="5" s="1"/>
  <c r="Y15" i="6"/>
  <c r="L12" i="2"/>
  <c r="L12" i="7" s="1"/>
  <c r="O18" i="2"/>
  <c r="O18" i="7" s="1"/>
  <c r="P21" i="2"/>
  <c r="P21" i="7" s="1"/>
  <c r="B30" i="8"/>
  <c r="B30" i="9" s="1"/>
  <c r="B30" i="7"/>
  <c r="L36" i="2"/>
  <c r="L36" i="7" s="1"/>
  <c r="O42" i="2"/>
  <c r="O42" i="7" s="1"/>
  <c r="P45" i="2"/>
  <c r="P45" i="7" s="1"/>
  <c r="B54" i="8"/>
  <c r="B54" i="9" s="1"/>
  <c r="B54" i="7"/>
  <c r="L60" i="2"/>
  <c r="L60" i="7" s="1"/>
  <c r="O66" i="2"/>
  <c r="O66" i="7" s="1"/>
  <c r="W18" i="6"/>
  <c r="X18" i="6" s="1"/>
  <c r="B57" i="7"/>
  <c r="B57" i="8"/>
  <c r="B57" i="9" s="1"/>
  <c r="P18" i="2"/>
  <c r="P18" i="7" s="1"/>
  <c r="B27" i="7"/>
  <c r="B27" i="8"/>
  <c r="B27" i="9" s="1"/>
  <c r="P42" i="2"/>
  <c r="P42" i="7" s="1"/>
  <c r="B51" i="8"/>
  <c r="B51" i="9" s="1"/>
  <c r="B51" i="7"/>
  <c r="P66" i="2"/>
  <c r="P66" i="7" s="1"/>
  <c r="S29" i="5"/>
  <c r="U29" i="5" s="1"/>
  <c r="T39" i="5"/>
  <c r="V39" i="5" s="1"/>
  <c r="S46" i="5"/>
  <c r="U46" i="5" s="1"/>
  <c r="T63" i="5"/>
  <c r="V63" i="5" s="1"/>
  <c r="W12" i="6"/>
  <c r="X12" i="6" s="1"/>
  <c r="B33" i="7"/>
  <c r="B33" i="8"/>
  <c r="B33" i="9" s="1"/>
  <c r="B48" i="8"/>
  <c r="B48" i="9" s="1"/>
  <c r="B48" i="7"/>
  <c r="P12" i="2"/>
  <c r="P12" i="7" s="1"/>
  <c r="B21" i="8"/>
  <c r="B21" i="9" s="1"/>
  <c r="B21" i="7"/>
  <c r="L27" i="2"/>
  <c r="L27" i="7" s="1"/>
  <c r="O33" i="2"/>
  <c r="O33" i="7" s="1"/>
  <c r="P36" i="2"/>
  <c r="P36" i="7" s="1"/>
  <c r="B45" i="7"/>
  <c r="B45" i="8"/>
  <c r="B45" i="9" s="1"/>
  <c r="L51" i="2"/>
  <c r="L51" i="7" s="1"/>
  <c r="O57" i="2"/>
  <c r="O57" i="7" s="1"/>
  <c r="P60" i="2"/>
  <c r="P60" i="7" s="1"/>
  <c r="T19" i="6"/>
  <c r="R19" i="6"/>
  <c r="V19" i="6" s="1"/>
  <c r="T23" i="6"/>
  <c r="R23" i="6"/>
  <c r="V23" i="6" s="1"/>
  <c r="W24" i="6"/>
  <c r="X24" i="6" s="1"/>
  <c r="T25" i="6"/>
  <c r="R25" i="6"/>
  <c r="V25" i="6" s="1"/>
  <c r="T29" i="6"/>
  <c r="R29" i="6"/>
  <c r="V29" i="6" s="1"/>
  <c r="W30" i="6"/>
  <c r="X30" i="6" s="1"/>
  <c r="T31" i="6"/>
  <c r="R31" i="6"/>
  <c r="V31" i="6" s="1"/>
  <c r="AA36" i="6"/>
  <c r="Y36" i="6"/>
  <c r="AA42" i="6"/>
  <c r="Y42" i="6"/>
  <c r="AA48" i="6"/>
  <c r="Y48" i="6"/>
  <c r="AA54" i="6"/>
  <c r="Y54" i="6"/>
  <c r="AA60" i="6"/>
  <c r="Y60" i="6"/>
  <c r="AA66" i="6"/>
  <c r="Y66" i="6"/>
  <c r="B24" i="8"/>
  <c r="B24" i="9" s="1"/>
  <c r="B24" i="7"/>
  <c r="L24" i="2"/>
  <c r="L24" i="7" s="1"/>
  <c r="S10" i="5"/>
  <c r="U10" i="5" s="1"/>
  <c r="S16" i="5"/>
  <c r="U16" i="5" s="1"/>
  <c r="S19" i="5"/>
  <c r="U19" i="5" s="1"/>
  <c r="S22" i="5"/>
  <c r="U22" i="5" s="1"/>
  <c r="T23" i="5"/>
  <c r="V23" i="5" s="1"/>
  <c r="T36" i="5"/>
  <c r="V36" i="5" s="1"/>
  <c r="S43" i="5"/>
  <c r="U43" i="5" s="1"/>
  <c r="S50" i="5"/>
  <c r="U50" i="5" s="1"/>
  <c r="T60" i="5"/>
  <c r="V60" i="5" s="1"/>
  <c r="T11" i="6"/>
  <c r="R11" i="6"/>
  <c r="V11" i="6" s="1"/>
  <c r="T13" i="6"/>
  <c r="R13" i="6"/>
  <c r="V13" i="6" s="1"/>
  <c r="T17" i="6"/>
  <c r="R17" i="6"/>
  <c r="V17" i="6" s="1"/>
  <c r="W21" i="6"/>
  <c r="X21" i="6" s="1"/>
  <c r="W27" i="6"/>
  <c r="X27" i="6" s="1"/>
  <c r="B9" i="8"/>
  <c r="B9" i="9" s="1"/>
  <c r="B9" i="7"/>
  <c r="B9" i="6"/>
  <c r="B18" i="8"/>
  <c r="B18" i="9" s="1"/>
  <c r="B18" i="6"/>
  <c r="B18" i="7"/>
  <c r="P33" i="2"/>
  <c r="P33" i="7" s="1"/>
  <c r="B42" i="8"/>
  <c r="B42" i="9" s="1"/>
  <c r="B42" i="7"/>
  <c r="P57" i="2"/>
  <c r="P57" i="7" s="1"/>
  <c r="B66" i="8"/>
  <c r="B66" i="9" s="1"/>
  <c r="B66" i="7"/>
  <c r="B15" i="8"/>
  <c r="B15" i="9" s="1"/>
  <c r="B15" i="7"/>
  <c r="L21" i="2"/>
  <c r="L21" i="7" s="1"/>
  <c r="O27" i="2"/>
  <c r="O27" i="7" s="1"/>
  <c r="P30" i="2"/>
  <c r="P30" i="7" s="1"/>
  <c r="B39" i="8"/>
  <c r="B39" i="9" s="1"/>
  <c r="B39" i="7"/>
  <c r="L45" i="2"/>
  <c r="L45" i="7" s="1"/>
  <c r="O51" i="2"/>
  <c r="O51" i="7" s="1"/>
  <c r="P54" i="2"/>
  <c r="P54" i="7" s="1"/>
  <c r="B63" i="7"/>
  <c r="B63" i="8"/>
  <c r="B63" i="9" s="1"/>
  <c r="B18" i="3"/>
  <c r="S15" i="5"/>
  <c r="U15" i="5" s="1"/>
  <c r="T16" i="5"/>
  <c r="V16" i="5" s="1"/>
  <c r="S21" i="5"/>
  <c r="U21" i="5" s="1"/>
  <c r="T22" i="5"/>
  <c r="V22" i="5" s="1"/>
  <c r="S24" i="5"/>
  <c r="U24" i="5" s="1"/>
  <c r="T25" i="5"/>
  <c r="V25" i="5" s="1"/>
  <c r="AK24" i="7" s="1"/>
  <c r="AJ24" i="7" s="1"/>
  <c r="T27" i="5"/>
  <c r="V27" i="5" s="1"/>
  <c r="AK27" i="7" s="1"/>
  <c r="AJ27" i="7" s="1"/>
  <c r="S34" i="5"/>
  <c r="U34" i="5" s="1"/>
  <c r="T51" i="5"/>
  <c r="V51" i="5" s="1"/>
  <c r="AA33" i="6"/>
  <c r="Y33" i="6"/>
  <c r="AA39" i="6"/>
  <c r="Y39" i="6"/>
  <c r="AA45" i="6"/>
  <c r="Y45" i="6"/>
  <c r="AA51" i="6"/>
  <c r="Y51" i="6"/>
  <c r="AA57" i="6"/>
  <c r="Y57" i="6"/>
  <c r="AA63" i="6"/>
  <c r="Y63" i="6"/>
  <c r="X12" i="7"/>
  <c r="AF12" i="7"/>
  <c r="X13" i="7"/>
  <c r="AF13" i="7"/>
  <c r="W14" i="7"/>
  <c r="AE14" i="7"/>
  <c r="R35" i="6"/>
  <c r="V35" i="6" s="1"/>
  <c r="R37" i="6"/>
  <c r="V37" i="6" s="1"/>
  <c r="R41" i="6"/>
  <c r="V41" i="6" s="1"/>
  <c r="R43" i="6"/>
  <c r="V43" i="6" s="1"/>
  <c r="R47" i="6"/>
  <c r="V47" i="6" s="1"/>
  <c r="R49" i="6"/>
  <c r="V49" i="6" s="1"/>
  <c r="R53" i="6"/>
  <c r="V53" i="6" s="1"/>
  <c r="R55" i="6"/>
  <c r="V55" i="6" s="1"/>
  <c r="R59" i="6"/>
  <c r="V59" i="6" s="1"/>
  <c r="R61" i="6"/>
  <c r="V61" i="6" s="1"/>
  <c r="R65" i="6"/>
  <c r="V65" i="6" s="1"/>
  <c r="R67" i="6"/>
  <c r="V67" i="6" s="1"/>
  <c r="R9" i="7"/>
  <c r="Z9" i="7"/>
  <c r="AH9" i="7"/>
  <c r="R10" i="7"/>
  <c r="Z10" i="7"/>
  <c r="Q11" i="7"/>
  <c r="Y11" i="7"/>
  <c r="AG11" i="7"/>
  <c r="Q12" i="7"/>
  <c r="Y12" i="7"/>
  <c r="AG12" i="7"/>
  <c r="Q13" i="7"/>
  <c r="Y13" i="7"/>
  <c r="AG13" i="7"/>
  <c r="X14" i="7"/>
  <c r="AF14" i="7"/>
  <c r="AD17" i="7"/>
  <c r="V17" i="7"/>
  <c r="AB17" i="7"/>
  <c r="T17" i="7"/>
  <c r="AC16" i="7"/>
  <c r="U16" i="7"/>
  <c r="AK15" i="7"/>
  <c r="AJ15" i="7" s="1"/>
  <c r="AC15" i="7"/>
  <c r="AG17" i="7"/>
  <c r="X15" i="7"/>
  <c r="AG15" i="7"/>
  <c r="R16" i="7"/>
  <c r="AA16" i="7"/>
  <c r="S17" i="7"/>
  <c r="AE17" i="7"/>
  <c r="AC20" i="7"/>
  <c r="U20" i="7"/>
  <c r="AD19" i="7"/>
  <c r="V19" i="7"/>
  <c r="AD18" i="7"/>
  <c r="V18" i="7"/>
  <c r="AA20" i="7"/>
  <c r="S20" i="7"/>
  <c r="AB19" i="7"/>
  <c r="T19" i="7"/>
  <c r="AJ18" i="7"/>
  <c r="AB18" i="7"/>
  <c r="T18" i="7"/>
  <c r="AF20" i="7"/>
  <c r="X20" i="7"/>
  <c r="AG19" i="7"/>
  <c r="Y19" i="7"/>
  <c r="Q19" i="7"/>
  <c r="AG18" i="7"/>
  <c r="Y18" i="7"/>
  <c r="Q18" i="7"/>
  <c r="S18" i="7"/>
  <c r="AF18" i="7"/>
  <c r="U19" i="7"/>
  <c r="Q20" i="7"/>
  <c r="AD20" i="7"/>
  <c r="AA29" i="7"/>
  <c r="S29" i="7"/>
  <c r="AB28" i="7"/>
  <c r="T28" i="7"/>
  <c r="AB27" i="7"/>
  <c r="T27" i="7"/>
  <c r="Z29" i="7"/>
  <c r="R29" i="7"/>
  <c r="AA28" i="7"/>
  <c r="S28" i="7"/>
  <c r="AA27" i="7"/>
  <c r="S27" i="7"/>
  <c r="AG29" i="7"/>
  <c r="Y29" i="7"/>
  <c r="Q29" i="7"/>
  <c r="Z28" i="7"/>
  <c r="R28" i="7"/>
  <c r="Z27" i="7"/>
  <c r="R27" i="7"/>
  <c r="AF29" i="7"/>
  <c r="X29" i="7"/>
  <c r="AG28" i="7"/>
  <c r="Y28" i="7"/>
  <c r="Q28" i="7"/>
  <c r="AG27" i="7"/>
  <c r="Y27" i="7"/>
  <c r="Q27" i="7"/>
  <c r="AD29" i="7"/>
  <c r="V29" i="7"/>
  <c r="AE28" i="7"/>
  <c r="W28" i="7"/>
  <c r="AE27" i="7"/>
  <c r="W27" i="7"/>
  <c r="AC29" i="7"/>
  <c r="U29" i="7"/>
  <c r="AD28" i="7"/>
  <c r="V28" i="7"/>
  <c r="AD27" i="7"/>
  <c r="V27" i="7"/>
  <c r="AF27" i="7"/>
  <c r="T29" i="7"/>
  <c r="Z43" i="7"/>
  <c r="R12" i="7"/>
  <c r="Z12" i="7"/>
  <c r="R13" i="7"/>
  <c r="Z13" i="7"/>
  <c r="Q14" i="7"/>
  <c r="Y14" i="7"/>
  <c r="AG14" i="7"/>
  <c r="T42" i="7"/>
  <c r="AF43" i="7"/>
  <c r="T37" i="6"/>
  <c r="T43" i="6"/>
  <c r="T49" i="6"/>
  <c r="T55" i="6"/>
  <c r="T61" i="6"/>
  <c r="T67" i="6"/>
  <c r="T9" i="7"/>
  <c r="AB9" i="7"/>
  <c r="AJ9" i="7"/>
  <c r="T10" i="7"/>
  <c r="AB10" i="7"/>
  <c r="S11" i="7"/>
  <c r="AA11" i="7"/>
  <c r="S12" i="7"/>
  <c r="AA12" i="7"/>
  <c r="S13" i="7"/>
  <c r="AA13" i="7"/>
  <c r="R14" i="7"/>
  <c r="Z14" i="7"/>
  <c r="AG20" i="7"/>
  <c r="Z42" i="7"/>
  <c r="R9" i="6"/>
  <c r="V9" i="6" s="1"/>
  <c r="R15" i="6"/>
  <c r="V15" i="6" s="1"/>
  <c r="R21" i="6"/>
  <c r="V21" i="6" s="1"/>
  <c r="R27" i="6"/>
  <c r="V27" i="6" s="1"/>
  <c r="U9" i="7"/>
  <c r="AC9" i="7"/>
  <c r="AK9" i="7"/>
  <c r="U10" i="7"/>
  <c r="AC10" i="7"/>
  <c r="T11" i="7"/>
  <c r="AB11" i="7"/>
  <c r="T12" i="7"/>
  <c r="AB12" i="7"/>
  <c r="T13" i="7"/>
  <c r="AB13" i="7"/>
  <c r="S14" i="7"/>
  <c r="AA14" i="7"/>
  <c r="AF44" i="7"/>
  <c r="X44" i="7"/>
  <c r="AG43" i="7"/>
  <c r="Y43" i="7"/>
  <c r="Q43" i="7"/>
  <c r="AG42" i="7"/>
  <c r="Y42" i="7"/>
  <c r="Q42" i="7"/>
  <c r="AD44" i="7"/>
  <c r="V44" i="7"/>
  <c r="AE43" i="7"/>
  <c r="W43" i="7"/>
  <c r="AE42" i="7"/>
  <c r="Y44" i="7"/>
  <c r="AD43" i="7"/>
  <c r="T43" i="7"/>
  <c r="AI42" i="7"/>
  <c r="X42" i="7"/>
  <c r="W44" i="7"/>
  <c r="AC43" i="7"/>
  <c r="S43" i="7"/>
  <c r="AH42" i="7"/>
  <c r="W42" i="7"/>
  <c r="AG44" i="7"/>
  <c r="U44" i="7"/>
  <c r="AB43" i="7"/>
  <c r="R43" i="7"/>
  <c r="AF42" i="7"/>
  <c r="V42" i="7"/>
  <c r="AE44" i="7"/>
  <c r="T44" i="7"/>
  <c r="AA43" i="7"/>
  <c r="AD42" i="7"/>
  <c r="U42" i="7"/>
  <c r="AB44" i="7"/>
  <c r="R44" i="7"/>
  <c r="X43" i="7"/>
  <c r="AB42" i="7"/>
  <c r="S42" i="7"/>
  <c r="AA44" i="7"/>
  <c r="Q44" i="7"/>
  <c r="V43" i="7"/>
  <c r="AK42" i="7"/>
  <c r="AA42" i="7"/>
  <c r="R42" i="7"/>
  <c r="AC42" i="7"/>
  <c r="Z44" i="7"/>
  <c r="AA59" i="7"/>
  <c r="S59" i="7"/>
  <c r="AB58" i="7"/>
  <c r="T58" i="7"/>
  <c r="AJ57" i="7"/>
  <c r="AB57" i="7"/>
  <c r="T57" i="7"/>
  <c r="Z59" i="7"/>
  <c r="R59" i="7"/>
  <c r="AA58" i="7"/>
  <c r="S58" i="7"/>
  <c r="AI57" i="7"/>
  <c r="AA57" i="7"/>
  <c r="S57" i="7"/>
  <c r="AG59" i="7"/>
  <c r="Y59" i="7"/>
  <c r="Q59" i="7"/>
  <c r="Z58" i="7"/>
  <c r="R58" i="7"/>
  <c r="AH57" i="7"/>
  <c r="Z57" i="7"/>
  <c r="R57" i="7"/>
  <c r="AF59" i="7"/>
  <c r="X59" i="7"/>
  <c r="AG58" i="7"/>
  <c r="Y58" i="7"/>
  <c r="Q58" i="7"/>
  <c r="AG57" i="7"/>
  <c r="Y57" i="7"/>
  <c r="Q57" i="7"/>
  <c r="AD59" i="7"/>
  <c r="V59" i="7"/>
  <c r="AE58" i="7"/>
  <c r="W58" i="7"/>
  <c r="AE57" i="7"/>
  <c r="W57" i="7"/>
  <c r="AB59" i="7"/>
  <c r="T59" i="7"/>
  <c r="AC58" i="7"/>
  <c r="U58" i="7"/>
  <c r="AK57" i="7"/>
  <c r="AC57" i="7"/>
  <c r="U57" i="7"/>
  <c r="AD58" i="7"/>
  <c r="X57" i="7"/>
  <c r="X58" i="7"/>
  <c r="V57" i="7"/>
  <c r="V58" i="7"/>
  <c r="AE59" i="7"/>
  <c r="W59" i="7"/>
  <c r="U59" i="7"/>
  <c r="AF57" i="7"/>
  <c r="AC59" i="7"/>
  <c r="R10" i="6"/>
  <c r="V10" i="6" s="1"/>
  <c r="V9" i="7"/>
  <c r="AD9" i="7"/>
  <c r="V10" i="7"/>
  <c r="AD10" i="7"/>
  <c r="U11" i="7"/>
  <c r="AC11" i="7"/>
  <c r="U12" i="7"/>
  <c r="AC12" i="7"/>
  <c r="AK12" i="7"/>
  <c r="AJ12" i="7" s="1"/>
  <c r="U13" i="7"/>
  <c r="AC13" i="7"/>
  <c r="T14" i="7"/>
  <c r="AB14" i="7"/>
  <c r="Y17" i="7"/>
  <c r="Z18" i="7"/>
  <c r="AA19" i="7"/>
  <c r="W20" i="7"/>
  <c r="U28" i="7"/>
  <c r="AJ42" i="7"/>
  <c r="AC44" i="7"/>
  <c r="W9" i="7"/>
  <c r="AE9" i="7"/>
  <c r="W10" i="7"/>
  <c r="AE10" i="7"/>
  <c r="V11" i="7"/>
  <c r="AD11" i="7"/>
  <c r="V12" i="7"/>
  <c r="AD12" i="7"/>
  <c r="V13" i="7"/>
  <c r="AD13" i="7"/>
  <c r="U14" i="7"/>
  <c r="AC14" i="7"/>
  <c r="U15" i="7"/>
  <c r="AD15" i="7"/>
  <c r="X16" i="7"/>
  <c r="AG16" i="7"/>
  <c r="Z17" i="7"/>
  <c r="AA18" i="7"/>
  <c r="AC19" i="7"/>
  <c r="Y20" i="7"/>
  <c r="U27" i="7"/>
  <c r="X28" i="7"/>
  <c r="AL36" i="7"/>
  <c r="X9" i="7"/>
  <c r="AF9" i="7"/>
  <c r="X10" i="7"/>
  <c r="AF10" i="7"/>
  <c r="W11" i="7"/>
  <c r="W12" i="7"/>
  <c r="AE12" i="7"/>
  <c r="W13" i="7"/>
  <c r="AE13" i="7"/>
  <c r="V14" i="7"/>
  <c r="X21" i="7"/>
  <c r="AF21" i="7"/>
  <c r="X22" i="7"/>
  <c r="AF22" i="7"/>
  <c r="W23" i="7"/>
  <c r="AE23" i="7"/>
  <c r="W24" i="7"/>
  <c r="AE24" i="7"/>
  <c r="W25" i="7"/>
  <c r="AE25" i="7"/>
  <c r="V26" i="7"/>
  <c r="AD26" i="7"/>
  <c r="U30" i="7"/>
  <c r="AC30" i="7"/>
  <c r="AK30" i="7"/>
  <c r="U31" i="7"/>
  <c r="AC31" i="7"/>
  <c r="T32" i="7"/>
  <c r="AB32" i="7"/>
  <c r="T33" i="7"/>
  <c r="AB33" i="7"/>
  <c r="AJ33" i="7"/>
  <c r="T34" i="7"/>
  <c r="AB34" i="7"/>
  <c r="S35" i="7"/>
  <c r="AA35" i="7"/>
  <c r="S36" i="7"/>
  <c r="AA36" i="7"/>
  <c r="AI36" i="7"/>
  <c r="S37" i="7"/>
  <c r="AA37" i="7"/>
  <c r="R38" i="7"/>
  <c r="Z38" i="7"/>
  <c r="R39" i="7"/>
  <c r="Z39" i="7"/>
  <c r="AH39" i="7"/>
  <c r="AL39" i="7" s="1"/>
  <c r="R40" i="7"/>
  <c r="Z40" i="7"/>
  <c r="Q41" i="7"/>
  <c r="Y41" i="7"/>
  <c r="AG41" i="7"/>
  <c r="AH51" i="7"/>
  <c r="AF52" i="7"/>
  <c r="AG53" i="7"/>
  <c r="AE54" i="7"/>
  <c r="Y55" i="7"/>
  <c r="AE56" i="7"/>
  <c r="AG22" i="7"/>
  <c r="X23" i="7"/>
  <c r="AF23" i="7"/>
  <c r="X24" i="7"/>
  <c r="AF24" i="7"/>
  <c r="X25" i="7"/>
  <c r="AF25" i="7"/>
  <c r="W26" i="7"/>
  <c r="AE26" i="7"/>
  <c r="V30" i="7"/>
  <c r="AD30" i="7"/>
  <c r="V31" i="7"/>
  <c r="AD31" i="7"/>
  <c r="U32" i="7"/>
  <c r="AC32" i="7"/>
  <c r="U33" i="7"/>
  <c r="AC33" i="7"/>
  <c r="AK33" i="7"/>
  <c r="U34" i="7"/>
  <c r="AC34" i="7"/>
  <c r="T35" i="7"/>
  <c r="AB35" i="7"/>
  <c r="T36" i="7"/>
  <c r="AB36" i="7"/>
  <c r="AJ36" i="7"/>
  <c r="T37" i="7"/>
  <c r="AB37" i="7"/>
  <c r="S38" i="7"/>
  <c r="AA38" i="7"/>
  <c r="S39" i="7"/>
  <c r="AA39" i="7"/>
  <c r="AI39" i="7"/>
  <c r="S40" i="7"/>
  <c r="AA40" i="7"/>
  <c r="R41" i="7"/>
  <c r="Z41" i="7"/>
  <c r="Q51" i="7"/>
  <c r="AG52" i="7"/>
  <c r="AF54" i="7"/>
  <c r="AE55" i="7"/>
  <c r="AF56" i="7"/>
  <c r="E69" i="9"/>
  <c r="E71" i="9" s="1"/>
  <c r="S21" i="7"/>
  <c r="AA21" i="7"/>
  <c r="AI21" i="7"/>
  <c r="AH21" i="7" s="1"/>
  <c r="S22" i="7"/>
  <c r="AA22" i="7"/>
  <c r="R23" i="7"/>
  <c r="Z23" i="7"/>
  <c r="R24" i="7"/>
  <c r="Z24" i="7"/>
  <c r="R25" i="7"/>
  <c r="Z25" i="7"/>
  <c r="Q26" i="7"/>
  <c r="Y26" i="7"/>
  <c r="AG26" i="7"/>
  <c r="X30" i="7"/>
  <c r="AF30" i="7"/>
  <c r="X31" i="7"/>
  <c r="AF31" i="7"/>
  <c r="W32" i="7"/>
  <c r="AE32" i="7"/>
  <c r="W33" i="7"/>
  <c r="AE33" i="7"/>
  <c r="W34" i="7"/>
  <c r="AE34" i="7"/>
  <c r="V35" i="7"/>
  <c r="AD35" i="7"/>
  <c r="V36" i="7"/>
  <c r="AD36" i="7"/>
  <c r="V37" i="7"/>
  <c r="AD37" i="7"/>
  <c r="U38" i="7"/>
  <c r="AC38" i="7"/>
  <c r="U39" i="7"/>
  <c r="AC39" i="7"/>
  <c r="AK39" i="7"/>
  <c r="U40" i="7"/>
  <c r="AC40" i="7"/>
  <c r="T41" i="7"/>
  <c r="AB41" i="7"/>
  <c r="X51" i="7"/>
  <c r="Q52" i="7"/>
  <c r="F69" i="9"/>
  <c r="F71" i="9" s="1"/>
  <c r="S25" i="7"/>
  <c r="AA25" i="7"/>
  <c r="R26" i="7"/>
  <c r="Z26" i="7"/>
  <c r="X33" i="7"/>
  <c r="AF33" i="7"/>
  <c r="X34" i="7"/>
  <c r="AF34" i="7"/>
  <c r="W35" i="7"/>
  <c r="AE35" i="7"/>
  <c r="V39" i="7"/>
  <c r="AD39" i="7"/>
  <c r="V40" i="7"/>
  <c r="AD40" i="7"/>
  <c r="U41" i="7"/>
  <c r="AC41" i="7"/>
  <c r="AL48" i="7"/>
  <c r="AC53" i="7"/>
  <c r="U53" i="7"/>
  <c r="AD52" i="7"/>
  <c r="V52" i="7"/>
  <c r="AD51" i="7"/>
  <c r="V51" i="7"/>
  <c r="AB53" i="7"/>
  <c r="T53" i="7"/>
  <c r="AC52" i="7"/>
  <c r="U52" i="7"/>
  <c r="AK51" i="7"/>
  <c r="AC51" i="7"/>
  <c r="U51" i="7"/>
  <c r="AA53" i="7"/>
  <c r="S53" i="7"/>
  <c r="AB52" i="7"/>
  <c r="T52" i="7"/>
  <c r="AJ51" i="7"/>
  <c r="AB51" i="7"/>
  <c r="T51" i="7"/>
  <c r="Z53" i="7"/>
  <c r="R53" i="7"/>
  <c r="AA52" i="7"/>
  <c r="S52" i="7"/>
  <c r="AI51" i="7"/>
  <c r="AA51" i="7"/>
  <c r="S51" i="7"/>
  <c r="AD53" i="7"/>
  <c r="V53" i="7"/>
  <c r="AE52" i="7"/>
  <c r="W52" i="7"/>
  <c r="AE51" i="7"/>
  <c r="W51" i="7"/>
  <c r="Y51" i="7"/>
  <c r="R52" i="7"/>
  <c r="X53" i="7"/>
  <c r="U21" i="7"/>
  <c r="AC21" i="7"/>
  <c r="U22" i="7"/>
  <c r="AC22" i="7"/>
  <c r="T23" i="7"/>
  <c r="T24" i="7"/>
  <c r="AB24" i="7"/>
  <c r="T25" i="7"/>
  <c r="AB25" i="7"/>
  <c r="S26" i="7"/>
  <c r="AA26" i="7"/>
  <c r="R30" i="7"/>
  <c r="Z30" i="7"/>
  <c r="AH30" i="7"/>
  <c r="AL30" i="7" s="1"/>
  <c r="R31" i="7"/>
  <c r="Z31" i="7"/>
  <c r="Q32" i="7"/>
  <c r="Y32" i="7"/>
  <c r="Q33" i="7"/>
  <c r="Y33" i="7"/>
  <c r="AG33" i="7"/>
  <c r="Q34" i="7"/>
  <c r="Y34" i="7"/>
  <c r="AG34" i="7"/>
  <c r="X35" i="7"/>
  <c r="AF35" i="7"/>
  <c r="X36" i="7"/>
  <c r="AF36" i="7"/>
  <c r="X37" i="7"/>
  <c r="AF37" i="7"/>
  <c r="W38" i="7"/>
  <c r="W39" i="7"/>
  <c r="AE39" i="7"/>
  <c r="W40" i="7"/>
  <c r="AE40" i="7"/>
  <c r="V41" i="7"/>
  <c r="AD41" i="7"/>
  <c r="Z51" i="7"/>
  <c r="X52" i="7"/>
  <c r="Y53" i="7"/>
  <c r="W54" i="7"/>
  <c r="Q55" i="7"/>
  <c r="AC25" i="7"/>
  <c r="T26" i="7"/>
  <c r="AH33" i="7"/>
  <c r="R34" i="7"/>
  <c r="Z34" i="7"/>
  <c r="Q35" i="7"/>
  <c r="Y35" i="7"/>
  <c r="X39" i="7"/>
  <c r="AF39" i="7"/>
  <c r="X40" i="7"/>
  <c r="AF40" i="7"/>
  <c r="W41" i="7"/>
  <c r="AF51" i="7"/>
  <c r="Y52" i="7"/>
  <c r="AE53" i="7"/>
  <c r="AB56" i="7"/>
  <c r="T56" i="7"/>
  <c r="AC55" i="7"/>
  <c r="U55" i="7"/>
  <c r="AK54" i="7"/>
  <c r="AC54" i="7"/>
  <c r="U54" i="7"/>
  <c r="AA56" i="7"/>
  <c r="S56" i="7"/>
  <c r="AB55" i="7"/>
  <c r="T55" i="7"/>
  <c r="AJ54" i="7"/>
  <c r="AB54" i="7"/>
  <c r="T54" i="7"/>
  <c r="Z56" i="7"/>
  <c r="R56" i="7"/>
  <c r="AA55" i="7"/>
  <c r="S55" i="7"/>
  <c r="AI54" i="7"/>
  <c r="AA54" i="7"/>
  <c r="S54" i="7"/>
  <c r="AG56" i="7"/>
  <c r="Y56" i="7"/>
  <c r="Q56" i="7"/>
  <c r="Z55" i="7"/>
  <c r="R55" i="7"/>
  <c r="AH54" i="7"/>
  <c r="AL54" i="7" s="1"/>
  <c r="Z54" i="7"/>
  <c r="R54" i="7"/>
  <c r="AC56" i="7"/>
  <c r="U56" i="7"/>
  <c r="AD55" i="7"/>
  <c r="V55" i="7"/>
  <c r="AD54" i="7"/>
  <c r="V54" i="7"/>
  <c r="X54" i="7"/>
  <c r="W55" i="7"/>
  <c r="X56" i="7"/>
  <c r="I69" i="9"/>
  <c r="I71" i="9" s="1"/>
  <c r="AG45" i="7"/>
  <c r="Q46" i="7"/>
  <c r="Y46" i="7"/>
  <c r="AG46" i="7"/>
  <c r="X47" i="7"/>
  <c r="AF47" i="7"/>
  <c r="X48" i="7"/>
  <c r="AF48" i="7"/>
  <c r="X49" i="7"/>
  <c r="AF49" i="7"/>
  <c r="W50" i="7"/>
  <c r="AE50" i="7"/>
  <c r="T60" i="7"/>
  <c r="AB60" i="7"/>
  <c r="AJ60" i="7"/>
  <c r="T61" i="7"/>
  <c r="AB61" i="7"/>
  <c r="S62" i="7"/>
  <c r="AA62" i="7"/>
  <c r="R66" i="7"/>
  <c r="Z66" i="7"/>
  <c r="AH66" i="7"/>
  <c r="AL66" i="7" s="1"/>
  <c r="R67" i="7"/>
  <c r="Z67" i="7"/>
  <c r="Q68" i="7"/>
  <c r="Y68" i="7"/>
  <c r="AG68" i="7"/>
  <c r="AK45" i="7"/>
  <c r="U46" i="7"/>
  <c r="AC46" i="7"/>
  <c r="T47" i="7"/>
  <c r="AB47" i="7"/>
  <c r="T48" i="7"/>
  <c r="AB48" i="7"/>
  <c r="AJ48" i="7"/>
  <c r="T49" i="7"/>
  <c r="AB49" i="7"/>
  <c r="S50" i="7"/>
  <c r="AA50" i="7"/>
  <c r="X60" i="7"/>
  <c r="AF60" i="7"/>
  <c r="X61" i="7"/>
  <c r="AF61" i="7"/>
  <c r="W62" i="7"/>
  <c r="AE62" i="7"/>
  <c r="V66" i="7"/>
  <c r="AD66" i="7"/>
  <c r="V67" i="7"/>
  <c r="AD67" i="7"/>
  <c r="U68" i="7"/>
  <c r="AC68" i="7"/>
  <c r="V45" i="7"/>
  <c r="AD45" i="7"/>
  <c r="V46" i="7"/>
  <c r="AD46" i="7"/>
  <c r="U47" i="7"/>
  <c r="AC47" i="7"/>
  <c r="U48" i="7"/>
  <c r="AC48" i="7"/>
  <c r="AK48" i="7"/>
  <c r="U49" i="7"/>
  <c r="AC49" i="7"/>
  <c r="T50" i="7"/>
  <c r="AB50" i="7"/>
  <c r="Q60" i="7"/>
  <c r="Y60" i="7"/>
  <c r="AG60" i="7"/>
  <c r="Q61" i="7"/>
  <c r="Y61" i="7"/>
  <c r="AG61" i="7"/>
  <c r="X62" i="7"/>
  <c r="AF62" i="7"/>
  <c r="X63" i="7"/>
  <c r="AF63" i="7"/>
  <c r="X64" i="7"/>
  <c r="AF64" i="7"/>
  <c r="W65" i="7"/>
  <c r="AE65" i="7"/>
  <c r="W66" i="7"/>
  <c r="AE66" i="7"/>
  <c r="W67" i="7"/>
  <c r="AE67" i="7"/>
  <c r="V68" i="7"/>
  <c r="AD68" i="7"/>
  <c r="V47" i="7"/>
  <c r="AD47" i="7"/>
  <c r="V48" i="7"/>
  <c r="AD48" i="7"/>
  <c r="V49" i="7"/>
  <c r="AD49" i="7"/>
  <c r="U50" i="7"/>
  <c r="AC50" i="7"/>
  <c r="R60" i="7"/>
  <c r="Z60" i="7"/>
  <c r="AH60" i="7"/>
  <c r="AL60" i="7" s="1"/>
  <c r="R61" i="7"/>
  <c r="Z61" i="7"/>
  <c r="Q62" i="7"/>
  <c r="Y62" i="7"/>
  <c r="AG62" i="7"/>
  <c r="X66" i="7"/>
  <c r="AF66" i="7"/>
  <c r="X67" i="7"/>
  <c r="AF67" i="7"/>
  <c r="W68" i="7"/>
  <c r="AE68" i="7"/>
  <c r="X45" i="7"/>
  <c r="AF45" i="7"/>
  <c r="X46" i="7"/>
  <c r="AF46" i="7"/>
  <c r="W47" i="7"/>
  <c r="W48" i="7"/>
  <c r="AE48" i="7"/>
  <c r="W49" i="7"/>
  <c r="AE49" i="7"/>
  <c r="V50" i="7"/>
  <c r="S60" i="7"/>
  <c r="AA60" i="7"/>
  <c r="AI60" i="7"/>
  <c r="S61" i="7"/>
  <c r="AA61" i="7"/>
  <c r="R62" i="7"/>
  <c r="AH63" i="7"/>
  <c r="AL63" i="7" s="1"/>
  <c r="R64" i="7"/>
  <c r="Z64" i="7"/>
  <c r="Q65" i="7"/>
  <c r="Y65" i="7"/>
  <c r="Q66" i="7"/>
  <c r="Y66" i="7"/>
  <c r="AG66" i="7"/>
  <c r="Q67" i="7"/>
  <c r="Y67" i="7"/>
  <c r="AG67" i="7"/>
  <c r="X68" i="7"/>
  <c r="S17" i="5" l="1"/>
  <c r="U17" i="5" s="1"/>
  <c r="AI15" i="7" s="1"/>
  <c r="AH15" i="7" s="1"/>
  <c r="AL15" i="7" s="1"/>
  <c r="AA12" i="6"/>
  <c r="Y12" i="6"/>
  <c r="AA21" i="6"/>
  <c r="Y21" i="6"/>
  <c r="AA24" i="6"/>
  <c r="Y24" i="6"/>
  <c r="AL42" i="7"/>
  <c r="AA27" i="6"/>
  <c r="Y27" i="6"/>
  <c r="S12" i="5"/>
  <c r="AL21" i="7"/>
  <c r="AL51" i="7"/>
  <c r="S25" i="5"/>
  <c r="U25" i="5" s="1"/>
  <c r="AI24" i="7" s="1"/>
  <c r="AH24" i="7" s="1"/>
  <c r="AL24" i="7" s="1"/>
  <c r="AA30" i="6"/>
  <c r="Y30" i="6"/>
  <c r="AL33" i="7"/>
  <c r="AL57" i="7"/>
  <c r="AL9" i="7"/>
  <c r="AA18" i="6"/>
  <c r="AB18" i="6" s="1"/>
  <c r="AH18" i="7" s="1"/>
  <c r="AL18" i="7" s="1"/>
  <c r="Y18" i="6"/>
  <c r="S27" i="5"/>
  <c r="U27" i="5" s="1"/>
  <c r="AI27" i="7" s="1"/>
  <c r="AH27" i="7" s="1"/>
  <c r="AL27" i="7" s="1"/>
  <c r="U12" i="5" l="1"/>
  <c r="S13" i="5"/>
  <c r="U13" i="5" s="1"/>
  <c r="AI12" i="7" s="1"/>
  <c r="AH12" i="7" s="1"/>
  <c r="AL12"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ID#AAAAwlxuno4
Carlos Ivan Rueda Blanco    (2023-05-08 21:09:33)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ID#AAAAwlxunoQ
Carlos Ivan Rueda Blanco    (2023-05-08 21:09:33)
Impacto: las consecuencias que puede ocasionar a la organización la materialización del riesgo.</t>
        </r>
      </text>
    </comment>
    <comment ref="E7" authorId="0" shapeId="0">
      <text>
        <r>
          <rPr>
            <sz val="11"/>
            <color theme="1"/>
            <rFont val="Calibri"/>
            <scheme val="minor"/>
          </rPr>
          <t>======
ID#AAAAwlxunog
Carlos Ivan Rueda Blanco    (2023-05-08 21:09:33)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ID#AAAAwlxunnw
Carlos Ivan Rueda Blanco    (2023-05-08 21:09:33)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ID#AAAAwlxunn8
Carlos Ivan Rueda Blanco    (2023-05-08 21:09:33)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ID#AAAAwlxunoI
Carlos Ivan Rueda Blanco    (2023-05-08 21:09:33)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ID#AAAAwlxunoA
Carlos Ivan Rueda Blanco    (2023-05-08 21:09:33)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ID#AAAAwlxunow
Carlos Ivan Rueda Blanco    (2023-05-08 21:09:33)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ID#AAAAwlxunpA
Carlos Ivan Rueda Blanco    (2023-05-08 21:09:33)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iS3biyfnQqxkQNvs6GybcmTldsQ=="/>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ID#AAAAwlxunos
Carlos Ivan Rueda Blanco    (2023-05-08 21:09:33)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ID#AAAAwlxunn0
Carlos Ivan Rueda Blanco    (2023-05-08 21:09:33)
Acción: se determina mediante verbos que indican la acción que deben realizar como parte del control.</t>
        </r>
      </text>
    </comment>
    <comment ref="G7" authorId="0" shapeId="0">
      <text>
        <r>
          <rPr>
            <sz val="11"/>
            <color theme="1"/>
            <rFont val="Calibri"/>
            <scheme val="minor"/>
          </rPr>
          <t>======
ID#AAAAwlxunoE
Carlos Ivan Rueda Blanco    (2023-05-08 21:09:33)
Complemento: corresponde a los detalles que permiten identificar claramente el objeto del control.</t>
        </r>
      </text>
    </comment>
    <comment ref="H7" authorId="0" shapeId="0">
      <text>
        <r>
          <rPr>
            <sz val="11"/>
            <color theme="1"/>
            <rFont val="Calibri"/>
            <scheme val="minor"/>
          </rPr>
          <t>======
ID#AAAAwlxunoo
La Estructura para describir un control es la siguiente    (2023-05-08 21:09:33)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ID#AAAAwlxunoM
Los tipos de controles son    (2023-05-08 21:09:33)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ID#AAAAwlxunpE
Las maneras en que se ejecutan los controles son    (2023-05-08 21:09:33)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BqvCVZzS1hmXvax6GV3uP1GnWdg=="/>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ID#AAAAwlxunoc
Carlos Ivan Rueda Blanco    (2023-05-08 21:09:33)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ID#AAAAwlxuno0
Carlos Ivan Rueda Blanco    (2023-05-08 21:09:33)
Impacto: las consecuencias que puede ocasionar a la organización la materialización del riesgo.</t>
        </r>
      </text>
    </comment>
    <comment ref="E7" authorId="0" shapeId="0">
      <text>
        <r>
          <rPr>
            <sz val="11"/>
            <color theme="1"/>
            <rFont val="Calibri"/>
            <scheme val="minor"/>
          </rPr>
          <t>======
ID#AAAAwlxunoU
Carlos Ivan Rueda Blanco    (2023-05-08 21:09:33)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ID#AAAAwlxuno8
Carlos Ivan Rueda Blanco    (2023-05-08 21:09:33)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ID#AAAAwlxunok
La Estructura para describir un control es la siguiente    (2023-05-08 21:09:33)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ID#AAAAwlxunoY
Los tipos de controles son    (2023-05-08 21:09:33)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ID#AAAAwlxunn4
Las maneras en que se ejecutan los controles son    (2023-05-08 21:09:33)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o+HeilFD+c0a8wOPVJmPfruYqpg=="/>
    </ext>
  </extLst>
</comments>
</file>

<file path=xl/sharedStrings.xml><?xml version="1.0" encoding="utf-8"?>
<sst xmlns="http://schemas.openxmlformats.org/spreadsheetml/2006/main" count="957" uniqueCount="608">
  <si>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</si>
  <si>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</si>
  <si>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</si>
  <si>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</si>
  <si>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</si>
  <si>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</si>
  <si>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Direccionamiento Estratégico</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</si>
  <si>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</si>
  <si>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</si>
  <si>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</si>
  <si>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</si>
  <si>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</si>
  <si>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</si>
  <si>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</si>
  <si>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</si>
  <si>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</si>
  <si>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</si>
  <si>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</si>
  <si>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</si>
  <si>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</si>
  <si>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</si>
  <si>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</si>
  <si>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</si>
  <si>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</si>
  <si>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</si>
  <si>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</si>
  <si>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</si>
  <si>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</si>
  <si>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</si>
  <si>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</si>
  <si>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</si>
  <si>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</si>
  <si>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</si>
  <si>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</si>
  <si>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</si>
  <si>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</si>
  <si>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</si>
  <si>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</si>
  <si>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</si>
  <si>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</si>
  <si>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</si>
  <si>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</si>
  <si>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</si>
  <si>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Personal insuficiente para apoyar la totalidad de actividades
</t>
  </si>
  <si>
    <t>Conocimiento, experiencia, habilidades y compromiso por parte del equipo de trabajo</t>
  </si>
  <si>
    <t>Dificultad en la continuidad de las actividades del proceso debido a la alta rotación de profesionales de prestación de servicios</t>
  </si>
  <si>
    <t>Talento humano calificado para ejecutar las actividades estipuladas en los compromisos laborales</t>
  </si>
  <si>
    <t xml:space="preserve">Ausencia de sentido de pertenencia por parte del personal con la entidad </t>
  </si>
  <si>
    <t>Opción de teletrabajo, mejorando calidad de vida del servidor y huella ambiental</t>
  </si>
  <si>
    <t xml:space="preserve">Presupuesto insuficiente para la consecución de objetivos </t>
  </si>
  <si>
    <t>Habilitación y adecuación de herramientas en los puestos de trabajo para reuniones virtuales</t>
  </si>
  <si>
    <t xml:space="preserve">Indebida formulación de los diferentes planes de acción
</t>
  </si>
  <si>
    <t>Comunicación continúa</t>
  </si>
  <si>
    <t>Dificultad del trabajo en equipo</t>
  </si>
  <si>
    <t>Construcción Colectiva</t>
  </si>
  <si>
    <t xml:space="preserve">Falta implementación del Sistema de Calidad ISO 9001:2015 </t>
  </si>
  <si>
    <t>Planeación y organización del trabajo</t>
  </si>
  <si>
    <t>Dificultad en la comunicación en los diferentes niveles jerárquicos</t>
  </si>
  <si>
    <t>Conocimiento integral de la entidad</t>
  </si>
  <si>
    <t>Falta de suministro de información de los procesos</t>
  </si>
  <si>
    <t>Credibilidad y visibilidad ante las Entidades del SDGRCC</t>
  </si>
  <si>
    <t>Traslado de funcionarios a otras dependencias para cubrir encargos</t>
  </si>
  <si>
    <t>Liderazgo en la coordinación interna para desarrollar actividades de cooperación</t>
  </si>
  <si>
    <t>Alta rotación de contratistas</t>
  </si>
  <si>
    <t>Falta de comunicación éxitosa entre lider del proceso y funcionarios/contratistas cuando no hay presencialidad en las instalaciones de la entidad</t>
  </si>
  <si>
    <t>Inconformidad de los líderes de proceso a la virtualidad</t>
  </si>
  <si>
    <t>El IDIGER no cuenta con personal bilingüe de planta</t>
  </si>
  <si>
    <t>Falta recurso humano especializado adicional, que abarque las actividades planteadas en la estrategia de Cooperación IDIGER, que no se han podido gestionar, con el fin de dar un mayor alcance.</t>
  </si>
  <si>
    <t>Factores Externos (Análisis DOFA)</t>
  </si>
  <si>
    <t>Amenazas</t>
  </si>
  <si>
    <t>Oportunidades</t>
  </si>
  <si>
    <t>Cambios de Gobierno</t>
  </si>
  <si>
    <t xml:space="preserve">Soporte operativo y tecnologico que brindan entidades externas </t>
  </si>
  <si>
    <t>Modificación de políticas públicas</t>
  </si>
  <si>
    <t>Regulación normativa de orden nacional y territorial</t>
  </si>
  <si>
    <t>Cambios demográficos que influyen directamente en planeación</t>
  </si>
  <si>
    <t>Revisión de experiencias y estudios de casos exitosos en otras entidades</t>
  </si>
  <si>
    <t>Ocurrencia de eventos ambientales</t>
  </si>
  <si>
    <t>Capacitaciones y formación lideradas por entidades públicas</t>
  </si>
  <si>
    <t>Riesgo perdida de información por amenaza tecnológica</t>
  </si>
  <si>
    <t>Reconocimiento distrital por buen desempeño institucional</t>
  </si>
  <si>
    <t>Reducción de presupuesto para vigencias futuras</t>
  </si>
  <si>
    <t>Participación en premios distritales y nacionales</t>
  </si>
  <si>
    <t>Riesgo publico generado por protestas, manifestaciones, entre otros que afecten las locaciones de la entidad y por consiguiente la gestión y resultados</t>
  </si>
  <si>
    <t>Reconocimiento, credibilidad y confianza por parte de la ciudadanía</t>
  </si>
  <si>
    <t>Sanciones por incumplimiento normativo</t>
  </si>
  <si>
    <t>Certificación en normas técnicas ISO 9001 y 14001</t>
  </si>
  <si>
    <t>Perdida de información del proceso</t>
  </si>
  <si>
    <t>Impacto positivo en la ciudad de Bogotá por ejecución de los proyectos de inversión</t>
  </si>
  <si>
    <t>Convocatorias de cooperantes con pocos días de plazo para aplicación a becas y subvenciones financieras</t>
  </si>
  <si>
    <t>Relación con diferentes entidades del orden nacional y local</t>
  </si>
  <si>
    <t>Ruptura de relaciones diplomáticas con países con quienes se estén adelantando actividades de cooperación</t>
  </si>
  <si>
    <t>Comunicación constante con la Dirección Distrital de Relaciones Internacionales -DDRI</t>
  </si>
  <si>
    <t>La ley de garantías genera limitaciones a la hora de acceder a recursos internacionales, así como dificulta la generación de convenios de cooperación</t>
  </si>
  <si>
    <t>Contar con el acceso a herramientas privadas de búsqueda de Asistencia Financiera</t>
  </si>
  <si>
    <t>Cambio de administraciones de las entidades subnacionales o nacionales con quienes se esté adelantando actividades de Cooperación</t>
  </si>
  <si>
    <t>El Cambio Climático hace parte de la misionalidad del IDIGER y se encuentra en la Agenda Mundial de Cooperación, así como en los acuerdos y marcos internacionales que facilitan la implementación de actividades</t>
  </si>
  <si>
    <t>Falta de espacios físicos para atender reuniones con entidades externas y/o potenciales cooperantes</t>
  </si>
  <si>
    <t>Ser reconocidos por instituciones pares de otros países, los cuales nos toman como ente de referencia.</t>
  </si>
  <si>
    <t>Contar con espacios de capacitaciones y talleres en el fortalecimiento de la formulación de proyectos y la búsqueda de subvenciones y posibles donantes.</t>
  </si>
  <si>
    <t>Factores Externos (Análisis PESTEL)</t>
  </si>
  <si>
    <t>Factores Políticos</t>
  </si>
  <si>
    <t>Factores Económicos</t>
  </si>
  <si>
    <t>Acuerdo 546 de 2013</t>
  </si>
  <si>
    <t>Desaceleración de la economía mundial</t>
  </si>
  <si>
    <t>Decreto 173 de 2017</t>
  </si>
  <si>
    <t>Desempleo</t>
  </si>
  <si>
    <t>Decreto 174 de 2014</t>
  </si>
  <si>
    <t>Comportamiento sectores fundamentales de la economía</t>
  </si>
  <si>
    <t>Decreto 298 de 2016</t>
  </si>
  <si>
    <t>Incremento de la pobreza</t>
  </si>
  <si>
    <t>Ley 1523 de 2012</t>
  </si>
  <si>
    <t>Priorización de tematicas distintas a la Gestion del Riesgo de Desastres de la politica pública de Cooperación, para la captacion de recursos internacionales</t>
  </si>
  <si>
    <t>Cambios en la estretagia del nuevo Gobierno</t>
  </si>
  <si>
    <t>Cambio de administraciones de las entidades locales con quienes se esté adelantando actividades de Cooperación</t>
  </si>
  <si>
    <t>Factores Sociales</t>
  </si>
  <si>
    <t>Factores Tecnológicos</t>
  </si>
  <si>
    <t>Cambios demográficos en la ciudad</t>
  </si>
  <si>
    <t>Creación de nuevas tecnologías</t>
  </si>
  <si>
    <t>Oposición al nuevo gobierno</t>
  </si>
  <si>
    <t>Acceso a conectividad</t>
  </si>
  <si>
    <t>Realizar acciones de visibilidad, por medio de la participación de iniciativas de Gestión del Riesgo de Desastres</t>
  </si>
  <si>
    <t>Aprovechamiento aplicaciones móviles</t>
  </si>
  <si>
    <t>Identificar más actividades enfocadas al fortalecimiento de la sociedad del conocimiento en temas de Gestión del Riesgo de Desastres</t>
  </si>
  <si>
    <t>Factores Ecológicos</t>
  </si>
  <si>
    <t>Factores Legales</t>
  </si>
  <si>
    <t>Variable climática</t>
  </si>
  <si>
    <t>Cambios en la normatividad del sector</t>
  </si>
  <si>
    <t>Pandemias</t>
  </si>
  <si>
    <t>Limitaciones para acceder a ofertas nacionales e internacionales por ser el IDIGER un organismo gubernamental</t>
  </si>
  <si>
    <t>Biodiversidad</t>
  </si>
  <si>
    <t>Gases invernaderos</t>
  </si>
  <si>
    <t>Apertura de subvenciones nacionales e internacionales durante todo el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</si>
  <si>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</si>
  <si>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</si>
  <si>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</si>
  <si>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</si>
  <si>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</si>
  <si>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</si>
  <si>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</si>
  <si>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</si>
  <si>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</si>
  <si>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</si>
  <si>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</si>
  <si>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</si>
  <si>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</si>
  <si>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</si>
  <si>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</si>
  <si>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</si>
  <si>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</si>
  <si>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</si>
  <si>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</si>
  <si>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</si>
  <si>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</si>
  <si>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</si>
  <si>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</si>
  <si>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</si>
  <si>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</si>
  <si>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</si>
  <si>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</si>
  <si>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</si>
  <si>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Formulación anteproyectos de presupuesto de inversión</t>
  </si>
  <si>
    <t>Afectación Económica (o presupuestal) y Reputacional</t>
  </si>
  <si>
    <t>Inclusión de objetos contractuales que buscan satisfacer intereses particulares en los proyectos de inversión</t>
  </si>
  <si>
    <t>Desconocimiento de políticas, procedimientos, metodologías y lineamientos establecidos para la formulación y seguimiento de los proyectos de inversión.</t>
  </si>
  <si>
    <t>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t>
  </si>
  <si>
    <t>Corrupción</t>
  </si>
  <si>
    <t>Ejecución y Administración de procesos</t>
  </si>
  <si>
    <t>Rara vez: No se ha presentado en los últimos cinco años.</t>
  </si>
  <si>
    <t/>
  </si>
  <si>
    <t>Formulación Proyectos de Inversión</t>
  </si>
  <si>
    <t>Inadecuada formulación  de los proyectos de inversión que debe desarrollar la entidad en el marco de su misionalidad, sin los requerimientos técnicos, jurídicos y/o financieros</t>
  </si>
  <si>
    <t>Falta de capacitación y actualización en herramientas políticas y demás directrices relacionadas
Falta de personal competente y suficiente para la formulación de proyectos de inversión</t>
  </si>
  <si>
    <t>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t>
  </si>
  <si>
    <t>Gestión</t>
  </si>
  <si>
    <t>Muy Baja: La actividad que conlleva el riesgo se ejecuta como máximo 2 veces por año</t>
  </si>
  <si>
    <t>Económico: Entre 10 y 50 SMLMV</t>
  </si>
  <si>
    <t>0</t>
  </si>
  <si>
    <t>Unidad (proyectos de inversión)</t>
  </si>
  <si>
    <t>El riesgo debe manterenese totalemente contralado por que una falla en la formulación afecta el cumplimiento de las metas de proyectos de inversiòn durante el cuatrenio del Plan de Desarrollo vigente</t>
  </si>
  <si>
    <t>Seguimiento a proyectos de inversión</t>
  </si>
  <si>
    <t>Seguimiento a los proyectos de inversión inoportuno o sin la información adecuada para evidenciar el estado del avance o retrasos en el cumplimiento de las metas PDD y/o proyecto</t>
  </si>
  <si>
    <t>Falta recursos de personal competente para realizar el seguimiento a los proyectos de inversión</t>
  </si>
  <si>
    <t>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t>
  </si>
  <si>
    <t>El riesgo debe manterenese totalmente contralado porque una demora o error en la información en el seguimiento, la veracidad y disponibilidad de la información.</t>
  </si>
  <si>
    <t>Actualización numerales menú de Transparencia y Acceso a la Información</t>
  </si>
  <si>
    <t>Afectación Reputacional</t>
  </si>
  <si>
    <t>Por ocultar información pública, dando incumplimiento de la Ley 1712 de 2014 y Resolución 1519 de 2020</t>
  </si>
  <si>
    <t>Beneficio de un tercero</t>
  </si>
  <si>
    <t>Afectación reputacional por ocultar información pública, dando incumplimiento a la Ley 1712 de 2014 y a la Resolución 1519 de 2020 para beneficio de un tercero</t>
  </si>
  <si>
    <t>Envio de informes y/o reportes a instancias del SDGRCC</t>
  </si>
  <si>
    <t xml:space="preserve">Entrega de los informes de las instancias de coordinación del SDGR-CC y/o reportes de los instrumentos de planificación y políticas públicas solicitados al IDIGER fuera de los tiempos establecidos </t>
  </si>
  <si>
    <t>Carencia de responsables en la áreas de la entidad para realizar los reporte e informes
Cambios en normatividad no contemplados 
Fallas en los sistemas de reportes o información
Demora en la aprobación de los responsables de los informes y/o reportes.</t>
  </si>
  <si>
    <t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t>
  </si>
  <si>
    <t>Media: La actividad que conlleva el riesgo se ejecuta de 24 a 500 veces por año</t>
  </si>
  <si>
    <t>Reputacional: El riesgo afecta la imagen de la entidad con algunos usuarios de relevancia frente al logro de los objetivos</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</si>
  <si>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</si>
  <si>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</si>
  <si>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</si>
  <si>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</si>
  <si>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</si>
  <si>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t>Articulación con los actores ofertantes y demandantes.</t>
  </si>
  <si>
    <t>Por la inadecuada identificación de los actores ofertantes y demandantes.</t>
  </si>
  <si>
    <t>Por falta de una adecuada comunicación de los intereses de los actores ofertantes o demandantes</t>
  </si>
  <si>
    <t>Posibilidad de afectación reputacional por la inadecuada identificación de los actores ofertantes y demandantes debido a la falta de una adecuada comunicación de los intereses de los actores ofertantes o demandantes</t>
  </si>
  <si>
    <t>Baja: La actividad que conlleva el riesgo se ejecuta de 3 a 24 veces por año</t>
  </si>
  <si>
    <t>1 a 2</t>
  </si>
  <si>
    <t>2 a 4</t>
  </si>
  <si>
    <t>16</t>
  </si>
  <si>
    <t>cantidades</t>
  </si>
  <si>
    <t>Se estableció que para el punto de riesgo "Articulación con los actores ofertantes y demandantes" se definieron de 2 a 4 riesgos de tolerancia para una capacidad del riesgo de 16 actividades de cooperación anuales,</t>
  </si>
  <si>
    <t>Ejecución de la Estrategia de Cooperación</t>
  </si>
  <si>
    <t>Afectación Económica o Presupuestal</t>
  </si>
  <si>
    <t>Por el incumplimiento de las actividades establecidas en el plan de trabajo.</t>
  </si>
  <si>
    <t>Por falta de seguimiento y la definición adecuada del alcance del plan del trabajo en función de los recursos</t>
  </si>
  <si>
    <t>Posibilidad de afectación economica y reputacional por el incumplimiento de las actividades establecidas en el plan de trabajo debido a la falta de seguimiento y la definición adecuada del alcance del plan del trabajo en función de los recursos</t>
  </si>
  <si>
    <t>1 a 1</t>
  </si>
  <si>
    <t>2 a 2</t>
  </si>
  <si>
    <t>8</t>
  </si>
  <si>
    <t>Se estableció que para el punto de riesgo "Ejecución de la Estrategia de Cooperación" se definieron de 2 a 2 riesgos de tolerancia para una capacidad del riesgo de 8 actividades de</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</si>
  <si>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</si>
  <si>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</si>
  <si>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</si>
  <si>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</si>
  <si>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</si>
  <si>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</si>
  <si>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</si>
  <si>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</si>
  <si>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</si>
  <si>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</si>
  <si>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</si>
  <si>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</si>
  <si>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</si>
  <si>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</si>
  <si>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</si>
  <si>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</si>
  <si>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</si>
  <si>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</si>
  <si>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</si>
  <si>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</si>
  <si>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</si>
  <si>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</si>
  <si>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</si>
  <si>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</si>
  <si>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</si>
  <si>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</si>
  <si>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</si>
  <si>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</si>
  <si>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</si>
  <si>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</si>
  <si>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</si>
  <si>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</si>
  <si>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</si>
  <si>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</si>
  <si>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</si>
  <si>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</si>
  <si>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</si>
  <si>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</si>
  <si>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</si>
  <si>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</si>
  <si>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</si>
  <si>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</si>
  <si>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</si>
  <si>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</si>
  <si>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</si>
  <si>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</si>
  <si>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</si>
  <si>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</si>
  <si>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</si>
  <si>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</si>
  <si>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</si>
  <si>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</si>
  <si>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</si>
  <si>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</si>
  <si>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</si>
  <si>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</si>
  <si>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</si>
  <si>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</si>
  <si>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</si>
  <si>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</si>
  <si>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</si>
  <si>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</si>
  <si>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</si>
  <si>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Oficina Asesora de Planeación y los Gerentes de proyectos de inversión</t>
  </si>
  <si>
    <t>efectuan la aplicación de las circulares y/o directrices de la Secretaría Distrital de Planeación relacionadas con la formualción de los proyectos de inversión (cada cuatro años)</t>
  </si>
  <si>
    <t>Con el fin de que cada proyecto de inversión de la entidad cumpla con los requerimientos de la ciudad y el Plan de Desarrollo para lo cual fue destinado</t>
  </si>
  <si>
    <t>Preventivo</t>
  </si>
  <si>
    <t>Manual</t>
  </si>
  <si>
    <t>Documentado</t>
  </si>
  <si>
    <t>Continua</t>
  </si>
  <si>
    <t>Con registro</t>
  </si>
  <si>
    <t>Correo electronico, pagina web de entidades que emiten parmetros y lineamientos</t>
  </si>
  <si>
    <t>Circulares, correos y comunicados con las informaciòn disponible</t>
  </si>
  <si>
    <t>comprobando el cumplimiento de los requsitos establecidos, por medio de los seguimientos periódicos a los proyectos de inversión</t>
  </si>
  <si>
    <t>Los Gerentes de Proyectos de Inversión y Oficina Asesora de Planeación</t>
  </si>
  <si>
    <t>realizan el reporte en los formatos donde se registra la información relacionada con la formulación de los proyectos (DTS,  Fichas EBI-D, entre otros), los cuales son creados cada 4 años y actualizados a demanda</t>
  </si>
  <si>
    <t>Para verificar la información soporte de la formualción de los proyectos de inversión, los cuales son actualizados según la necesidad del proyecto.</t>
  </si>
  <si>
    <t>Carpeta en medio magnetico</t>
  </si>
  <si>
    <t>Plana anual de adquisiciones de inversión, informes SEGPLAN, reportes de información</t>
  </si>
  <si>
    <t>Los Gerentes de Proyectos de Inversión y la Oficina Asesora de Planeación</t>
  </si>
  <si>
    <t>Elaboran un informe trimestral con el seguimiento a los proyectos de inversión</t>
  </si>
  <si>
    <t>para verificar y analizar la información de los reportes requeridos por la Secretaría Distral de Planeación y demás entes de control y entidades</t>
  </si>
  <si>
    <t>Informes peridicos de reportes por parte de los gerentes de los proyectos</t>
  </si>
  <si>
    <t>Verificando la informaciòn que se reporta por cada una de las areas en los informes de seguimiento</t>
  </si>
  <si>
    <t>Elaboran informes trimestrales oficiales de seguimiento SEGPLAN (Sistema de seguimiento a los programas proyectos y metas al Plan de Desarrollo de Bogotá D.C.)</t>
  </si>
  <si>
    <t>Para el reporte requerido por la Secretaría Distral de Planeación y como seguimiento al cumplimiento de las metas de los proyectos de inversión y metas plan de desarrollo.</t>
  </si>
  <si>
    <t>Plataforma SEGPLAN y Carpeta en medio magnetico</t>
  </si>
  <si>
    <t xml:space="preserve">realizan seguimiento mensual SPI (seguimiento a la ejecución de los proyectos de inversión pública nacional y territorial)  </t>
  </si>
  <si>
    <t>para verficar el cumplimiento de los productos relacionados con los programas del Plan de Desarrollo Nacional.</t>
  </si>
  <si>
    <t>Plataforma SPI y Carpeta en medio magnetico</t>
  </si>
  <si>
    <t>Los profesionales especializados y universitario del grupo de SDGR-CC</t>
  </si>
  <si>
    <t>realizan el envío de comunicaciones internas y externas a los responsables de los reportes</t>
  </si>
  <si>
    <t>cada vez que se requiere la información para realizar el reporte por parte del IDIGER a las instancias de coordinación del SDGR-CC y sus entidades que las conforman</t>
  </si>
  <si>
    <t>Correo electrónico, comunicaciones internas y externas</t>
  </si>
  <si>
    <t>Información reportada al interior del IDIGER y por parte de las entidades que hacen parte del SDGR-CC</t>
  </si>
  <si>
    <t>Por correo electrónico y de forma verbal también</t>
  </si>
  <si>
    <t>El Profesional Especializado del grupo funcional de cooperación</t>
  </si>
  <si>
    <t>Mantiene una continua articulación con los áreas misionales del IDIGER para establecer las necesidades en terminos de Cooperación.</t>
  </si>
  <si>
    <t>A través de una reunión anual de identificación de las necesidades Oferta y Demanda de cooperación de las áreas, con el fin de actualizar las líneas de Cooperación que respondan al Sistema Distrital de Gestión de Riesgos y Cambio Climático.</t>
  </si>
  <si>
    <t>CARPETA NAS:\coop. direc.general</t>
  </si>
  <si>
    <t>La Estrategia de Cooperación 2021 - 2024
 Los subdirectores y Líderes de las áreas</t>
  </si>
  <si>
    <t>Con la revisión de las necesidades y prioridades identificadas por parte de la Dirección General</t>
  </si>
  <si>
    <t>Realiza reuniones de revisión de viabilidad y concertación con los ofertantes y demandantes</t>
  </si>
  <si>
    <t>A través de dos reuniones mínimas: una primera reunión de reconocimiento e identificación del interés del actor ofertante o demandante y la segunda con el responsable técnico de las áreas del IDIGER encargado.</t>
  </si>
  <si>
    <t>CARPETA NAS:\coop. direc.general\informes men, trim, semest\2022</t>
  </si>
  <si>
    <t>La Estrategia de Cooperación 2021 - 2024
 Los lineamientos de las convocatoria
 Los Cooperantes tanto en oferta como demanda.</t>
  </si>
  <si>
    <t>Si hay inquietudes sobre la viabilidad y/competencia del IDIGER para ejecutar alguna actividad de cooperación se consulta con la Dirección General, área jurídica o con la DDRI</t>
  </si>
  <si>
    <t>Realiza seguimiento al cumplimiento del plan de trabajo anual</t>
  </si>
  <si>
    <t>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t>
  </si>
  <si>
    <t>CARPETA NAS:\COOP. DIREC.GENERAL_INFORMES MEN.TRIM.SEM</t>
  </si>
  <si>
    <t>Plan de trabajo anual de cooperación
 áreas delegadas
 cooperantes</t>
  </si>
  <si>
    <t>De acuerdo con el Porcentaje de cumplimiento del Plan de Trabajo se identifican desviaciones e inmediatamente se solicita mediante correo electrónico u otro medio las aclaraciones y o avaces necesarios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</si>
  <si>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</si>
  <si>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</si>
  <si>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</si>
  <si>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</si>
  <si>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</si>
  <si>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</si>
  <si>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</si>
  <si>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</si>
  <si>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</si>
  <si>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</si>
  <si>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</si>
  <si>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</si>
  <si>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</si>
  <si>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</si>
  <si>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</si>
  <si>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</si>
  <si>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</si>
  <si>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</si>
  <si>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</si>
  <si>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</si>
  <si>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</si>
  <si>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</si>
  <si>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</si>
  <si>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</si>
  <si>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</si>
  <si>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</si>
  <si>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</si>
  <si>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</si>
  <si>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Gerentes de Proyecto, la Oficina Asesora de Planeación y la Oficina Asesora Jurídica</t>
  </si>
  <si>
    <t>Anual</t>
  </si>
  <si>
    <t xml:space="preserve">Identificar la afectación económica y/o reputacional por la inclusión de objetos contractuales que buscan satisfacer intereses particulares en los proyectos de inversión </t>
  </si>
  <si>
    <t>Revisar los objetos contractuales que esten coherentes con la meta de cada pyoyecto de inversión</t>
  </si>
  <si>
    <t>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t>
  </si>
  <si>
    <t>1) Matriz de anteproyecto con cada objeto contractual de los proyectos de inversión para la siguiente vigencia con las revisiones respectivas.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</si>
  <si>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</si>
  <si>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</si>
  <si>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</si>
  <si>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</si>
  <si>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</si>
  <si>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</si>
  <si>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</si>
  <si>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</si>
  <si>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</si>
  <si>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Mensual</t>
  </si>
  <si>
    <t xml:space="preserve">Identificar la viabiliación de los objetos ontractuales que buscan satisfacer intereses particulares en los proyectos de inversión </t>
  </si>
  <si>
    <t>Verificación de la viabilidad técnica de los objetos contractuales a través del formato GF-FT-01_Solicitud Certificado de Disponibilidad Presupuestal-CDP y Viabilidad Técnica para Contratar</t>
  </si>
  <si>
    <t>1) Muestreo del formato GF-FT-01_Solicitud Certificado de Disponibilidad Presupuestal-CDP y Viabilidad Técnica para Contratar (muestreo).</t>
  </si>
  <si>
    <t>El profesional de la Oficina Asesora de Planeación</t>
  </si>
  <si>
    <t>Trimestral</t>
  </si>
  <si>
    <t>Identificar la información pública que se oculta y para evitar cualquier afectación reputacional</t>
  </si>
  <si>
    <t>1. Se revisa la matriz ITA de la Procuraduría  para dar cumplimiento de los criterios de publicación descritos en la ley 1712 de 2014 y Resolución 1519 de 2020. 
2. Se solicita la públicación de la información en la pagina web.</t>
  </si>
  <si>
    <t>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t>
  </si>
  <si>
    <t>1. La matriz ITA de la Procuraduría
2. El correo de solicitud de publicación y su repuesta.</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</si>
  <si>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</si>
  <si>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</si>
  <si>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</si>
  <si>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</si>
  <si>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</si>
  <si>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</si>
  <si>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</si>
  <si>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</si>
  <si>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</si>
  <si>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</si>
  <si>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</si>
  <si>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</si>
  <si>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</si>
  <si>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</si>
  <si>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</si>
  <si>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</si>
  <si>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</si>
  <si>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</si>
  <si>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</si>
  <si>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</si>
  <si>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Realizar el envío de lineamientos para las revisiones anuales de los objetos contractuales de los proyectos inversión. (100%)</t>
  </si>
  <si>
    <t>01/10/2023 - 31/12/2023</t>
  </si>
  <si>
    <t>Oficina Asesora de Planeación (equipo proyectos)</t>
  </si>
  <si>
    <t>Aceptar</t>
  </si>
  <si>
    <t>Generar divulgación interna de manera semestral sobre la actualización del menú de transparencia (100%)</t>
  </si>
  <si>
    <t>01/01/2023 - 31/12/2023</t>
  </si>
  <si>
    <t>Oficina Asesora de Planeación (equipo MIPG)</t>
  </si>
  <si>
    <t>Realizar reuniones  con  el responsable técnico de las áreas del IDIGER antes de ejecutar la actividad de cooperación según las ofertas que se presenten.</t>
  </si>
  <si>
    <t>Direccion General- Cooperación</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</si>
  <si>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</si>
  <si>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</si>
  <si>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</si>
  <si>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</si>
  <si>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</si>
  <si>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</si>
  <si>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</si>
  <si>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</si>
  <si>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</si>
  <si>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</si>
  <si>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</si>
  <si>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</si>
  <si>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</si>
  <si>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</si>
  <si>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</si>
  <si>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</si>
  <si>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</si>
  <si>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</si>
  <si>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Esta actividad esta programada para ejecutarse en el ultimo cuatrimestre en los meses de noviembre y diciembre.</t>
  </si>
  <si>
    <t>El control 1 se realiza en el último cuatrimestre para el mes de octubre y el control 2 se realizó la revisión y validad de los objetos contratuales en el formato destinado.</t>
  </si>
  <si>
    <t>Muestreo de formato GF-FT-01_Solicitud Certificado de Disponibilidad Presupuestal-CDP y Viabilidad Técnica para Contrata</t>
  </si>
  <si>
    <t>No se evidencian avances en la acción y el control 1 para el primer periodo, en la ejecución del control 2, de acuerdo a los soportes suministrados por el proceso, se evidencia el cumplimiento.</t>
  </si>
  <si>
    <t xml:space="preserve">Acción: No se registra seguimiento de la acción por tanto el avance es de 0% 
Control No. 1: Se evidencia la ejecución del control No. 1 control no obstante se recomienda revisar de manera general la idoneidad de los controles propuestos y si son adecuados para prevenir o mitigar el riesgo de corrupción identificado, por cuanto es necesario identificar el como se realizaraan estos controles  con el fin de asegurar el seguimeitno y el monitoreo para su cumplimiento. 
Control No. 2: Se recomienda establecer periodicidades mas cortas para la ejecucionn de los controles teneindo en cuenta que la ejecucion de un control de manera anual puede ocasionar la materializacion del riesgo. </t>
  </si>
  <si>
    <t>Las evidencias de la ejecución de los controles se encuentran documentadas y demuestran su cumplimiento</t>
  </si>
  <si>
    <t>El proceso no realiza reporte ni cargue de evidencias, por lo que no se evidencia avances en el primer cuatrimestre del 2023, se recomienda realizar lac acciones pertinentes para evitar el incumplimiento de las acciones y controles del riesgo.</t>
  </si>
  <si>
    <t>Esta actividad esta programada para ejecutarse a partir del segundo cuatrimestre del año, en los meses de junio y julio.</t>
  </si>
  <si>
    <t>Se revisó la matriz ITA de la procuraduria para revisar los lineamientos de la publicación de información pública, así mismo se envio correos solicitando la publicación y se recibieron la respuestas donde notifican las publicacion de la información en la pagina web de la entidad.</t>
  </si>
  <si>
    <t>1. La matriz ITA de la Procuraduría
2. Correos de solicitud de publicación y su repuesta</t>
  </si>
  <si>
    <t>No se evidencian avances en la acción para el primer periodo, en la ejecución de los controles establecidos, de acuerdo a los soportes suministrados por el proceso, se evidencia el cumplimiento.</t>
  </si>
  <si>
    <t>Acción: No se registra seguimiento de la acción por tanto el avance es de 0% 
Control No. 1: Se evidencia la ejecución del control  no obstante se recomienda revisar de manera general la idoneidad de los controles propuestos y si son adecuados para prevenir o mitigar el riesgo de corrupción identificado, por cuanto se recomienda diligenciar el formato denominado  MatrizITAHerramientaparalaVigilanciadelCumplimientoNormativoLey1712-VER_ 2021 (1) en cuanto a los criterios de cumplimiento de la ley 1712 y docuemtnar las obervaciones correspondientes.</t>
  </si>
  <si>
    <t>las evidencias de la ejecución de los controles se encuentran documentadas y demuestran su cumplimiento</t>
  </si>
  <si>
    <t xml:space="preserve">Para cada una de las temáticas adelantadas se han realizado las respectivas reuniones con los responsables técnicos, en algunos casos es necesario realizar más de 1 reunión por tema, a continuación se relacionan, en total fueron en el cuatrimestre 24 reuniones:
Proyecto Radares IGP Perú: Se realizó reunión inicial (17/01/2023) para el avance del proyecto que se llevará a cabo durante el año.
Visita Técnica Punta Cana al IDIGER: Se realizaron 4 reuniones previas para la coordinación de la visita (26/01/2023, 01/02/2023, 14/02/2023 y 21/02/2023), una reunión de prototipado para el taller de la visita de Punta Cana el día 14/02/2023 y finalmente se dio asistencia a las dos (2) reunión presenciales para delegación los días (22/02/2023 y 23/02/2023)
Intercambio de experiencias Fondo del Agua CDMX: Con el fin de comenzar la planeación del evento se realizó 1 reunión 02/02/2023.
Necesidades de cooperación con la Subdirección de Reducción: Se llevó a cabo reunión el día 17/02/2023 con la Subdirección para socializar las necesidades de Cooperación.
Talleres para el fortalecimiento de capacidades institucionales en la cooperación en Ciencia, Tecnología e Innovación entre América Latina y el Caribe y la Unión Europea: reunión atendida por Zoom en día 24/02/2023.
RAPE-IDIGER GRD: Reunión de avance y seguimiento: (02/03/2023 y 17/03/2023)
Proyecto Vulnerabilidad SAT Chile: Comixtas Chile-Colombia atendida el 07/03/2023 y seguimiento el 15/03/2023.
CIGIDEN Proyecto Gobernanza IDIGER: Se llevaron a cabo cuatro (4) reuniones para revisión y viabilidad del proyecto (07/03/2023, 08/03/2023, 14/03/2023 y 15/03/2023.
Intercambio con New York: se llevó a cabo reunión de viabilidad el 08/03/2023
Necesidades de cooperación con la Subdirección de Manejo: Se llevaron a cabo reuniones los días 15/03/2023 y 27/03/2023 con la Subdirección para socializar las necesidades de Cooperación.
Necesidades de cooperación con la Subdirección de Análisis: Se llevó a cabo reunión el día 22/03/2023 con la Subdirección para socializar las necesidades de Cooperación.
Proyecto COPECO: Se llevó a cabo la planeación del proyecto el día 24/03/2023. 
</t>
  </si>
  <si>
    <t>Se presentan las evidencias de los documentos soporte de reportes trimestrales y mensuales.</t>
  </si>
  <si>
    <t xml:space="preserve">1. Se presentan pentallazosde agenda google con reuniones programadas
2. Se presentan actas de reunión. 
3. se presenta registro fotográfico de reuniónes precenciales.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</si>
  <si>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</si>
  <si>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</si>
  <si>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</si>
  <si>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</si>
  <si>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</si>
  <si>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</si>
  <si>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</si>
  <si>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</si>
  <si>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</si>
  <si>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</si>
  <si>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</si>
  <si>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</si>
  <si>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</si>
  <si>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</si>
  <si>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</si>
  <si>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</si>
  <si>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</si>
  <si>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</si>
  <si>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</si>
  <si>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</si>
  <si>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</si>
  <si>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</si>
  <si>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</si>
  <si>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</si>
  <si>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</si>
  <si>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</si>
  <si>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</si>
  <si>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</si>
  <si>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</si>
  <si>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</si>
  <si>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</si>
  <si>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</si>
  <si>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</si>
  <si>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</si>
  <si>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</si>
  <si>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</si>
  <si>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</si>
  <si>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</si>
  <si>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</si>
  <si>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</si>
  <si>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</si>
  <si>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</si>
  <si>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</si>
  <si>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</si>
  <si>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</si>
  <si>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</si>
  <si>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</si>
  <si>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</si>
  <si>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</si>
  <si>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</si>
  <si>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</si>
  <si>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</si>
  <si>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</si>
  <si>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</si>
  <si>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</si>
  <si>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</si>
  <si>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</si>
  <si>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</si>
  <si>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</si>
  <si>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</si>
  <si>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</si>
  <si>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</si>
  <si>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</si>
  <si>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</si>
  <si>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</si>
  <si>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</si>
  <si>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</si>
  <si>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</si>
  <si>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</si>
  <si>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</si>
  <si>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</si>
  <si>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</si>
  <si>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</si>
  <si>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</si>
  <si>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</si>
  <si>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</si>
  <si>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</si>
  <si>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</si>
  <si>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</si>
  <si>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</si>
  <si>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</si>
  <si>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</si>
  <si>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</si>
  <si>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</si>
  <si>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</si>
  <si>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</si>
  <si>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</si>
  <si>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</si>
  <si>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</si>
  <si>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</si>
  <si>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</si>
  <si>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</si>
  <si>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</si>
  <si>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</si>
  <si>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</si>
  <si>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</si>
  <si>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</si>
  <si>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</si>
  <si>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</si>
  <si>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</si>
  <si>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</si>
  <si>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</si>
  <si>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</si>
  <si>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</si>
  <si>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</si>
  <si>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</si>
  <si>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</si>
  <si>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</si>
  <si>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</si>
  <si>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</si>
  <si>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</si>
  <si>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</si>
  <si>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</si>
  <si>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</si>
  <si>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</si>
  <si>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</si>
  <si>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</si>
  <si>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</si>
  <si>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</si>
  <si>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</si>
  <si>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</si>
  <si>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</si>
  <si>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</si>
  <si>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</si>
  <si>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</si>
  <si>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</si>
  <si>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</si>
  <si>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</si>
  <si>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</si>
  <si>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</si>
  <si>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</si>
  <si>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</si>
  <si>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</si>
  <si>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</si>
  <si>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</si>
  <si>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</si>
  <si>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</si>
  <si>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</si>
  <si>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</si>
  <si>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</si>
  <si>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</si>
  <si>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</si>
  <si>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</si>
  <si>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</si>
  <si>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</si>
  <si>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</si>
  <si>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</si>
  <si>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</si>
  <si>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</si>
  <si>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</si>
  <si>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</si>
  <si>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</si>
  <si>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</si>
  <si>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</si>
  <si>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</si>
  <si>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</si>
  <si>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</si>
  <si>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</si>
  <si>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</si>
  <si>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Se evidencia el cumplimiento de la  acción de tratamiento establecida.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</si>
</sst>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4">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sz val="9"/>
      <color theme="1"/>
      <name val="&quot;Arial Narrow&quot;"/>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42">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4" xfId="0" applyFont="1" applyBorder="1" applyAlignment="1">
      <alignment horizontal="left"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0" fillId="4" borderId="4" xfId="0" applyNumberFormat="1" applyFont="1" applyFill="1" applyBorder="1" applyAlignment="1">
      <alignment horizontal="center" vertical="center"/>
    </xf>
    <xf numFmtId="10" fontId="30" fillId="4" borderId="4" xfId="0" applyNumberFormat="1" applyFont="1" applyFill="1" applyBorder="1" applyAlignment="1">
      <alignment horizontal="center" vertical="center"/>
    </xf>
    <xf numFmtId="0" fontId="30" fillId="4" borderId="4" xfId="0" applyFont="1" applyFill="1" applyBorder="1" applyAlignment="1">
      <alignment horizontal="center" vertical="center" wrapText="1"/>
    </xf>
    <xf numFmtId="0" fontId="30"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1" fillId="4" borderId="4" xfId="0" applyFont="1" applyFill="1" applyBorder="1" applyAlignment="1">
      <alignment horizontal="center" vertical="center" wrapText="1"/>
    </xf>
    <xf numFmtId="0" fontId="31" fillId="4" borderId="4" xfId="0" applyFont="1" applyFill="1" applyBorder="1" applyAlignment="1">
      <alignment horizontal="center" vertical="center"/>
    </xf>
    <xf numFmtId="0" fontId="32" fillId="0" borderId="0" xfId="0" applyFont="1"/>
    <xf numFmtId="0" fontId="33" fillId="4" borderId="4" xfId="0" applyFont="1" applyFill="1" applyBorder="1" applyAlignment="1">
      <alignment horizontal="left" vertical="center" wrapText="1"/>
    </xf>
    <xf numFmtId="0" fontId="33" fillId="0" borderId="4" xfId="0" applyFont="1" applyBorder="1" applyAlignment="1">
      <alignment horizontal="left" vertical="center" wrapText="1"/>
    </xf>
    <xf numFmtId="0" fontId="32" fillId="0" borderId="0" xfId="0" applyFont="1" applyAlignment="1">
      <alignment horizontal="left"/>
    </xf>
    <xf numFmtId="0" fontId="33" fillId="0" borderId="4" xfId="0" applyFont="1" applyBorder="1" applyAlignment="1">
      <alignment horizontal="left" vertical="center"/>
    </xf>
    <xf numFmtId="0" fontId="32"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9" fontId="17" fillId="0" borderId="17" xfId="0" applyNumberFormat="1" applyFont="1" applyBorder="1" applyAlignment="1">
      <alignment horizontal="center" vertical="center" wrapText="1"/>
    </xf>
    <xf numFmtId="0" fontId="14" fillId="0" borderId="17" xfId="0"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2" fillId="0" borderId="1" xfId="0" applyFont="1" applyBorder="1" applyAlignment="1">
      <alignment horizontal="center" vertical="center"/>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9" fontId="27" fillId="0" borderId="18" xfId="0" applyNumberFormat="1" applyFont="1" applyBorder="1" applyAlignment="1">
      <alignment horizontal="center" vertical="center" wrapText="1"/>
    </xf>
    <xf numFmtId="164" fontId="27" fillId="0" borderId="17" xfId="0" applyNumberFormat="1" applyFont="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0" fontId="28" fillId="0" borderId="2" xfId="0" applyFont="1" applyBorder="1" applyAlignment="1">
      <alignment horizontal="center" vertical="center" wrapText="1"/>
    </xf>
    <xf numFmtId="0" fontId="27" fillId="0" borderId="2" xfId="0" applyFont="1" applyBorder="1" applyAlignment="1">
      <alignment horizontal="center" vertical="center" wrapText="1"/>
    </xf>
    <xf numFmtId="164" fontId="27" fillId="0" borderId="18" xfId="0" applyNumberFormat="1" applyFont="1" applyBorder="1" applyAlignment="1">
      <alignment horizontal="center" vertical="center" wrapText="1"/>
    </xf>
    <xf numFmtId="9" fontId="27" fillId="0" borderId="17" xfId="0" applyNumberFormat="1" applyFont="1" applyBorder="1" applyAlignment="1">
      <alignment horizontal="center" vertical="center" wrapText="1"/>
    </xf>
    <xf numFmtId="0" fontId="17" fillId="0" borderId="17" xfId="0" applyFont="1" applyBorder="1" applyAlignment="1">
      <alignment horizontal="left" vertical="center" wrapText="1"/>
    </xf>
    <xf numFmtId="0" fontId="27" fillId="0" borderId="17" xfId="0" applyFont="1" applyBorder="1" applyAlignment="1">
      <alignment horizontal="left" vertical="top" wrapText="1"/>
    </xf>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0" fontId="29" fillId="4" borderId="11"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26">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1</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024543264"/>
        <c:axId val="1024538368"/>
      </c:barChart>
      <c:catAx>
        <c:axId val="102454326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24538368"/>
        <c:crosses val="autoZero"/>
        <c:auto val="1"/>
        <c:lblAlgn val="ctr"/>
        <c:lblOffset val="100"/>
        <c:noMultiLvlLbl val="1"/>
      </c:catAx>
      <c:valAx>
        <c:axId val="10245383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02454326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1024544352"/>
        <c:axId val="1024534560"/>
      </c:barChart>
      <c:catAx>
        <c:axId val="10245443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24534560"/>
        <c:crosses val="autoZero"/>
        <c:auto val="1"/>
        <c:lblAlgn val="ctr"/>
        <c:lblOffset val="100"/>
        <c:noMultiLvlLbl val="1"/>
      </c:catAx>
      <c:valAx>
        <c:axId val="1024534560"/>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102454435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1024532384"/>
        <c:axId val="1024532928"/>
      </c:barChart>
      <c:catAx>
        <c:axId val="1024532384"/>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024532928"/>
        <c:crosses val="autoZero"/>
        <c:auto val="1"/>
        <c:lblAlgn val="ctr"/>
        <c:lblOffset val="100"/>
        <c:noMultiLvlLbl val="1"/>
      </c:catAx>
      <c:valAx>
        <c:axId val="1024532928"/>
        <c:scaling>
          <c:orientation val="minMax"/>
        </c:scaling>
        <c:delete val="0"/>
        <c:axPos val="l"/>
        <c:numFmt formatCode="0%" sourceLinked="1"/>
        <c:majorTickMark val="cross"/>
        <c:minorTickMark val="cross"/>
        <c:tickLblPos val="nextTo"/>
        <c:spPr>
          <a:ln>
            <a:noFill/>
          </a:ln>
        </c:spPr>
        <c:crossAx val="102453238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590550" cy="67627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6675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38100</xdr:rowOff>
    </xdr:from>
    <xdr:ext cx="600075" cy="714375"/>
    <xdr:pic>
      <xdr:nvPicPr>
        <xdr:cNvPr id="2" name="image1.jpg"/>
        <xdr:cNvPicPr preferRelativeResize="0"/>
      </xdr:nvPicPr>
      <xdr:blipFill>
        <a:blip xmlns:r="http://schemas.openxmlformats.org/officeDocument/2006/relationships" r:embed="rId1" cstate="print"/>
        <a:stretch>
          <a:fillRect/>
        </a:stretch>
      </xdr:blipFill>
      <xdr:spPr>
        <a:xfrm>
          <a:off x="428625" y="38100"/>
          <a:ext cx="600075" cy="7143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0791190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6241371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4854128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7"/>
      <c r="B1" s="68"/>
      <c r="C1" s="73" t="s">
        <v>0</v>
      </c>
      <c r="D1" s="74"/>
      <c r="E1" s="74"/>
      <c r="F1" s="74"/>
      <c r="G1" s="74"/>
      <c r="H1" s="74"/>
      <c r="I1" s="74"/>
      <c r="J1" s="74"/>
      <c r="K1" s="68"/>
      <c r="L1" s="1" t="s">
        <v>1</v>
      </c>
      <c r="M1" s="2"/>
      <c r="N1" s="3"/>
      <c r="O1" s="4"/>
      <c r="P1" s="4"/>
      <c r="Q1" s="4"/>
      <c r="R1" s="4"/>
      <c r="S1" s="4"/>
      <c r="T1" s="4"/>
      <c r="U1" s="4"/>
      <c r="V1" s="4"/>
      <c r="W1" s="4"/>
      <c r="X1" s="4"/>
      <c r="Y1" s="4"/>
      <c r="Z1" s="4"/>
    </row>
    <row r="2" spans="1:26" ht="15.75" customHeight="1">
      <c r="A2" s="69"/>
      <c r="B2" s="70"/>
      <c r="C2" s="69"/>
      <c r="D2" s="75"/>
      <c r="E2" s="75"/>
      <c r="F2" s="75"/>
      <c r="G2" s="75"/>
      <c r="H2" s="75"/>
      <c r="I2" s="75"/>
      <c r="J2" s="75"/>
      <c r="K2" s="70"/>
      <c r="L2" s="1" t="s">
        <v>2</v>
      </c>
      <c r="M2" s="2"/>
      <c r="N2" s="3"/>
      <c r="O2" s="4"/>
      <c r="P2" s="4"/>
      <c r="Q2" s="4"/>
      <c r="R2" s="4"/>
      <c r="S2" s="4"/>
      <c r="T2" s="4"/>
      <c r="U2" s="4"/>
      <c r="V2" s="4"/>
      <c r="W2" s="4"/>
      <c r="X2" s="4"/>
      <c r="Y2" s="4"/>
      <c r="Z2" s="4"/>
    </row>
    <row r="3" spans="1:26" ht="15.75" customHeight="1">
      <c r="A3" s="69"/>
      <c r="B3" s="70"/>
      <c r="C3" s="69"/>
      <c r="D3" s="75"/>
      <c r="E3" s="75"/>
      <c r="F3" s="75"/>
      <c r="G3" s="75"/>
      <c r="H3" s="75"/>
      <c r="I3" s="75"/>
      <c r="J3" s="75"/>
      <c r="K3" s="70"/>
      <c r="L3" s="5" t="s">
        <v>3</v>
      </c>
      <c r="M3" s="4"/>
      <c r="N3" s="2"/>
      <c r="O3" s="4"/>
      <c r="P3" s="4"/>
      <c r="Q3" s="4"/>
      <c r="R3" s="4"/>
      <c r="S3" s="4"/>
      <c r="T3" s="4"/>
      <c r="U3" s="4"/>
      <c r="V3" s="4"/>
      <c r="W3" s="4"/>
      <c r="X3" s="4"/>
      <c r="Y3" s="4"/>
      <c r="Z3" s="4"/>
    </row>
    <row r="4" spans="1:26" ht="15.75" customHeight="1">
      <c r="A4" s="71"/>
      <c r="B4" s="72"/>
      <c r="C4" s="71"/>
      <c r="D4" s="76"/>
      <c r="E4" s="76"/>
      <c r="F4" s="76"/>
      <c r="G4" s="76"/>
      <c r="H4" s="76"/>
      <c r="I4" s="76"/>
      <c r="J4" s="76"/>
      <c r="K4" s="72"/>
      <c r="L4" s="6" t="s">
        <v>4</v>
      </c>
      <c r="M4" s="4"/>
      <c r="N4" s="2"/>
      <c r="O4" s="4"/>
      <c r="P4" s="4"/>
      <c r="Q4" s="4"/>
      <c r="R4" s="4"/>
      <c r="S4" s="4"/>
      <c r="T4" s="4"/>
      <c r="U4" s="4"/>
      <c r="V4" s="4"/>
      <c r="W4" s="4"/>
      <c r="X4" s="4"/>
      <c r="Y4" s="4"/>
      <c r="Z4" s="4"/>
    </row>
    <row r="5" spans="1:26" ht="14.2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7" t="s">
        <v>5</v>
      </c>
      <c r="B6" s="68"/>
      <c r="C6" s="78" t="s">
        <v>6</v>
      </c>
      <c r="D6" s="74"/>
      <c r="E6" s="74"/>
      <c r="F6" s="74"/>
      <c r="G6" s="74"/>
      <c r="H6" s="68"/>
      <c r="I6" s="79" t="s">
        <v>7</v>
      </c>
      <c r="J6" s="74"/>
      <c r="K6" s="74"/>
      <c r="L6" s="68"/>
      <c r="M6" s="2"/>
      <c r="N6" s="2"/>
      <c r="O6" s="4"/>
      <c r="P6" s="4"/>
      <c r="Q6" s="4"/>
      <c r="R6" s="4"/>
      <c r="S6" s="4"/>
      <c r="T6" s="4"/>
      <c r="U6" s="4"/>
      <c r="V6" s="4"/>
      <c r="W6" s="4"/>
      <c r="X6" s="4"/>
      <c r="Y6" s="4"/>
      <c r="Z6" s="4"/>
    </row>
    <row r="7" spans="1:26" ht="12.75" customHeight="1">
      <c r="A7" s="71"/>
      <c r="B7" s="72"/>
      <c r="C7" s="71"/>
      <c r="D7" s="76"/>
      <c r="E7" s="76"/>
      <c r="F7" s="76"/>
      <c r="G7" s="76"/>
      <c r="H7" s="72"/>
      <c r="I7" s="71"/>
      <c r="J7" s="76"/>
      <c r="K7" s="76"/>
      <c r="L7" s="72"/>
      <c r="M7" s="2"/>
      <c r="N7" s="2"/>
      <c r="O7" s="4"/>
      <c r="P7" s="4"/>
      <c r="Q7" s="4"/>
      <c r="R7" s="4"/>
      <c r="S7" s="4"/>
      <c r="T7" s="4"/>
      <c r="U7" s="4"/>
      <c r="V7" s="4"/>
      <c r="W7" s="4"/>
      <c r="X7" s="4"/>
      <c r="Y7" s="4"/>
      <c r="Z7" s="4"/>
    </row>
    <row r="8" spans="1:26" ht="38.25" customHeight="1">
      <c r="A8" s="81" t="s">
        <v>8</v>
      </c>
      <c r="B8" s="68"/>
      <c r="C8" s="80" t="str">
        <f>IFERROR(VLOOKUP(C6,'Datos Hoja 1'!$A$1:$D$17,2,FALSE),"")</f>
        <v>Establecer las políticas, lineamientos, directrices, planes, proyectos y recursos que orienten la gestión institucional y la coordinación del SDGR-CC, en cumplimiento de los objetivos, planes y proyectos institucionales en concordancia con la normatividad vigente.</v>
      </c>
      <c r="D8" s="137"/>
      <c r="E8" s="137"/>
      <c r="F8" s="137"/>
      <c r="G8" s="137"/>
      <c r="H8" s="138"/>
      <c r="I8" s="80" t="str">
        <f>IFERROR(VLOOKUP(C6,'Datos Hoja 1'!$A$1:$D$17,3,FALSE),"")</f>
        <v>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v>
      </c>
      <c r="J8" s="74"/>
      <c r="K8" s="74"/>
      <c r="L8" s="68"/>
      <c r="M8" s="2"/>
      <c r="N8" s="2"/>
      <c r="O8" s="4"/>
      <c r="P8" s="4"/>
      <c r="Q8" s="4"/>
      <c r="R8" s="4"/>
      <c r="S8" s="4"/>
      <c r="T8" s="4"/>
      <c r="U8" s="4"/>
      <c r="V8" s="4"/>
      <c r="W8" s="4"/>
      <c r="X8" s="4"/>
      <c r="Y8" s="4"/>
      <c r="Z8" s="4"/>
    </row>
    <row r="9" spans="1:26" ht="42.75" customHeight="1">
      <c r="A9" s="71"/>
      <c r="B9" s="72"/>
      <c r="C9" s="139"/>
      <c r="D9" s="140"/>
      <c r="E9" s="140"/>
      <c r="F9" s="140"/>
      <c r="G9" s="140"/>
      <c r="H9" s="141"/>
      <c r="I9" s="69"/>
      <c r="J9" s="75"/>
      <c r="K9" s="75"/>
      <c r="L9" s="70"/>
      <c r="M9" s="2"/>
      <c r="N9" s="2"/>
      <c r="O9" s="4"/>
      <c r="P9" s="4"/>
      <c r="Q9" s="4"/>
      <c r="R9" s="4"/>
      <c r="S9" s="4"/>
      <c r="T9" s="4"/>
      <c r="U9" s="4"/>
      <c r="V9" s="4"/>
      <c r="W9" s="4"/>
      <c r="X9" s="4"/>
      <c r="Y9" s="4"/>
      <c r="Z9" s="4"/>
    </row>
    <row r="10" spans="1:26" ht="27.75" customHeight="1">
      <c r="A10" s="81" t="s">
        <v>9</v>
      </c>
      <c r="B10" s="68"/>
      <c r="C10" s="80" t="str">
        <f>IFERROR(VLOOKUP(C6,'Datos Hoja 1'!$A$1:$D$17,4,FALSE),"")</f>
        <v>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v>
      </c>
      <c r="D10" s="137"/>
      <c r="E10" s="137"/>
      <c r="F10" s="137"/>
      <c r="G10" s="137"/>
      <c r="H10" s="138"/>
      <c r="I10" s="69"/>
      <c r="J10" s="75"/>
      <c r="K10" s="75"/>
      <c r="L10" s="70"/>
      <c r="M10" s="2"/>
      <c r="N10" s="2"/>
      <c r="O10" s="4"/>
      <c r="P10" s="4"/>
      <c r="Q10" s="4"/>
      <c r="R10" s="4"/>
      <c r="S10" s="4"/>
      <c r="T10" s="4"/>
      <c r="U10" s="4"/>
      <c r="V10" s="4"/>
      <c r="W10" s="4"/>
      <c r="X10" s="4"/>
      <c r="Y10" s="4"/>
      <c r="Z10" s="4"/>
    </row>
    <row r="11" spans="1:26" ht="27.75" customHeight="1">
      <c r="A11" s="69"/>
      <c r="B11" s="70"/>
      <c r="C11" s="139"/>
      <c r="D11" s="140"/>
      <c r="E11" s="140"/>
      <c r="F11" s="140"/>
      <c r="G11" s="140"/>
      <c r="H11" s="141"/>
      <c r="I11" s="71"/>
      <c r="J11" s="76"/>
      <c r="K11" s="76"/>
      <c r="L11" s="72"/>
      <c r="M11" s="2"/>
      <c r="N11" s="2"/>
      <c r="O11" s="4"/>
      <c r="P11" s="4"/>
      <c r="Q11" s="4"/>
      <c r="R11" s="4"/>
      <c r="S11" s="4"/>
      <c r="T11" s="4"/>
      <c r="U11" s="4"/>
      <c r="V11" s="4"/>
      <c r="W11" s="4"/>
      <c r="X11" s="4"/>
      <c r="Y11" s="4"/>
      <c r="Z11" s="4"/>
    </row>
    <row r="12" spans="1:26" ht="21" customHeight="1">
      <c r="A12" s="64" t="s">
        <v>10</v>
      </c>
      <c r="B12" s="59"/>
      <c r="C12" s="59"/>
      <c r="D12" s="59"/>
      <c r="E12" s="59"/>
      <c r="F12" s="59"/>
      <c r="G12" s="59"/>
      <c r="H12" s="59"/>
      <c r="I12" s="59"/>
      <c r="J12" s="59"/>
      <c r="K12" s="59"/>
      <c r="L12" s="60"/>
      <c r="M12" s="2"/>
      <c r="N12" s="2"/>
      <c r="O12" s="4"/>
      <c r="P12" s="4"/>
      <c r="Q12" s="4"/>
      <c r="R12" s="4"/>
      <c r="S12" s="4"/>
      <c r="T12" s="4"/>
      <c r="U12" s="4"/>
      <c r="V12" s="4"/>
      <c r="W12" s="4"/>
      <c r="X12" s="4"/>
      <c r="Y12" s="4"/>
      <c r="Z12" s="4"/>
    </row>
    <row r="13" spans="1:26" ht="14.25" customHeight="1">
      <c r="A13" s="9" t="s">
        <v>11</v>
      </c>
      <c r="B13" s="65" t="s">
        <v>12</v>
      </c>
      <c r="C13" s="60"/>
      <c r="D13" s="10" t="s">
        <v>11</v>
      </c>
      <c r="E13" s="65" t="s">
        <v>13</v>
      </c>
      <c r="F13" s="60"/>
      <c r="G13" s="9"/>
      <c r="H13" s="65" t="s">
        <v>14</v>
      </c>
      <c r="I13" s="60"/>
      <c r="J13" s="10" t="s">
        <v>11</v>
      </c>
      <c r="K13" s="65" t="s">
        <v>15</v>
      </c>
      <c r="L13" s="60"/>
      <c r="M13" s="2"/>
      <c r="N13" s="2"/>
      <c r="O13" s="4"/>
      <c r="P13" s="4"/>
      <c r="Q13" s="4"/>
      <c r="R13" s="4"/>
      <c r="S13" s="4"/>
      <c r="T13" s="4"/>
      <c r="U13" s="4"/>
      <c r="V13" s="4"/>
      <c r="W13" s="4"/>
      <c r="X13" s="4"/>
      <c r="Y13" s="4"/>
      <c r="Z13" s="4"/>
    </row>
    <row r="14" spans="1:26" ht="14.25" customHeight="1">
      <c r="A14" s="9" t="s">
        <v>11</v>
      </c>
      <c r="B14" s="65" t="s">
        <v>16</v>
      </c>
      <c r="C14" s="60"/>
      <c r="D14" s="10"/>
      <c r="E14" s="65" t="s">
        <v>17</v>
      </c>
      <c r="F14" s="60"/>
      <c r="G14" s="9"/>
      <c r="H14" s="65" t="s">
        <v>18</v>
      </c>
      <c r="I14" s="60"/>
      <c r="J14" s="10"/>
      <c r="K14" s="65" t="s">
        <v>19</v>
      </c>
      <c r="L14" s="60"/>
      <c r="M14" s="2"/>
      <c r="N14" s="2"/>
      <c r="O14" s="4"/>
      <c r="P14" s="4"/>
      <c r="Q14" s="4"/>
      <c r="R14" s="4"/>
      <c r="S14" s="4"/>
      <c r="T14" s="4"/>
      <c r="U14" s="4"/>
      <c r="V14" s="4"/>
      <c r="W14" s="4"/>
      <c r="X14" s="4"/>
      <c r="Y14" s="4"/>
      <c r="Z14" s="4"/>
    </row>
    <row r="15" spans="1:26" ht="25.5" customHeight="1">
      <c r="A15" s="9" t="s">
        <v>11</v>
      </c>
      <c r="B15" s="65" t="s">
        <v>20</v>
      </c>
      <c r="C15" s="60"/>
      <c r="D15" s="10"/>
      <c r="E15" s="66" t="s">
        <v>21</v>
      </c>
      <c r="F15" s="60"/>
      <c r="G15" s="9"/>
      <c r="H15" s="65" t="s">
        <v>22</v>
      </c>
      <c r="I15" s="60"/>
      <c r="J15" s="10"/>
      <c r="K15" s="66" t="s">
        <v>23</v>
      </c>
      <c r="L15" s="60"/>
      <c r="M15" s="2"/>
      <c r="N15" s="2"/>
      <c r="O15" s="4"/>
      <c r="P15" s="4"/>
      <c r="Q15" s="4"/>
      <c r="R15" s="4"/>
      <c r="S15" s="4"/>
      <c r="T15" s="4"/>
      <c r="U15" s="4"/>
      <c r="V15" s="4"/>
      <c r="W15" s="4"/>
      <c r="X15" s="4"/>
      <c r="Y15" s="4"/>
      <c r="Z15" s="4"/>
    </row>
    <row r="16" spans="1:26" ht="14.25" customHeight="1">
      <c r="A16" s="9" t="s">
        <v>11</v>
      </c>
      <c r="B16" s="65" t="s">
        <v>24</v>
      </c>
      <c r="C16" s="60"/>
      <c r="D16" s="10"/>
      <c r="E16" s="65" t="s">
        <v>25</v>
      </c>
      <c r="F16" s="60"/>
      <c r="G16" s="9"/>
      <c r="H16" s="65" t="s">
        <v>26</v>
      </c>
      <c r="I16" s="60"/>
      <c r="J16" s="10"/>
      <c r="K16" s="65" t="s">
        <v>27</v>
      </c>
      <c r="L16" s="60"/>
      <c r="M16" s="2"/>
      <c r="N16" s="2"/>
      <c r="O16" s="4"/>
      <c r="P16" s="4"/>
      <c r="Q16" s="4"/>
      <c r="R16" s="4"/>
      <c r="S16" s="4"/>
      <c r="T16" s="4"/>
      <c r="U16" s="4"/>
      <c r="V16" s="4"/>
      <c r="W16" s="4"/>
      <c r="X16" s="4"/>
      <c r="Y16" s="4"/>
      <c r="Z16" s="4"/>
    </row>
    <row r="17" spans="1:26" ht="14.25" customHeight="1">
      <c r="A17" s="9" t="s">
        <v>11</v>
      </c>
      <c r="B17" s="65" t="s">
        <v>28</v>
      </c>
      <c r="C17" s="60"/>
      <c r="D17" s="10" t="s">
        <v>11</v>
      </c>
      <c r="E17" s="65" t="s">
        <v>29</v>
      </c>
      <c r="F17" s="60"/>
      <c r="G17" s="9" t="s">
        <v>11</v>
      </c>
      <c r="H17" s="65" t="s">
        <v>30</v>
      </c>
      <c r="I17" s="60"/>
      <c r="J17" s="10" t="s">
        <v>11</v>
      </c>
      <c r="K17" s="65" t="s">
        <v>31</v>
      </c>
      <c r="L17" s="60"/>
      <c r="M17" s="2"/>
      <c r="N17" s="2"/>
      <c r="O17" s="4"/>
      <c r="P17" s="4"/>
      <c r="Q17" s="4"/>
      <c r="R17" s="4"/>
      <c r="S17" s="4"/>
      <c r="T17" s="4"/>
      <c r="U17" s="4"/>
      <c r="V17" s="4"/>
      <c r="W17" s="4"/>
      <c r="X17" s="4"/>
      <c r="Y17" s="4"/>
      <c r="Z17" s="4"/>
    </row>
    <row r="18" spans="1:26" ht="25.5" customHeight="1">
      <c r="A18" s="9"/>
      <c r="B18" s="65" t="s">
        <v>32</v>
      </c>
      <c r="C18" s="60"/>
      <c r="D18" s="10" t="s">
        <v>11</v>
      </c>
      <c r="E18" s="66" t="s">
        <v>33</v>
      </c>
      <c r="F18" s="60"/>
      <c r="G18" s="9"/>
      <c r="H18" s="66" t="s">
        <v>34</v>
      </c>
      <c r="I18" s="60"/>
      <c r="J18" s="10"/>
      <c r="K18" s="65" t="s">
        <v>35</v>
      </c>
      <c r="L18" s="60"/>
      <c r="M18" s="2"/>
      <c r="N18" s="2"/>
      <c r="O18" s="4"/>
      <c r="P18" s="4"/>
      <c r="Q18" s="4"/>
      <c r="R18" s="4"/>
      <c r="S18" s="4"/>
      <c r="T18" s="4"/>
      <c r="U18" s="4"/>
      <c r="V18" s="4"/>
      <c r="W18" s="4"/>
      <c r="X18" s="4"/>
      <c r="Y18" s="4"/>
      <c r="Z18" s="4"/>
    </row>
    <row r="19" spans="1:26" ht="14.25" customHeight="1">
      <c r="A19" s="9"/>
      <c r="B19" s="65" t="s">
        <v>36</v>
      </c>
      <c r="C19" s="60"/>
      <c r="D19" s="10"/>
      <c r="E19" s="66" t="s">
        <v>37</v>
      </c>
      <c r="F19" s="60"/>
      <c r="G19" s="9"/>
      <c r="H19" s="58" t="s">
        <v>38</v>
      </c>
      <c r="I19" s="60"/>
      <c r="J19" s="10"/>
      <c r="K19" s="58" t="s">
        <v>38</v>
      </c>
      <c r="L19" s="60"/>
      <c r="M19" s="2"/>
      <c r="N19" s="2"/>
      <c r="O19" s="4"/>
      <c r="P19" s="4"/>
      <c r="Q19" s="4"/>
      <c r="R19" s="4"/>
      <c r="S19" s="4"/>
      <c r="T19" s="4"/>
      <c r="U19" s="4"/>
      <c r="V19" s="4"/>
      <c r="W19" s="4"/>
      <c r="X19" s="4"/>
      <c r="Y19" s="4"/>
      <c r="Z19" s="4"/>
    </row>
    <row r="20" spans="1:26" ht="14.25" customHeight="1">
      <c r="A20" s="9"/>
      <c r="B20" s="58" t="s">
        <v>38</v>
      </c>
      <c r="C20" s="60"/>
      <c r="D20" s="10"/>
      <c r="E20" s="58" t="s">
        <v>38</v>
      </c>
      <c r="F20" s="60"/>
      <c r="G20" s="9"/>
      <c r="H20" s="58" t="s">
        <v>38</v>
      </c>
      <c r="I20" s="60"/>
      <c r="J20" s="10"/>
      <c r="K20" s="58" t="s">
        <v>39</v>
      </c>
      <c r="L20" s="60"/>
      <c r="M20" s="2"/>
      <c r="N20" s="2"/>
      <c r="O20" s="4"/>
      <c r="P20" s="4"/>
      <c r="Q20" s="4"/>
      <c r="R20" s="4"/>
      <c r="S20" s="4"/>
      <c r="T20" s="4"/>
      <c r="U20" s="4"/>
      <c r="V20" s="4"/>
      <c r="W20" s="4"/>
      <c r="X20" s="4"/>
      <c r="Y20" s="4"/>
      <c r="Z20" s="4"/>
    </row>
    <row r="21" spans="1:26" ht="21" customHeight="1">
      <c r="A21" s="64" t="s">
        <v>40</v>
      </c>
      <c r="B21" s="59"/>
      <c r="C21" s="59"/>
      <c r="D21" s="59"/>
      <c r="E21" s="59"/>
      <c r="F21" s="59"/>
      <c r="G21" s="59"/>
      <c r="H21" s="59"/>
      <c r="I21" s="59"/>
      <c r="J21" s="59"/>
      <c r="K21" s="59"/>
      <c r="L21" s="60"/>
      <c r="M21" s="2"/>
      <c r="N21" s="2"/>
      <c r="O21" s="4"/>
      <c r="P21" s="4"/>
      <c r="Q21" s="4"/>
      <c r="R21" s="4"/>
      <c r="S21" s="4"/>
      <c r="T21" s="4"/>
      <c r="U21" s="4"/>
      <c r="V21" s="4"/>
      <c r="W21" s="4"/>
      <c r="X21" s="4"/>
      <c r="Y21" s="4"/>
      <c r="Z21" s="4"/>
    </row>
    <row r="22" spans="1:26" ht="21" customHeight="1">
      <c r="A22" s="61" t="s">
        <v>41</v>
      </c>
      <c r="B22" s="62"/>
      <c r="C22" s="62"/>
      <c r="D22" s="62"/>
      <c r="E22" s="62"/>
      <c r="F22" s="63"/>
      <c r="G22" s="64" t="s">
        <v>42</v>
      </c>
      <c r="H22" s="59"/>
      <c r="I22" s="59"/>
      <c r="J22" s="59"/>
      <c r="K22" s="59"/>
      <c r="L22" s="60"/>
      <c r="M22" s="2"/>
      <c r="N22" s="2"/>
      <c r="O22" s="4"/>
      <c r="P22" s="4"/>
      <c r="Q22" s="4"/>
      <c r="R22" s="4"/>
      <c r="S22" s="4"/>
      <c r="T22" s="4"/>
      <c r="U22" s="4"/>
      <c r="V22" s="4"/>
      <c r="W22" s="4"/>
      <c r="X22" s="4"/>
      <c r="Y22" s="4"/>
      <c r="Z22" s="4"/>
    </row>
    <row r="23" spans="1:26" ht="14.25" customHeight="1">
      <c r="A23" s="11">
        <v>1</v>
      </c>
      <c r="B23" s="58" t="s">
        <v>43</v>
      </c>
      <c r="C23" s="59"/>
      <c r="D23" s="59"/>
      <c r="E23" s="59"/>
      <c r="F23" s="60"/>
      <c r="G23" s="11">
        <v>1</v>
      </c>
      <c r="H23" s="58" t="s">
        <v>44</v>
      </c>
      <c r="I23" s="59"/>
      <c r="J23" s="59"/>
      <c r="K23" s="59"/>
      <c r="L23" s="60"/>
      <c r="M23" s="2"/>
      <c r="N23" s="2"/>
      <c r="O23" s="4"/>
      <c r="P23" s="4"/>
      <c r="Q23" s="4"/>
      <c r="R23" s="4"/>
      <c r="S23" s="4"/>
      <c r="T23" s="4"/>
      <c r="U23" s="4"/>
      <c r="V23" s="4"/>
      <c r="W23" s="4"/>
      <c r="X23" s="4"/>
      <c r="Y23" s="4"/>
      <c r="Z23" s="4"/>
    </row>
    <row r="24" spans="1:26" ht="14.25" customHeight="1">
      <c r="A24" s="11">
        <v>2</v>
      </c>
      <c r="B24" s="58" t="s">
        <v>45</v>
      </c>
      <c r="C24" s="59"/>
      <c r="D24" s="59"/>
      <c r="E24" s="59"/>
      <c r="F24" s="60"/>
      <c r="G24" s="11">
        <v>2</v>
      </c>
      <c r="H24" s="58" t="s">
        <v>46</v>
      </c>
      <c r="I24" s="59"/>
      <c r="J24" s="59"/>
      <c r="K24" s="59"/>
      <c r="L24" s="60"/>
      <c r="M24" s="2"/>
      <c r="N24" s="2"/>
      <c r="O24" s="4"/>
      <c r="P24" s="4"/>
      <c r="Q24" s="4"/>
      <c r="R24" s="4"/>
      <c r="S24" s="4"/>
      <c r="T24" s="4"/>
      <c r="U24" s="4"/>
      <c r="V24" s="4"/>
      <c r="W24" s="4"/>
      <c r="X24" s="4"/>
      <c r="Y24" s="4"/>
      <c r="Z24" s="4"/>
    </row>
    <row r="25" spans="1:26" ht="14.25" customHeight="1">
      <c r="A25" s="11">
        <v>3</v>
      </c>
      <c r="B25" s="58" t="s">
        <v>47</v>
      </c>
      <c r="C25" s="59"/>
      <c r="D25" s="59"/>
      <c r="E25" s="59"/>
      <c r="F25" s="60"/>
      <c r="G25" s="11">
        <v>3</v>
      </c>
      <c r="H25" s="58" t="s">
        <v>48</v>
      </c>
      <c r="I25" s="59"/>
      <c r="J25" s="59"/>
      <c r="K25" s="59"/>
      <c r="L25" s="60"/>
      <c r="M25" s="2"/>
      <c r="N25" s="2"/>
      <c r="O25" s="4"/>
      <c r="P25" s="4"/>
      <c r="Q25" s="4"/>
      <c r="R25" s="4"/>
      <c r="S25" s="4"/>
      <c r="T25" s="4"/>
      <c r="U25" s="4"/>
      <c r="V25" s="4"/>
      <c r="W25" s="4"/>
      <c r="X25" s="4"/>
      <c r="Y25" s="4"/>
      <c r="Z25" s="4"/>
    </row>
    <row r="26" spans="1:26" ht="14.25" customHeight="1">
      <c r="A26" s="11">
        <v>4</v>
      </c>
      <c r="B26" s="58" t="s">
        <v>49</v>
      </c>
      <c r="C26" s="59"/>
      <c r="D26" s="59"/>
      <c r="E26" s="59"/>
      <c r="F26" s="60"/>
      <c r="G26" s="11">
        <v>4</v>
      </c>
      <c r="H26" s="58" t="s">
        <v>50</v>
      </c>
      <c r="I26" s="59"/>
      <c r="J26" s="59"/>
      <c r="K26" s="59"/>
      <c r="L26" s="60"/>
      <c r="M26" s="2"/>
      <c r="N26" s="2"/>
      <c r="O26" s="4"/>
      <c r="P26" s="4"/>
      <c r="Q26" s="4"/>
      <c r="R26" s="4"/>
      <c r="S26" s="4"/>
      <c r="T26" s="4"/>
      <c r="U26" s="4"/>
      <c r="V26" s="4"/>
      <c r="W26" s="4"/>
      <c r="X26" s="4"/>
      <c r="Y26" s="4"/>
      <c r="Z26" s="4"/>
    </row>
    <row r="27" spans="1:26" ht="14.25" customHeight="1">
      <c r="A27" s="11">
        <v>5</v>
      </c>
      <c r="B27" s="58" t="s">
        <v>51</v>
      </c>
      <c r="C27" s="59"/>
      <c r="D27" s="59"/>
      <c r="E27" s="59"/>
      <c r="F27" s="60"/>
      <c r="G27" s="11">
        <v>5</v>
      </c>
      <c r="H27" s="58" t="s">
        <v>52</v>
      </c>
      <c r="I27" s="59"/>
      <c r="J27" s="59"/>
      <c r="K27" s="59"/>
      <c r="L27" s="60"/>
      <c r="M27" s="2"/>
      <c r="N27" s="2"/>
      <c r="O27" s="4"/>
      <c r="P27" s="4"/>
      <c r="Q27" s="4"/>
      <c r="R27" s="4"/>
      <c r="S27" s="4"/>
      <c r="T27" s="4"/>
      <c r="U27" s="4"/>
      <c r="V27" s="4"/>
      <c r="W27" s="4"/>
      <c r="X27" s="4"/>
      <c r="Y27" s="4"/>
      <c r="Z27" s="4"/>
    </row>
    <row r="28" spans="1:26" ht="14.25" customHeight="1">
      <c r="A28" s="11">
        <v>6</v>
      </c>
      <c r="B28" s="58" t="s">
        <v>53</v>
      </c>
      <c r="C28" s="59"/>
      <c r="D28" s="59"/>
      <c r="E28" s="59"/>
      <c r="F28" s="60"/>
      <c r="G28" s="11">
        <v>6</v>
      </c>
      <c r="H28" s="58" t="s">
        <v>54</v>
      </c>
      <c r="I28" s="59"/>
      <c r="J28" s="59"/>
      <c r="K28" s="59"/>
      <c r="L28" s="60"/>
      <c r="M28" s="2"/>
      <c r="N28" s="2"/>
      <c r="O28" s="4"/>
      <c r="P28" s="4"/>
      <c r="Q28" s="4"/>
      <c r="R28" s="4"/>
      <c r="S28" s="4"/>
      <c r="T28" s="4"/>
      <c r="U28" s="4"/>
      <c r="V28" s="4"/>
      <c r="W28" s="4"/>
      <c r="X28" s="4"/>
      <c r="Y28" s="4"/>
      <c r="Z28" s="4"/>
    </row>
    <row r="29" spans="1:26" ht="14.25" customHeight="1">
      <c r="A29" s="11">
        <v>7</v>
      </c>
      <c r="B29" s="58" t="s">
        <v>55</v>
      </c>
      <c r="C29" s="59"/>
      <c r="D29" s="59"/>
      <c r="E29" s="59"/>
      <c r="F29" s="60"/>
      <c r="G29" s="11">
        <v>7</v>
      </c>
      <c r="H29" s="58" t="s">
        <v>56</v>
      </c>
      <c r="I29" s="59"/>
      <c r="J29" s="59"/>
      <c r="K29" s="59"/>
      <c r="L29" s="60"/>
      <c r="M29" s="2"/>
      <c r="N29" s="2"/>
      <c r="O29" s="4"/>
      <c r="P29" s="4"/>
      <c r="Q29" s="4"/>
      <c r="R29" s="4"/>
      <c r="S29" s="4"/>
      <c r="T29" s="4"/>
      <c r="U29" s="4"/>
      <c r="V29" s="4"/>
      <c r="W29" s="4"/>
      <c r="X29" s="4"/>
      <c r="Y29" s="4"/>
      <c r="Z29" s="4"/>
    </row>
    <row r="30" spans="1:26" ht="14.25" customHeight="1">
      <c r="A30" s="11">
        <v>8</v>
      </c>
      <c r="B30" s="58" t="s">
        <v>57</v>
      </c>
      <c r="C30" s="59"/>
      <c r="D30" s="59"/>
      <c r="E30" s="59"/>
      <c r="F30" s="60"/>
      <c r="G30" s="11">
        <v>8</v>
      </c>
      <c r="H30" s="58" t="s">
        <v>58</v>
      </c>
      <c r="I30" s="59"/>
      <c r="J30" s="59"/>
      <c r="K30" s="59"/>
      <c r="L30" s="60"/>
      <c r="M30" s="2"/>
      <c r="N30" s="2"/>
      <c r="O30" s="4"/>
      <c r="P30" s="4"/>
      <c r="Q30" s="4"/>
      <c r="R30" s="4"/>
      <c r="S30" s="4"/>
      <c r="T30" s="4"/>
      <c r="U30" s="4"/>
      <c r="V30" s="4"/>
      <c r="W30" s="4"/>
      <c r="X30" s="4"/>
      <c r="Y30" s="4"/>
      <c r="Z30" s="4"/>
    </row>
    <row r="31" spans="1:26" ht="14.25" customHeight="1">
      <c r="A31" s="11">
        <v>9</v>
      </c>
      <c r="B31" s="58" t="s">
        <v>59</v>
      </c>
      <c r="C31" s="59"/>
      <c r="D31" s="59"/>
      <c r="E31" s="59"/>
      <c r="F31" s="60"/>
      <c r="G31" s="11">
        <v>9</v>
      </c>
      <c r="H31" s="58" t="s">
        <v>60</v>
      </c>
      <c r="I31" s="59"/>
      <c r="J31" s="59"/>
      <c r="K31" s="59"/>
      <c r="L31" s="60"/>
      <c r="M31" s="2"/>
      <c r="N31" s="2"/>
      <c r="O31" s="4"/>
      <c r="P31" s="4"/>
      <c r="Q31" s="4"/>
      <c r="R31" s="4"/>
      <c r="S31" s="4"/>
      <c r="T31" s="4"/>
      <c r="U31" s="4"/>
      <c r="V31" s="4"/>
      <c r="W31" s="4"/>
      <c r="X31" s="4"/>
      <c r="Y31" s="4"/>
      <c r="Z31" s="4"/>
    </row>
    <row r="32" spans="1:26" ht="14.25" customHeight="1">
      <c r="A32" s="11">
        <v>10</v>
      </c>
      <c r="B32" s="58" t="s">
        <v>61</v>
      </c>
      <c r="C32" s="59"/>
      <c r="D32" s="59"/>
      <c r="E32" s="59"/>
      <c r="F32" s="60"/>
      <c r="G32" s="11">
        <v>10</v>
      </c>
      <c r="H32" s="58" t="s">
        <v>62</v>
      </c>
      <c r="I32" s="59"/>
      <c r="J32" s="59"/>
      <c r="K32" s="59"/>
      <c r="L32" s="60"/>
      <c r="M32" s="2"/>
      <c r="N32" s="2"/>
      <c r="O32" s="4"/>
      <c r="P32" s="4"/>
      <c r="Q32" s="4"/>
      <c r="R32" s="4"/>
      <c r="S32" s="4"/>
      <c r="T32" s="4"/>
      <c r="U32" s="4"/>
      <c r="V32" s="4"/>
      <c r="W32" s="4"/>
      <c r="X32" s="4"/>
      <c r="Y32" s="4"/>
      <c r="Z32" s="4"/>
    </row>
    <row r="33" spans="1:26" ht="14.25" customHeight="1">
      <c r="A33" s="11">
        <v>11</v>
      </c>
      <c r="B33" s="58" t="s">
        <v>63</v>
      </c>
      <c r="C33" s="59"/>
      <c r="D33" s="59"/>
      <c r="E33" s="59"/>
      <c r="F33" s="60"/>
      <c r="G33" s="11">
        <v>11</v>
      </c>
      <c r="H33" s="58"/>
      <c r="I33" s="59"/>
      <c r="J33" s="59"/>
      <c r="K33" s="59"/>
      <c r="L33" s="60"/>
      <c r="M33" s="2"/>
      <c r="N33" s="2"/>
      <c r="O33" s="4"/>
      <c r="P33" s="4"/>
      <c r="Q33" s="4"/>
      <c r="R33" s="4"/>
      <c r="S33" s="4"/>
      <c r="T33" s="4"/>
      <c r="U33" s="4"/>
      <c r="V33" s="4"/>
      <c r="W33" s="4"/>
      <c r="X33" s="4"/>
      <c r="Y33" s="4"/>
      <c r="Z33" s="4"/>
    </row>
    <row r="34" spans="1:26" ht="14.25" customHeight="1">
      <c r="A34" s="11">
        <v>12</v>
      </c>
      <c r="B34" s="58" t="s">
        <v>64</v>
      </c>
      <c r="C34" s="59"/>
      <c r="D34" s="59"/>
      <c r="E34" s="59"/>
      <c r="F34" s="60"/>
      <c r="G34" s="11">
        <v>12</v>
      </c>
      <c r="H34" s="58"/>
      <c r="I34" s="59"/>
      <c r="J34" s="59"/>
      <c r="K34" s="59"/>
      <c r="L34" s="60"/>
      <c r="M34" s="2"/>
      <c r="N34" s="2"/>
      <c r="O34" s="4"/>
      <c r="P34" s="4"/>
      <c r="Q34" s="4"/>
      <c r="R34" s="4"/>
      <c r="S34" s="4"/>
      <c r="T34" s="4"/>
      <c r="U34" s="4"/>
      <c r="V34" s="4"/>
      <c r="W34" s="4"/>
      <c r="X34" s="4"/>
      <c r="Y34" s="4"/>
      <c r="Z34" s="4"/>
    </row>
    <row r="35" spans="1:26" ht="14.25" customHeight="1">
      <c r="A35" s="11">
        <v>13</v>
      </c>
      <c r="B35" s="58" t="s">
        <v>65</v>
      </c>
      <c r="C35" s="59"/>
      <c r="D35" s="59"/>
      <c r="E35" s="59"/>
      <c r="F35" s="60"/>
      <c r="G35" s="11">
        <v>13</v>
      </c>
      <c r="H35" s="58"/>
      <c r="I35" s="59"/>
      <c r="J35" s="59"/>
      <c r="K35" s="59"/>
      <c r="L35" s="60"/>
      <c r="M35" s="2"/>
      <c r="N35" s="2"/>
      <c r="O35" s="4"/>
      <c r="P35" s="4"/>
      <c r="Q35" s="4"/>
      <c r="R35" s="4"/>
      <c r="S35" s="4"/>
      <c r="T35" s="4"/>
      <c r="U35" s="4"/>
      <c r="V35" s="4"/>
      <c r="W35" s="4"/>
      <c r="X35" s="4"/>
      <c r="Y35" s="4"/>
      <c r="Z35" s="4"/>
    </row>
    <row r="36" spans="1:26" ht="14.25" customHeight="1">
      <c r="A36" s="11">
        <v>14</v>
      </c>
      <c r="B36" s="58" t="s">
        <v>66</v>
      </c>
      <c r="C36" s="59"/>
      <c r="D36" s="59"/>
      <c r="E36" s="59"/>
      <c r="F36" s="60"/>
      <c r="G36" s="11">
        <v>14</v>
      </c>
      <c r="H36" s="58"/>
      <c r="I36" s="59"/>
      <c r="J36" s="59"/>
      <c r="K36" s="59"/>
      <c r="L36" s="60"/>
      <c r="M36" s="2"/>
      <c r="N36" s="2"/>
      <c r="O36" s="4"/>
      <c r="P36" s="4"/>
      <c r="Q36" s="4"/>
      <c r="R36" s="4"/>
      <c r="S36" s="4"/>
      <c r="T36" s="4"/>
      <c r="U36" s="4"/>
      <c r="V36" s="4"/>
      <c r="W36" s="4"/>
      <c r="X36" s="4"/>
      <c r="Y36" s="4"/>
      <c r="Z36" s="4"/>
    </row>
    <row r="37" spans="1:26" ht="14.25" customHeight="1">
      <c r="A37" s="11">
        <v>15</v>
      </c>
      <c r="B37" s="58" t="s">
        <v>67</v>
      </c>
      <c r="C37" s="59"/>
      <c r="D37" s="59"/>
      <c r="E37" s="59"/>
      <c r="F37" s="60"/>
      <c r="G37" s="11">
        <v>15</v>
      </c>
      <c r="H37" s="58"/>
      <c r="I37" s="59"/>
      <c r="J37" s="59"/>
      <c r="K37" s="59"/>
      <c r="L37" s="60"/>
      <c r="M37" s="2"/>
      <c r="N37" s="2"/>
      <c r="O37" s="4"/>
      <c r="P37" s="4"/>
      <c r="Q37" s="4"/>
      <c r="R37" s="4"/>
      <c r="S37" s="4"/>
      <c r="T37" s="4"/>
      <c r="U37" s="4"/>
      <c r="V37" s="4"/>
      <c r="W37" s="4"/>
      <c r="X37" s="4"/>
      <c r="Y37" s="4"/>
      <c r="Z37" s="4"/>
    </row>
    <row r="38" spans="1:26" ht="16.5" customHeight="1">
      <c r="A38" s="64" t="s">
        <v>68</v>
      </c>
      <c r="B38" s="59"/>
      <c r="C38" s="59"/>
      <c r="D38" s="59"/>
      <c r="E38" s="59"/>
      <c r="F38" s="59"/>
      <c r="G38" s="59"/>
      <c r="H38" s="59"/>
      <c r="I38" s="59"/>
      <c r="J38" s="59"/>
      <c r="K38" s="59"/>
      <c r="L38" s="60"/>
      <c r="M38" s="2"/>
      <c r="N38" s="2"/>
      <c r="O38" s="4"/>
      <c r="P38" s="4"/>
      <c r="Q38" s="4"/>
      <c r="R38" s="4"/>
      <c r="S38" s="4"/>
      <c r="T38" s="4"/>
      <c r="U38" s="4"/>
      <c r="V38" s="4"/>
      <c r="W38" s="4"/>
      <c r="X38" s="4"/>
      <c r="Y38" s="4"/>
      <c r="Z38" s="4"/>
    </row>
    <row r="39" spans="1:26" ht="21" customHeight="1">
      <c r="A39" s="61" t="s">
        <v>69</v>
      </c>
      <c r="B39" s="62"/>
      <c r="C39" s="62"/>
      <c r="D39" s="62"/>
      <c r="E39" s="62"/>
      <c r="F39" s="63"/>
      <c r="G39" s="64" t="s">
        <v>70</v>
      </c>
      <c r="H39" s="59"/>
      <c r="I39" s="59"/>
      <c r="J39" s="59"/>
      <c r="K39" s="59"/>
      <c r="L39" s="60"/>
      <c r="M39" s="2"/>
      <c r="N39" s="2"/>
      <c r="O39" s="4"/>
      <c r="P39" s="4"/>
      <c r="Q39" s="4"/>
      <c r="R39" s="4"/>
      <c r="S39" s="4"/>
      <c r="T39" s="4"/>
      <c r="U39" s="4"/>
      <c r="V39" s="4"/>
      <c r="W39" s="4"/>
      <c r="X39" s="4"/>
      <c r="Y39" s="4"/>
      <c r="Z39" s="4"/>
    </row>
    <row r="40" spans="1:26" ht="14.25" customHeight="1">
      <c r="A40" s="11">
        <v>1</v>
      </c>
      <c r="B40" s="58" t="s">
        <v>71</v>
      </c>
      <c r="C40" s="59"/>
      <c r="D40" s="59"/>
      <c r="E40" s="59"/>
      <c r="F40" s="60"/>
      <c r="G40" s="11">
        <v>1</v>
      </c>
      <c r="H40" s="58" t="s">
        <v>72</v>
      </c>
      <c r="I40" s="59"/>
      <c r="J40" s="59"/>
      <c r="K40" s="59"/>
      <c r="L40" s="60"/>
      <c r="M40" s="2"/>
      <c r="N40" s="2"/>
      <c r="O40" s="4"/>
      <c r="P40" s="4"/>
      <c r="Q40" s="4"/>
      <c r="R40" s="4"/>
      <c r="S40" s="4"/>
      <c r="T40" s="4"/>
      <c r="U40" s="4"/>
      <c r="V40" s="4"/>
      <c r="W40" s="4"/>
      <c r="X40" s="4"/>
      <c r="Y40" s="4"/>
      <c r="Z40" s="4"/>
    </row>
    <row r="41" spans="1:26" ht="14.25" customHeight="1">
      <c r="A41" s="11">
        <v>2</v>
      </c>
      <c r="B41" s="58" t="s">
        <v>73</v>
      </c>
      <c r="C41" s="59"/>
      <c r="D41" s="59"/>
      <c r="E41" s="59"/>
      <c r="F41" s="60"/>
      <c r="G41" s="11">
        <v>2</v>
      </c>
      <c r="H41" s="58" t="s">
        <v>74</v>
      </c>
      <c r="I41" s="59"/>
      <c r="J41" s="59"/>
      <c r="K41" s="59"/>
      <c r="L41" s="60"/>
      <c r="M41" s="2"/>
      <c r="N41" s="2"/>
      <c r="O41" s="4"/>
      <c r="P41" s="4"/>
      <c r="Q41" s="4"/>
      <c r="R41" s="4"/>
      <c r="S41" s="4"/>
      <c r="T41" s="4"/>
      <c r="U41" s="4"/>
      <c r="V41" s="4"/>
      <c r="W41" s="4"/>
      <c r="X41" s="4"/>
      <c r="Y41" s="4"/>
      <c r="Z41" s="4"/>
    </row>
    <row r="42" spans="1:26" ht="14.25" customHeight="1">
      <c r="A42" s="11">
        <v>3</v>
      </c>
      <c r="B42" s="58" t="s">
        <v>75</v>
      </c>
      <c r="C42" s="59"/>
      <c r="D42" s="59"/>
      <c r="E42" s="59"/>
      <c r="F42" s="60"/>
      <c r="G42" s="11">
        <v>3</v>
      </c>
      <c r="H42" s="58" t="s">
        <v>76</v>
      </c>
      <c r="I42" s="59"/>
      <c r="J42" s="59"/>
      <c r="K42" s="59"/>
      <c r="L42" s="60"/>
      <c r="M42" s="2"/>
      <c r="N42" s="2"/>
      <c r="O42" s="4"/>
      <c r="P42" s="4"/>
      <c r="Q42" s="4"/>
      <c r="R42" s="4"/>
      <c r="S42" s="4"/>
      <c r="T42" s="4"/>
      <c r="U42" s="4"/>
      <c r="V42" s="4"/>
      <c r="W42" s="4"/>
      <c r="X42" s="4"/>
      <c r="Y42" s="4"/>
      <c r="Z42" s="4"/>
    </row>
    <row r="43" spans="1:26" ht="14.25" customHeight="1">
      <c r="A43" s="11">
        <v>4</v>
      </c>
      <c r="B43" s="58" t="s">
        <v>77</v>
      </c>
      <c r="C43" s="59"/>
      <c r="D43" s="59"/>
      <c r="E43" s="59"/>
      <c r="F43" s="60"/>
      <c r="G43" s="11">
        <v>4</v>
      </c>
      <c r="H43" s="58" t="s">
        <v>78</v>
      </c>
      <c r="I43" s="59"/>
      <c r="J43" s="59"/>
      <c r="K43" s="59"/>
      <c r="L43" s="60"/>
      <c r="M43" s="2"/>
      <c r="N43" s="2"/>
      <c r="O43" s="4"/>
      <c r="P43" s="4"/>
      <c r="Q43" s="4"/>
      <c r="R43" s="4"/>
      <c r="S43" s="4"/>
      <c r="T43" s="4"/>
      <c r="U43" s="4"/>
      <c r="V43" s="4"/>
      <c r="W43" s="4"/>
      <c r="X43" s="4"/>
      <c r="Y43" s="4"/>
      <c r="Z43" s="4"/>
    </row>
    <row r="44" spans="1:26" ht="14.25" customHeight="1">
      <c r="A44" s="11">
        <v>5</v>
      </c>
      <c r="B44" s="58" t="s">
        <v>79</v>
      </c>
      <c r="C44" s="59"/>
      <c r="D44" s="59"/>
      <c r="E44" s="59"/>
      <c r="F44" s="60"/>
      <c r="G44" s="11">
        <v>5</v>
      </c>
      <c r="H44" s="58" t="s">
        <v>80</v>
      </c>
      <c r="I44" s="59"/>
      <c r="J44" s="59"/>
      <c r="K44" s="59"/>
      <c r="L44" s="60"/>
      <c r="M44" s="2"/>
      <c r="N44" s="2"/>
      <c r="O44" s="4"/>
      <c r="P44" s="4"/>
      <c r="Q44" s="4"/>
      <c r="R44" s="4"/>
      <c r="S44" s="4"/>
      <c r="T44" s="4"/>
      <c r="U44" s="4"/>
      <c r="V44" s="4"/>
      <c r="W44" s="4"/>
      <c r="X44" s="4"/>
      <c r="Y44" s="4"/>
      <c r="Z44" s="4"/>
    </row>
    <row r="45" spans="1:26" ht="14.25" customHeight="1">
      <c r="A45" s="11">
        <v>6</v>
      </c>
      <c r="B45" s="58" t="s">
        <v>81</v>
      </c>
      <c r="C45" s="59"/>
      <c r="D45" s="59"/>
      <c r="E45" s="59"/>
      <c r="F45" s="60"/>
      <c r="G45" s="11">
        <v>6</v>
      </c>
      <c r="H45" s="58" t="s">
        <v>82</v>
      </c>
      <c r="I45" s="59"/>
      <c r="J45" s="59"/>
      <c r="K45" s="59"/>
      <c r="L45" s="60"/>
      <c r="M45" s="2"/>
      <c r="N45" s="2"/>
      <c r="O45" s="4"/>
      <c r="P45" s="4"/>
      <c r="Q45" s="4"/>
      <c r="R45" s="4"/>
      <c r="S45" s="4"/>
      <c r="T45" s="4"/>
      <c r="U45" s="4"/>
      <c r="V45" s="4"/>
      <c r="W45" s="4"/>
      <c r="X45" s="4"/>
      <c r="Y45" s="4"/>
      <c r="Z45" s="4"/>
    </row>
    <row r="46" spans="1:26" ht="14.25" customHeight="1">
      <c r="A46" s="11">
        <v>7</v>
      </c>
      <c r="B46" s="58" t="s">
        <v>83</v>
      </c>
      <c r="C46" s="59"/>
      <c r="D46" s="59"/>
      <c r="E46" s="59"/>
      <c r="F46" s="60"/>
      <c r="G46" s="11">
        <v>7</v>
      </c>
      <c r="H46" s="58" t="s">
        <v>84</v>
      </c>
      <c r="I46" s="59"/>
      <c r="J46" s="59"/>
      <c r="K46" s="59"/>
      <c r="L46" s="60"/>
      <c r="M46" s="2"/>
      <c r="N46" s="2"/>
      <c r="O46" s="4"/>
      <c r="P46" s="4"/>
      <c r="Q46" s="4"/>
      <c r="R46" s="4"/>
      <c r="S46" s="4"/>
      <c r="T46" s="4"/>
      <c r="U46" s="4"/>
      <c r="V46" s="4"/>
      <c r="W46" s="4"/>
      <c r="X46" s="4"/>
      <c r="Y46" s="4"/>
      <c r="Z46" s="4"/>
    </row>
    <row r="47" spans="1:26" ht="14.25" customHeight="1">
      <c r="A47" s="11">
        <v>8</v>
      </c>
      <c r="B47" s="58" t="s">
        <v>85</v>
      </c>
      <c r="C47" s="59"/>
      <c r="D47" s="59"/>
      <c r="E47" s="59"/>
      <c r="F47" s="60"/>
      <c r="G47" s="11">
        <v>8</v>
      </c>
      <c r="H47" s="58" t="s">
        <v>86</v>
      </c>
      <c r="I47" s="59"/>
      <c r="J47" s="59"/>
      <c r="K47" s="59"/>
      <c r="L47" s="60"/>
      <c r="M47" s="2"/>
      <c r="N47" s="2"/>
      <c r="O47" s="4"/>
      <c r="P47" s="4"/>
      <c r="Q47" s="4"/>
      <c r="R47" s="4"/>
      <c r="S47" s="4"/>
      <c r="T47" s="4"/>
      <c r="U47" s="4"/>
      <c r="V47" s="4"/>
      <c r="W47" s="4"/>
      <c r="X47" s="4"/>
      <c r="Y47" s="4"/>
      <c r="Z47" s="4"/>
    </row>
    <row r="48" spans="1:26" ht="14.25" customHeight="1">
      <c r="A48" s="11">
        <v>9</v>
      </c>
      <c r="B48" s="58" t="s">
        <v>87</v>
      </c>
      <c r="C48" s="59"/>
      <c r="D48" s="59"/>
      <c r="E48" s="59"/>
      <c r="F48" s="60"/>
      <c r="G48" s="11">
        <v>9</v>
      </c>
      <c r="H48" s="58" t="s">
        <v>88</v>
      </c>
      <c r="I48" s="59"/>
      <c r="J48" s="59"/>
      <c r="K48" s="59"/>
      <c r="L48" s="60"/>
      <c r="M48" s="2"/>
      <c r="N48" s="2"/>
      <c r="O48" s="4"/>
      <c r="P48" s="4"/>
      <c r="Q48" s="4"/>
      <c r="R48" s="4"/>
      <c r="S48" s="4"/>
      <c r="T48" s="4"/>
      <c r="U48" s="4"/>
      <c r="V48" s="4"/>
      <c r="W48" s="4"/>
      <c r="X48" s="4"/>
      <c r="Y48" s="4"/>
      <c r="Z48" s="4"/>
    </row>
    <row r="49" spans="1:26" ht="14.25" customHeight="1">
      <c r="A49" s="11">
        <v>10</v>
      </c>
      <c r="B49" s="58" t="s">
        <v>89</v>
      </c>
      <c r="C49" s="59"/>
      <c r="D49" s="59"/>
      <c r="E49" s="59"/>
      <c r="F49" s="60"/>
      <c r="G49" s="11">
        <v>10</v>
      </c>
      <c r="H49" s="58" t="s">
        <v>90</v>
      </c>
      <c r="I49" s="59"/>
      <c r="J49" s="59"/>
      <c r="K49" s="59"/>
      <c r="L49" s="60"/>
      <c r="M49" s="2"/>
      <c r="N49" s="2"/>
      <c r="O49" s="4"/>
      <c r="P49" s="4"/>
      <c r="Q49" s="4"/>
      <c r="R49" s="4"/>
      <c r="S49" s="4"/>
      <c r="T49" s="4"/>
      <c r="U49" s="4"/>
      <c r="V49" s="4"/>
      <c r="W49" s="4"/>
      <c r="X49" s="4"/>
      <c r="Y49" s="4"/>
      <c r="Z49" s="4"/>
    </row>
    <row r="50" spans="1:26" ht="14.25" customHeight="1">
      <c r="A50" s="11">
        <v>11</v>
      </c>
      <c r="B50" s="58" t="s">
        <v>91</v>
      </c>
      <c r="C50" s="59"/>
      <c r="D50" s="59"/>
      <c r="E50" s="59"/>
      <c r="F50" s="60"/>
      <c r="G50" s="11">
        <v>11</v>
      </c>
      <c r="H50" s="58" t="s">
        <v>92</v>
      </c>
      <c r="I50" s="59"/>
      <c r="J50" s="59"/>
      <c r="K50" s="59"/>
      <c r="L50" s="60"/>
      <c r="M50" s="2"/>
      <c r="N50" s="2"/>
      <c r="O50" s="4"/>
      <c r="P50" s="4"/>
      <c r="Q50" s="4"/>
      <c r="R50" s="4"/>
      <c r="S50" s="4"/>
      <c r="T50" s="4"/>
      <c r="U50" s="4"/>
      <c r="V50" s="4"/>
      <c r="W50" s="4"/>
      <c r="X50" s="4"/>
      <c r="Y50" s="4"/>
      <c r="Z50" s="4"/>
    </row>
    <row r="51" spans="1:26" ht="14.25" customHeight="1">
      <c r="A51" s="11">
        <v>12</v>
      </c>
      <c r="B51" s="58" t="s">
        <v>93</v>
      </c>
      <c r="C51" s="59"/>
      <c r="D51" s="59"/>
      <c r="E51" s="59"/>
      <c r="F51" s="60"/>
      <c r="G51" s="11">
        <v>12</v>
      </c>
      <c r="H51" s="58" t="s">
        <v>94</v>
      </c>
      <c r="I51" s="59"/>
      <c r="J51" s="59"/>
      <c r="K51" s="59"/>
      <c r="L51" s="60"/>
      <c r="M51" s="2"/>
      <c r="N51" s="2"/>
      <c r="O51" s="4"/>
      <c r="P51" s="4"/>
      <c r="Q51" s="4"/>
      <c r="R51" s="4"/>
      <c r="S51" s="4"/>
      <c r="T51" s="4"/>
      <c r="U51" s="4"/>
      <c r="V51" s="4"/>
      <c r="W51" s="4"/>
      <c r="X51" s="4"/>
      <c r="Y51" s="4"/>
      <c r="Z51" s="4"/>
    </row>
    <row r="52" spans="1:26" ht="14.25" customHeight="1">
      <c r="A52" s="11">
        <v>13</v>
      </c>
      <c r="B52" s="58" t="s">
        <v>95</v>
      </c>
      <c r="C52" s="59"/>
      <c r="D52" s="59"/>
      <c r="E52" s="59"/>
      <c r="F52" s="60"/>
      <c r="G52" s="11">
        <v>13</v>
      </c>
      <c r="H52" s="58" t="s">
        <v>96</v>
      </c>
      <c r="I52" s="59"/>
      <c r="J52" s="59"/>
      <c r="K52" s="59"/>
      <c r="L52" s="60"/>
      <c r="M52" s="2"/>
      <c r="N52" s="2"/>
      <c r="O52" s="4"/>
      <c r="P52" s="4"/>
      <c r="Q52" s="4"/>
      <c r="R52" s="4"/>
      <c r="S52" s="4"/>
      <c r="T52" s="4"/>
      <c r="U52" s="4"/>
      <c r="V52" s="4"/>
      <c r="W52" s="4"/>
      <c r="X52" s="4"/>
      <c r="Y52" s="4"/>
      <c r="Z52" s="4"/>
    </row>
    <row r="53" spans="1:26" ht="14.25" customHeight="1">
      <c r="A53" s="11">
        <v>14</v>
      </c>
      <c r="B53" s="58" t="s">
        <v>97</v>
      </c>
      <c r="C53" s="59"/>
      <c r="D53" s="59"/>
      <c r="E53" s="59"/>
      <c r="F53" s="60"/>
      <c r="G53" s="11">
        <v>14</v>
      </c>
      <c r="H53" s="58" t="s">
        <v>98</v>
      </c>
      <c r="I53" s="59"/>
      <c r="J53" s="59"/>
      <c r="K53" s="59"/>
      <c r="L53" s="60"/>
      <c r="M53" s="2"/>
      <c r="N53" s="2"/>
      <c r="O53" s="4"/>
      <c r="P53" s="4"/>
      <c r="Q53" s="4"/>
      <c r="R53" s="4"/>
      <c r="S53" s="4"/>
      <c r="T53" s="4"/>
      <c r="U53" s="4"/>
      <c r="V53" s="4"/>
      <c r="W53" s="4"/>
      <c r="X53" s="4"/>
      <c r="Y53" s="4"/>
      <c r="Z53" s="4"/>
    </row>
    <row r="54" spans="1:26" ht="14.25" customHeight="1">
      <c r="A54" s="11">
        <v>15</v>
      </c>
      <c r="B54" s="58"/>
      <c r="C54" s="59"/>
      <c r="D54" s="59"/>
      <c r="E54" s="59"/>
      <c r="F54" s="60"/>
      <c r="G54" s="11">
        <v>15</v>
      </c>
      <c r="H54" s="58" t="s">
        <v>99</v>
      </c>
      <c r="I54" s="59"/>
      <c r="J54" s="59"/>
      <c r="K54" s="59"/>
      <c r="L54" s="60"/>
      <c r="M54" s="2"/>
      <c r="N54" s="2"/>
      <c r="O54" s="4"/>
      <c r="P54" s="4"/>
      <c r="Q54" s="4"/>
      <c r="R54" s="4"/>
      <c r="S54" s="4"/>
      <c r="T54" s="4"/>
      <c r="U54" s="4"/>
      <c r="V54" s="4"/>
      <c r="W54" s="4"/>
      <c r="X54" s="4"/>
      <c r="Y54" s="4"/>
      <c r="Z54" s="4"/>
    </row>
    <row r="55" spans="1:26" ht="16.5" customHeight="1">
      <c r="A55" s="64" t="s">
        <v>100</v>
      </c>
      <c r="B55" s="59"/>
      <c r="C55" s="59"/>
      <c r="D55" s="59"/>
      <c r="E55" s="59"/>
      <c r="F55" s="59"/>
      <c r="G55" s="59"/>
      <c r="H55" s="59"/>
      <c r="I55" s="59"/>
      <c r="J55" s="59"/>
      <c r="K55" s="59"/>
      <c r="L55" s="60"/>
      <c r="M55" s="2"/>
      <c r="N55" s="2"/>
      <c r="O55" s="4"/>
      <c r="P55" s="4"/>
      <c r="Q55" s="4"/>
      <c r="R55" s="4"/>
      <c r="S55" s="4"/>
      <c r="T55" s="4"/>
      <c r="U55" s="4"/>
      <c r="V55" s="4"/>
      <c r="W55" s="4"/>
      <c r="X55" s="4"/>
      <c r="Y55" s="4"/>
      <c r="Z55" s="4"/>
    </row>
    <row r="56" spans="1:26" ht="21" customHeight="1">
      <c r="A56" s="61" t="s">
        <v>101</v>
      </c>
      <c r="B56" s="62"/>
      <c r="C56" s="62"/>
      <c r="D56" s="62"/>
      <c r="E56" s="62"/>
      <c r="F56" s="63"/>
      <c r="G56" s="64" t="s">
        <v>102</v>
      </c>
      <c r="H56" s="59"/>
      <c r="I56" s="59"/>
      <c r="J56" s="59"/>
      <c r="K56" s="59"/>
      <c r="L56" s="60"/>
      <c r="M56" s="2"/>
      <c r="N56" s="2"/>
      <c r="O56" s="4"/>
      <c r="P56" s="4"/>
      <c r="Q56" s="4"/>
      <c r="R56" s="4"/>
      <c r="S56" s="4"/>
      <c r="T56" s="4"/>
      <c r="U56" s="4"/>
      <c r="V56" s="4"/>
      <c r="W56" s="4"/>
      <c r="X56" s="4"/>
      <c r="Y56" s="4"/>
      <c r="Z56" s="4"/>
    </row>
    <row r="57" spans="1:26" ht="14.25" customHeight="1">
      <c r="A57" s="11">
        <v>1</v>
      </c>
      <c r="B57" s="58" t="s">
        <v>103</v>
      </c>
      <c r="C57" s="59"/>
      <c r="D57" s="59"/>
      <c r="E57" s="59"/>
      <c r="F57" s="60"/>
      <c r="G57" s="11">
        <v>1</v>
      </c>
      <c r="H57" s="58" t="s">
        <v>104</v>
      </c>
      <c r="I57" s="59"/>
      <c r="J57" s="59"/>
      <c r="K57" s="59"/>
      <c r="L57" s="60"/>
      <c r="M57" s="2"/>
      <c r="N57" s="2"/>
      <c r="O57" s="4"/>
      <c r="P57" s="4"/>
      <c r="Q57" s="4"/>
      <c r="R57" s="4"/>
      <c r="S57" s="4"/>
      <c r="T57" s="4"/>
      <c r="U57" s="4"/>
      <c r="V57" s="4"/>
      <c r="W57" s="4"/>
      <c r="X57" s="4"/>
      <c r="Y57" s="4"/>
      <c r="Z57" s="4"/>
    </row>
    <row r="58" spans="1:26" ht="14.25" customHeight="1">
      <c r="A58" s="11">
        <v>2</v>
      </c>
      <c r="B58" s="58" t="s">
        <v>105</v>
      </c>
      <c r="C58" s="59"/>
      <c r="D58" s="59"/>
      <c r="E58" s="59"/>
      <c r="F58" s="60"/>
      <c r="G58" s="11">
        <v>2</v>
      </c>
      <c r="H58" s="58" t="s">
        <v>106</v>
      </c>
      <c r="I58" s="59"/>
      <c r="J58" s="59"/>
      <c r="K58" s="59"/>
      <c r="L58" s="60"/>
      <c r="M58" s="2"/>
      <c r="N58" s="2"/>
      <c r="O58" s="4"/>
      <c r="P58" s="4"/>
      <c r="Q58" s="4"/>
      <c r="R58" s="4"/>
      <c r="S58" s="4"/>
      <c r="T58" s="4"/>
      <c r="U58" s="4"/>
      <c r="V58" s="4"/>
      <c r="W58" s="4"/>
      <c r="X58" s="4"/>
      <c r="Y58" s="4"/>
      <c r="Z58" s="4"/>
    </row>
    <row r="59" spans="1:26" ht="14.25" customHeight="1">
      <c r="A59" s="11">
        <v>3</v>
      </c>
      <c r="B59" s="58" t="s">
        <v>107</v>
      </c>
      <c r="C59" s="59"/>
      <c r="D59" s="59"/>
      <c r="E59" s="59"/>
      <c r="F59" s="60"/>
      <c r="G59" s="11">
        <v>3</v>
      </c>
      <c r="H59" s="58" t="s">
        <v>108</v>
      </c>
      <c r="I59" s="59"/>
      <c r="J59" s="59"/>
      <c r="K59" s="59"/>
      <c r="L59" s="60"/>
      <c r="M59" s="2"/>
      <c r="N59" s="2"/>
      <c r="O59" s="4"/>
      <c r="P59" s="4"/>
      <c r="Q59" s="4"/>
      <c r="R59" s="4"/>
      <c r="S59" s="4"/>
      <c r="T59" s="4"/>
      <c r="U59" s="4"/>
      <c r="V59" s="4"/>
      <c r="W59" s="4"/>
      <c r="X59" s="4"/>
      <c r="Y59" s="4"/>
      <c r="Z59" s="4"/>
    </row>
    <row r="60" spans="1:26" ht="14.25" customHeight="1">
      <c r="A60" s="11">
        <v>4</v>
      </c>
      <c r="B60" s="58" t="s">
        <v>109</v>
      </c>
      <c r="C60" s="59"/>
      <c r="D60" s="59"/>
      <c r="E60" s="59"/>
      <c r="F60" s="60"/>
      <c r="G60" s="11">
        <v>4</v>
      </c>
      <c r="H60" s="58" t="s">
        <v>110</v>
      </c>
      <c r="I60" s="59"/>
      <c r="J60" s="59"/>
      <c r="K60" s="59"/>
      <c r="L60" s="60"/>
      <c r="M60" s="2"/>
      <c r="N60" s="2"/>
      <c r="O60" s="4"/>
      <c r="P60" s="4"/>
      <c r="Q60" s="4"/>
      <c r="R60" s="4"/>
      <c r="S60" s="4"/>
      <c r="T60" s="4"/>
      <c r="U60" s="4"/>
      <c r="V60" s="4"/>
      <c r="W60" s="4"/>
      <c r="X60" s="4"/>
      <c r="Y60" s="4"/>
      <c r="Z60" s="4"/>
    </row>
    <row r="61" spans="1:26" ht="14.25" customHeight="1">
      <c r="A61" s="11">
        <v>5</v>
      </c>
      <c r="B61" s="58" t="s">
        <v>111</v>
      </c>
      <c r="C61" s="59"/>
      <c r="D61" s="59"/>
      <c r="E61" s="59"/>
      <c r="F61" s="60"/>
      <c r="G61" s="11">
        <v>5</v>
      </c>
      <c r="H61" s="58" t="s">
        <v>112</v>
      </c>
      <c r="I61" s="59"/>
      <c r="J61" s="59"/>
      <c r="K61" s="59"/>
      <c r="L61" s="60"/>
      <c r="M61" s="2"/>
      <c r="N61" s="2"/>
      <c r="O61" s="4"/>
      <c r="P61" s="4"/>
      <c r="Q61" s="4"/>
      <c r="R61" s="4"/>
      <c r="S61" s="4"/>
      <c r="T61" s="4"/>
      <c r="U61" s="4"/>
      <c r="V61" s="4"/>
      <c r="W61" s="4"/>
      <c r="X61" s="4"/>
      <c r="Y61" s="4"/>
      <c r="Z61" s="4"/>
    </row>
    <row r="62" spans="1:26" ht="14.25" customHeight="1">
      <c r="A62" s="11">
        <v>6</v>
      </c>
      <c r="B62" s="58" t="s">
        <v>113</v>
      </c>
      <c r="C62" s="59"/>
      <c r="D62" s="59"/>
      <c r="E62" s="59"/>
      <c r="F62" s="60"/>
      <c r="G62" s="11">
        <v>6</v>
      </c>
      <c r="H62" s="58"/>
      <c r="I62" s="59"/>
      <c r="J62" s="59"/>
      <c r="K62" s="59"/>
      <c r="L62" s="60"/>
      <c r="M62" s="2"/>
      <c r="N62" s="2"/>
      <c r="O62" s="4"/>
      <c r="P62" s="4"/>
      <c r="Q62" s="4"/>
      <c r="R62" s="4"/>
      <c r="S62" s="4"/>
      <c r="T62" s="4"/>
      <c r="U62" s="4"/>
      <c r="V62" s="4"/>
      <c r="W62" s="4"/>
      <c r="X62" s="4"/>
      <c r="Y62" s="4"/>
      <c r="Z62" s="4"/>
    </row>
    <row r="63" spans="1:26" ht="14.25" customHeight="1">
      <c r="A63" s="11">
        <v>7</v>
      </c>
      <c r="B63" s="58" t="s">
        <v>91</v>
      </c>
      <c r="C63" s="59"/>
      <c r="D63" s="59"/>
      <c r="E63" s="59"/>
      <c r="F63" s="60"/>
      <c r="G63" s="11">
        <v>7</v>
      </c>
      <c r="H63" s="58"/>
      <c r="I63" s="59"/>
      <c r="J63" s="59"/>
      <c r="K63" s="59"/>
      <c r="L63" s="60"/>
      <c r="M63" s="2"/>
      <c r="N63" s="2"/>
      <c r="O63" s="4"/>
      <c r="P63" s="4"/>
      <c r="Q63" s="4"/>
      <c r="R63" s="4"/>
      <c r="S63" s="4"/>
      <c r="T63" s="4"/>
      <c r="U63" s="4"/>
      <c r="V63" s="4"/>
      <c r="W63" s="4"/>
      <c r="X63" s="4"/>
      <c r="Y63" s="4"/>
      <c r="Z63" s="4"/>
    </row>
    <row r="64" spans="1:26" ht="14.25" customHeight="1">
      <c r="A64" s="11">
        <v>8</v>
      </c>
      <c r="B64" s="58" t="s">
        <v>114</v>
      </c>
      <c r="C64" s="59"/>
      <c r="D64" s="59"/>
      <c r="E64" s="59"/>
      <c r="F64" s="60"/>
      <c r="G64" s="11">
        <v>8</v>
      </c>
      <c r="H64" s="58"/>
      <c r="I64" s="59"/>
      <c r="J64" s="59"/>
      <c r="K64" s="59"/>
      <c r="L64" s="60"/>
      <c r="M64" s="2"/>
      <c r="N64" s="2"/>
      <c r="O64" s="4"/>
      <c r="P64" s="4"/>
      <c r="Q64" s="4"/>
      <c r="R64" s="4"/>
      <c r="S64" s="4"/>
      <c r="T64" s="4"/>
      <c r="U64" s="4"/>
      <c r="V64" s="4"/>
      <c r="W64" s="4"/>
      <c r="X64" s="4"/>
      <c r="Y64" s="4"/>
      <c r="Z64" s="4"/>
    </row>
    <row r="65" spans="1:26" ht="14.25" customHeight="1">
      <c r="A65" s="11">
        <v>9</v>
      </c>
      <c r="B65" s="58"/>
      <c r="C65" s="59"/>
      <c r="D65" s="59"/>
      <c r="E65" s="59"/>
      <c r="F65" s="60"/>
      <c r="G65" s="11">
        <v>9</v>
      </c>
      <c r="H65" s="58"/>
      <c r="I65" s="59"/>
      <c r="J65" s="59"/>
      <c r="K65" s="59"/>
      <c r="L65" s="60"/>
      <c r="M65" s="2"/>
      <c r="N65" s="2"/>
      <c r="O65" s="4"/>
      <c r="P65" s="4"/>
      <c r="Q65" s="4"/>
      <c r="R65" s="4"/>
      <c r="S65" s="4"/>
      <c r="T65" s="4"/>
      <c r="U65" s="4"/>
      <c r="V65" s="4"/>
      <c r="W65" s="4"/>
      <c r="X65" s="4"/>
      <c r="Y65" s="4"/>
      <c r="Z65" s="4"/>
    </row>
    <row r="66" spans="1:26" ht="14.25" customHeight="1">
      <c r="A66" s="11">
        <v>10</v>
      </c>
      <c r="B66" s="58"/>
      <c r="C66" s="59"/>
      <c r="D66" s="59"/>
      <c r="E66" s="59"/>
      <c r="F66" s="60"/>
      <c r="G66" s="11">
        <v>10</v>
      </c>
      <c r="H66" s="58"/>
      <c r="I66" s="59"/>
      <c r="J66" s="59"/>
      <c r="K66" s="59"/>
      <c r="L66" s="60"/>
      <c r="M66" s="2"/>
      <c r="N66" s="2"/>
      <c r="O66" s="4"/>
      <c r="P66" s="4"/>
      <c r="Q66" s="4"/>
      <c r="R66" s="4"/>
      <c r="S66" s="4"/>
      <c r="T66" s="4"/>
      <c r="U66" s="4"/>
      <c r="V66" s="4"/>
      <c r="W66" s="4"/>
      <c r="X66" s="4"/>
      <c r="Y66" s="4"/>
      <c r="Z66" s="4"/>
    </row>
    <row r="67" spans="1:26" ht="21" customHeight="1">
      <c r="A67" s="61" t="s">
        <v>115</v>
      </c>
      <c r="B67" s="62"/>
      <c r="C67" s="62"/>
      <c r="D67" s="62"/>
      <c r="E67" s="62"/>
      <c r="F67" s="63"/>
      <c r="G67" s="64" t="s">
        <v>116</v>
      </c>
      <c r="H67" s="59"/>
      <c r="I67" s="59"/>
      <c r="J67" s="59"/>
      <c r="K67" s="59"/>
      <c r="L67" s="60"/>
      <c r="M67" s="2"/>
      <c r="N67" s="2"/>
      <c r="O67" s="4"/>
      <c r="P67" s="4"/>
      <c r="Q67" s="4"/>
      <c r="R67" s="4"/>
      <c r="S67" s="4"/>
      <c r="T67" s="4"/>
      <c r="U67" s="4"/>
      <c r="V67" s="4"/>
      <c r="W67" s="4"/>
      <c r="X67" s="4"/>
      <c r="Y67" s="4"/>
      <c r="Z67" s="4"/>
    </row>
    <row r="68" spans="1:26" ht="14.25" customHeight="1">
      <c r="A68" s="11">
        <v>1</v>
      </c>
      <c r="B68" s="58" t="s">
        <v>117</v>
      </c>
      <c r="C68" s="59"/>
      <c r="D68" s="59"/>
      <c r="E68" s="59"/>
      <c r="F68" s="60"/>
      <c r="G68" s="11">
        <v>1</v>
      </c>
      <c r="H68" s="58" t="s">
        <v>118</v>
      </c>
      <c r="I68" s="59"/>
      <c r="J68" s="59"/>
      <c r="K68" s="59"/>
      <c r="L68" s="60"/>
      <c r="M68" s="2"/>
      <c r="N68" s="2"/>
      <c r="O68" s="4"/>
      <c r="P68" s="4"/>
      <c r="Q68" s="4"/>
      <c r="R68" s="4"/>
      <c r="S68" s="4"/>
      <c r="T68" s="4"/>
      <c r="U68" s="4"/>
      <c r="V68" s="4"/>
      <c r="W68" s="4"/>
      <c r="X68" s="4"/>
      <c r="Y68" s="4"/>
      <c r="Z68" s="4"/>
    </row>
    <row r="69" spans="1:26" ht="14.25" customHeight="1">
      <c r="A69" s="11">
        <v>2</v>
      </c>
      <c r="B69" s="58" t="s">
        <v>119</v>
      </c>
      <c r="C69" s="59"/>
      <c r="D69" s="59"/>
      <c r="E69" s="59"/>
      <c r="F69" s="60"/>
      <c r="G69" s="11">
        <v>2</v>
      </c>
      <c r="H69" s="58" t="s">
        <v>120</v>
      </c>
      <c r="I69" s="59"/>
      <c r="J69" s="59"/>
      <c r="K69" s="59"/>
      <c r="L69" s="60"/>
      <c r="M69" s="2"/>
      <c r="N69" s="2"/>
      <c r="O69" s="4"/>
      <c r="P69" s="4"/>
      <c r="Q69" s="4"/>
      <c r="R69" s="4"/>
      <c r="S69" s="4"/>
      <c r="T69" s="4"/>
      <c r="U69" s="4"/>
      <c r="V69" s="4"/>
      <c r="W69" s="4"/>
      <c r="X69" s="4"/>
      <c r="Y69" s="4"/>
      <c r="Z69" s="4"/>
    </row>
    <row r="70" spans="1:26" ht="14.25" customHeight="1">
      <c r="A70" s="11">
        <v>3</v>
      </c>
      <c r="B70" s="58" t="s">
        <v>121</v>
      </c>
      <c r="C70" s="59"/>
      <c r="D70" s="59"/>
      <c r="E70" s="59"/>
      <c r="F70" s="60"/>
      <c r="G70" s="11">
        <v>3</v>
      </c>
      <c r="H70" s="58" t="s">
        <v>122</v>
      </c>
      <c r="I70" s="59"/>
      <c r="J70" s="59"/>
      <c r="K70" s="59"/>
      <c r="L70" s="60"/>
      <c r="M70" s="2"/>
      <c r="N70" s="2"/>
      <c r="O70" s="4"/>
      <c r="P70" s="4"/>
      <c r="Q70" s="4"/>
      <c r="R70" s="4"/>
      <c r="S70" s="4"/>
      <c r="T70" s="4"/>
      <c r="U70" s="4"/>
      <c r="V70" s="4"/>
      <c r="W70" s="4"/>
      <c r="X70" s="4"/>
      <c r="Y70" s="4"/>
      <c r="Z70" s="4"/>
    </row>
    <row r="71" spans="1:26" ht="14.25" customHeight="1">
      <c r="A71" s="11">
        <v>4</v>
      </c>
      <c r="B71" s="58" t="s">
        <v>123</v>
      </c>
      <c r="C71" s="59"/>
      <c r="D71" s="59"/>
      <c r="E71" s="59"/>
      <c r="F71" s="60"/>
      <c r="G71" s="11">
        <v>4</v>
      </c>
      <c r="H71" s="58"/>
      <c r="I71" s="59"/>
      <c r="J71" s="59"/>
      <c r="K71" s="59"/>
      <c r="L71" s="60"/>
      <c r="M71" s="2"/>
      <c r="N71" s="2"/>
      <c r="O71" s="4"/>
      <c r="P71" s="4"/>
      <c r="Q71" s="4"/>
      <c r="R71" s="4"/>
      <c r="S71" s="4"/>
      <c r="T71" s="4"/>
      <c r="U71" s="4"/>
      <c r="V71" s="4"/>
      <c r="W71" s="4"/>
      <c r="X71" s="4"/>
      <c r="Y71" s="4"/>
      <c r="Z71" s="4"/>
    </row>
    <row r="72" spans="1:26" ht="14.25" customHeight="1">
      <c r="A72" s="11">
        <v>5</v>
      </c>
      <c r="B72" s="58"/>
      <c r="C72" s="59"/>
      <c r="D72" s="59"/>
      <c r="E72" s="59"/>
      <c r="F72" s="60"/>
      <c r="G72" s="11">
        <v>5</v>
      </c>
      <c r="H72" s="58"/>
      <c r="I72" s="59"/>
      <c r="J72" s="59"/>
      <c r="K72" s="59"/>
      <c r="L72" s="60"/>
      <c r="M72" s="2"/>
      <c r="N72" s="2"/>
      <c r="O72" s="4"/>
      <c r="P72" s="4"/>
      <c r="Q72" s="4"/>
      <c r="R72" s="4"/>
      <c r="S72" s="4"/>
      <c r="T72" s="4"/>
      <c r="U72" s="4"/>
      <c r="V72" s="4"/>
      <c r="W72" s="4"/>
      <c r="X72" s="4"/>
      <c r="Y72" s="4"/>
      <c r="Z72" s="4"/>
    </row>
    <row r="73" spans="1:26" ht="14.25" customHeight="1">
      <c r="A73" s="11">
        <v>6</v>
      </c>
      <c r="B73" s="58"/>
      <c r="C73" s="59"/>
      <c r="D73" s="59"/>
      <c r="E73" s="59"/>
      <c r="F73" s="60"/>
      <c r="G73" s="11">
        <v>6</v>
      </c>
      <c r="H73" s="58"/>
      <c r="I73" s="59"/>
      <c r="J73" s="59"/>
      <c r="K73" s="59"/>
      <c r="L73" s="60"/>
      <c r="M73" s="2"/>
      <c r="N73" s="2"/>
      <c r="O73" s="4"/>
      <c r="P73" s="4"/>
      <c r="Q73" s="4"/>
      <c r="R73" s="4"/>
      <c r="S73" s="4"/>
      <c r="T73" s="4"/>
      <c r="U73" s="4"/>
      <c r="V73" s="4"/>
      <c r="W73" s="4"/>
      <c r="X73" s="4"/>
      <c r="Y73" s="4"/>
      <c r="Z73" s="4"/>
    </row>
    <row r="74" spans="1:26" ht="14.25" customHeight="1">
      <c r="A74" s="11">
        <v>7</v>
      </c>
      <c r="B74" s="58"/>
      <c r="C74" s="59"/>
      <c r="D74" s="59"/>
      <c r="E74" s="59"/>
      <c r="F74" s="60"/>
      <c r="G74" s="11">
        <v>7</v>
      </c>
      <c r="H74" s="58"/>
      <c r="I74" s="59"/>
      <c r="J74" s="59"/>
      <c r="K74" s="59"/>
      <c r="L74" s="60"/>
      <c r="M74" s="2"/>
      <c r="N74" s="2"/>
      <c r="O74" s="4"/>
      <c r="P74" s="4"/>
      <c r="Q74" s="4"/>
      <c r="R74" s="4"/>
      <c r="S74" s="4"/>
      <c r="T74" s="4"/>
      <c r="U74" s="4"/>
      <c r="V74" s="4"/>
      <c r="W74" s="4"/>
      <c r="X74" s="4"/>
      <c r="Y74" s="4"/>
      <c r="Z74" s="4"/>
    </row>
    <row r="75" spans="1:26" ht="14.25" customHeight="1">
      <c r="A75" s="11">
        <v>8</v>
      </c>
      <c r="B75" s="58"/>
      <c r="C75" s="59"/>
      <c r="D75" s="59"/>
      <c r="E75" s="59"/>
      <c r="F75" s="60"/>
      <c r="G75" s="11">
        <v>8</v>
      </c>
      <c r="H75" s="58"/>
      <c r="I75" s="59"/>
      <c r="J75" s="59"/>
      <c r="K75" s="59"/>
      <c r="L75" s="60"/>
      <c r="M75" s="2"/>
      <c r="N75" s="2"/>
      <c r="O75" s="4"/>
      <c r="P75" s="4"/>
      <c r="Q75" s="4"/>
      <c r="R75" s="4"/>
      <c r="S75" s="4"/>
      <c r="T75" s="4"/>
      <c r="U75" s="4"/>
      <c r="V75" s="4"/>
      <c r="W75" s="4"/>
      <c r="X75" s="4"/>
      <c r="Y75" s="4"/>
      <c r="Z75" s="4"/>
    </row>
    <row r="76" spans="1:26" ht="14.25" customHeight="1">
      <c r="A76" s="11">
        <v>9</v>
      </c>
      <c r="B76" s="58"/>
      <c r="C76" s="59"/>
      <c r="D76" s="59"/>
      <c r="E76" s="59"/>
      <c r="F76" s="60"/>
      <c r="G76" s="11">
        <v>9</v>
      </c>
      <c r="H76" s="58"/>
      <c r="I76" s="59"/>
      <c r="J76" s="59"/>
      <c r="K76" s="59"/>
      <c r="L76" s="60"/>
      <c r="M76" s="2"/>
      <c r="N76" s="2"/>
      <c r="O76" s="4"/>
      <c r="P76" s="4"/>
      <c r="Q76" s="4"/>
      <c r="R76" s="4"/>
      <c r="S76" s="4"/>
      <c r="T76" s="4"/>
      <c r="U76" s="4"/>
      <c r="V76" s="4"/>
      <c r="W76" s="4"/>
      <c r="X76" s="4"/>
      <c r="Y76" s="4"/>
      <c r="Z76" s="4"/>
    </row>
    <row r="77" spans="1:26" ht="14.25" customHeight="1">
      <c r="A77" s="11">
        <v>10</v>
      </c>
      <c r="B77" s="58"/>
      <c r="C77" s="59"/>
      <c r="D77" s="59"/>
      <c r="E77" s="59"/>
      <c r="F77" s="60"/>
      <c r="G77" s="11">
        <v>10</v>
      </c>
      <c r="H77" s="58"/>
      <c r="I77" s="59"/>
      <c r="J77" s="59"/>
      <c r="K77" s="59"/>
      <c r="L77" s="60"/>
      <c r="M77" s="2"/>
      <c r="N77" s="2"/>
      <c r="O77" s="4"/>
      <c r="P77" s="4"/>
      <c r="Q77" s="4"/>
      <c r="R77" s="4"/>
      <c r="S77" s="4"/>
      <c r="T77" s="4"/>
      <c r="U77" s="4"/>
      <c r="V77" s="4"/>
      <c r="W77" s="4"/>
      <c r="X77" s="4"/>
      <c r="Y77" s="4"/>
      <c r="Z77" s="4"/>
    </row>
    <row r="78" spans="1:26" ht="21" customHeight="1">
      <c r="A78" s="61" t="s">
        <v>124</v>
      </c>
      <c r="B78" s="62"/>
      <c r="C78" s="62"/>
      <c r="D78" s="62"/>
      <c r="E78" s="62"/>
      <c r="F78" s="63"/>
      <c r="G78" s="64" t="s">
        <v>125</v>
      </c>
      <c r="H78" s="59"/>
      <c r="I78" s="59"/>
      <c r="J78" s="59"/>
      <c r="K78" s="59"/>
      <c r="L78" s="60"/>
      <c r="M78" s="2"/>
      <c r="N78" s="2"/>
      <c r="O78" s="4"/>
      <c r="P78" s="4"/>
      <c r="Q78" s="4"/>
      <c r="R78" s="4"/>
      <c r="S78" s="4"/>
      <c r="T78" s="4"/>
      <c r="U78" s="4"/>
      <c r="V78" s="4"/>
      <c r="W78" s="4"/>
      <c r="X78" s="4"/>
      <c r="Y78" s="4"/>
      <c r="Z78" s="4"/>
    </row>
    <row r="79" spans="1:26" ht="14.25" customHeight="1">
      <c r="A79" s="11">
        <v>1</v>
      </c>
      <c r="B79" s="58" t="s">
        <v>126</v>
      </c>
      <c r="C79" s="59"/>
      <c r="D79" s="59"/>
      <c r="E79" s="59"/>
      <c r="F79" s="60"/>
      <c r="G79" s="11">
        <v>1</v>
      </c>
      <c r="H79" s="58" t="s">
        <v>127</v>
      </c>
      <c r="I79" s="59"/>
      <c r="J79" s="59"/>
      <c r="K79" s="59"/>
      <c r="L79" s="60"/>
      <c r="M79" s="2"/>
      <c r="N79" s="2"/>
      <c r="O79" s="4"/>
      <c r="P79" s="4"/>
      <c r="Q79" s="4"/>
      <c r="R79" s="4"/>
      <c r="S79" s="4"/>
      <c r="T79" s="4"/>
      <c r="U79" s="4"/>
      <c r="V79" s="4"/>
      <c r="W79" s="4"/>
      <c r="X79" s="4"/>
      <c r="Y79" s="4"/>
      <c r="Z79" s="4"/>
    </row>
    <row r="80" spans="1:26" ht="14.25" customHeight="1">
      <c r="A80" s="11">
        <v>2</v>
      </c>
      <c r="B80" s="58" t="s">
        <v>128</v>
      </c>
      <c r="C80" s="59"/>
      <c r="D80" s="59"/>
      <c r="E80" s="59"/>
      <c r="F80" s="60"/>
      <c r="G80" s="11">
        <v>2</v>
      </c>
      <c r="H80" s="58" t="s">
        <v>129</v>
      </c>
      <c r="I80" s="59"/>
      <c r="J80" s="59"/>
      <c r="K80" s="59"/>
      <c r="L80" s="60"/>
      <c r="M80" s="2"/>
      <c r="N80" s="2"/>
      <c r="O80" s="4"/>
      <c r="P80" s="4"/>
      <c r="Q80" s="4"/>
      <c r="R80" s="4"/>
      <c r="S80" s="4"/>
      <c r="T80" s="4"/>
      <c r="U80" s="4"/>
      <c r="V80" s="4"/>
      <c r="W80" s="4"/>
      <c r="X80" s="4"/>
      <c r="Y80" s="4"/>
      <c r="Z80" s="4"/>
    </row>
    <row r="81" spans="1:26" ht="14.25" customHeight="1">
      <c r="A81" s="11">
        <v>3</v>
      </c>
      <c r="B81" s="58" t="s">
        <v>130</v>
      </c>
      <c r="C81" s="59"/>
      <c r="D81" s="59"/>
      <c r="E81" s="59"/>
      <c r="F81" s="60"/>
      <c r="G81" s="11">
        <v>3</v>
      </c>
      <c r="H81" s="58"/>
      <c r="I81" s="59"/>
      <c r="J81" s="59"/>
      <c r="K81" s="59"/>
      <c r="L81" s="60"/>
      <c r="M81" s="2"/>
      <c r="N81" s="2"/>
      <c r="O81" s="4"/>
      <c r="P81" s="4"/>
      <c r="Q81" s="4"/>
      <c r="R81" s="4"/>
      <c r="S81" s="4"/>
      <c r="T81" s="4"/>
      <c r="U81" s="4"/>
      <c r="V81" s="4"/>
      <c r="W81" s="4"/>
      <c r="X81" s="4"/>
      <c r="Y81" s="4"/>
      <c r="Z81" s="4"/>
    </row>
    <row r="82" spans="1:26" ht="14.25" customHeight="1">
      <c r="A82" s="11">
        <v>4</v>
      </c>
      <c r="B82" s="58" t="s">
        <v>131</v>
      </c>
      <c r="C82" s="59"/>
      <c r="D82" s="59"/>
      <c r="E82" s="59"/>
      <c r="F82" s="60"/>
      <c r="G82" s="11">
        <v>4</v>
      </c>
      <c r="H82" s="58"/>
      <c r="I82" s="59"/>
      <c r="J82" s="59"/>
      <c r="K82" s="59"/>
      <c r="L82" s="60"/>
      <c r="M82" s="2"/>
      <c r="N82" s="2"/>
      <c r="O82" s="4"/>
      <c r="P82" s="4"/>
      <c r="Q82" s="4"/>
      <c r="R82" s="4"/>
      <c r="S82" s="4"/>
      <c r="T82" s="4"/>
      <c r="U82" s="4"/>
      <c r="V82" s="4"/>
      <c r="W82" s="4"/>
      <c r="X82" s="4"/>
      <c r="Y82" s="4"/>
      <c r="Z82" s="4"/>
    </row>
    <row r="83" spans="1:26" ht="14.25" customHeight="1">
      <c r="A83" s="11">
        <v>5</v>
      </c>
      <c r="B83" s="58" t="s">
        <v>132</v>
      </c>
      <c r="C83" s="59"/>
      <c r="D83" s="59"/>
      <c r="E83" s="59"/>
      <c r="F83" s="60"/>
      <c r="G83" s="11">
        <v>5</v>
      </c>
      <c r="H83" s="58"/>
      <c r="I83" s="59"/>
      <c r="J83" s="59"/>
      <c r="K83" s="59"/>
      <c r="L83" s="60"/>
      <c r="M83" s="2"/>
      <c r="N83" s="2"/>
      <c r="O83" s="4"/>
      <c r="P83" s="4"/>
      <c r="Q83" s="4"/>
      <c r="R83" s="4"/>
      <c r="S83" s="4"/>
      <c r="T83" s="4"/>
      <c r="U83" s="4"/>
      <c r="V83" s="4"/>
      <c r="W83" s="4"/>
      <c r="X83" s="4"/>
      <c r="Y83" s="4"/>
      <c r="Z83" s="4"/>
    </row>
    <row r="84" spans="1:26" ht="14.25" customHeight="1">
      <c r="A84" s="11">
        <v>6</v>
      </c>
      <c r="B84" s="58"/>
      <c r="C84" s="59"/>
      <c r="D84" s="59"/>
      <c r="E84" s="59"/>
      <c r="F84" s="60"/>
      <c r="G84" s="11">
        <v>6</v>
      </c>
      <c r="H84" s="58"/>
      <c r="I84" s="59"/>
      <c r="J84" s="59"/>
      <c r="K84" s="59"/>
      <c r="L84" s="60"/>
      <c r="M84" s="2"/>
      <c r="N84" s="2"/>
      <c r="O84" s="4"/>
      <c r="P84" s="4"/>
      <c r="Q84" s="4"/>
      <c r="R84" s="4"/>
      <c r="S84" s="4"/>
      <c r="T84" s="4"/>
      <c r="U84" s="4"/>
      <c r="V84" s="4"/>
      <c r="W84" s="4"/>
      <c r="X84" s="4"/>
      <c r="Y84" s="4"/>
      <c r="Z84" s="4"/>
    </row>
    <row r="85" spans="1:26" ht="14.25" customHeight="1">
      <c r="A85" s="11">
        <v>7</v>
      </c>
      <c r="B85" s="58"/>
      <c r="C85" s="59"/>
      <c r="D85" s="59"/>
      <c r="E85" s="59"/>
      <c r="F85" s="60"/>
      <c r="G85" s="11">
        <v>7</v>
      </c>
      <c r="H85" s="58"/>
      <c r="I85" s="59"/>
      <c r="J85" s="59"/>
      <c r="K85" s="59"/>
      <c r="L85" s="60"/>
      <c r="M85" s="2"/>
      <c r="N85" s="2"/>
      <c r="O85" s="4"/>
      <c r="P85" s="4"/>
      <c r="Q85" s="4"/>
      <c r="R85" s="4"/>
      <c r="S85" s="4"/>
      <c r="T85" s="4"/>
      <c r="U85" s="4"/>
      <c r="V85" s="4"/>
      <c r="W85" s="4"/>
      <c r="X85" s="4"/>
      <c r="Y85" s="4"/>
      <c r="Z85" s="4"/>
    </row>
    <row r="86" spans="1:26" ht="14.25" customHeight="1">
      <c r="A86" s="11">
        <v>8</v>
      </c>
      <c r="B86" s="58"/>
      <c r="C86" s="59"/>
      <c r="D86" s="59"/>
      <c r="E86" s="59"/>
      <c r="F86" s="60"/>
      <c r="G86" s="11">
        <v>8</v>
      </c>
      <c r="H86" s="58"/>
      <c r="I86" s="59"/>
      <c r="J86" s="59"/>
      <c r="K86" s="59"/>
      <c r="L86" s="60"/>
      <c r="M86" s="2"/>
      <c r="N86" s="2"/>
      <c r="O86" s="4"/>
      <c r="P86" s="4"/>
      <c r="Q86" s="4"/>
      <c r="R86" s="4"/>
      <c r="S86" s="4"/>
      <c r="T86" s="4"/>
      <c r="U86" s="4"/>
      <c r="V86" s="4"/>
      <c r="W86" s="4"/>
      <c r="X86" s="4"/>
      <c r="Y86" s="4"/>
      <c r="Z86" s="4"/>
    </row>
    <row r="87" spans="1:26" ht="14.25" customHeight="1">
      <c r="A87" s="11">
        <v>9</v>
      </c>
      <c r="B87" s="58"/>
      <c r="C87" s="59"/>
      <c r="D87" s="59"/>
      <c r="E87" s="59"/>
      <c r="F87" s="60"/>
      <c r="G87" s="11">
        <v>9</v>
      </c>
      <c r="H87" s="58"/>
      <c r="I87" s="59"/>
      <c r="J87" s="59"/>
      <c r="K87" s="59"/>
      <c r="L87" s="60"/>
      <c r="M87" s="2"/>
      <c r="N87" s="2"/>
      <c r="O87" s="4"/>
      <c r="P87" s="4"/>
      <c r="Q87" s="4"/>
      <c r="R87" s="4"/>
      <c r="S87" s="4"/>
      <c r="T87" s="4"/>
      <c r="U87" s="4"/>
      <c r="V87" s="4"/>
      <c r="W87" s="4"/>
      <c r="X87" s="4"/>
      <c r="Y87" s="4"/>
      <c r="Z87" s="4"/>
    </row>
    <row r="88" spans="1:26" ht="14.25" customHeight="1">
      <c r="A88" s="11">
        <v>10</v>
      </c>
      <c r="B88" s="58"/>
      <c r="C88" s="59"/>
      <c r="D88" s="59"/>
      <c r="E88" s="59"/>
      <c r="F88" s="60"/>
      <c r="G88" s="11">
        <v>10</v>
      </c>
      <c r="H88" s="58"/>
      <c r="I88" s="59"/>
      <c r="J88" s="59"/>
      <c r="K88" s="59"/>
      <c r="L88" s="60"/>
      <c r="M88" s="2"/>
      <c r="N88" s="2"/>
      <c r="O88" s="4"/>
      <c r="P88" s="4"/>
      <c r="Q88" s="4"/>
      <c r="R88" s="4"/>
      <c r="S88" s="4"/>
      <c r="T88" s="4"/>
      <c r="U88" s="4"/>
      <c r="V88" s="4"/>
      <c r="W88" s="4"/>
      <c r="X88" s="4"/>
      <c r="Y88" s="4"/>
      <c r="Z88" s="4"/>
    </row>
    <row r="89" spans="1:26" ht="14.2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4.2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4.2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4.2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4.2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4.2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4.2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4.2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4.2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4.2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4.2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4.2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4.2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4.2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4.2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4.2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4.2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4.2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4.2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4.2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4.2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4.2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4.2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4.2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4.2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4.2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4.2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4.2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4.2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4.2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4.2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4.2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4.2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4.2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4.2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4.2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4.2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4.2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4.2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4.2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4.2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4.2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4.2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4.2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4.2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4.2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4.2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4.2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4.2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4.2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4.2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4.2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4.2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4.2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4.2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4.2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4.2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4.2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4.2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4.2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4.2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4.2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4.2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4.2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4.2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4.2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4.2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4.2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4.2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4.2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4.2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4.2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4.2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4.2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4.2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4.2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4.2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4.2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4.2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4.2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4.2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4.2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4.2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4.2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4.2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4.2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4.2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4.2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4.2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4.2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4.2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4.2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4.2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4.2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4.2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4.2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4.2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4.2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4.2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4.2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4.2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4.2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4.2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4.2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4.2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4.2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4.2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4.2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4.2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4.2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4.2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4.2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4.2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4.2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4.2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4.2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4.2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4.2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4.2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4.2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4.2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4.2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4.2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4.2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4.2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4.2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4.2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4.2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4.2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4.2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4.2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4.2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4.2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4.2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4.2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4.2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4.2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4.2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4.2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4.2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4.2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4.2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4.2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4.2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4.2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4.2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4.2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4.2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4.2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4.2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4.2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4.2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4.2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4.2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4.2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4.2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4.2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4.2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4.2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4.2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4.2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4.2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4.2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4.2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4.2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4.2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4.2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4.2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4.2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4.2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4.2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4.2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4.2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4.2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4.2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4.2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4.2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4.2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4.2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4.2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4.2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4.2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4.2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4.2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4.2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4.2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4.2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4.2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4.2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4.2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4.2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4.2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4.2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4.2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4.2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4.2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4.2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4.2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4.2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4.2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4.2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4.2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4.2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4.2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4.2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4.2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4.2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4.2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4.2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4.2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4.2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4.2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4.2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4.2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4.2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4.2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4.2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4.2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4.2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4.2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4.2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4.2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4.2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4.2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4.2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4.2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4.2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4.2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4.2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4.2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4.2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4.2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4.2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4.2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4.2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4.2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4.2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4.2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4.2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4.2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4.2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4.2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4.2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4.2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4.2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4.2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4.2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4.2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4.2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4.2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4.2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4.2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4.2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4.2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4.2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4.2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4.2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4.2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4.2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4.2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4.2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4.2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4.2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4.2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4.2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4.2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4.2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4.2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4.2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4.2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4.2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4.2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4.2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4.2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4.2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4.2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4.2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4.2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4.2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4.2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4.2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4.2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4.2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4.2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4.2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4.2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4.2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4.2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4.2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4.2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4.2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4.2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4.2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4.2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4.2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4.2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4.2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4.2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4.2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4.2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4.2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4.2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4.2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4.2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4.2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4.2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4.2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4.2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4.2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4.2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4.2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4.2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4.2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4.2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4.2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4.2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4.2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4.2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4.2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4.2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4.2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4.2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4.2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4.2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4.2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4.2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4.2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4.2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4.2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4.2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4.2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4.2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4.2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4.2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4.2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4.2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4.2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4.2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4.2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4.2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4.2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4.2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4.2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4.2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4.2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4.2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4.2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4.2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4.2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4.2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4.2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4.2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4.2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4.2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4.2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4.2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4.2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4.2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4.2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4.2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4.2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4.2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4.2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4.2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4.2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4.2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4.2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4.2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4.2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4.2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4.2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4.2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4.2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4.2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4.2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4.2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4.2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4.2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4.2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4.2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4.2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4.2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4.2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4.2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4.2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4.2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4.2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4.2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4.2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4.2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4.2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4.2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4.2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4.2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4.2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4.2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4.2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4.2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4.2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4.2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4.2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4.2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4.2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4.2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4.2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4.2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4.2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4.2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4.2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4.2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4.2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4.2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4.2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4.2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4.2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4.2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4.2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4.2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4.2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4.2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4.2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4.2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4.2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4.2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4.2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4.2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4.2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4.2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4.2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4.2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4.2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4.2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4.2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4.2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4.2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4.2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4.2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4.2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4.2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4.2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4.2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4.2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4.2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4.2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4.2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4.2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4.2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4.2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4.2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4.2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4.2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4.2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4.2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4.2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4.2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4.2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4.2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4.2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4.2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4.2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4.2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4.2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4.2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4.2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4.2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4.2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4.2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4.2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4.2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4.2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4.2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4.2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4.2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4.2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4.2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4.2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4.2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4.2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4.2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4.2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4.2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4.2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4.2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4.2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4.2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4.2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4.2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4.2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4.2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4.2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4.2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4.2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4.2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4.2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4.2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4.2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4.2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4.2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4.2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4.2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4.2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4.2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4.2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4.2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4.2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4.2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4.2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4.2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4.2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4.2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4.2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4.2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4.2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4.2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4.2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4.2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4.2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4.2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4.2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4.2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4.2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4.2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4.2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4.2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4.2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4.2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4.2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4.2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4.2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4.2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4.2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4.2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4.2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4.2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4.2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4.2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4.2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4.2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4.2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4.2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4.2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4.2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4.2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4.2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4.2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4.2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4.2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4.2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4.2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4.2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4.2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4.2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4.2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4.2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4.2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4.2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4.2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4.2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4.2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4.2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4.2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4.2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4.2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4.2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4.2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4.2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4.2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4.2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4.2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4.2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4.2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4.2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4.2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4.2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4.2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4.2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4.2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4.2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4.2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4.2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4.2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4.2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4.2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4.2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4.2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4.2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4.2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4.2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4.2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4.2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4.2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4.2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4.2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4.2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4.2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4.2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4.2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4.2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4.2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4.2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4.2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4.2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4.2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4.2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4.2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4.2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4.2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4.2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4.2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4.2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4.2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4.2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4.2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4.2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4.2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4.2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4.2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4.2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4.2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4.2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4.2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4.2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4.2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4.2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4.2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4.2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4.2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4.2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4.2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4.2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4.2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4.2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4.2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4.2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4.2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4.2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4.2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4.2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4.2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4.2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4.2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4.2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4.2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4.2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4.2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4.2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4.2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4.2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4.2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4.2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4.2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4.2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4.2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4.2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4.2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4.2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4.2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4.2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4.2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4.2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4.2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4.2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4.2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4.2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4.2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4.2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4.2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4.2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4.2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4.2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4.2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4.2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4.2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4.2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4.2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4.2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4.2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4.2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4.2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4.2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4.2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4.2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4.2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4.2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4.2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4.2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4.2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4.2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4.2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4.2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4.2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4.2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4.2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4.2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4.2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4.2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4.2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4.2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4.2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4.2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4.2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4.2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4.2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4.2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4.2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4.2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4.2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4.2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4.2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4.2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4.2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4.2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4.2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4.2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4.2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4.2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4.2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4.2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4.2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4.2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4.2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4.2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4.2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4.2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4.2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4.2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4.2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4.2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4.2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4.2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4.2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4.2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4.2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4.2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4.2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4.2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4.2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4.2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4.2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4.2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4.2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4.2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4.2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4.2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4.2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4.2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4.2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4.2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4.2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4.2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4.2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4.2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4.2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4.2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4.2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4.2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4.2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4.2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4.2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4.2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4.2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4.2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4.2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4.2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4.2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4.2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4.2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4.2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4.2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4.2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4.2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4.2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4.2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4.2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4.2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4.2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4.2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4.2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4.2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4.2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4.2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4.2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4.2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4.2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4.2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4.2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4.2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4.2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4.2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4.2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4.2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4.2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4.2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4.2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4.2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4.2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4.2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4.2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4.2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4.2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4.2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4.2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4.2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4.2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4.2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4.2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4.2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4.2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4.2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4.2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4.2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4.2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4.2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4.2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4.2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4.2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4.2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4.2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4.2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4.2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4.2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4.2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4.2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4.2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4.2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4.2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4.2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4.2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4.2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4.2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4.2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4.2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4.2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4.2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4.2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4.2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4.2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4.2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4.2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4.2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4.2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4.2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4.2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4.2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4.2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4.2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4.2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4.2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4.2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4.2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4.2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4.2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4.2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4.2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4.2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4.2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4.2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4.2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4.2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4.2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4.2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4.2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4.2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4.2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4.2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4.2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4.2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4.2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4.2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4.2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4.2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4.2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4.2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4.2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4.2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4.2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4.2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4.2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4.2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4.2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4.2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4.2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4.2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4.2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4.2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4.2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4.2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4.2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4.2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4.2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4.2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4.2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4.2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4.2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4.2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4.2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4.2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4.2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4.2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4.2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4.2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4.2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4.2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4.2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4.2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4.2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4.2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4.2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4.2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4.2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4.2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4.2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87:L8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B52:F52"/>
    <mergeCell ref="B53:F53"/>
    <mergeCell ref="B54:F54"/>
    <mergeCell ref="B45:F45"/>
    <mergeCell ref="B46:F46"/>
    <mergeCell ref="B47:F47"/>
    <mergeCell ref="B48:F48"/>
    <mergeCell ref="B49:F49"/>
    <mergeCell ref="B50:F50"/>
    <mergeCell ref="B51:F51"/>
    <mergeCell ref="K15:L15"/>
    <mergeCell ref="E16:F16"/>
    <mergeCell ref="K16:L16"/>
    <mergeCell ref="K17:L17"/>
    <mergeCell ref="E13:F13"/>
    <mergeCell ref="H13:I13"/>
    <mergeCell ref="K13:L13"/>
    <mergeCell ref="H14:I14"/>
    <mergeCell ref="K14:L14"/>
    <mergeCell ref="H16:I16"/>
    <mergeCell ref="H17:I1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9:L19"/>
    <mergeCell ref="K20:L20"/>
    <mergeCell ref="A21:L21"/>
    <mergeCell ref="A22:F22"/>
    <mergeCell ref="G22:L22"/>
    <mergeCell ref="H23:L23"/>
    <mergeCell ref="H26:L26"/>
    <mergeCell ref="H18:I18"/>
    <mergeCell ref="H19:I19"/>
    <mergeCell ref="H27:L27"/>
    <mergeCell ref="B23:F23"/>
    <mergeCell ref="B24:F24"/>
    <mergeCell ref="H24:L24"/>
    <mergeCell ref="B25:F25"/>
    <mergeCell ref="H25:L25"/>
    <mergeCell ref="B26:F26"/>
    <mergeCell ref="B27:F27"/>
    <mergeCell ref="H20:I20"/>
    <mergeCell ref="E20:F20"/>
    <mergeCell ref="B20:C20"/>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14.25" customHeight="1">
      <c r="A1" s="41" t="s">
        <v>460</v>
      </c>
      <c r="B1" s="41" t="s">
        <v>147</v>
      </c>
      <c r="C1" s="41" t="s">
        <v>148</v>
      </c>
      <c r="D1" s="41" t="s">
        <v>461</v>
      </c>
      <c r="E1" s="41" t="s">
        <v>462</v>
      </c>
      <c r="F1" s="41" t="s">
        <v>138</v>
      </c>
      <c r="G1" s="41" t="s">
        <v>463</v>
      </c>
      <c r="H1" s="41" t="s">
        <v>464</v>
      </c>
      <c r="I1" s="41" t="s">
        <v>272</v>
      </c>
      <c r="J1" s="41" t="s">
        <v>465</v>
      </c>
      <c r="K1" s="41" t="s">
        <v>288</v>
      </c>
      <c r="L1" s="41" t="s">
        <v>466</v>
      </c>
      <c r="M1" s="41" t="s">
        <v>467</v>
      </c>
      <c r="N1" s="41" t="s">
        <v>468</v>
      </c>
      <c r="O1" s="41" t="s">
        <v>469</v>
      </c>
      <c r="P1" s="41" t="s">
        <v>470</v>
      </c>
      <c r="Q1" s="42" t="s">
        <v>166</v>
      </c>
      <c r="R1" s="41" t="s">
        <v>471</v>
      </c>
      <c r="S1" s="41" t="s">
        <v>472</v>
      </c>
      <c r="T1" s="41" t="s">
        <v>473</v>
      </c>
      <c r="U1" s="41" t="s">
        <v>474</v>
      </c>
      <c r="V1" s="41" t="s">
        <v>475</v>
      </c>
      <c r="W1" s="41" t="s">
        <v>476</v>
      </c>
      <c r="X1" s="41" t="s">
        <v>477</v>
      </c>
      <c r="Y1" s="41" t="s">
        <v>467</v>
      </c>
      <c r="Z1" s="41" t="s">
        <v>478</v>
      </c>
      <c r="AA1" s="41" t="s">
        <v>479</v>
      </c>
      <c r="AB1" s="41" t="s">
        <v>480</v>
      </c>
      <c r="AC1" s="41" t="s">
        <v>481</v>
      </c>
      <c r="AD1" s="41" t="s">
        <v>468</v>
      </c>
      <c r="AE1" s="41" t="s">
        <v>482</v>
      </c>
    </row>
    <row r="2" spans="1:31" ht="14.25" customHeight="1">
      <c r="A2" s="43" t="s">
        <v>212</v>
      </c>
      <c r="B2" s="44" t="s">
        <v>174</v>
      </c>
      <c r="C2" s="43" t="s">
        <v>483</v>
      </c>
      <c r="D2" s="44" t="s">
        <v>484</v>
      </c>
      <c r="E2" s="44" t="s">
        <v>485</v>
      </c>
      <c r="F2" s="44" t="s">
        <v>6</v>
      </c>
      <c r="G2" s="45"/>
      <c r="H2" s="45"/>
      <c r="I2" s="45" t="s">
        <v>286</v>
      </c>
      <c r="J2" s="45" t="s">
        <v>287</v>
      </c>
      <c r="K2" s="45" t="s">
        <v>288</v>
      </c>
      <c r="L2" s="45" t="s">
        <v>289</v>
      </c>
      <c r="M2" s="46" t="s">
        <v>290</v>
      </c>
      <c r="N2" s="45" t="s">
        <v>408</v>
      </c>
      <c r="O2" s="45" t="s">
        <v>245</v>
      </c>
      <c r="P2" s="44" t="s">
        <v>486</v>
      </c>
      <c r="Q2" s="44" t="s">
        <v>487</v>
      </c>
      <c r="R2" s="44" t="s">
        <v>488</v>
      </c>
      <c r="S2" s="44" t="s">
        <v>366</v>
      </c>
      <c r="T2" s="44" t="s">
        <v>367</v>
      </c>
      <c r="U2" s="45" t="s">
        <v>368</v>
      </c>
      <c r="V2" s="45" t="s">
        <v>369</v>
      </c>
      <c r="W2" s="45" t="s">
        <v>370</v>
      </c>
      <c r="X2" s="44" t="s">
        <v>371</v>
      </c>
      <c r="Y2" s="44" t="s">
        <v>372</v>
      </c>
      <c r="Z2" s="45" t="s">
        <v>366</v>
      </c>
      <c r="AA2" s="45">
        <v>15</v>
      </c>
      <c r="AB2" s="47" t="s">
        <v>489</v>
      </c>
      <c r="AC2" s="47" t="s">
        <v>385</v>
      </c>
      <c r="AD2" s="45" t="s">
        <v>490</v>
      </c>
      <c r="AE2" s="45" t="str">
        <f>""</f>
        <v/>
      </c>
    </row>
    <row r="3" spans="1:31" ht="14.25" customHeight="1">
      <c r="A3" s="43" t="s">
        <v>186</v>
      </c>
      <c r="B3" s="43" t="s">
        <v>491</v>
      </c>
      <c r="C3" s="43" t="s">
        <v>167</v>
      </c>
      <c r="D3" s="44" t="s">
        <v>492</v>
      </c>
      <c r="E3" s="44" t="s">
        <v>493</v>
      </c>
      <c r="F3" s="44" t="s">
        <v>494</v>
      </c>
      <c r="G3" s="45"/>
      <c r="H3" s="45"/>
      <c r="I3" s="45" t="s">
        <v>495</v>
      </c>
      <c r="J3" s="45" t="s">
        <v>496</v>
      </c>
      <c r="K3" s="45" t="s">
        <v>497</v>
      </c>
      <c r="L3" s="45" t="s">
        <v>498</v>
      </c>
      <c r="M3" s="46" t="s">
        <v>499</v>
      </c>
      <c r="N3" s="45" t="s">
        <v>490</v>
      </c>
      <c r="O3" s="45" t="s">
        <v>246</v>
      </c>
      <c r="P3" s="44" t="s">
        <v>500</v>
      </c>
      <c r="Q3" s="44" t="s">
        <v>501</v>
      </c>
      <c r="R3" s="44" t="s">
        <v>502</v>
      </c>
      <c r="S3" s="44" t="s">
        <v>503</v>
      </c>
      <c r="T3" s="44" t="s">
        <v>504</v>
      </c>
      <c r="U3" s="45" t="s">
        <v>505</v>
      </c>
      <c r="V3" s="45" t="s">
        <v>506</v>
      </c>
      <c r="W3" s="45" t="s">
        <v>507</v>
      </c>
      <c r="X3" s="44" t="s">
        <v>508</v>
      </c>
      <c r="Y3" s="44" t="s">
        <v>509</v>
      </c>
      <c r="Z3" s="45" t="s">
        <v>503</v>
      </c>
      <c r="AA3" s="45">
        <v>0</v>
      </c>
      <c r="AB3" s="47" t="s">
        <v>510</v>
      </c>
      <c r="AC3" s="47" t="s">
        <v>511</v>
      </c>
      <c r="AD3" s="45" t="s">
        <v>404</v>
      </c>
      <c r="AE3" s="44"/>
    </row>
    <row r="4" spans="1:31" ht="14.25" customHeight="1">
      <c r="A4" s="43" t="s">
        <v>162</v>
      </c>
      <c r="B4" s="43" t="s">
        <v>512</v>
      </c>
      <c r="C4" s="44" t="s">
        <v>513</v>
      </c>
      <c r="D4" s="44" t="s">
        <v>514</v>
      </c>
      <c r="E4" s="44" t="s">
        <v>515</v>
      </c>
      <c r="F4" s="44" t="s">
        <v>516</v>
      </c>
      <c r="G4" s="45"/>
      <c r="H4" s="45"/>
      <c r="I4" s="45" t="s">
        <v>517</v>
      </c>
      <c r="J4" s="45" t="s">
        <v>518</v>
      </c>
      <c r="K4" s="45" t="s">
        <v>518</v>
      </c>
      <c r="L4" s="45" t="s">
        <v>518</v>
      </c>
      <c r="M4" s="45" t="s">
        <v>518</v>
      </c>
      <c r="N4" s="46" t="s">
        <v>519</v>
      </c>
      <c r="O4" s="44"/>
      <c r="P4" s="44" t="s">
        <v>520</v>
      </c>
      <c r="Q4" s="44" t="s">
        <v>521</v>
      </c>
      <c r="R4" s="44"/>
      <c r="S4" s="44"/>
      <c r="T4" s="44"/>
      <c r="U4" s="44"/>
      <c r="V4" s="44" t="s">
        <v>522</v>
      </c>
      <c r="W4" s="44"/>
      <c r="X4" s="44"/>
      <c r="Y4" s="44" t="s">
        <v>523</v>
      </c>
      <c r="Z4" s="45" t="s">
        <v>367</v>
      </c>
      <c r="AA4" s="45">
        <v>15</v>
      </c>
      <c r="AB4" s="47" t="s">
        <v>524</v>
      </c>
      <c r="AC4" s="47" t="s">
        <v>374</v>
      </c>
      <c r="AD4" s="46" t="s">
        <v>525</v>
      </c>
      <c r="AE4" s="44"/>
    </row>
    <row r="5" spans="1:31" ht="14.25" customHeight="1">
      <c r="A5" s="4"/>
      <c r="B5" s="43" t="s">
        <v>526</v>
      </c>
      <c r="C5" s="43" t="s">
        <v>527</v>
      </c>
      <c r="D5" s="4" t="s">
        <v>528</v>
      </c>
      <c r="E5" s="4" t="s">
        <v>529</v>
      </c>
      <c r="F5" s="48" t="s">
        <v>530</v>
      </c>
      <c r="G5" s="49"/>
      <c r="H5" s="49"/>
      <c r="I5" s="45" t="s">
        <v>518</v>
      </c>
      <c r="J5" s="45"/>
      <c r="K5" s="45"/>
      <c r="L5" s="45"/>
      <c r="M5" s="45"/>
      <c r="N5" s="45" t="s">
        <v>531</v>
      </c>
      <c r="O5" s="4"/>
      <c r="P5" s="44" t="s">
        <v>532</v>
      </c>
      <c r="Q5" s="44" t="s">
        <v>533</v>
      </c>
      <c r="R5" s="4"/>
      <c r="S5" s="4"/>
      <c r="T5" s="4"/>
      <c r="U5" s="4"/>
      <c r="V5" s="4"/>
      <c r="W5" s="4"/>
      <c r="X5" s="4"/>
      <c r="Y5" s="4"/>
      <c r="Z5" s="45" t="s">
        <v>504</v>
      </c>
      <c r="AA5" s="45">
        <v>0</v>
      </c>
      <c r="AB5" s="4"/>
      <c r="AC5" s="47" t="s">
        <v>534</v>
      </c>
      <c r="AD5" s="45"/>
      <c r="AE5" s="4"/>
    </row>
    <row r="6" spans="1:31" ht="14.25" customHeight="1">
      <c r="A6" s="4"/>
      <c r="B6" s="44" t="s">
        <v>535</v>
      </c>
      <c r="C6" s="48" t="s">
        <v>536</v>
      </c>
      <c r="D6" s="4" t="s">
        <v>537</v>
      </c>
      <c r="E6" s="4" t="s">
        <v>538</v>
      </c>
      <c r="F6" s="48" t="s">
        <v>539</v>
      </c>
      <c r="G6" s="49"/>
      <c r="H6" s="49"/>
      <c r="I6" s="45"/>
      <c r="J6" s="45"/>
      <c r="K6" s="45"/>
      <c r="L6" s="45"/>
      <c r="M6" s="45"/>
      <c r="N6" s="45"/>
      <c r="O6" s="4"/>
      <c r="P6" s="44" t="s">
        <v>540</v>
      </c>
      <c r="Q6" s="44" t="s">
        <v>541</v>
      </c>
      <c r="R6" s="4"/>
      <c r="S6" s="4"/>
      <c r="T6" s="4"/>
      <c r="U6" s="4"/>
      <c r="V6" s="4"/>
      <c r="W6" s="4"/>
      <c r="X6" s="4"/>
      <c r="Y6" s="4"/>
      <c r="Z6" s="45" t="s">
        <v>368</v>
      </c>
      <c r="AA6" s="45">
        <v>15</v>
      </c>
      <c r="AB6" s="4"/>
      <c r="AC6" s="4"/>
      <c r="AD6" s="4"/>
      <c r="AE6" s="4"/>
    </row>
    <row r="7" spans="1:31" ht="14.25" customHeight="1">
      <c r="A7" s="4"/>
      <c r="B7" s="48" t="s">
        <v>542</v>
      </c>
      <c r="C7" s="4" t="s">
        <v>543</v>
      </c>
      <c r="D7" s="4"/>
      <c r="E7" s="4" t="s">
        <v>544</v>
      </c>
      <c r="F7" s="4" t="s">
        <v>545</v>
      </c>
      <c r="G7" s="49"/>
      <c r="H7" s="49"/>
      <c r="I7" s="45"/>
      <c r="J7" s="45"/>
      <c r="K7" s="45"/>
      <c r="L7" s="45"/>
      <c r="M7" s="45"/>
      <c r="N7" s="45"/>
      <c r="O7" s="4"/>
      <c r="P7" s="44" t="s">
        <v>546</v>
      </c>
      <c r="Q7" s="4"/>
      <c r="R7" s="4"/>
      <c r="S7" s="4"/>
      <c r="T7" s="4"/>
      <c r="U7" s="4"/>
      <c r="V7" s="4"/>
      <c r="W7" s="4"/>
      <c r="X7" s="4"/>
      <c r="Y7" s="4"/>
      <c r="Z7" s="45" t="s">
        <v>505</v>
      </c>
      <c r="AA7" s="45">
        <v>0</v>
      </c>
      <c r="AB7" s="4"/>
      <c r="AC7" s="4"/>
      <c r="AD7" s="4"/>
      <c r="AE7" s="4"/>
    </row>
    <row r="8" spans="1:31" ht="14.25" customHeight="1">
      <c r="A8" s="4"/>
      <c r="B8" s="4" t="s">
        <v>166</v>
      </c>
      <c r="C8" s="4" t="s">
        <v>547</v>
      </c>
      <c r="D8" s="4"/>
      <c r="E8" s="4" t="s">
        <v>548</v>
      </c>
      <c r="F8" s="4" t="s">
        <v>549</v>
      </c>
      <c r="G8" s="49"/>
      <c r="H8" s="49"/>
      <c r="I8" s="45"/>
      <c r="J8" s="45"/>
      <c r="K8" s="45"/>
      <c r="L8" s="45"/>
      <c r="M8" s="45"/>
      <c r="N8" s="45"/>
      <c r="O8" s="4"/>
      <c r="P8" s="44" t="s">
        <v>550</v>
      </c>
      <c r="Q8" s="4"/>
      <c r="R8" s="4"/>
      <c r="S8" s="4"/>
      <c r="T8" s="4"/>
      <c r="U8" s="4"/>
      <c r="V8" s="4"/>
      <c r="W8" s="4"/>
      <c r="X8" s="4"/>
      <c r="Y8" s="4"/>
      <c r="Z8" s="45" t="s">
        <v>369</v>
      </c>
      <c r="AA8" s="45">
        <v>15</v>
      </c>
      <c r="AB8" s="4"/>
      <c r="AC8" s="4"/>
      <c r="AD8" s="4"/>
      <c r="AE8" s="4"/>
    </row>
    <row r="9" spans="1:31" ht="14.25" customHeight="1">
      <c r="A9" s="4"/>
      <c r="B9" s="4" t="s">
        <v>551</v>
      </c>
      <c r="C9" s="4"/>
      <c r="D9" s="4"/>
      <c r="E9" s="4" t="s">
        <v>552</v>
      </c>
      <c r="F9" s="4" t="s">
        <v>553</v>
      </c>
      <c r="G9" s="49"/>
      <c r="H9" s="49"/>
      <c r="I9" s="45"/>
      <c r="J9" s="45"/>
      <c r="K9" s="45"/>
      <c r="L9" s="45"/>
      <c r="M9" s="45"/>
      <c r="N9" s="45"/>
      <c r="O9" s="4"/>
      <c r="P9" s="44" t="s">
        <v>554</v>
      </c>
      <c r="Q9" s="4"/>
      <c r="R9" s="4"/>
      <c r="S9" s="4"/>
      <c r="T9" s="4"/>
      <c r="U9" s="4"/>
      <c r="V9" s="4"/>
      <c r="W9" s="4"/>
      <c r="X9" s="4"/>
      <c r="Y9" s="4"/>
      <c r="Z9" s="45" t="s">
        <v>506</v>
      </c>
      <c r="AA9" s="45">
        <v>10</v>
      </c>
      <c r="AB9" s="4"/>
      <c r="AC9" s="4"/>
      <c r="AD9" s="4"/>
      <c r="AE9" s="4"/>
    </row>
    <row r="10" spans="1:31" ht="14.25" customHeight="1">
      <c r="A10" s="4"/>
      <c r="B10" s="4" t="s">
        <v>555</v>
      </c>
      <c r="C10" s="4"/>
      <c r="D10" s="4"/>
      <c r="E10" s="4" t="s">
        <v>556</v>
      </c>
      <c r="F10" s="4" t="s">
        <v>557</v>
      </c>
      <c r="G10" s="49"/>
      <c r="H10" s="49"/>
      <c r="I10" s="45"/>
      <c r="J10" s="45"/>
      <c r="K10" s="45"/>
      <c r="L10" s="45"/>
      <c r="M10" s="45"/>
      <c r="N10" s="45"/>
      <c r="O10" s="4"/>
      <c r="P10" s="4"/>
      <c r="Q10" s="4"/>
      <c r="R10" s="4"/>
      <c r="S10" s="4"/>
      <c r="T10" s="4"/>
      <c r="U10" s="4"/>
      <c r="V10" s="4"/>
      <c r="W10" s="4"/>
      <c r="X10" s="4"/>
      <c r="Y10" s="4"/>
      <c r="Z10" s="45" t="s">
        <v>522</v>
      </c>
      <c r="AA10" s="45">
        <v>0</v>
      </c>
      <c r="AB10" s="4"/>
      <c r="AC10" s="4"/>
      <c r="AD10" s="4"/>
      <c r="AE10" s="4"/>
    </row>
    <row r="11" spans="1:31" ht="14.25" customHeight="1">
      <c r="A11" s="4"/>
      <c r="B11" s="4" t="s">
        <v>558</v>
      </c>
      <c r="C11" s="4"/>
      <c r="D11" s="4"/>
      <c r="E11" s="4" t="s">
        <v>559</v>
      </c>
      <c r="F11" s="4" t="s">
        <v>560</v>
      </c>
      <c r="G11" s="49"/>
      <c r="H11" s="49"/>
      <c r="I11" s="45"/>
      <c r="J11" s="45"/>
      <c r="K11" s="45"/>
      <c r="L11" s="45"/>
      <c r="M11" s="45"/>
      <c r="N11" s="45"/>
      <c r="O11" s="4"/>
      <c r="P11" s="4"/>
      <c r="Q11" s="4"/>
      <c r="R11" s="4"/>
      <c r="S11" s="4"/>
      <c r="T11" s="4"/>
      <c r="U11" s="4"/>
      <c r="V11" s="4"/>
      <c r="W11" s="4"/>
      <c r="X11" s="4"/>
      <c r="Y11" s="4"/>
      <c r="Z11" s="45" t="s">
        <v>370</v>
      </c>
      <c r="AA11" s="45">
        <v>15</v>
      </c>
      <c r="AB11" s="4"/>
      <c r="AC11" s="4"/>
      <c r="AD11" s="4"/>
      <c r="AE11" s="4"/>
    </row>
    <row r="12" spans="1:31" ht="14.25" customHeight="1">
      <c r="A12" s="4"/>
      <c r="B12" s="4"/>
      <c r="C12" s="4"/>
      <c r="D12" s="4"/>
      <c r="E12" s="4"/>
      <c r="F12" s="4" t="s">
        <v>561</v>
      </c>
      <c r="G12" s="49"/>
      <c r="H12" s="49"/>
      <c r="I12" s="45"/>
      <c r="J12" s="45"/>
      <c r="K12" s="45"/>
      <c r="L12" s="45"/>
      <c r="M12" s="45"/>
      <c r="N12" s="45"/>
      <c r="O12" s="4"/>
      <c r="P12" s="4"/>
      <c r="Q12" s="4"/>
      <c r="R12" s="4"/>
      <c r="S12" s="4"/>
      <c r="T12" s="4"/>
      <c r="U12" s="4"/>
      <c r="V12" s="4"/>
      <c r="W12" s="4"/>
      <c r="X12" s="4"/>
      <c r="Y12" s="4"/>
      <c r="Z12" s="45" t="s">
        <v>507</v>
      </c>
      <c r="AA12" s="45">
        <v>0</v>
      </c>
      <c r="AB12" s="4"/>
      <c r="AC12" s="4"/>
      <c r="AD12" s="4"/>
      <c r="AE12" s="4"/>
    </row>
    <row r="13" spans="1:31" ht="14.25" customHeight="1">
      <c r="A13" s="4"/>
      <c r="B13" s="4"/>
      <c r="C13" s="4"/>
      <c r="D13" s="4"/>
      <c r="E13" s="4"/>
      <c r="F13" s="4" t="s">
        <v>562</v>
      </c>
      <c r="G13" s="49"/>
      <c r="H13" s="49"/>
      <c r="I13" s="45"/>
      <c r="J13" s="45"/>
      <c r="K13" s="45"/>
      <c r="L13" s="45"/>
      <c r="M13" s="45"/>
      <c r="N13" s="45"/>
      <c r="O13" s="4"/>
      <c r="P13" s="4"/>
      <c r="Q13" s="4"/>
      <c r="R13" s="4"/>
      <c r="S13" s="4"/>
      <c r="T13" s="4"/>
      <c r="U13" s="4"/>
      <c r="V13" s="4"/>
      <c r="W13" s="4"/>
      <c r="X13" s="4"/>
      <c r="Y13" s="4"/>
      <c r="Z13" s="45" t="s">
        <v>371</v>
      </c>
      <c r="AA13" s="45">
        <v>15</v>
      </c>
      <c r="AB13" s="4"/>
      <c r="AC13" s="4"/>
      <c r="AD13" s="4"/>
      <c r="AE13" s="4"/>
    </row>
    <row r="14" spans="1:31" ht="14.25" customHeight="1">
      <c r="A14" s="4"/>
      <c r="B14" s="4"/>
      <c r="C14" s="4"/>
      <c r="D14" s="4"/>
      <c r="E14" s="4"/>
      <c r="F14" s="4" t="s">
        <v>563</v>
      </c>
      <c r="G14" s="49"/>
      <c r="H14" s="49"/>
      <c r="I14" s="45"/>
      <c r="J14" s="45"/>
      <c r="K14" s="45"/>
      <c r="L14" s="45"/>
      <c r="M14" s="45"/>
      <c r="N14" s="45"/>
      <c r="O14" s="4"/>
      <c r="P14" s="4"/>
      <c r="Q14" s="4"/>
      <c r="R14" s="4"/>
      <c r="S14" s="4"/>
      <c r="T14" s="4"/>
      <c r="U14" s="4"/>
      <c r="V14" s="4"/>
      <c r="W14" s="4"/>
      <c r="X14" s="4"/>
      <c r="Y14" s="4"/>
      <c r="Z14" s="45" t="s">
        <v>508</v>
      </c>
      <c r="AA14" s="45">
        <v>0</v>
      </c>
      <c r="AB14" s="4"/>
      <c r="AC14" s="4"/>
      <c r="AD14" s="4"/>
      <c r="AE14" s="4"/>
    </row>
    <row r="15" spans="1:31" ht="14.25" customHeight="1">
      <c r="A15" s="4"/>
      <c r="B15" s="4"/>
      <c r="C15" s="4"/>
      <c r="D15" s="4"/>
      <c r="E15" s="4"/>
      <c r="F15" s="4" t="s">
        <v>564</v>
      </c>
      <c r="G15" s="49"/>
      <c r="H15" s="49"/>
      <c r="I15" s="45"/>
      <c r="J15" s="45"/>
      <c r="K15" s="45"/>
      <c r="L15" s="45"/>
      <c r="M15" s="45"/>
      <c r="N15" s="45"/>
      <c r="O15" s="4"/>
      <c r="P15" s="4"/>
      <c r="Q15" s="4"/>
      <c r="R15" s="4"/>
      <c r="S15" s="4"/>
      <c r="T15" s="4"/>
      <c r="U15" s="4"/>
      <c r="V15" s="4"/>
      <c r="W15" s="4"/>
      <c r="X15" s="4"/>
      <c r="Y15" s="4"/>
      <c r="Z15" s="45" t="s">
        <v>372</v>
      </c>
      <c r="AA15" s="45">
        <v>10</v>
      </c>
      <c r="AB15" s="4"/>
      <c r="AC15" s="4"/>
      <c r="AD15" s="4"/>
      <c r="AE15" s="4"/>
    </row>
    <row r="16" spans="1:31" ht="14.25" customHeight="1">
      <c r="A16" s="4"/>
      <c r="B16" s="4"/>
      <c r="C16" s="4"/>
      <c r="D16" s="4"/>
      <c r="E16" s="4"/>
      <c r="F16" s="4" t="s">
        <v>565</v>
      </c>
      <c r="G16" s="49"/>
      <c r="H16" s="49"/>
      <c r="I16" s="45"/>
      <c r="J16" s="45"/>
      <c r="K16" s="45"/>
      <c r="L16" s="45"/>
      <c r="M16" s="45"/>
      <c r="N16" s="45"/>
      <c r="O16" s="4"/>
      <c r="P16" s="4"/>
      <c r="Q16" s="4"/>
      <c r="R16" s="4"/>
      <c r="S16" s="4"/>
      <c r="T16" s="4"/>
      <c r="U16" s="4"/>
      <c r="V16" s="4"/>
      <c r="W16" s="4"/>
      <c r="X16" s="4"/>
      <c r="Y16" s="4"/>
      <c r="Z16" s="45" t="s">
        <v>509</v>
      </c>
      <c r="AA16" s="45">
        <v>5</v>
      </c>
      <c r="AB16" s="4"/>
      <c r="AC16" s="4"/>
      <c r="AD16" s="4"/>
      <c r="AE16" s="4"/>
    </row>
    <row r="17" spans="1:31" ht="14.25" customHeight="1">
      <c r="A17" s="4"/>
      <c r="B17" s="4"/>
      <c r="C17" s="4"/>
      <c r="D17" s="4"/>
      <c r="E17" s="4"/>
      <c r="F17" s="4" t="s">
        <v>566</v>
      </c>
      <c r="G17" s="49"/>
      <c r="H17" s="49"/>
      <c r="I17" s="45"/>
      <c r="J17" s="45"/>
      <c r="K17" s="45"/>
      <c r="L17" s="45"/>
      <c r="M17" s="45"/>
      <c r="N17" s="45"/>
      <c r="O17" s="4"/>
      <c r="P17" s="4"/>
      <c r="Q17" s="4"/>
      <c r="R17" s="4"/>
      <c r="S17" s="4"/>
      <c r="T17" s="4"/>
      <c r="U17" s="4"/>
      <c r="V17" s="4"/>
      <c r="W17" s="4"/>
      <c r="X17" s="4"/>
      <c r="Y17" s="4"/>
      <c r="Z17" s="45" t="s">
        <v>523</v>
      </c>
      <c r="AA17" s="45">
        <v>0</v>
      </c>
      <c r="AB17" s="4"/>
      <c r="AC17" s="4"/>
      <c r="AD17" s="4"/>
      <c r="AE17" s="4"/>
    </row>
    <row r="18" spans="1:31" ht="14.25" customHeight="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25" customHeight="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25" customHeight="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4.2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4.2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4.2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4.2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4.2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4.2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4.2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4.2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4.2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4.2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4.2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4.2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4.2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4.2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4.2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4.2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4.2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4.2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4.2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4.2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4.2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4.2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4.2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4.2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4.2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4.2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4.2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4.2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4.2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4.2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4.2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4.2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4.2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4.2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4.2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4.2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4.2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4.2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4.2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4.2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4.2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4.2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4.2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4.2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4.2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4.2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4.2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4.2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4.2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4.2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4.2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4.2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4.2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4.2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4.2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4.2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4.2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4.2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4.2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4.2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4.2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4.2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4.2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4.2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4.2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4.2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4.2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4.2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4.2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4.2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4.2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4.2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4.2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4.2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4.2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4.2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4.2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4.2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4.2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4.2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4.2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4.2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4.2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4.2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4.2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4.2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4.2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4.2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4.2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4.2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4.2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4.2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4.2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4.2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4.2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4.2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4.2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4.2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4.2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4.2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4.2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4.2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4.2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4.2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4.2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4.2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4.2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4.2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4.2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4.2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4.2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4.2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4.2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4.2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4.2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4.2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4.2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4.2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4.2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4.2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4.2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4.2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4.2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4.2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4.2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4.2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4.2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4.2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4.2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4.2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4.2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4.2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4.2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4.2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4.2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4.2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4.2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4.2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4.2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4.2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4.2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4.2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4.2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4.2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4.2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4.2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4.2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4.2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4.2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4.2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4.2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4.2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4.2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4.2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4.2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4.2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4.2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4.2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4.2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4.2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4.2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4.2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4.2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4.2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4.2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4.2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4.2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4.2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4.2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4.2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4.2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4.2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4.2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4.2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4.2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4.2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4.2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4.2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4.2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4.2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4.2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4.2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4.2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4.2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4.2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4.2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4.2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4.2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4.2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4.2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4.2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4.2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4.2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4.2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4.2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4.2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4.2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4.2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4.2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4.2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4.2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4.2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4.2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4.2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4.2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4.2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4.2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4.2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4.2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4.2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4.2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4.2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4.2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4.2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4.2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4.2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4.2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4.2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4.2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4.2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4.2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4.2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4.2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4.2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4.2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4.2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4.2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4.2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4.2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4.2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4.2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4.2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4.2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4.2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4.2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4.2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4.2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4.2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4.2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4.2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4.2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4.2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4.2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4.2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4.2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4.2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4.2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4.2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4.2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4.2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4.2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4.2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4.2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4.2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4.2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4.2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4.2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4.2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4.2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4.2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4.2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4.2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4.2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4.2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4.2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4.2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4.2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4.2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4.2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4.2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4.2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4.2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4.2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4.2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4.2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4.2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4.2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4.2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4.2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4.2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4.2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4.2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4.2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4.2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4.2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4.2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4.2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4.2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4.2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4.2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4.2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4.2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4.2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4.2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4.2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4.2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4.2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4.2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4.2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4.2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4.2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4.2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4.2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4.2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4.2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4.2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4.2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4.2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4.2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4.2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4.2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4.2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4.2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4.2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4.2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4.2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4.2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4.2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4.2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4.2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4.2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4.2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4.2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4.2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4.2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4.2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4.2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4.2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4.2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4.2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4.2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4.2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4.2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4.2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4.2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4.2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4.2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4.2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4.2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4.2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4.2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4.2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4.2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4.2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4.2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4.2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4.2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4.2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4.2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4.2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4.2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4.2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4.2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4.2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4.2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4.2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4.2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4.2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4.2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4.2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4.2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4.2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4.2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4.2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4.2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4.2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4.2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4.2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4.2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4.2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4.2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4.2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4.2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4.2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4.2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4.2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4.2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4.2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4.2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4.2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4.2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4.2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4.2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4.2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4.2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4.2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4.2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4.2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4.2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4.2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4.2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4.2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4.2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4.2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4.2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4.2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4.2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4.2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4.2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4.2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4.2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4.2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4.2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4.2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4.2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4.2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4.2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4.2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4.2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4.2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4.2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4.2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4.2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4.2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4.2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4.2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4.2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4.2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4.2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4.2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4.2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4.2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4.2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4.2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4.2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4.2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4.2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4.2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4.2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4.2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4.2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4.2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4.2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4.2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4.2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4.2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4.2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4.2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4.2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4.2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4.2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4.2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4.2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4.2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4.2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4.2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4.2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4.2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4.2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4.2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4.2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4.2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4.2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4.2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4.2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4.2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4.2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4.2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4.2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4.2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4.2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4.2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4.2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4.2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4.2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4.2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4.2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4.2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4.2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4.2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4.2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4.2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4.2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4.2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4.2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4.2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4.2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4.2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4.2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4.2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4.2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4.2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4.2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4.2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4.2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4.2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4.2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4.2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4.2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4.2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4.2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4.2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4.2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4.2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4.2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4.2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4.2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4.2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4.2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4.2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4.2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4.2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4.2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4.2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4.2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4.2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4.2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4.2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4.2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4.2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4.2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4.2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4.2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4.2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4.2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4.2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4.2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4.2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4.2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4.2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4.2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4.2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4.2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4.2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4.2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4.2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4.2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4.2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4.2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4.2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4.2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4.2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4.2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4.2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4.2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4.2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4.2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4.2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4.2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4.2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4.2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4.2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4.2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4.2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4.2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4.2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4.2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4.2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4.2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4.2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4.2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4.2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4.2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4.2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4.2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4.2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4.2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4.2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4.2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4.2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4.2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4.2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4.2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4.2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4.2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4.2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4.2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4.2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4.2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4.2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4.2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4.2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4.2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4.2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4.2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4.2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4.2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4.2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4.2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4.2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4.2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4.2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4.2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4.2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4.2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4.2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4.2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4.2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4.2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4.2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4.2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4.2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4.2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4.2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4.2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4.2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4.2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4.2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4.2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4.2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4.2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4.2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4.2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4.2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4.2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4.2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4.2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4.2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4.2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4.2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4.2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4.2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4.2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4.2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4.2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4.2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4.2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4.2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4.2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4.2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4.2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4.2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4.2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4.2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4.2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4.2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4.2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4.2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4.2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4.2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4.2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4.2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4.2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4.2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4.2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4.2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4.2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4.2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4.2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4.2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4.2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4.2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4.2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4.2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4.2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4.2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4.2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4.2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4.2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4.2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4.2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4.2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4.2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4.2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4.2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4.2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4.2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4.2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4.2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4.2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4.2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4.2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4.2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4.2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4.2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4.2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4.2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4.2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4.2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4.2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4.2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4.2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4.2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4.2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4.2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4.2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4.2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4.2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4.2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4.2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4.2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4.2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4.2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4.2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4.2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4.2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4.2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4.2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4.2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4.2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4.2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4.2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4.2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4.2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4.2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4.2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4.2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4.2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4.2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4.2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4.2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4.2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4.2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4.2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4.2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4.2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4.2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4.2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4.2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4.2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4.2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4.2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4.2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4.2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4.2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4.2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4.2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4.2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4.2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4.2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4.2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4.2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4.2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4.2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4.2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4.2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4.2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4.2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4.2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4.2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4.2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4.2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4.2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4.2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4.2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4.2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4.2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4.2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4.2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4.2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4.2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4.2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4.2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4.2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4.2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4.2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4.2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4.2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4.2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4.2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4.2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4.2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4.2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4.2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4.2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4.2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4.2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4.2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4.2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4.2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4.2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4.2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4.2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4.2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4.2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4.2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4.2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4.2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4.2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4.2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4.2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4.2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4.2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4.2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4.2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4.2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4.2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4.2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4.2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4.2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4.2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4.2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4.2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4.2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4.2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4.2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4.2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4.2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4.2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4.2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4.2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4.2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4.2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4.2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4.2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4.2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4.2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4.2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4.2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4.2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4.2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4.2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4.2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4.2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4.2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4.2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4.2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4.2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4.2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4.2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4.2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4.2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4.2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4.2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4.2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4.2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4.2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4.2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4.2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4.2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4.2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4.2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4.2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4.2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4.2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4.2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4.2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4.2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4.2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4.2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4.2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4.2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4.2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4.2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4.2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4.2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4.2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4.2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4.2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4.2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4.2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4.2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4.2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4.2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4.2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4.2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4.2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4.2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4.2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4.2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4.2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4.2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4.2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4.2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4.2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4.2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4.2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4.2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4.2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4.2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4.2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4.2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4.2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4.2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4.2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4.2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4.2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4.2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4.2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4.2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4.2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4.2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4.2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4.2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4.2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4.2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4.2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4.2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4.2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4.2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4.2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4.2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4.2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4.2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4.2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4.2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4.2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4.2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4.2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4.2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4.2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4.2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4.2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4.2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4.2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4.2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4.2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4.2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4.2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4.2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4.2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4.2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4.2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4.2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4.2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4.2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4.2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4.2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4.2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4.2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4.2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4.2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4.2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4.2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4.2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4.2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4.2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4.2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4.2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4.2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4.2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4.2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4.2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4.2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4.2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4.2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4.2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4.2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4.2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4.2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4.2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4.2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4.2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4.2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4.2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4.2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4.2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4.2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4.2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4.2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4.2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4.2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4.2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4.2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4.2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4.2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4.2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4.2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4.2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4.2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4.2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4.2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4.2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4.2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4.2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4.2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4.2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4.2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4.2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4.2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4.2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4.2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4.2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4.2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4.2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4.2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4.2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4.2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4.2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4.2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4.2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4.2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4.2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4.2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4.2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4.2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4.2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4.2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4.2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4.2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567</v>
      </c>
      <c r="B1" s="51" t="s">
        <v>463</v>
      </c>
      <c r="C1" s="51" t="s">
        <v>568</v>
      </c>
      <c r="D1" s="51" t="s">
        <v>569</v>
      </c>
      <c r="E1" s="52"/>
      <c r="F1" s="52"/>
      <c r="G1" s="52"/>
      <c r="H1" s="52"/>
      <c r="I1" s="52"/>
      <c r="J1" s="52"/>
      <c r="K1" s="52"/>
      <c r="L1" s="52"/>
      <c r="M1" s="52"/>
      <c r="N1" s="52"/>
      <c r="O1" s="52"/>
      <c r="P1" s="52"/>
      <c r="Q1" s="52"/>
      <c r="R1" s="52"/>
      <c r="S1" s="52"/>
      <c r="T1" s="52"/>
      <c r="U1" s="52"/>
      <c r="V1" s="52"/>
      <c r="W1" s="52"/>
      <c r="X1" s="52"/>
      <c r="Y1" s="52"/>
      <c r="Z1" s="52"/>
    </row>
    <row r="2" spans="1:26" ht="99">
      <c r="A2" s="53" t="s">
        <v>6</v>
      </c>
      <c r="B2" s="54" t="s">
        <v>570</v>
      </c>
      <c r="C2" s="54" t="s">
        <v>571</v>
      </c>
      <c r="D2" s="54" t="s">
        <v>572</v>
      </c>
      <c r="E2" s="55"/>
      <c r="F2" s="55"/>
      <c r="G2" s="55"/>
      <c r="H2" s="55"/>
      <c r="I2" s="55"/>
      <c r="J2" s="55"/>
      <c r="K2" s="55"/>
      <c r="L2" s="55"/>
      <c r="M2" s="55"/>
      <c r="N2" s="55"/>
      <c r="O2" s="55"/>
      <c r="P2" s="55"/>
      <c r="Q2" s="55"/>
      <c r="R2" s="55"/>
      <c r="S2" s="55"/>
      <c r="T2" s="55"/>
      <c r="U2" s="55"/>
      <c r="V2" s="55"/>
      <c r="W2" s="55"/>
      <c r="X2" s="55"/>
      <c r="Y2" s="55"/>
      <c r="Z2" s="55"/>
    </row>
    <row r="3" spans="1:26" ht="117">
      <c r="A3" s="53" t="s">
        <v>494</v>
      </c>
      <c r="B3" s="54" t="s">
        <v>573</v>
      </c>
      <c r="C3" s="54" t="s">
        <v>574</v>
      </c>
      <c r="D3" s="54" t="s">
        <v>575</v>
      </c>
      <c r="E3" s="55"/>
      <c r="F3" s="55"/>
      <c r="G3" s="55"/>
      <c r="H3" s="55"/>
      <c r="I3" s="55"/>
      <c r="J3" s="55"/>
      <c r="K3" s="55"/>
      <c r="L3" s="55"/>
      <c r="M3" s="55"/>
      <c r="N3" s="55"/>
      <c r="O3" s="55"/>
      <c r="P3" s="55"/>
      <c r="Q3" s="55"/>
      <c r="R3" s="55"/>
      <c r="S3" s="55"/>
      <c r="T3" s="55"/>
      <c r="U3" s="55"/>
      <c r="V3" s="55"/>
      <c r="W3" s="55"/>
      <c r="X3" s="55"/>
      <c r="Y3" s="55"/>
      <c r="Z3" s="55"/>
    </row>
    <row r="4" spans="1:26" ht="63">
      <c r="A4" s="53" t="s">
        <v>545</v>
      </c>
      <c r="B4" s="54" t="s">
        <v>576</v>
      </c>
      <c r="C4" s="54" t="s">
        <v>577</v>
      </c>
      <c r="D4" s="54" t="s">
        <v>578</v>
      </c>
      <c r="E4" s="55"/>
      <c r="F4" s="55"/>
      <c r="G4" s="55"/>
      <c r="H4" s="55"/>
      <c r="I4" s="55"/>
      <c r="J4" s="55"/>
      <c r="K4" s="55"/>
      <c r="L4" s="55"/>
      <c r="M4" s="55"/>
      <c r="N4" s="55"/>
      <c r="O4" s="55"/>
      <c r="P4" s="55"/>
      <c r="Q4" s="55"/>
      <c r="R4" s="55"/>
      <c r="S4" s="55"/>
      <c r="T4" s="55"/>
      <c r="U4" s="55"/>
      <c r="V4" s="55"/>
      <c r="W4" s="55"/>
      <c r="X4" s="55"/>
      <c r="Y4" s="55"/>
      <c r="Z4" s="55"/>
    </row>
    <row r="5" spans="1:26" ht="45">
      <c r="A5" s="53" t="s">
        <v>549</v>
      </c>
      <c r="B5" s="54" t="s">
        <v>579</v>
      </c>
      <c r="C5" s="54" t="s">
        <v>580</v>
      </c>
      <c r="D5" s="54" t="s">
        <v>581</v>
      </c>
      <c r="E5" s="55"/>
      <c r="F5" s="55"/>
      <c r="G5" s="55"/>
      <c r="H5" s="55"/>
      <c r="I5" s="55"/>
      <c r="J5" s="55"/>
      <c r="K5" s="55"/>
      <c r="L5" s="55"/>
      <c r="M5" s="55"/>
      <c r="N5" s="55"/>
      <c r="O5" s="55"/>
      <c r="P5" s="55"/>
      <c r="Q5" s="55"/>
      <c r="R5" s="55"/>
      <c r="S5" s="55"/>
      <c r="T5" s="55"/>
      <c r="U5" s="55"/>
      <c r="V5" s="55"/>
      <c r="W5" s="55"/>
      <c r="X5" s="55"/>
      <c r="Y5" s="55"/>
      <c r="Z5" s="55"/>
    </row>
    <row r="6" spans="1:26" ht="63">
      <c r="A6" s="53" t="s">
        <v>553</v>
      </c>
      <c r="B6" s="54" t="s">
        <v>582</v>
      </c>
      <c r="C6" s="54" t="s">
        <v>583</v>
      </c>
      <c r="D6" s="54" t="s">
        <v>578</v>
      </c>
      <c r="E6" s="55"/>
      <c r="F6" s="55"/>
      <c r="G6" s="55"/>
      <c r="H6" s="55"/>
      <c r="I6" s="55"/>
      <c r="J6" s="55"/>
      <c r="K6" s="55"/>
      <c r="L6" s="55"/>
      <c r="M6" s="55"/>
      <c r="N6" s="55"/>
      <c r="O6" s="55"/>
      <c r="P6" s="55"/>
      <c r="Q6" s="55"/>
      <c r="R6" s="55"/>
      <c r="S6" s="55"/>
      <c r="T6" s="55"/>
      <c r="U6" s="55"/>
      <c r="V6" s="55"/>
      <c r="W6" s="55"/>
      <c r="X6" s="55"/>
      <c r="Y6" s="55"/>
      <c r="Z6" s="55"/>
    </row>
    <row r="7" spans="1:26" ht="120" customHeight="1">
      <c r="A7" s="53" t="s">
        <v>530</v>
      </c>
      <c r="B7" s="54" t="s">
        <v>584</v>
      </c>
      <c r="C7" s="54" t="s">
        <v>585</v>
      </c>
      <c r="D7" s="54" t="s">
        <v>586</v>
      </c>
      <c r="E7" s="55"/>
      <c r="F7" s="55"/>
      <c r="G7" s="55"/>
      <c r="H7" s="55"/>
      <c r="I7" s="55"/>
      <c r="J7" s="55"/>
      <c r="K7" s="55"/>
      <c r="L7" s="55"/>
      <c r="M7" s="55"/>
      <c r="N7" s="55"/>
      <c r="O7" s="55"/>
      <c r="P7" s="55"/>
      <c r="Q7" s="55"/>
      <c r="R7" s="55"/>
      <c r="S7" s="55"/>
      <c r="T7" s="55"/>
      <c r="U7" s="55"/>
      <c r="V7" s="55"/>
      <c r="W7" s="55"/>
      <c r="X7" s="55"/>
      <c r="Y7" s="55"/>
      <c r="Z7" s="55"/>
    </row>
    <row r="8" spans="1:26" ht="54">
      <c r="A8" s="53" t="s">
        <v>516</v>
      </c>
      <c r="B8" s="54" t="s">
        <v>587</v>
      </c>
      <c r="C8" s="54" t="s">
        <v>588</v>
      </c>
      <c r="D8" s="54" t="s">
        <v>575</v>
      </c>
      <c r="E8" s="55"/>
      <c r="F8" s="55"/>
      <c r="G8" s="55"/>
      <c r="H8" s="55"/>
      <c r="I8" s="55"/>
      <c r="J8" s="55"/>
      <c r="K8" s="55"/>
      <c r="L8" s="55"/>
      <c r="M8" s="55"/>
      <c r="N8" s="55"/>
      <c r="O8" s="55"/>
      <c r="P8" s="55"/>
      <c r="Q8" s="55"/>
      <c r="R8" s="55"/>
      <c r="S8" s="55"/>
      <c r="T8" s="55"/>
      <c r="U8" s="55"/>
      <c r="V8" s="55"/>
      <c r="W8" s="55"/>
      <c r="X8" s="55"/>
      <c r="Y8" s="55"/>
      <c r="Z8" s="55"/>
    </row>
    <row r="9" spans="1:26" ht="63">
      <c r="A9" s="53" t="s">
        <v>539</v>
      </c>
      <c r="B9" s="54" t="s">
        <v>589</v>
      </c>
      <c r="C9" s="54" t="s">
        <v>590</v>
      </c>
      <c r="D9" s="54" t="s">
        <v>591</v>
      </c>
      <c r="E9" s="55"/>
      <c r="F9" s="55"/>
      <c r="G9" s="55"/>
      <c r="H9" s="55"/>
      <c r="I9" s="55"/>
      <c r="J9" s="55"/>
      <c r="K9" s="55"/>
      <c r="L9" s="55"/>
      <c r="M9" s="55"/>
      <c r="N9" s="55"/>
      <c r="O9" s="55"/>
      <c r="P9" s="55"/>
      <c r="Q9" s="55"/>
      <c r="R9" s="55"/>
      <c r="S9" s="55"/>
      <c r="T9" s="55"/>
      <c r="U9" s="55"/>
      <c r="V9" s="55"/>
      <c r="W9" s="55"/>
      <c r="X9" s="55"/>
      <c r="Y9" s="55"/>
      <c r="Z9" s="55"/>
    </row>
    <row r="10" spans="1:26" ht="63">
      <c r="A10" s="53" t="s">
        <v>557</v>
      </c>
      <c r="B10" s="54" t="s">
        <v>592</v>
      </c>
      <c r="C10" s="54" t="s">
        <v>593</v>
      </c>
      <c r="D10" s="54" t="s">
        <v>578</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560</v>
      </c>
      <c r="B11" s="54" t="s">
        <v>594</v>
      </c>
      <c r="C11" s="54" t="s">
        <v>595</v>
      </c>
      <c r="D11" s="54" t="s">
        <v>578</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561</v>
      </c>
      <c r="B12" s="54" t="s">
        <v>596</v>
      </c>
      <c r="C12" s="54" t="s">
        <v>597</v>
      </c>
      <c r="D12" s="54" t="s">
        <v>578</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562</v>
      </c>
      <c r="B13" s="54" t="s">
        <v>598</v>
      </c>
      <c r="C13" s="54" t="s">
        <v>599</v>
      </c>
      <c r="D13" s="54" t="s">
        <v>578</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563</v>
      </c>
      <c r="B14" s="54" t="s">
        <v>600</v>
      </c>
      <c r="C14" s="54" t="s">
        <v>601</v>
      </c>
      <c r="D14" s="54" t="s">
        <v>578</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564</v>
      </c>
      <c r="B15" s="54" t="s">
        <v>602</v>
      </c>
      <c r="C15" s="54" t="s">
        <v>603</v>
      </c>
      <c r="D15" s="54" t="s">
        <v>604</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566</v>
      </c>
      <c r="B16" s="56"/>
      <c r="C16" s="56"/>
      <c r="D16" s="54" t="s">
        <v>586</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565</v>
      </c>
      <c r="B17" s="54" t="s">
        <v>605</v>
      </c>
      <c r="C17" s="54" t="s">
        <v>606</v>
      </c>
      <c r="D17" s="54" t="s">
        <v>578</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0"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85"/>
      <c r="B1" s="68"/>
      <c r="C1" s="86" t="s">
        <v>0</v>
      </c>
      <c r="D1" s="74"/>
      <c r="E1" s="74"/>
      <c r="F1" s="74"/>
      <c r="G1" s="74"/>
      <c r="H1" s="74"/>
      <c r="I1" s="74"/>
      <c r="J1" s="74"/>
      <c r="K1" s="74"/>
      <c r="L1" s="74"/>
      <c r="M1" s="74"/>
      <c r="N1" s="74"/>
      <c r="O1" s="74"/>
      <c r="P1" s="74"/>
      <c r="Q1" s="74"/>
      <c r="R1" s="74"/>
      <c r="S1" s="74"/>
      <c r="T1" s="74"/>
      <c r="U1" s="68"/>
      <c r="V1" s="12" t="s">
        <v>133</v>
      </c>
      <c r="W1" s="4"/>
      <c r="X1" s="4"/>
      <c r="Y1" s="4"/>
      <c r="Z1" s="4"/>
    </row>
    <row r="2" spans="1:26" ht="16.5" customHeight="1">
      <c r="A2" s="69"/>
      <c r="B2" s="70"/>
      <c r="C2" s="69"/>
      <c r="D2" s="75"/>
      <c r="E2" s="75"/>
      <c r="F2" s="75"/>
      <c r="G2" s="75"/>
      <c r="H2" s="75"/>
      <c r="I2" s="75"/>
      <c r="J2" s="75"/>
      <c r="K2" s="75"/>
      <c r="L2" s="75"/>
      <c r="M2" s="75"/>
      <c r="N2" s="75"/>
      <c r="O2" s="75"/>
      <c r="P2" s="75"/>
      <c r="Q2" s="75"/>
      <c r="R2" s="75"/>
      <c r="S2" s="75"/>
      <c r="T2" s="75"/>
      <c r="U2" s="70"/>
      <c r="V2" s="12" t="s">
        <v>134</v>
      </c>
      <c r="W2" s="4"/>
      <c r="X2" s="4"/>
      <c r="Y2" s="4"/>
      <c r="Z2" s="4"/>
    </row>
    <row r="3" spans="1:26" ht="16.5" customHeight="1">
      <c r="A3" s="69"/>
      <c r="B3" s="70"/>
      <c r="C3" s="69"/>
      <c r="D3" s="75"/>
      <c r="E3" s="75"/>
      <c r="F3" s="75"/>
      <c r="G3" s="75"/>
      <c r="H3" s="75"/>
      <c r="I3" s="75"/>
      <c r="J3" s="75"/>
      <c r="K3" s="75"/>
      <c r="L3" s="75"/>
      <c r="M3" s="75"/>
      <c r="N3" s="75"/>
      <c r="O3" s="75"/>
      <c r="P3" s="75"/>
      <c r="Q3" s="75"/>
      <c r="R3" s="75"/>
      <c r="S3" s="75"/>
      <c r="T3" s="75"/>
      <c r="U3" s="70"/>
      <c r="V3" s="12" t="s">
        <v>135</v>
      </c>
      <c r="W3" s="4"/>
      <c r="X3" s="4"/>
      <c r="Y3" s="4"/>
      <c r="Z3" s="4"/>
    </row>
    <row r="4" spans="1:26" ht="15.75" customHeight="1">
      <c r="A4" s="71"/>
      <c r="B4" s="72"/>
      <c r="C4" s="71"/>
      <c r="D4" s="76"/>
      <c r="E4" s="76"/>
      <c r="F4" s="76"/>
      <c r="G4" s="76"/>
      <c r="H4" s="76"/>
      <c r="I4" s="76"/>
      <c r="J4" s="76"/>
      <c r="K4" s="76"/>
      <c r="L4" s="76"/>
      <c r="M4" s="76"/>
      <c r="N4" s="76"/>
      <c r="O4" s="76"/>
      <c r="P4" s="76"/>
      <c r="Q4" s="76"/>
      <c r="R4" s="76"/>
      <c r="S4" s="76"/>
      <c r="T4" s="76"/>
      <c r="U4" s="72"/>
      <c r="V4" s="12" t="s">
        <v>136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87" t="s">
        <v>137</v>
      </c>
      <c r="B6" s="89" t="s">
        <v>138</v>
      </c>
      <c r="C6" s="90" t="s">
        <v>139</v>
      </c>
      <c r="D6" s="59"/>
      <c r="E6" s="59"/>
      <c r="F6" s="59"/>
      <c r="G6" s="59"/>
      <c r="H6" s="59"/>
      <c r="I6" s="59"/>
      <c r="J6" s="60"/>
      <c r="K6" s="90" t="s">
        <v>140</v>
      </c>
      <c r="L6" s="59"/>
      <c r="M6" s="59"/>
      <c r="N6" s="59"/>
      <c r="O6" s="59"/>
      <c r="P6" s="60"/>
      <c r="Q6" s="90" t="s">
        <v>141</v>
      </c>
      <c r="R6" s="59"/>
      <c r="S6" s="59"/>
      <c r="T6" s="59"/>
      <c r="U6" s="59"/>
      <c r="V6" s="60"/>
      <c r="W6" s="4"/>
      <c r="X6" s="4"/>
      <c r="Y6" s="4"/>
      <c r="Z6" s="4"/>
    </row>
    <row r="7" spans="1:26" ht="18" customHeight="1">
      <c r="A7" s="88"/>
      <c r="B7" s="88"/>
      <c r="C7" s="82" t="s">
        <v>142</v>
      </c>
      <c r="D7" s="82" t="s">
        <v>143</v>
      </c>
      <c r="E7" s="82" t="s">
        <v>144</v>
      </c>
      <c r="F7" s="82" t="s">
        <v>145</v>
      </c>
      <c r="G7" s="91" t="s">
        <v>146</v>
      </c>
      <c r="H7" s="82" t="s">
        <v>147</v>
      </c>
      <c r="I7" s="82" t="s">
        <v>148</v>
      </c>
      <c r="J7" s="82" t="s">
        <v>149</v>
      </c>
      <c r="K7" s="84" t="s">
        <v>150</v>
      </c>
      <c r="L7" s="89" t="s">
        <v>151</v>
      </c>
      <c r="M7" s="92" t="s">
        <v>152</v>
      </c>
      <c r="N7" s="84" t="s">
        <v>153</v>
      </c>
      <c r="O7" s="89" t="s">
        <v>151</v>
      </c>
      <c r="P7" s="84" t="s">
        <v>154</v>
      </c>
      <c r="Q7" s="82" t="s">
        <v>155</v>
      </c>
      <c r="R7" s="82" t="s">
        <v>156</v>
      </c>
      <c r="S7" s="82" t="s">
        <v>157</v>
      </c>
      <c r="T7" s="82" t="s">
        <v>158</v>
      </c>
      <c r="U7" s="84" t="s">
        <v>159</v>
      </c>
      <c r="V7" s="82" t="s">
        <v>160</v>
      </c>
      <c r="W7" s="4"/>
      <c r="X7" s="4"/>
      <c r="Y7" s="4"/>
      <c r="Z7" s="4"/>
    </row>
    <row r="8" spans="1:26" ht="34.5" customHeight="1">
      <c r="A8" s="83"/>
      <c r="B8" s="83"/>
      <c r="C8" s="83"/>
      <c r="D8" s="83"/>
      <c r="E8" s="83"/>
      <c r="F8" s="83"/>
      <c r="G8" s="83"/>
      <c r="H8" s="83"/>
      <c r="I8" s="83"/>
      <c r="J8" s="83"/>
      <c r="K8" s="83"/>
      <c r="L8" s="83"/>
      <c r="M8" s="83"/>
      <c r="N8" s="83"/>
      <c r="O8" s="83"/>
      <c r="P8" s="83"/>
      <c r="Q8" s="83"/>
      <c r="R8" s="83"/>
      <c r="S8" s="83"/>
      <c r="T8" s="83"/>
      <c r="U8" s="83"/>
      <c r="V8" s="83"/>
      <c r="W8" s="4"/>
      <c r="X8" s="4"/>
      <c r="Y8" s="4"/>
      <c r="Z8" s="4"/>
    </row>
    <row r="9" spans="1:26" ht="16.5" customHeight="1">
      <c r="A9" s="93">
        <v>1</v>
      </c>
      <c r="B9" s="94" t="str">
        <f>IF(C9="","",
IF('1. Punto de Partida'!$C$6="","",'1. Punto de Partida'!$C$6))</f>
        <v>Direccionamiento Estratégico</v>
      </c>
      <c r="C9" s="94" t="s">
        <v>161</v>
      </c>
      <c r="D9" s="94" t="s">
        <v>162</v>
      </c>
      <c r="E9" s="94" t="s">
        <v>163</v>
      </c>
      <c r="F9" s="94" t="s">
        <v>164</v>
      </c>
      <c r="G9" s="94" t="s">
        <v>165</v>
      </c>
      <c r="H9" s="94" t="s">
        <v>166</v>
      </c>
      <c r="I9" s="94" t="s">
        <v>167</v>
      </c>
      <c r="J9" s="94" t="s">
        <v>168</v>
      </c>
      <c r="K9" s="99" t="str">
        <f>IFERROR(MID(J9,1,SEARCH(":",J9,1)-1),"")</f>
        <v>Rara vez</v>
      </c>
      <c r="L9" s="96">
        <f>IF(OR(K9="Rara vez",K9="Muy Baja"),0.2,
IF(OR(K9="Improbable",K9="Baja"),0.4,
IF(OR(K9="Posible",K9="Media"),0.6,
IF(OR(K9="Probable",K9="Alta"),0.8,
IF(OR(K9="Casi seguro",K9="Muy Alta"),1,"")))))</f>
        <v>0.2</v>
      </c>
      <c r="M9" s="98" t="s">
        <v>169</v>
      </c>
      <c r="N9" s="99"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96">
        <f>IF(N9="Leve",0.2,
IF(N9="Menor",0.4,
IF(N9="Moderado",0.6,
IF(N9="Mayor",0.8,
IF(N9="Catastrófico",1,"")))))</f>
        <v>1</v>
      </c>
      <c r="P9" s="97"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5"/>
      <c r="R9" s="95"/>
      <c r="S9" s="95"/>
      <c r="T9" s="95"/>
      <c r="U9" s="94" t="str">
        <f>IF(S9="","","Cuatrimestral")</f>
        <v/>
      </c>
      <c r="V9" s="94"/>
      <c r="W9" s="4"/>
      <c r="X9" s="4"/>
      <c r="Y9" s="4"/>
      <c r="Z9" s="4"/>
    </row>
    <row r="10" spans="1:26" ht="16.5" customHeight="1">
      <c r="A10" s="88"/>
      <c r="B10" s="88"/>
      <c r="C10" s="88"/>
      <c r="D10" s="88"/>
      <c r="E10" s="88"/>
      <c r="F10" s="88"/>
      <c r="G10" s="88"/>
      <c r="H10" s="88"/>
      <c r="I10" s="88"/>
      <c r="J10" s="88"/>
      <c r="K10" s="88"/>
      <c r="L10" s="88"/>
      <c r="M10" s="88"/>
      <c r="N10" s="88"/>
      <c r="O10" s="88"/>
      <c r="P10" s="88"/>
      <c r="Q10" s="88"/>
      <c r="R10" s="88"/>
      <c r="S10" s="88"/>
      <c r="T10" s="88"/>
      <c r="U10" s="88"/>
      <c r="V10" s="88"/>
      <c r="W10" s="4"/>
      <c r="X10" s="4"/>
      <c r="Y10" s="4"/>
      <c r="Z10" s="4"/>
    </row>
    <row r="11" spans="1:26" ht="16.5" customHeight="1">
      <c r="A11" s="83"/>
      <c r="B11" s="83"/>
      <c r="C11" s="83"/>
      <c r="D11" s="83"/>
      <c r="E11" s="83"/>
      <c r="F11" s="83"/>
      <c r="G11" s="83"/>
      <c r="H11" s="83"/>
      <c r="I11" s="83"/>
      <c r="J11" s="83"/>
      <c r="K11" s="83"/>
      <c r="L11" s="83"/>
      <c r="M11" s="83"/>
      <c r="N11" s="83"/>
      <c r="O11" s="83"/>
      <c r="P11" s="83"/>
      <c r="Q11" s="83"/>
      <c r="R11" s="83"/>
      <c r="S11" s="83"/>
      <c r="T11" s="83"/>
      <c r="U11" s="83"/>
      <c r="V11" s="83"/>
      <c r="W11" s="4"/>
      <c r="X11" s="4"/>
      <c r="Y11" s="4"/>
      <c r="Z11" s="4"/>
    </row>
    <row r="12" spans="1:26" ht="16.5" customHeight="1">
      <c r="A12" s="93">
        <v>2</v>
      </c>
      <c r="B12" s="94" t="str">
        <f>IF(C12="","",
IF('1. Punto de Partida'!$C$6="","",'1. Punto de Partida'!$C$6))</f>
        <v>Direccionamiento Estratégico</v>
      </c>
      <c r="C12" s="94" t="s">
        <v>170</v>
      </c>
      <c r="D12" s="94" t="s">
        <v>162</v>
      </c>
      <c r="E12" s="94" t="s">
        <v>171</v>
      </c>
      <c r="F12" s="94" t="s">
        <v>172</v>
      </c>
      <c r="G12" s="94" t="s">
        <v>173</v>
      </c>
      <c r="H12" s="94" t="s">
        <v>174</v>
      </c>
      <c r="I12" s="94" t="s">
        <v>167</v>
      </c>
      <c r="J12" s="94" t="s">
        <v>175</v>
      </c>
      <c r="K12" s="99" t="str">
        <f>IFERROR(MID(J12,1,SEARCH(":",J12,1)-1),"")</f>
        <v>Muy Baja</v>
      </c>
      <c r="L12" s="96">
        <f>IF(OR(K12="Rara vez",K12="Muy Baja"),0.2,
IF(OR(K12="Improbable",K12="Baja"),0.4,
IF(OR(K12="Posible",K12="Media"),0.6,
IF(OR(K12="Probable",K12="Alta"),0.8,
IF(OR(K12="Casi seguro",K12="Muy Alta"),1,"")))))</f>
        <v>0.2</v>
      </c>
      <c r="M12" s="98" t="s">
        <v>176</v>
      </c>
      <c r="N12" s="99"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96">
        <f>IF(N12="Leve",0.2,
IF(N12="Menor",0.4,
IF(N12="Moderado",0.6,
IF(N12="Mayor",0.8,
IF(N12="Catastrófico",1,"")))))</f>
        <v>0.4</v>
      </c>
      <c r="P12" s="97"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95" t="s">
        <v>177</v>
      </c>
      <c r="R12" s="95" t="s">
        <v>177</v>
      </c>
      <c r="S12" s="95" t="s">
        <v>177</v>
      </c>
      <c r="T12" s="95" t="s">
        <v>178</v>
      </c>
      <c r="U12" s="94" t="str">
        <f>IF(S12="","","Cuatrimestral")</f>
        <v>Cuatrimestral</v>
      </c>
      <c r="V12" s="94" t="s">
        <v>179</v>
      </c>
      <c r="W12" s="4"/>
      <c r="X12" s="4"/>
      <c r="Y12" s="4"/>
      <c r="Z12" s="4"/>
    </row>
    <row r="13" spans="1:26" ht="16.5" customHeight="1">
      <c r="A13" s="88"/>
      <c r="B13" s="88"/>
      <c r="C13" s="88"/>
      <c r="D13" s="88"/>
      <c r="E13" s="88"/>
      <c r="F13" s="88"/>
      <c r="G13" s="88"/>
      <c r="H13" s="88"/>
      <c r="I13" s="88"/>
      <c r="J13" s="88"/>
      <c r="K13" s="88"/>
      <c r="L13" s="88"/>
      <c r="M13" s="88"/>
      <c r="N13" s="88"/>
      <c r="O13" s="88"/>
      <c r="P13" s="88"/>
      <c r="Q13" s="88"/>
      <c r="R13" s="88"/>
      <c r="S13" s="88"/>
      <c r="T13" s="88"/>
      <c r="U13" s="88"/>
      <c r="V13" s="88"/>
      <c r="W13" s="4"/>
      <c r="X13" s="4"/>
      <c r="Y13" s="4"/>
      <c r="Z13" s="4"/>
    </row>
    <row r="14" spans="1:26" ht="16.5" customHeight="1">
      <c r="A14" s="83"/>
      <c r="B14" s="83"/>
      <c r="C14" s="83"/>
      <c r="D14" s="83"/>
      <c r="E14" s="83"/>
      <c r="F14" s="83"/>
      <c r="G14" s="83"/>
      <c r="H14" s="83"/>
      <c r="I14" s="83"/>
      <c r="J14" s="83"/>
      <c r="K14" s="83"/>
      <c r="L14" s="83"/>
      <c r="M14" s="83"/>
      <c r="N14" s="83"/>
      <c r="O14" s="83"/>
      <c r="P14" s="83"/>
      <c r="Q14" s="83"/>
      <c r="R14" s="83"/>
      <c r="S14" s="83"/>
      <c r="T14" s="83"/>
      <c r="U14" s="83"/>
      <c r="V14" s="83"/>
      <c r="W14" s="4"/>
      <c r="X14" s="4"/>
      <c r="Y14" s="4"/>
      <c r="Z14" s="4"/>
    </row>
    <row r="15" spans="1:26" ht="16.5" customHeight="1">
      <c r="A15" s="93">
        <v>3</v>
      </c>
      <c r="B15" s="94" t="str">
        <f>IF(C15="","",
IF('1. Punto de Partida'!$C$6="","",'1. Punto de Partida'!$C$6))</f>
        <v>Direccionamiento Estratégico</v>
      </c>
      <c r="C15" s="94" t="s">
        <v>180</v>
      </c>
      <c r="D15" s="94" t="s">
        <v>162</v>
      </c>
      <c r="E15" s="94" t="s">
        <v>181</v>
      </c>
      <c r="F15" s="94" t="s">
        <v>182</v>
      </c>
      <c r="G15" s="94" t="s">
        <v>183</v>
      </c>
      <c r="H15" s="94" t="s">
        <v>174</v>
      </c>
      <c r="I15" s="94" t="s">
        <v>167</v>
      </c>
      <c r="J15" s="94" t="s">
        <v>175</v>
      </c>
      <c r="K15" s="99" t="str">
        <f>IFERROR(MID(J15,1,SEARCH(":",J15,1)-1),"")</f>
        <v>Muy Baja</v>
      </c>
      <c r="L15" s="96">
        <f>IF(OR(K15="Rara vez",K15="Muy Baja"),0.2,
IF(OR(K15="Improbable",K15="Baja"),0.4,
IF(OR(K15="Posible",K15="Media"),0.6,
IF(OR(K15="Probable",K15="Alta"),0.8,
IF(OR(K15="Casi seguro",K15="Muy Alta"),1,"")))))</f>
        <v>0.2</v>
      </c>
      <c r="M15" s="98" t="s">
        <v>176</v>
      </c>
      <c r="N15" s="99"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96">
        <f>IF(N15="Leve",0.2,
IF(N15="Menor",0.4,
IF(N15="Moderado",0.6,
IF(N15="Mayor",0.8,
IF(N15="Catastrófico",1,"")))))</f>
        <v>0.4</v>
      </c>
      <c r="P15" s="97"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Bajo</v>
      </c>
      <c r="Q15" s="95" t="s">
        <v>177</v>
      </c>
      <c r="R15" s="95" t="s">
        <v>177</v>
      </c>
      <c r="S15" s="95" t="s">
        <v>177</v>
      </c>
      <c r="T15" s="95" t="s">
        <v>178</v>
      </c>
      <c r="U15" s="94" t="str">
        <f>IF(S15="","","Cuatrimestral")</f>
        <v>Cuatrimestral</v>
      </c>
      <c r="V15" s="94" t="s">
        <v>184</v>
      </c>
      <c r="W15" s="4"/>
      <c r="X15" s="4"/>
      <c r="Y15" s="4"/>
      <c r="Z15" s="4"/>
    </row>
    <row r="16" spans="1:26" ht="16.5" customHeight="1">
      <c r="A16" s="88"/>
      <c r="B16" s="88"/>
      <c r="C16" s="88"/>
      <c r="D16" s="88"/>
      <c r="E16" s="88"/>
      <c r="F16" s="88"/>
      <c r="G16" s="88"/>
      <c r="H16" s="88"/>
      <c r="I16" s="88"/>
      <c r="J16" s="88"/>
      <c r="K16" s="88"/>
      <c r="L16" s="88"/>
      <c r="M16" s="88"/>
      <c r="N16" s="88"/>
      <c r="O16" s="88"/>
      <c r="P16" s="88"/>
      <c r="Q16" s="88"/>
      <c r="R16" s="88"/>
      <c r="S16" s="88"/>
      <c r="T16" s="88"/>
      <c r="U16" s="88"/>
      <c r="V16" s="88"/>
      <c r="W16" s="4"/>
      <c r="X16" s="4"/>
      <c r="Y16" s="4"/>
      <c r="Z16" s="4"/>
    </row>
    <row r="17" spans="1:26" ht="16.5" customHeight="1">
      <c r="A17" s="83"/>
      <c r="B17" s="83"/>
      <c r="C17" s="83"/>
      <c r="D17" s="83"/>
      <c r="E17" s="83"/>
      <c r="F17" s="83"/>
      <c r="G17" s="83"/>
      <c r="H17" s="83"/>
      <c r="I17" s="83"/>
      <c r="J17" s="83"/>
      <c r="K17" s="83"/>
      <c r="L17" s="83"/>
      <c r="M17" s="83"/>
      <c r="N17" s="83"/>
      <c r="O17" s="83"/>
      <c r="P17" s="83"/>
      <c r="Q17" s="83"/>
      <c r="R17" s="83"/>
      <c r="S17" s="83"/>
      <c r="T17" s="83"/>
      <c r="U17" s="83"/>
      <c r="V17" s="83"/>
      <c r="W17" s="4"/>
      <c r="X17" s="4"/>
      <c r="Y17" s="4"/>
      <c r="Z17" s="4"/>
    </row>
    <row r="18" spans="1:26" ht="16.5" customHeight="1">
      <c r="A18" s="93">
        <v>4</v>
      </c>
      <c r="B18" s="94" t="str">
        <f>IF(C18="","",
IF('1. Punto de Partida'!$C$6="","",'1. Punto de Partida'!$C$6))</f>
        <v>Direccionamiento Estratégico</v>
      </c>
      <c r="C18" s="94" t="s">
        <v>185</v>
      </c>
      <c r="D18" s="94" t="s">
        <v>186</v>
      </c>
      <c r="E18" s="94" t="s">
        <v>187</v>
      </c>
      <c r="F18" s="94" t="s">
        <v>188</v>
      </c>
      <c r="G18" s="94" t="s">
        <v>189</v>
      </c>
      <c r="H18" s="94" t="s">
        <v>166</v>
      </c>
      <c r="I18" s="94" t="s">
        <v>167</v>
      </c>
      <c r="J18" s="94" t="s">
        <v>168</v>
      </c>
      <c r="K18" s="99" t="str">
        <f>IFERROR(MID(J18,1,SEARCH(":",J18,1)-1),"")</f>
        <v>Rara vez</v>
      </c>
      <c r="L18" s="96">
        <f>IF(OR(K18="Rara vez",K18="Muy Baja"),0.2,
IF(OR(K18="Improbable",K18="Baja"),0.4,
IF(OR(K18="Posible",K18="Media"),0.6,
IF(OR(K18="Probable",K18="Alta"),0.8,
IF(OR(K18="Casi seguro",K18="Muy Alta"),1,"")))))</f>
        <v>0.2</v>
      </c>
      <c r="M18" s="98"/>
      <c r="N18" s="99"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96">
        <f>IF(N18="Leve",0.2,
IF(N18="Menor",0.4,
IF(N18="Moderado",0.6,
IF(N18="Mayor",0.8,
IF(N18="Catastrófico",1,"")))))</f>
        <v>1</v>
      </c>
      <c r="P18" s="97"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95"/>
      <c r="R18" s="95"/>
      <c r="S18" s="95"/>
      <c r="T18" s="95"/>
      <c r="U18" s="94" t="str">
        <f>IF(S18="","","Cuatrimestral")</f>
        <v/>
      </c>
      <c r="V18" s="94"/>
      <c r="W18" s="4"/>
      <c r="X18" s="4"/>
      <c r="Y18" s="4"/>
      <c r="Z18" s="4"/>
    </row>
    <row r="19" spans="1:26" ht="15" customHeight="1">
      <c r="A19" s="88"/>
      <c r="B19" s="88"/>
      <c r="C19" s="88"/>
      <c r="D19" s="88"/>
      <c r="E19" s="88"/>
      <c r="F19" s="88"/>
      <c r="G19" s="88"/>
      <c r="H19" s="88"/>
      <c r="I19" s="88"/>
      <c r="J19" s="88"/>
      <c r="K19" s="88"/>
      <c r="L19" s="88"/>
      <c r="M19" s="88"/>
      <c r="N19" s="88"/>
      <c r="O19" s="88"/>
      <c r="P19" s="88"/>
      <c r="Q19" s="88"/>
      <c r="R19" s="88"/>
      <c r="S19" s="88"/>
      <c r="T19" s="88"/>
      <c r="U19" s="88"/>
      <c r="V19" s="88"/>
      <c r="W19" s="4"/>
      <c r="X19" s="4"/>
      <c r="Y19" s="4"/>
      <c r="Z19" s="4"/>
    </row>
    <row r="20" spans="1:26" ht="15" customHeight="1">
      <c r="A20" s="83"/>
      <c r="B20" s="83"/>
      <c r="C20" s="83"/>
      <c r="D20" s="83"/>
      <c r="E20" s="83"/>
      <c r="F20" s="83"/>
      <c r="G20" s="83"/>
      <c r="H20" s="83"/>
      <c r="I20" s="83"/>
      <c r="J20" s="83"/>
      <c r="K20" s="83"/>
      <c r="L20" s="83"/>
      <c r="M20" s="83"/>
      <c r="N20" s="83"/>
      <c r="O20" s="83"/>
      <c r="P20" s="83"/>
      <c r="Q20" s="83"/>
      <c r="R20" s="83"/>
      <c r="S20" s="83"/>
      <c r="T20" s="83"/>
      <c r="U20" s="83"/>
      <c r="V20" s="83"/>
      <c r="W20" s="4"/>
      <c r="X20" s="4"/>
      <c r="Y20" s="4"/>
      <c r="Z20" s="4"/>
    </row>
    <row r="21" spans="1:26" ht="16.5" customHeight="1">
      <c r="A21" s="93">
        <v>5</v>
      </c>
      <c r="B21" s="94" t="str">
        <f>IF(C21="","",
IF('1. Punto de Partida'!$C$6="","",'1. Punto de Partida'!$C$6))</f>
        <v>Direccionamiento Estratégico</v>
      </c>
      <c r="C21" s="94" t="s">
        <v>190</v>
      </c>
      <c r="D21" s="94" t="s">
        <v>186</v>
      </c>
      <c r="E21" s="94" t="s">
        <v>191</v>
      </c>
      <c r="F21" s="94" t="s">
        <v>192</v>
      </c>
      <c r="G21" s="94" t="s">
        <v>193</v>
      </c>
      <c r="H21" s="94" t="s">
        <v>174</v>
      </c>
      <c r="I21" s="94" t="s">
        <v>167</v>
      </c>
      <c r="J21" s="94" t="s">
        <v>194</v>
      </c>
      <c r="K21" s="99" t="str">
        <f>IFERROR(MID(J21,1,SEARCH(":",J21,1)-1),"")</f>
        <v>Media</v>
      </c>
      <c r="L21" s="96">
        <f>IF(OR(K21="Rara vez",K21="Muy Baja"),0.2,
IF(OR(K21="Improbable",K21="Baja"),0.4,
IF(OR(K21="Posible",K21="Media"),0.6,
IF(OR(K21="Probable",K21="Alta"),0.8,
IF(OR(K21="Casi seguro",K21="Muy Alta"),1,"")))))</f>
        <v>0.6</v>
      </c>
      <c r="M21" s="98" t="s">
        <v>195</v>
      </c>
      <c r="N21" s="99"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96">
        <f>IF(N21="Leve",0.2,
IF(N21="Menor",0.4,
IF(N21="Moderado",0.6,
IF(N21="Mayor",0.8,
IF(N21="Catastrófico",1,"")))))</f>
        <v>0.6</v>
      </c>
      <c r="P21" s="97"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5" t="s">
        <v>196</v>
      </c>
      <c r="R21" s="95" t="s">
        <v>197</v>
      </c>
      <c r="S21" s="95" t="s">
        <v>198</v>
      </c>
      <c r="T21" s="95" t="s">
        <v>199</v>
      </c>
      <c r="U21" s="94" t="str">
        <f>IF(S21="","","Cuatrimestral")</f>
        <v>Cuatrimestral</v>
      </c>
      <c r="V21" s="94" t="s">
        <v>200</v>
      </c>
      <c r="W21" s="4"/>
      <c r="X21" s="4"/>
      <c r="Y21" s="4"/>
      <c r="Z21" s="4"/>
    </row>
    <row r="22" spans="1:26" ht="15" customHeight="1">
      <c r="A22" s="88"/>
      <c r="B22" s="88"/>
      <c r="C22" s="88"/>
      <c r="D22" s="88"/>
      <c r="E22" s="88"/>
      <c r="F22" s="88"/>
      <c r="G22" s="88"/>
      <c r="H22" s="88"/>
      <c r="I22" s="88"/>
      <c r="J22" s="88"/>
      <c r="K22" s="88"/>
      <c r="L22" s="88"/>
      <c r="M22" s="88"/>
      <c r="N22" s="88"/>
      <c r="O22" s="88"/>
      <c r="P22" s="88"/>
      <c r="Q22" s="88"/>
      <c r="R22" s="88"/>
      <c r="S22" s="88"/>
      <c r="T22" s="88"/>
      <c r="U22" s="88"/>
      <c r="V22" s="88"/>
      <c r="W22" s="4"/>
      <c r="X22" s="4"/>
      <c r="Y22" s="4"/>
      <c r="Z22" s="4"/>
    </row>
    <row r="23" spans="1:26" ht="15" customHeight="1">
      <c r="A23" s="83"/>
      <c r="B23" s="83"/>
      <c r="C23" s="83"/>
      <c r="D23" s="83"/>
      <c r="E23" s="83"/>
      <c r="F23" s="83"/>
      <c r="G23" s="83"/>
      <c r="H23" s="83"/>
      <c r="I23" s="83"/>
      <c r="J23" s="83"/>
      <c r="K23" s="83"/>
      <c r="L23" s="83"/>
      <c r="M23" s="83"/>
      <c r="N23" s="83"/>
      <c r="O23" s="83"/>
      <c r="P23" s="83"/>
      <c r="Q23" s="83"/>
      <c r="R23" s="83"/>
      <c r="S23" s="83"/>
      <c r="T23" s="83"/>
      <c r="U23" s="83"/>
      <c r="V23" s="83"/>
      <c r="W23" s="4"/>
      <c r="X23" s="4"/>
      <c r="Y23" s="4"/>
      <c r="Z23" s="4"/>
    </row>
    <row r="24" spans="1:26" ht="16.5" customHeight="1">
      <c r="A24" s="93">
        <v>6</v>
      </c>
      <c r="B24" s="94" t="str">
        <f>IF(C24="","",
IF('1. Punto de Partida'!$C$6="","",'1. Punto de Partida'!$C$6))</f>
        <v>Direccionamiento Estratégico</v>
      </c>
      <c r="C24" s="94" t="s">
        <v>201</v>
      </c>
      <c r="D24" s="94" t="s">
        <v>186</v>
      </c>
      <c r="E24" s="94" t="s">
        <v>202</v>
      </c>
      <c r="F24" s="94" t="s">
        <v>203</v>
      </c>
      <c r="G24" s="94" t="s">
        <v>204</v>
      </c>
      <c r="H24" s="94" t="s">
        <v>174</v>
      </c>
      <c r="I24" s="94" t="s">
        <v>167</v>
      </c>
      <c r="J24" s="94" t="s">
        <v>205</v>
      </c>
      <c r="K24" s="99" t="str">
        <f>IFERROR(MID(J24,1,SEARCH(":",J24,1)-1),"")</f>
        <v>Baja</v>
      </c>
      <c r="L24" s="96">
        <f>IF(OR(K24="Rara vez",K24="Muy Baja"),0.2,
IF(OR(K24="Improbable",K24="Baja"),0.4,
IF(OR(K24="Posible",K24="Media"),0.6,
IF(OR(K24="Probable",K24="Alta"),0.8,
IF(OR(K24="Casi seguro",K24="Muy Alta"),1,"")))))</f>
        <v>0.4</v>
      </c>
      <c r="M24" s="98" t="s">
        <v>195</v>
      </c>
      <c r="N24" s="99"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96">
        <f>IF(N24="Leve",0.2,
IF(N24="Menor",0.4,
IF(N24="Moderado",0.6,
IF(N24="Mayor",0.8,
IF(N24="Catastrófico",1,"")))))</f>
        <v>0.6</v>
      </c>
      <c r="P24" s="97"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95" t="s">
        <v>206</v>
      </c>
      <c r="R24" s="95" t="s">
        <v>207</v>
      </c>
      <c r="S24" s="95" t="s">
        <v>208</v>
      </c>
      <c r="T24" s="95" t="s">
        <v>209</v>
      </c>
      <c r="U24" s="94" t="str">
        <f>IF(S24="","","Cuatrimestral")</f>
        <v>Cuatrimestral</v>
      </c>
      <c r="V24" s="94" t="s">
        <v>210</v>
      </c>
      <c r="W24" s="4"/>
      <c r="X24" s="4"/>
      <c r="Y24" s="4"/>
      <c r="Z24" s="4"/>
    </row>
    <row r="25" spans="1:26" ht="15" customHeight="1">
      <c r="A25" s="88"/>
      <c r="B25" s="88"/>
      <c r="C25" s="88"/>
      <c r="D25" s="88"/>
      <c r="E25" s="88"/>
      <c r="F25" s="88"/>
      <c r="G25" s="88"/>
      <c r="H25" s="88"/>
      <c r="I25" s="88"/>
      <c r="J25" s="88"/>
      <c r="K25" s="88"/>
      <c r="L25" s="88"/>
      <c r="M25" s="88"/>
      <c r="N25" s="88"/>
      <c r="O25" s="88"/>
      <c r="P25" s="88"/>
      <c r="Q25" s="88"/>
      <c r="R25" s="88"/>
      <c r="S25" s="88"/>
      <c r="T25" s="88"/>
      <c r="U25" s="88"/>
      <c r="V25" s="88"/>
      <c r="W25" s="4"/>
      <c r="X25" s="4"/>
      <c r="Y25" s="4"/>
      <c r="Z25" s="4"/>
    </row>
    <row r="26" spans="1:26" ht="15" customHeight="1">
      <c r="A26" s="83"/>
      <c r="B26" s="83"/>
      <c r="C26" s="83"/>
      <c r="D26" s="83"/>
      <c r="E26" s="83"/>
      <c r="F26" s="83"/>
      <c r="G26" s="83"/>
      <c r="H26" s="83"/>
      <c r="I26" s="83"/>
      <c r="J26" s="83"/>
      <c r="K26" s="83"/>
      <c r="L26" s="83"/>
      <c r="M26" s="83"/>
      <c r="N26" s="83"/>
      <c r="O26" s="83"/>
      <c r="P26" s="83"/>
      <c r="Q26" s="83"/>
      <c r="R26" s="83"/>
      <c r="S26" s="83"/>
      <c r="T26" s="83"/>
      <c r="U26" s="83"/>
      <c r="V26" s="83"/>
      <c r="W26" s="4"/>
      <c r="X26" s="4"/>
      <c r="Y26" s="4"/>
      <c r="Z26" s="4"/>
    </row>
    <row r="27" spans="1:26" ht="16.5" customHeight="1">
      <c r="A27" s="93">
        <v>7</v>
      </c>
      <c r="B27" s="94" t="str">
        <f>IF(C27="","",
IF('1. Punto de Partida'!$C$6="","",'1. Punto de Partida'!$C$6))</f>
        <v>Direccionamiento Estratégico</v>
      </c>
      <c r="C27" s="94" t="s">
        <v>211</v>
      </c>
      <c r="D27" s="94" t="s">
        <v>212</v>
      </c>
      <c r="E27" s="94" t="s">
        <v>213</v>
      </c>
      <c r="F27" s="94" t="s">
        <v>214</v>
      </c>
      <c r="G27" s="94" t="s">
        <v>215</v>
      </c>
      <c r="H27" s="94" t="s">
        <v>174</v>
      </c>
      <c r="I27" s="94" t="s">
        <v>167</v>
      </c>
      <c r="J27" s="94" t="s">
        <v>205</v>
      </c>
      <c r="K27" s="99" t="str">
        <f>IFERROR(MID(J27,1,SEARCH(":",J27,1)-1),"")</f>
        <v>Baja</v>
      </c>
      <c r="L27" s="96">
        <f>IF(OR(K27="Rara vez",K27="Muy Baja"),0.2,
IF(OR(K27="Improbable",K27="Baja"),0.4,
IF(OR(K27="Posible",K27="Media"),0.6,
IF(OR(K27="Probable",K27="Alta"),0.8,
IF(OR(K27="Casi seguro",K27="Muy Alta"),1,"")))))</f>
        <v>0.4</v>
      </c>
      <c r="M27" s="98" t="s">
        <v>176</v>
      </c>
      <c r="N27" s="99"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Menor</v>
      </c>
      <c r="O27" s="96">
        <f>IF(N27="Leve",0.2,
IF(N27="Menor",0.4,
IF(N27="Moderado",0.6,
IF(N27="Mayor",0.8,
IF(N27="Catastrófico",1,"")))))</f>
        <v>0.4</v>
      </c>
      <c r="P27" s="97"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Moderado</v>
      </c>
      <c r="Q27" s="95" t="s">
        <v>216</v>
      </c>
      <c r="R27" s="95" t="s">
        <v>217</v>
      </c>
      <c r="S27" s="95" t="s">
        <v>218</v>
      </c>
      <c r="T27" s="95" t="s">
        <v>209</v>
      </c>
      <c r="U27" s="94" t="str">
        <f>IF(S27="","","Cuatrimestral")</f>
        <v>Cuatrimestral</v>
      </c>
      <c r="V27" s="94" t="s">
        <v>219</v>
      </c>
      <c r="W27" s="4"/>
      <c r="X27" s="4"/>
      <c r="Y27" s="4"/>
      <c r="Z27" s="4"/>
    </row>
    <row r="28" spans="1:26" ht="15" customHeight="1">
      <c r="A28" s="88"/>
      <c r="B28" s="88"/>
      <c r="C28" s="88"/>
      <c r="D28" s="88"/>
      <c r="E28" s="88"/>
      <c r="F28" s="88"/>
      <c r="G28" s="88"/>
      <c r="H28" s="88"/>
      <c r="I28" s="88"/>
      <c r="J28" s="88"/>
      <c r="K28" s="88"/>
      <c r="L28" s="88"/>
      <c r="M28" s="88"/>
      <c r="N28" s="88"/>
      <c r="O28" s="88"/>
      <c r="P28" s="88"/>
      <c r="Q28" s="88"/>
      <c r="R28" s="88"/>
      <c r="S28" s="88"/>
      <c r="T28" s="88"/>
      <c r="U28" s="88"/>
      <c r="V28" s="88"/>
      <c r="W28" s="4"/>
      <c r="X28" s="4"/>
      <c r="Y28" s="4"/>
      <c r="Z28" s="4"/>
    </row>
    <row r="29" spans="1:26" ht="15" customHeight="1">
      <c r="A29" s="83"/>
      <c r="B29" s="83"/>
      <c r="C29" s="83"/>
      <c r="D29" s="83"/>
      <c r="E29" s="83"/>
      <c r="F29" s="83"/>
      <c r="G29" s="83"/>
      <c r="H29" s="83"/>
      <c r="I29" s="83"/>
      <c r="J29" s="83"/>
      <c r="K29" s="83"/>
      <c r="L29" s="83"/>
      <c r="M29" s="83"/>
      <c r="N29" s="83"/>
      <c r="O29" s="83"/>
      <c r="P29" s="83"/>
      <c r="Q29" s="83"/>
      <c r="R29" s="83"/>
      <c r="S29" s="83"/>
      <c r="T29" s="83"/>
      <c r="U29" s="83"/>
      <c r="V29" s="83"/>
      <c r="W29" s="4"/>
      <c r="X29" s="4"/>
      <c r="Y29" s="4"/>
      <c r="Z29" s="4"/>
    </row>
    <row r="30" spans="1:26" ht="16.5" customHeight="1">
      <c r="A30" s="93">
        <v>8</v>
      </c>
      <c r="B30" s="94" t="str">
        <f>IF(C30="","",
IF('1. Punto de Partida'!$C$6="","",'1. Punto de Partida'!$C$6))</f>
        <v/>
      </c>
      <c r="C30" s="94"/>
      <c r="D30" s="94"/>
      <c r="E30" s="94"/>
      <c r="F30" s="94"/>
      <c r="G30" s="94"/>
      <c r="H30" s="94"/>
      <c r="I30" s="94"/>
      <c r="J30" s="94"/>
      <c r="K30" s="99" t="str">
        <f>IFERROR(MID(J30,1,SEARCH(":",J30,1)-1),"")</f>
        <v/>
      </c>
      <c r="L30" s="96" t="str">
        <f>IF(OR(K30="Rara vez",K30="Muy Baja"),0.2,
IF(OR(K30="Improbable",K30="Baja"),0.4,
IF(OR(K30="Posible",K30="Media"),0.6,
IF(OR(K30="Probable",K30="Alta"),0.8,
IF(OR(K30="Casi seguro",K30="Muy Alta"),1,"")))))</f>
        <v/>
      </c>
      <c r="M30" s="98"/>
      <c r="N30" s="99"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96" t="str">
        <f>IF(N30="Leve",0.2,
IF(N30="Menor",0.4,
IF(N30="Moderado",0.6,
IF(N30="Mayor",0.8,
IF(N30="Catastrófico",1,"")))))</f>
        <v/>
      </c>
      <c r="P30" s="97"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5"/>
      <c r="R30" s="95"/>
      <c r="S30" s="95"/>
      <c r="T30" s="95"/>
      <c r="U30" s="94" t="str">
        <f>IF(S30="","","Cuatrimestral")</f>
        <v/>
      </c>
      <c r="V30" s="94"/>
      <c r="W30" s="4"/>
      <c r="X30" s="4"/>
      <c r="Y30" s="4"/>
      <c r="Z30" s="4"/>
    </row>
    <row r="31" spans="1:26" ht="15" customHeight="1">
      <c r="A31" s="88"/>
      <c r="B31" s="88"/>
      <c r="C31" s="88"/>
      <c r="D31" s="88"/>
      <c r="E31" s="88"/>
      <c r="F31" s="88"/>
      <c r="G31" s="88"/>
      <c r="H31" s="88"/>
      <c r="I31" s="88"/>
      <c r="J31" s="88"/>
      <c r="K31" s="88"/>
      <c r="L31" s="88"/>
      <c r="M31" s="88"/>
      <c r="N31" s="88"/>
      <c r="O31" s="88"/>
      <c r="P31" s="88"/>
      <c r="Q31" s="88"/>
      <c r="R31" s="88"/>
      <c r="S31" s="88"/>
      <c r="T31" s="88"/>
      <c r="U31" s="88"/>
      <c r="V31" s="88"/>
      <c r="W31" s="4"/>
      <c r="X31" s="4"/>
      <c r="Y31" s="4"/>
      <c r="Z31" s="4"/>
    </row>
    <row r="32" spans="1:26" ht="15" customHeight="1">
      <c r="A32" s="83"/>
      <c r="B32" s="83"/>
      <c r="C32" s="83"/>
      <c r="D32" s="83"/>
      <c r="E32" s="83"/>
      <c r="F32" s="83"/>
      <c r="G32" s="83"/>
      <c r="H32" s="83"/>
      <c r="I32" s="83"/>
      <c r="J32" s="83"/>
      <c r="K32" s="83"/>
      <c r="L32" s="83"/>
      <c r="M32" s="83"/>
      <c r="N32" s="83"/>
      <c r="O32" s="83"/>
      <c r="P32" s="83"/>
      <c r="Q32" s="83"/>
      <c r="R32" s="83"/>
      <c r="S32" s="83"/>
      <c r="T32" s="83"/>
      <c r="U32" s="83"/>
      <c r="V32" s="83"/>
      <c r="W32" s="4"/>
      <c r="X32" s="4"/>
      <c r="Y32" s="4"/>
      <c r="Z32" s="4"/>
    </row>
    <row r="33" spans="1:26" ht="16.5" customHeight="1">
      <c r="A33" s="93">
        <v>9</v>
      </c>
      <c r="B33" s="94" t="str">
        <f>IF(C33="","",
IF('1. Punto de Partida'!$C$6="","",'1. Punto de Partida'!$C$6))</f>
        <v/>
      </c>
      <c r="C33" s="94"/>
      <c r="D33" s="94"/>
      <c r="E33" s="94"/>
      <c r="F33" s="94"/>
      <c r="G33" s="94"/>
      <c r="H33" s="94"/>
      <c r="I33" s="94"/>
      <c r="J33" s="94"/>
      <c r="K33" s="99" t="str">
        <f>IFERROR(MID(J33,1,SEARCH(":",J33,1)-1),"")</f>
        <v/>
      </c>
      <c r="L33" s="96" t="str">
        <f>IF(OR(K33="Rara vez",K33="Muy Baja"),0.2,
IF(OR(K33="Improbable",K33="Baja"),0.4,
IF(OR(K33="Posible",K33="Media"),0.6,
IF(OR(K33="Probable",K33="Alta"),0.8,
IF(OR(K33="Casi seguro",K33="Muy Alta"),1,"")))))</f>
        <v/>
      </c>
      <c r="M33" s="98"/>
      <c r="N33" s="99"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6" t="str">
        <f>IF(N33="Leve",0.2,
IF(N33="Menor",0.4,
IF(N33="Moderado",0.6,
IF(N33="Mayor",0.8,
IF(N33="Catastrófico",1,"")))))</f>
        <v/>
      </c>
      <c r="P33" s="97"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5"/>
      <c r="R33" s="95"/>
      <c r="S33" s="95"/>
      <c r="T33" s="95"/>
      <c r="U33" s="94" t="str">
        <f>IF(S33="","","Cuatrimestral")</f>
        <v/>
      </c>
      <c r="V33" s="94"/>
      <c r="W33" s="4"/>
      <c r="X33" s="4"/>
      <c r="Y33" s="4"/>
      <c r="Z33" s="4"/>
    </row>
    <row r="34" spans="1:26" ht="15" customHeight="1">
      <c r="A34" s="88"/>
      <c r="B34" s="88"/>
      <c r="C34" s="88"/>
      <c r="D34" s="88"/>
      <c r="E34" s="88"/>
      <c r="F34" s="88"/>
      <c r="G34" s="88"/>
      <c r="H34" s="88"/>
      <c r="I34" s="88"/>
      <c r="J34" s="88"/>
      <c r="K34" s="88"/>
      <c r="L34" s="88"/>
      <c r="M34" s="88"/>
      <c r="N34" s="88"/>
      <c r="O34" s="88"/>
      <c r="P34" s="88"/>
      <c r="Q34" s="88"/>
      <c r="R34" s="88"/>
      <c r="S34" s="88"/>
      <c r="T34" s="88"/>
      <c r="U34" s="88"/>
      <c r="V34" s="88"/>
      <c r="W34" s="4"/>
      <c r="X34" s="4"/>
      <c r="Y34" s="4"/>
      <c r="Z34" s="4"/>
    </row>
    <row r="35" spans="1:26" ht="15" customHeight="1">
      <c r="A35" s="83"/>
      <c r="B35" s="83"/>
      <c r="C35" s="83"/>
      <c r="D35" s="83"/>
      <c r="E35" s="83"/>
      <c r="F35" s="83"/>
      <c r="G35" s="83"/>
      <c r="H35" s="83"/>
      <c r="I35" s="83"/>
      <c r="J35" s="83"/>
      <c r="K35" s="83"/>
      <c r="L35" s="83"/>
      <c r="M35" s="83"/>
      <c r="N35" s="83"/>
      <c r="O35" s="83"/>
      <c r="P35" s="83"/>
      <c r="Q35" s="83"/>
      <c r="R35" s="83"/>
      <c r="S35" s="83"/>
      <c r="T35" s="83"/>
      <c r="U35" s="83"/>
      <c r="V35" s="83"/>
      <c r="W35" s="4"/>
      <c r="X35" s="4"/>
      <c r="Y35" s="4"/>
      <c r="Z35" s="4"/>
    </row>
    <row r="36" spans="1:26" ht="16.5" customHeight="1">
      <c r="A36" s="93">
        <v>10</v>
      </c>
      <c r="B36" s="94" t="str">
        <f>IF(C36="","",
IF('1. Punto de Partida'!$C$6="","",'1. Punto de Partida'!$C$6))</f>
        <v/>
      </c>
      <c r="C36" s="94"/>
      <c r="D36" s="94"/>
      <c r="E36" s="94"/>
      <c r="F36" s="94"/>
      <c r="G36" s="94"/>
      <c r="H36" s="94"/>
      <c r="I36" s="94"/>
      <c r="J36" s="94"/>
      <c r="K36" s="99" t="str">
        <f>IFERROR(MID(J36,1,SEARCH(":",J36,1)-1),"")</f>
        <v/>
      </c>
      <c r="L36" s="96" t="str">
        <f>IF(OR(K36="Rara vez",K36="Muy Baja"),0.2,
IF(OR(K36="Improbable",K36="Baja"),0.4,
IF(OR(K36="Posible",K36="Media"),0.6,
IF(OR(K36="Probable",K36="Alta"),0.8,
IF(OR(K36="Casi seguro",K36="Muy Alta"),1,"")))))</f>
        <v/>
      </c>
      <c r="M36" s="98"/>
      <c r="N36" s="99"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6" t="str">
        <f>IF(N36="Leve",0.2,
IF(N36="Menor",0.4,
IF(N36="Moderado",0.6,
IF(N36="Mayor",0.8,
IF(N36="Catastrófico",1,"")))))</f>
        <v/>
      </c>
      <c r="P36" s="97"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5"/>
      <c r="R36" s="95"/>
      <c r="S36" s="95"/>
      <c r="T36" s="95"/>
      <c r="U36" s="94" t="str">
        <f>IF(S36="","","Cuatrimestral")</f>
        <v/>
      </c>
      <c r="V36" s="94"/>
      <c r="W36" s="4"/>
      <c r="X36" s="4"/>
      <c r="Y36" s="4"/>
      <c r="Z36" s="4"/>
    </row>
    <row r="37" spans="1:26" ht="15" customHeight="1">
      <c r="A37" s="88"/>
      <c r="B37" s="88"/>
      <c r="C37" s="88"/>
      <c r="D37" s="88"/>
      <c r="E37" s="88"/>
      <c r="F37" s="88"/>
      <c r="G37" s="88"/>
      <c r="H37" s="88"/>
      <c r="I37" s="88"/>
      <c r="J37" s="88"/>
      <c r="K37" s="88"/>
      <c r="L37" s="88"/>
      <c r="M37" s="88"/>
      <c r="N37" s="88"/>
      <c r="O37" s="88"/>
      <c r="P37" s="88"/>
      <c r="Q37" s="88"/>
      <c r="R37" s="88"/>
      <c r="S37" s="88"/>
      <c r="T37" s="88"/>
      <c r="U37" s="88"/>
      <c r="V37" s="88"/>
      <c r="W37" s="4"/>
      <c r="X37" s="4"/>
      <c r="Y37" s="4"/>
      <c r="Z37" s="4"/>
    </row>
    <row r="38" spans="1:26" ht="15" customHeight="1">
      <c r="A38" s="83"/>
      <c r="B38" s="83"/>
      <c r="C38" s="83"/>
      <c r="D38" s="83"/>
      <c r="E38" s="83"/>
      <c r="F38" s="83"/>
      <c r="G38" s="83"/>
      <c r="H38" s="83"/>
      <c r="I38" s="83"/>
      <c r="J38" s="83"/>
      <c r="K38" s="83"/>
      <c r="L38" s="83"/>
      <c r="M38" s="83"/>
      <c r="N38" s="83"/>
      <c r="O38" s="83"/>
      <c r="P38" s="83"/>
      <c r="Q38" s="83"/>
      <c r="R38" s="83"/>
      <c r="S38" s="83"/>
      <c r="T38" s="83"/>
      <c r="U38" s="83"/>
      <c r="V38" s="83"/>
      <c r="W38" s="4"/>
      <c r="X38" s="4"/>
      <c r="Y38" s="4"/>
      <c r="Z38" s="4"/>
    </row>
    <row r="39" spans="1:26" ht="16.5" customHeight="1">
      <c r="A39" s="93">
        <v>11</v>
      </c>
      <c r="B39" s="94" t="str">
        <f>IF(C39="","",
IF('1. Punto de Partida'!$C$6="","",'1. Punto de Partida'!$C$6))</f>
        <v/>
      </c>
      <c r="C39" s="94"/>
      <c r="D39" s="94"/>
      <c r="E39" s="94"/>
      <c r="F39" s="94"/>
      <c r="G39" s="94"/>
      <c r="H39" s="94"/>
      <c r="I39" s="94"/>
      <c r="J39" s="94"/>
      <c r="K39" s="99" t="str">
        <f>IFERROR(MID(J39,1,SEARCH(":",J39,1)-1),"")</f>
        <v/>
      </c>
      <c r="L39" s="96" t="str">
        <f>IF(OR(K39="Rara vez",K39="Muy Baja"),0.2,
IF(OR(K39="Improbable",K39="Baja"),0.4,
IF(OR(K39="Posible",K39="Media"),0.6,
IF(OR(K39="Probable",K39="Alta"),0.8,
IF(OR(K39="Casi seguro",K39="Muy Alta"),1,"")))))</f>
        <v/>
      </c>
      <c r="M39" s="98"/>
      <c r="N39" s="99"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6" t="str">
        <f>IF(N39="Leve",0.2,
IF(N39="Menor",0.4,
IF(N39="Moderado",0.6,
IF(N39="Mayor",0.8,
IF(N39="Catastrófico",1,"")))))</f>
        <v/>
      </c>
      <c r="P39" s="97"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5"/>
      <c r="R39" s="95"/>
      <c r="S39" s="95"/>
      <c r="T39" s="95"/>
      <c r="U39" s="94" t="str">
        <f>IF(S39="","","Cuatrimestral")</f>
        <v/>
      </c>
      <c r="V39" s="94"/>
      <c r="W39" s="4"/>
      <c r="X39" s="4"/>
      <c r="Y39" s="4"/>
      <c r="Z39" s="4"/>
    </row>
    <row r="40" spans="1:26" ht="15" customHeight="1">
      <c r="A40" s="88"/>
      <c r="B40" s="88"/>
      <c r="C40" s="88"/>
      <c r="D40" s="88"/>
      <c r="E40" s="88"/>
      <c r="F40" s="88"/>
      <c r="G40" s="88"/>
      <c r="H40" s="88"/>
      <c r="I40" s="88"/>
      <c r="J40" s="88"/>
      <c r="K40" s="88"/>
      <c r="L40" s="88"/>
      <c r="M40" s="88"/>
      <c r="N40" s="88"/>
      <c r="O40" s="88"/>
      <c r="P40" s="88"/>
      <c r="Q40" s="88"/>
      <c r="R40" s="88"/>
      <c r="S40" s="88"/>
      <c r="T40" s="88"/>
      <c r="U40" s="88"/>
      <c r="V40" s="88"/>
      <c r="W40" s="4"/>
      <c r="X40" s="4"/>
      <c r="Y40" s="4"/>
      <c r="Z40" s="4"/>
    </row>
    <row r="41" spans="1:26" ht="15" customHeight="1">
      <c r="A41" s="83"/>
      <c r="B41" s="83"/>
      <c r="C41" s="83"/>
      <c r="D41" s="83"/>
      <c r="E41" s="83"/>
      <c r="F41" s="83"/>
      <c r="G41" s="83"/>
      <c r="H41" s="83"/>
      <c r="I41" s="83"/>
      <c r="J41" s="83"/>
      <c r="K41" s="83"/>
      <c r="L41" s="83"/>
      <c r="M41" s="83"/>
      <c r="N41" s="83"/>
      <c r="O41" s="83"/>
      <c r="P41" s="83"/>
      <c r="Q41" s="83"/>
      <c r="R41" s="83"/>
      <c r="S41" s="83"/>
      <c r="T41" s="83"/>
      <c r="U41" s="83"/>
      <c r="V41" s="83"/>
      <c r="W41" s="4"/>
      <c r="X41" s="4"/>
      <c r="Y41" s="4"/>
      <c r="Z41" s="4"/>
    </row>
    <row r="42" spans="1:26" ht="16.5" customHeight="1">
      <c r="A42" s="93">
        <v>12</v>
      </c>
      <c r="B42" s="94" t="str">
        <f>IF(C42="","",
IF('1. Punto de Partida'!$C$6="","",'1. Punto de Partida'!$C$6))</f>
        <v/>
      </c>
      <c r="C42" s="94"/>
      <c r="D42" s="94"/>
      <c r="E42" s="94"/>
      <c r="F42" s="94"/>
      <c r="G42" s="94"/>
      <c r="H42" s="94"/>
      <c r="I42" s="94"/>
      <c r="J42" s="94"/>
      <c r="K42" s="99" t="str">
        <f>IFERROR(MID(J42,1,SEARCH(":",J42,1)-1),"")</f>
        <v/>
      </c>
      <c r="L42" s="96" t="str">
        <f>IF(OR(K42="Rara vez",K42="Muy Baja"),0.2,
IF(OR(K42="Improbable",K42="Baja"),0.4,
IF(OR(K42="Posible",K42="Media"),0.6,
IF(OR(K42="Probable",K42="Alta"),0.8,
IF(OR(K42="Casi seguro",K42="Muy Alta"),1,"")))))</f>
        <v/>
      </c>
      <c r="M42" s="98"/>
      <c r="N42" s="99"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6" t="str">
        <f>IF(N42="Leve",0.2,
IF(N42="Menor",0.4,
IF(N42="Moderado",0.6,
IF(N42="Mayor",0.8,
IF(N42="Catastrófico",1,"")))))</f>
        <v/>
      </c>
      <c r="P42" s="97"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5"/>
      <c r="R42" s="95"/>
      <c r="S42" s="95"/>
      <c r="T42" s="95"/>
      <c r="U42" s="94" t="str">
        <f>IF(S42="","","Cuatrimestral")</f>
        <v/>
      </c>
      <c r="V42" s="94"/>
      <c r="W42" s="4"/>
      <c r="X42" s="4"/>
      <c r="Y42" s="4"/>
      <c r="Z42" s="4"/>
    </row>
    <row r="43" spans="1:26" ht="15" customHeight="1">
      <c r="A43" s="88"/>
      <c r="B43" s="88"/>
      <c r="C43" s="88"/>
      <c r="D43" s="88"/>
      <c r="E43" s="88"/>
      <c r="F43" s="88"/>
      <c r="G43" s="88"/>
      <c r="H43" s="88"/>
      <c r="I43" s="88"/>
      <c r="J43" s="88"/>
      <c r="K43" s="88"/>
      <c r="L43" s="88"/>
      <c r="M43" s="88"/>
      <c r="N43" s="88"/>
      <c r="O43" s="88"/>
      <c r="P43" s="88"/>
      <c r="Q43" s="88"/>
      <c r="R43" s="88"/>
      <c r="S43" s="88"/>
      <c r="T43" s="88"/>
      <c r="U43" s="88"/>
      <c r="V43" s="88"/>
      <c r="W43" s="4"/>
      <c r="X43" s="4"/>
      <c r="Y43" s="4"/>
      <c r="Z43" s="4"/>
    </row>
    <row r="44" spans="1:26" ht="15" customHeight="1">
      <c r="A44" s="83"/>
      <c r="B44" s="83"/>
      <c r="C44" s="83"/>
      <c r="D44" s="83"/>
      <c r="E44" s="83"/>
      <c r="F44" s="83"/>
      <c r="G44" s="83"/>
      <c r="H44" s="83"/>
      <c r="I44" s="83"/>
      <c r="J44" s="83"/>
      <c r="K44" s="83"/>
      <c r="L44" s="83"/>
      <c r="M44" s="83"/>
      <c r="N44" s="83"/>
      <c r="O44" s="83"/>
      <c r="P44" s="83"/>
      <c r="Q44" s="83"/>
      <c r="R44" s="83"/>
      <c r="S44" s="83"/>
      <c r="T44" s="83"/>
      <c r="U44" s="83"/>
      <c r="V44" s="83"/>
      <c r="W44" s="4"/>
      <c r="X44" s="4"/>
      <c r="Y44" s="4"/>
      <c r="Z44" s="4"/>
    </row>
    <row r="45" spans="1:26" ht="16.5" customHeight="1">
      <c r="A45" s="93">
        <v>13</v>
      </c>
      <c r="B45" s="94" t="str">
        <f>IF(C45="","",
IF('1. Punto de Partida'!$C$6="","",'1. Punto de Partida'!$C$6))</f>
        <v/>
      </c>
      <c r="C45" s="94"/>
      <c r="D45" s="94"/>
      <c r="E45" s="94"/>
      <c r="F45" s="94"/>
      <c r="G45" s="94"/>
      <c r="H45" s="94"/>
      <c r="I45" s="94"/>
      <c r="J45" s="94"/>
      <c r="K45" s="99" t="str">
        <f>IFERROR(MID(J45,1,SEARCH(":",J45,1)-1),"")</f>
        <v/>
      </c>
      <c r="L45" s="96" t="str">
        <f>IF(OR(K45="Rara vez",K45="Muy Baja"),0.2,
IF(OR(K45="Improbable",K45="Baja"),0.4,
IF(OR(K45="Posible",K45="Media"),0.6,
IF(OR(K45="Probable",K45="Alta"),0.8,
IF(OR(K45="Casi seguro",K45="Muy Alta"),1,"")))))</f>
        <v/>
      </c>
      <c r="M45" s="98"/>
      <c r="N45" s="99"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6" t="str">
        <f>IF(N45="Leve",0.2,
IF(N45="Menor",0.4,
IF(N45="Moderado",0.6,
IF(N45="Mayor",0.8,
IF(N45="Catastrófico",1,"")))))</f>
        <v/>
      </c>
      <c r="P45" s="97"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5"/>
      <c r="R45" s="95"/>
      <c r="S45" s="95"/>
      <c r="T45" s="95"/>
      <c r="U45" s="94" t="str">
        <f>IF(S45="","","Cuatrimestral")</f>
        <v/>
      </c>
      <c r="V45" s="94"/>
      <c r="W45" s="4"/>
      <c r="X45" s="4"/>
      <c r="Y45" s="4"/>
      <c r="Z45" s="4"/>
    </row>
    <row r="46" spans="1:26" ht="15" customHeight="1">
      <c r="A46" s="88"/>
      <c r="B46" s="88"/>
      <c r="C46" s="88"/>
      <c r="D46" s="88"/>
      <c r="E46" s="88"/>
      <c r="F46" s="88"/>
      <c r="G46" s="88"/>
      <c r="H46" s="88"/>
      <c r="I46" s="88"/>
      <c r="J46" s="88"/>
      <c r="K46" s="88"/>
      <c r="L46" s="88"/>
      <c r="M46" s="88"/>
      <c r="N46" s="88"/>
      <c r="O46" s="88"/>
      <c r="P46" s="88"/>
      <c r="Q46" s="88"/>
      <c r="R46" s="88"/>
      <c r="S46" s="88"/>
      <c r="T46" s="88"/>
      <c r="U46" s="88"/>
      <c r="V46" s="88"/>
      <c r="W46" s="4"/>
      <c r="X46" s="4"/>
      <c r="Y46" s="4"/>
      <c r="Z46" s="4"/>
    </row>
    <row r="47" spans="1:26" ht="15" customHeight="1">
      <c r="A47" s="83"/>
      <c r="B47" s="83"/>
      <c r="C47" s="83"/>
      <c r="D47" s="83"/>
      <c r="E47" s="83"/>
      <c r="F47" s="83"/>
      <c r="G47" s="83"/>
      <c r="H47" s="83"/>
      <c r="I47" s="83"/>
      <c r="J47" s="83"/>
      <c r="K47" s="83"/>
      <c r="L47" s="83"/>
      <c r="M47" s="83"/>
      <c r="N47" s="83"/>
      <c r="O47" s="83"/>
      <c r="P47" s="83"/>
      <c r="Q47" s="83"/>
      <c r="R47" s="83"/>
      <c r="S47" s="83"/>
      <c r="T47" s="83"/>
      <c r="U47" s="83"/>
      <c r="V47" s="83"/>
      <c r="W47" s="4"/>
      <c r="X47" s="4"/>
      <c r="Y47" s="4"/>
      <c r="Z47" s="4"/>
    </row>
    <row r="48" spans="1:26" ht="16.5" customHeight="1">
      <c r="A48" s="93">
        <v>14</v>
      </c>
      <c r="B48" s="94" t="str">
        <f>IF(C48="","",
IF('1. Punto de Partida'!$C$6="","",'1. Punto de Partida'!$C$6))</f>
        <v/>
      </c>
      <c r="C48" s="94"/>
      <c r="D48" s="94"/>
      <c r="E48" s="94"/>
      <c r="F48" s="94"/>
      <c r="G48" s="94"/>
      <c r="H48" s="94"/>
      <c r="I48" s="94"/>
      <c r="J48" s="94"/>
      <c r="K48" s="99" t="str">
        <f>IFERROR(MID(J48,1,SEARCH(":",J48,1)-1),"")</f>
        <v/>
      </c>
      <c r="L48" s="96" t="str">
        <f>IF(OR(K48="Rara vez",K48="Muy Baja"),0.2,
IF(OR(K48="Improbable",K48="Baja"),0.4,
IF(OR(K48="Posible",K48="Media"),0.6,
IF(OR(K48="Probable",K48="Alta"),0.8,
IF(OR(K48="Casi seguro",K48="Muy Alta"),1,"")))))</f>
        <v/>
      </c>
      <c r="M48" s="98"/>
      <c r="N48" s="99"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6" t="str">
        <f>IF(N48="Leve",0.2,
IF(N48="Menor",0.4,
IF(N48="Moderado",0.6,
IF(N48="Mayor",0.8,
IF(N48="Catastrófico",1,"")))))</f>
        <v/>
      </c>
      <c r="P48" s="97"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5"/>
      <c r="R48" s="95"/>
      <c r="S48" s="95"/>
      <c r="T48" s="95"/>
      <c r="U48" s="94" t="str">
        <f>IF(S48="","","Cuatrimestral")</f>
        <v/>
      </c>
      <c r="V48" s="94"/>
      <c r="W48" s="4"/>
      <c r="X48" s="4"/>
      <c r="Y48" s="4"/>
      <c r="Z48" s="4"/>
    </row>
    <row r="49" spans="1:26" ht="15" customHeight="1">
      <c r="A49" s="88"/>
      <c r="B49" s="88"/>
      <c r="C49" s="88"/>
      <c r="D49" s="88"/>
      <c r="E49" s="88"/>
      <c r="F49" s="88"/>
      <c r="G49" s="88"/>
      <c r="H49" s="88"/>
      <c r="I49" s="88"/>
      <c r="J49" s="88"/>
      <c r="K49" s="88"/>
      <c r="L49" s="88"/>
      <c r="M49" s="88"/>
      <c r="N49" s="88"/>
      <c r="O49" s="88"/>
      <c r="P49" s="88"/>
      <c r="Q49" s="88"/>
      <c r="R49" s="88"/>
      <c r="S49" s="88"/>
      <c r="T49" s="88"/>
      <c r="U49" s="88"/>
      <c r="V49" s="88"/>
      <c r="W49" s="4"/>
      <c r="X49" s="4"/>
      <c r="Y49" s="4"/>
      <c r="Z49" s="4"/>
    </row>
    <row r="50" spans="1:26" ht="15" customHeight="1">
      <c r="A50" s="83"/>
      <c r="B50" s="83"/>
      <c r="C50" s="83"/>
      <c r="D50" s="83"/>
      <c r="E50" s="83"/>
      <c r="F50" s="83"/>
      <c r="G50" s="83"/>
      <c r="H50" s="83"/>
      <c r="I50" s="83"/>
      <c r="J50" s="83"/>
      <c r="K50" s="83"/>
      <c r="L50" s="83"/>
      <c r="M50" s="83"/>
      <c r="N50" s="83"/>
      <c r="O50" s="83"/>
      <c r="P50" s="83"/>
      <c r="Q50" s="83"/>
      <c r="R50" s="83"/>
      <c r="S50" s="83"/>
      <c r="T50" s="83"/>
      <c r="U50" s="83"/>
      <c r="V50" s="83"/>
      <c r="W50" s="4"/>
      <c r="X50" s="4"/>
      <c r="Y50" s="4"/>
      <c r="Z50" s="4"/>
    </row>
    <row r="51" spans="1:26" ht="16.5" customHeight="1">
      <c r="A51" s="93">
        <v>15</v>
      </c>
      <c r="B51" s="94" t="str">
        <f>IF(C51="","",
IF('1. Punto de Partida'!$C$6="","",'1. Punto de Partida'!$C$6))</f>
        <v/>
      </c>
      <c r="C51" s="94"/>
      <c r="D51" s="94"/>
      <c r="E51" s="94"/>
      <c r="F51" s="94"/>
      <c r="G51" s="94"/>
      <c r="H51" s="94"/>
      <c r="I51" s="94"/>
      <c r="J51" s="94"/>
      <c r="K51" s="99" t="str">
        <f>IFERROR(MID(J51,1,SEARCH(":",J51,1)-1),"")</f>
        <v/>
      </c>
      <c r="L51" s="96" t="str">
        <f>IF(OR(K51="Rara vez",K51="Muy Baja"),0.2,
IF(OR(K51="Improbable",K51="Baja"),0.4,
IF(OR(K51="Posible",K51="Media"),0.6,
IF(OR(K51="Probable",K51="Alta"),0.8,
IF(OR(K51="Casi seguro",K51="Muy Alta"),1,"")))))</f>
        <v/>
      </c>
      <c r="M51" s="98"/>
      <c r="N51" s="99"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6" t="str">
        <f>IF(N51="Leve",0.2,
IF(N51="Menor",0.4,
IF(N51="Moderado",0.6,
IF(N51="Mayor",0.8,
IF(N51="Catastrófico",1,"")))))</f>
        <v/>
      </c>
      <c r="P51" s="97"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5"/>
      <c r="R51" s="95"/>
      <c r="S51" s="95"/>
      <c r="T51" s="95"/>
      <c r="U51" s="94" t="str">
        <f>IF(S51="","","Cuatrimestral")</f>
        <v/>
      </c>
      <c r="V51" s="94"/>
      <c r="W51" s="4"/>
      <c r="X51" s="4"/>
      <c r="Y51" s="4"/>
      <c r="Z51" s="4"/>
    </row>
    <row r="52" spans="1:26" ht="15" customHeight="1">
      <c r="A52" s="88"/>
      <c r="B52" s="88"/>
      <c r="C52" s="88"/>
      <c r="D52" s="88"/>
      <c r="E52" s="88"/>
      <c r="F52" s="88"/>
      <c r="G52" s="88"/>
      <c r="H52" s="88"/>
      <c r="I52" s="88"/>
      <c r="J52" s="88"/>
      <c r="K52" s="88"/>
      <c r="L52" s="88"/>
      <c r="M52" s="88"/>
      <c r="N52" s="88"/>
      <c r="O52" s="88"/>
      <c r="P52" s="88"/>
      <c r="Q52" s="88"/>
      <c r="R52" s="88"/>
      <c r="S52" s="88"/>
      <c r="T52" s="88"/>
      <c r="U52" s="88"/>
      <c r="V52" s="88"/>
      <c r="W52" s="4"/>
      <c r="X52" s="4"/>
      <c r="Y52" s="4"/>
      <c r="Z52" s="4"/>
    </row>
    <row r="53" spans="1:26" ht="15" customHeight="1">
      <c r="A53" s="83"/>
      <c r="B53" s="83"/>
      <c r="C53" s="83"/>
      <c r="D53" s="83"/>
      <c r="E53" s="83"/>
      <c r="F53" s="83"/>
      <c r="G53" s="83"/>
      <c r="H53" s="83"/>
      <c r="I53" s="83"/>
      <c r="J53" s="83"/>
      <c r="K53" s="83"/>
      <c r="L53" s="83"/>
      <c r="M53" s="83"/>
      <c r="N53" s="83"/>
      <c r="O53" s="83"/>
      <c r="P53" s="83"/>
      <c r="Q53" s="83"/>
      <c r="R53" s="83"/>
      <c r="S53" s="83"/>
      <c r="T53" s="83"/>
      <c r="U53" s="83"/>
      <c r="V53" s="83"/>
      <c r="W53" s="4"/>
      <c r="X53" s="4"/>
      <c r="Y53" s="4"/>
      <c r="Z53" s="4"/>
    </row>
    <row r="54" spans="1:26" ht="16.5" customHeight="1">
      <c r="A54" s="93">
        <v>16</v>
      </c>
      <c r="B54" s="94" t="str">
        <f>IF(C54="","",
IF('1. Punto de Partida'!$C$6="","",'1. Punto de Partida'!$C$6))</f>
        <v/>
      </c>
      <c r="C54" s="94"/>
      <c r="D54" s="94"/>
      <c r="E54" s="94"/>
      <c r="F54" s="94"/>
      <c r="G54" s="94"/>
      <c r="H54" s="94"/>
      <c r="I54" s="94"/>
      <c r="J54" s="94"/>
      <c r="K54" s="99" t="str">
        <f>IFERROR(MID(J54,1,SEARCH(":",J54,1)-1),"")</f>
        <v/>
      </c>
      <c r="L54" s="96" t="str">
        <f>IF(OR(K54="Rara vez",K54="Muy Baja"),0.2,
IF(OR(K54="Improbable",K54="Baja"),0.4,
IF(OR(K54="Posible",K54="Media"),0.6,
IF(OR(K54="Probable",K54="Alta"),0.8,
IF(OR(K54="Casi seguro",K54="Muy Alta"),1,"")))))</f>
        <v/>
      </c>
      <c r="M54" s="98"/>
      <c r="N54" s="99"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6" t="str">
        <f>IF(N54="Leve",0.2,
IF(N54="Menor",0.4,
IF(N54="Moderado",0.6,
IF(N54="Mayor",0.8,
IF(N54="Catastrófico",1,"")))))</f>
        <v/>
      </c>
      <c r="P54" s="97"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5"/>
      <c r="R54" s="95"/>
      <c r="S54" s="95"/>
      <c r="T54" s="95"/>
      <c r="U54" s="94" t="str">
        <f>IF(S54="","","Cuatrimestral")</f>
        <v/>
      </c>
      <c r="V54" s="94"/>
      <c r="W54" s="4"/>
      <c r="X54" s="4"/>
      <c r="Y54" s="4"/>
      <c r="Z54" s="4"/>
    </row>
    <row r="55" spans="1:26" ht="15" customHeight="1">
      <c r="A55" s="88"/>
      <c r="B55" s="88"/>
      <c r="C55" s="88"/>
      <c r="D55" s="88"/>
      <c r="E55" s="88"/>
      <c r="F55" s="88"/>
      <c r="G55" s="88"/>
      <c r="H55" s="88"/>
      <c r="I55" s="88"/>
      <c r="J55" s="88"/>
      <c r="K55" s="88"/>
      <c r="L55" s="88"/>
      <c r="M55" s="88"/>
      <c r="N55" s="88"/>
      <c r="O55" s="88"/>
      <c r="P55" s="88"/>
      <c r="Q55" s="88"/>
      <c r="R55" s="88"/>
      <c r="S55" s="88"/>
      <c r="T55" s="88"/>
      <c r="U55" s="88"/>
      <c r="V55" s="88"/>
      <c r="W55" s="4"/>
      <c r="X55" s="4"/>
      <c r="Y55" s="4"/>
      <c r="Z55" s="4"/>
    </row>
    <row r="56" spans="1:26" ht="15" customHeight="1">
      <c r="A56" s="83"/>
      <c r="B56" s="83"/>
      <c r="C56" s="83"/>
      <c r="D56" s="83"/>
      <c r="E56" s="83"/>
      <c r="F56" s="83"/>
      <c r="G56" s="83"/>
      <c r="H56" s="83"/>
      <c r="I56" s="83"/>
      <c r="J56" s="83"/>
      <c r="K56" s="83"/>
      <c r="L56" s="83"/>
      <c r="M56" s="83"/>
      <c r="N56" s="83"/>
      <c r="O56" s="83"/>
      <c r="P56" s="83"/>
      <c r="Q56" s="83"/>
      <c r="R56" s="83"/>
      <c r="S56" s="83"/>
      <c r="T56" s="83"/>
      <c r="U56" s="83"/>
      <c r="V56" s="83"/>
      <c r="W56" s="4"/>
      <c r="X56" s="4"/>
      <c r="Y56" s="4"/>
      <c r="Z56" s="4"/>
    </row>
    <row r="57" spans="1:26" ht="16.5" customHeight="1">
      <c r="A57" s="93">
        <v>17</v>
      </c>
      <c r="B57" s="94" t="str">
        <f>IF(C57="","",
IF('1. Punto de Partida'!$C$6="","",'1. Punto de Partida'!$C$6))</f>
        <v/>
      </c>
      <c r="C57" s="94"/>
      <c r="D57" s="94"/>
      <c r="E57" s="94"/>
      <c r="F57" s="94"/>
      <c r="G57" s="94"/>
      <c r="H57" s="94"/>
      <c r="I57" s="94"/>
      <c r="J57" s="94"/>
      <c r="K57" s="99" t="str">
        <f>IFERROR(MID(J57,1,SEARCH(":",J57,1)-1),"")</f>
        <v/>
      </c>
      <c r="L57" s="96" t="str">
        <f>IF(OR(K57="Rara vez",K57="Muy Baja"),0.2,
IF(OR(K57="Improbable",K57="Baja"),0.4,
IF(OR(K57="Posible",K57="Media"),0.6,
IF(OR(K57="Probable",K57="Alta"),0.8,
IF(OR(K57="Casi seguro",K57="Muy Alta"),1,"")))))</f>
        <v/>
      </c>
      <c r="M57" s="98"/>
      <c r="N57" s="99"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6" t="str">
        <f>IF(N57="Leve",0.2,
IF(N57="Menor",0.4,
IF(N57="Moderado",0.6,
IF(N57="Mayor",0.8,
IF(N57="Catastrófico",1,"")))))</f>
        <v/>
      </c>
      <c r="P57" s="97"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5"/>
      <c r="R57" s="95"/>
      <c r="S57" s="95"/>
      <c r="T57" s="95"/>
      <c r="U57" s="94" t="str">
        <f>IF(S57="","","Cuatrimestral")</f>
        <v/>
      </c>
      <c r="V57" s="94"/>
      <c r="W57" s="4"/>
      <c r="X57" s="4"/>
      <c r="Y57" s="4"/>
      <c r="Z57" s="4"/>
    </row>
    <row r="58" spans="1:26" ht="15" customHeight="1">
      <c r="A58" s="88"/>
      <c r="B58" s="88"/>
      <c r="C58" s="88"/>
      <c r="D58" s="88"/>
      <c r="E58" s="88"/>
      <c r="F58" s="88"/>
      <c r="G58" s="88"/>
      <c r="H58" s="88"/>
      <c r="I58" s="88"/>
      <c r="J58" s="88"/>
      <c r="K58" s="88"/>
      <c r="L58" s="88"/>
      <c r="M58" s="88"/>
      <c r="N58" s="88"/>
      <c r="O58" s="88"/>
      <c r="P58" s="88"/>
      <c r="Q58" s="88"/>
      <c r="R58" s="88"/>
      <c r="S58" s="88"/>
      <c r="T58" s="88"/>
      <c r="U58" s="88"/>
      <c r="V58" s="88"/>
      <c r="W58" s="4"/>
      <c r="X58" s="4"/>
      <c r="Y58" s="4"/>
      <c r="Z58" s="4"/>
    </row>
    <row r="59" spans="1:26" ht="15" customHeight="1">
      <c r="A59" s="83"/>
      <c r="B59" s="83"/>
      <c r="C59" s="83"/>
      <c r="D59" s="83"/>
      <c r="E59" s="83"/>
      <c r="F59" s="83"/>
      <c r="G59" s="83"/>
      <c r="H59" s="83"/>
      <c r="I59" s="83"/>
      <c r="J59" s="83"/>
      <c r="K59" s="83"/>
      <c r="L59" s="83"/>
      <c r="M59" s="83"/>
      <c r="N59" s="83"/>
      <c r="O59" s="83"/>
      <c r="P59" s="83"/>
      <c r="Q59" s="83"/>
      <c r="R59" s="83"/>
      <c r="S59" s="83"/>
      <c r="T59" s="83"/>
      <c r="U59" s="83"/>
      <c r="V59" s="83"/>
      <c r="W59" s="4"/>
      <c r="X59" s="4"/>
      <c r="Y59" s="4"/>
      <c r="Z59" s="4"/>
    </row>
    <row r="60" spans="1:26" ht="16.5" customHeight="1">
      <c r="A60" s="93">
        <v>18</v>
      </c>
      <c r="B60" s="94" t="str">
        <f>IF(C60="","",
IF('1. Punto de Partida'!$C$6="","",'1. Punto de Partida'!$C$6))</f>
        <v/>
      </c>
      <c r="C60" s="94"/>
      <c r="D60" s="94"/>
      <c r="E60" s="94"/>
      <c r="F60" s="94"/>
      <c r="G60" s="94"/>
      <c r="H60" s="94"/>
      <c r="I60" s="94"/>
      <c r="J60" s="94"/>
      <c r="K60" s="99" t="str">
        <f>IFERROR(MID(J60,1,SEARCH(":",J60,1)-1),"")</f>
        <v/>
      </c>
      <c r="L60" s="96" t="str">
        <f>IF(OR(K60="Rara vez",K60="Muy Baja"),0.2,
IF(OR(K60="Improbable",K60="Baja"),0.4,
IF(OR(K60="Posible",K60="Media"),0.6,
IF(OR(K60="Probable",K60="Alta"),0.8,
IF(OR(K60="Casi seguro",K60="Muy Alta"),1,"")))))</f>
        <v/>
      </c>
      <c r="M60" s="98"/>
      <c r="N60" s="99"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6" t="str">
        <f>IF(N60="Leve",0.2,
IF(N60="Menor",0.4,
IF(N60="Moderado",0.6,
IF(N60="Mayor",0.8,
IF(N60="Catastrófico",1,"")))))</f>
        <v/>
      </c>
      <c r="P60" s="97"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5"/>
      <c r="R60" s="95"/>
      <c r="S60" s="95"/>
      <c r="T60" s="95"/>
      <c r="U60" s="94" t="str">
        <f>IF(S60="","","Cuatrimestral")</f>
        <v/>
      </c>
      <c r="V60" s="94"/>
      <c r="W60" s="4"/>
      <c r="X60" s="4"/>
      <c r="Y60" s="4"/>
      <c r="Z60" s="4"/>
    </row>
    <row r="61" spans="1:26" ht="15" customHeight="1">
      <c r="A61" s="88"/>
      <c r="B61" s="88"/>
      <c r="C61" s="88"/>
      <c r="D61" s="88"/>
      <c r="E61" s="88"/>
      <c r="F61" s="88"/>
      <c r="G61" s="88"/>
      <c r="H61" s="88"/>
      <c r="I61" s="88"/>
      <c r="J61" s="88"/>
      <c r="K61" s="88"/>
      <c r="L61" s="88"/>
      <c r="M61" s="88"/>
      <c r="N61" s="88"/>
      <c r="O61" s="88"/>
      <c r="P61" s="88"/>
      <c r="Q61" s="88"/>
      <c r="R61" s="88"/>
      <c r="S61" s="88"/>
      <c r="T61" s="88"/>
      <c r="U61" s="88"/>
      <c r="V61" s="88"/>
      <c r="W61" s="4"/>
      <c r="X61" s="4"/>
      <c r="Y61" s="4"/>
      <c r="Z61" s="4"/>
    </row>
    <row r="62" spans="1:26" ht="15" customHeight="1">
      <c r="A62" s="83"/>
      <c r="B62" s="83"/>
      <c r="C62" s="83"/>
      <c r="D62" s="83"/>
      <c r="E62" s="83"/>
      <c r="F62" s="83"/>
      <c r="G62" s="83"/>
      <c r="H62" s="83"/>
      <c r="I62" s="83"/>
      <c r="J62" s="83"/>
      <c r="K62" s="83"/>
      <c r="L62" s="83"/>
      <c r="M62" s="83"/>
      <c r="N62" s="83"/>
      <c r="O62" s="83"/>
      <c r="P62" s="83"/>
      <c r="Q62" s="83"/>
      <c r="R62" s="83"/>
      <c r="S62" s="83"/>
      <c r="T62" s="83"/>
      <c r="U62" s="83"/>
      <c r="V62" s="83"/>
      <c r="W62" s="4"/>
      <c r="X62" s="4"/>
      <c r="Y62" s="4"/>
      <c r="Z62" s="4"/>
    </row>
    <row r="63" spans="1:26" ht="16.5" customHeight="1">
      <c r="A63" s="93">
        <v>19</v>
      </c>
      <c r="B63" s="94" t="str">
        <f>IF(C63="","",
IF('1. Punto de Partida'!$C$6="","",'1. Punto de Partida'!$C$6))</f>
        <v/>
      </c>
      <c r="C63" s="94"/>
      <c r="D63" s="94"/>
      <c r="E63" s="94"/>
      <c r="F63" s="94"/>
      <c r="G63" s="94"/>
      <c r="H63" s="94"/>
      <c r="I63" s="94"/>
      <c r="J63" s="94"/>
      <c r="K63" s="99" t="str">
        <f>IFERROR(MID(J63,1,SEARCH(":",J63,1)-1),"")</f>
        <v/>
      </c>
      <c r="L63" s="96" t="str">
        <f>IF(OR(K63="Rara vez",K63="Muy Baja"),0.2,
IF(OR(K63="Improbable",K63="Baja"),0.4,
IF(OR(K63="Posible",K63="Media"),0.6,
IF(OR(K63="Probable",K63="Alta"),0.8,
IF(OR(K63="Casi seguro",K63="Muy Alta"),1,"")))))</f>
        <v/>
      </c>
      <c r="M63" s="98"/>
      <c r="N63" s="99"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6" t="str">
        <f>IF(N63="Leve",0.2,
IF(N63="Menor",0.4,
IF(N63="Moderado",0.6,
IF(N63="Mayor",0.8,
IF(N63="Catastrófico",1,"")))))</f>
        <v/>
      </c>
      <c r="P63" s="97"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5"/>
      <c r="R63" s="95"/>
      <c r="S63" s="95"/>
      <c r="T63" s="95"/>
      <c r="U63" s="94" t="str">
        <f>IF(S63="","","Cuatrimestral")</f>
        <v/>
      </c>
      <c r="V63" s="94"/>
      <c r="W63" s="4"/>
      <c r="X63" s="4"/>
      <c r="Y63" s="4"/>
      <c r="Z63" s="4"/>
    </row>
    <row r="64" spans="1:26" ht="15" customHeight="1">
      <c r="A64" s="88"/>
      <c r="B64" s="88"/>
      <c r="C64" s="88"/>
      <c r="D64" s="88"/>
      <c r="E64" s="88"/>
      <c r="F64" s="88"/>
      <c r="G64" s="88"/>
      <c r="H64" s="88"/>
      <c r="I64" s="88"/>
      <c r="J64" s="88"/>
      <c r="K64" s="88"/>
      <c r="L64" s="88"/>
      <c r="M64" s="88"/>
      <c r="N64" s="88"/>
      <c r="O64" s="88"/>
      <c r="P64" s="88"/>
      <c r="Q64" s="88"/>
      <c r="R64" s="88"/>
      <c r="S64" s="88"/>
      <c r="T64" s="88"/>
      <c r="U64" s="88"/>
      <c r="V64" s="88"/>
      <c r="W64" s="4"/>
      <c r="X64" s="4"/>
      <c r="Y64" s="4"/>
      <c r="Z64" s="4"/>
    </row>
    <row r="65" spans="1:26" ht="15" customHeight="1">
      <c r="A65" s="83"/>
      <c r="B65" s="83"/>
      <c r="C65" s="83"/>
      <c r="D65" s="83"/>
      <c r="E65" s="83"/>
      <c r="F65" s="83"/>
      <c r="G65" s="83"/>
      <c r="H65" s="83"/>
      <c r="I65" s="83"/>
      <c r="J65" s="83"/>
      <c r="K65" s="83"/>
      <c r="L65" s="83"/>
      <c r="M65" s="83"/>
      <c r="N65" s="83"/>
      <c r="O65" s="83"/>
      <c r="P65" s="83"/>
      <c r="Q65" s="83"/>
      <c r="R65" s="83"/>
      <c r="S65" s="83"/>
      <c r="T65" s="83"/>
      <c r="U65" s="83"/>
      <c r="V65" s="83"/>
      <c r="W65" s="4"/>
      <c r="X65" s="4"/>
      <c r="Y65" s="4"/>
      <c r="Z65" s="4"/>
    </row>
    <row r="66" spans="1:26" ht="16.5" customHeight="1">
      <c r="A66" s="93">
        <v>20</v>
      </c>
      <c r="B66" s="94" t="str">
        <f>IF(C66="","",
IF('1. Punto de Partida'!$C$6="","",'1. Punto de Partida'!$C$6))</f>
        <v/>
      </c>
      <c r="C66" s="94"/>
      <c r="D66" s="94"/>
      <c r="E66" s="94"/>
      <c r="F66" s="94"/>
      <c r="G66" s="94"/>
      <c r="H66" s="94"/>
      <c r="I66" s="94"/>
      <c r="J66" s="94"/>
      <c r="K66" s="99" t="str">
        <f>IFERROR(MID(J66,1,SEARCH(":",J66,1)-1),"")</f>
        <v/>
      </c>
      <c r="L66" s="96" t="str">
        <f>IF(OR(K66="Rara vez",K66="Muy Baja"),0.2,
IF(OR(K66="Improbable",K66="Baja"),0.4,
IF(OR(K66="Posible",K66="Media"),0.6,
IF(OR(K66="Probable",K66="Alta"),0.8,
IF(OR(K66="Casi seguro",K66="Muy Alta"),1,"")))))</f>
        <v/>
      </c>
      <c r="M66" s="98"/>
      <c r="N66" s="99"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6" t="str">
        <f>IF(N66="Leve",0.2,
IF(N66="Menor",0.4,
IF(N66="Moderado",0.6,
IF(N66="Mayor",0.8,
IF(N66="Catastrófico",1,"")))))</f>
        <v/>
      </c>
      <c r="P66" s="97"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5"/>
      <c r="R66" s="95"/>
      <c r="S66" s="95"/>
      <c r="T66" s="95"/>
      <c r="U66" s="94" t="str">
        <f>IF(S66="","","Cuatrimestral")</f>
        <v/>
      </c>
      <c r="V66" s="94"/>
      <c r="W66" s="4"/>
      <c r="X66" s="4"/>
      <c r="Y66" s="4"/>
      <c r="Z66" s="4"/>
    </row>
    <row r="67" spans="1:26" ht="15" customHeight="1">
      <c r="A67" s="88"/>
      <c r="B67" s="88"/>
      <c r="C67" s="88"/>
      <c r="D67" s="88"/>
      <c r="E67" s="88"/>
      <c r="F67" s="88"/>
      <c r="G67" s="88"/>
      <c r="H67" s="88"/>
      <c r="I67" s="88"/>
      <c r="J67" s="88"/>
      <c r="K67" s="88"/>
      <c r="L67" s="88"/>
      <c r="M67" s="88"/>
      <c r="N67" s="88"/>
      <c r="O67" s="88"/>
      <c r="P67" s="88"/>
      <c r="Q67" s="88"/>
      <c r="R67" s="88"/>
      <c r="S67" s="88"/>
      <c r="T67" s="88"/>
      <c r="U67" s="88"/>
      <c r="V67" s="88"/>
      <c r="W67" s="4"/>
      <c r="X67" s="4"/>
      <c r="Y67" s="4"/>
      <c r="Z67" s="4"/>
    </row>
    <row r="68" spans="1:26" ht="15" customHeight="1">
      <c r="A68" s="83"/>
      <c r="B68" s="83"/>
      <c r="C68" s="83"/>
      <c r="D68" s="83"/>
      <c r="E68" s="83"/>
      <c r="F68" s="83"/>
      <c r="G68" s="83"/>
      <c r="H68" s="83"/>
      <c r="I68" s="83"/>
      <c r="J68" s="83"/>
      <c r="K68" s="83"/>
      <c r="L68" s="83"/>
      <c r="M68" s="83"/>
      <c r="N68" s="83"/>
      <c r="O68" s="83"/>
      <c r="P68" s="83"/>
      <c r="Q68" s="83"/>
      <c r="R68" s="83"/>
      <c r="S68" s="83"/>
      <c r="T68" s="83"/>
      <c r="U68" s="83"/>
      <c r="V68" s="83"/>
      <c r="W68" s="4"/>
      <c r="X68" s="4"/>
      <c r="Y68" s="4"/>
      <c r="Z68" s="4"/>
    </row>
    <row r="69" spans="1:26" ht="14.2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4.2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4.2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4.2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4.2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4.2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4.2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4.2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4.2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4.2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4.2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4.2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4.2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4.2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4.2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4.2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4.2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4.2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4.2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4.2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4.2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4.2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4.2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4.2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4.2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4.2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4.2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4.2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4.2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4.2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4.2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P45:P47"/>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Q27:Q29"/>
    <mergeCell ref="R27:R29"/>
    <mergeCell ref="S27:S29"/>
    <mergeCell ref="T27:T29"/>
    <mergeCell ref="U27:U29"/>
    <mergeCell ref="V27:V29"/>
    <mergeCell ref="H27:H29"/>
    <mergeCell ref="I27:I29"/>
    <mergeCell ref="J27:J29"/>
    <mergeCell ref="K27:K29"/>
    <mergeCell ref="L27:L29"/>
    <mergeCell ref="M27:M29"/>
    <mergeCell ref="N27:N2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25" priority="1" operator="equal">
      <formula>"Muy Alta"</formula>
    </cfRule>
  </conditionalFormatting>
  <conditionalFormatting sqref="K9">
    <cfRule type="cellIs" dxfId="324" priority="2" operator="equal">
      <formula>"Alta"</formula>
    </cfRule>
  </conditionalFormatting>
  <conditionalFormatting sqref="K9">
    <cfRule type="cellIs" dxfId="323" priority="3" operator="equal">
      <formula>"Media"</formula>
    </cfRule>
  </conditionalFormatting>
  <conditionalFormatting sqref="K9">
    <cfRule type="cellIs" dxfId="322" priority="4" operator="equal">
      <formula>"Baja"</formula>
    </cfRule>
  </conditionalFormatting>
  <conditionalFormatting sqref="K9">
    <cfRule type="cellIs" dxfId="321" priority="5" operator="equal">
      <formula>"Muy Baja"</formula>
    </cfRule>
  </conditionalFormatting>
  <conditionalFormatting sqref="N9">
    <cfRule type="cellIs" dxfId="320" priority="6" operator="equal">
      <formula>"Catastrófico"</formula>
    </cfRule>
  </conditionalFormatting>
  <conditionalFormatting sqref="N9">
    <cfRule type="cellIs" dxfId="319" priority="7" operator="equal">
      <formula>"Mayor"</formula>
    </cfRule>
  </conditionalFormatting>
  <conditionalFormatting sqref="N9">
    <cfRule type="cellIs" dxfId="318" priority="8" operator="equal">
      <formula>"Moderado"</formula>
    </cfRule>
  </conditionalFormatting>
  <conditionalFormatting sqref="N9">
    <cfRule type="cellIs" dxfId="317" priority="9" operator="equal">
      <formula>"Menor"</formula>
    </cfRule>
  </conditionalFormatting>
  <conditionalFormatting sqref="N9">
    <cfRule type="cellIs" dxfId="316" priority="10" operator="equal">
      <formula>"Leve"</formula>
    </cfRule>
  </conditionalFormatting>
  <conditionalFormatting sqref="K12 K15 K18 K21 K24 K27 K30 K33 K36">
    <cfRule type="cellIs" dxfId="315" priority="11" operator="equal">
      <formula>"Muy Alta"</formula>
    </cfRule>
  </conditionalFormatting>
  <conditionalFormatting sqref="K12 K15 K18 K21 K24 K27 K30 K33 K36">
    <cfRule type="cellIs" dxfId="314" priority="12" operator="equal">
      <formula>"Alta"</formula>
    </cfRule>
  </conditionalFormatting>
  <conditionalFormatting sqref="K12 K15 K18 K21 K24 K27 K30 K33 K36">
    <cfRule type="cellIs" dxfId="313" priority="13" operator="equal">
      <formula>"Media"</formula>
    </cfRule>
  </conditionalFormatting>
  <conditionalFormatting sqref="K12 K15 K18 K21 K24 K27 K30 K33 K36">
    <cfRule type="cellIs" dxfId="312" priority="14" operator="equal">
      <formula>"Baja"</formula>
    </cfRule>
  </conditionalFormatting>
  <conditionalFormatting sqref="K12 K15 K18 K21 K24 K27 K30 K33 K36">
    <cfRule type="cellIs" dxfId="311" priority="15" operator="equal">
      <formula>"Muy Baja"</formula>
    </cfRule>
  </conditionalFormatting>
  <conditionalFormatting sqref="K39 K42 K45 K48 K51">
    <cfRule type="cellIs" dxfId="310" priority="16" operator="equal">
      <formula>"Muy Alta"</formula>
    </cfRule>
  </conditionalFormatting>
  <conditionalFormatting sqref="K39 K42 K45 K48 K51">
    <cfRule type="cellIs" dxfId="309" priority="17" operator="equal">
      <formula>"Alta"</formula>
    </cfRule>
  </conditionalFormatting>
  <conditionalFormatting sqref="K39 K42 K45 K48 K51">
    <cfRule type="cellIs" dxfId="308" priority="18" operator="equal">
      <formula>"Media"</formula>
    </cfRule>
  </conditionalFormatting>
  <conditionalFormatting sqref="K39 K42 K45 K48 K51">
    <cfRule type="cellIs" dxfId="307" priority="19" operator="equal">
      <formula>"Baja"</formula>
    </cfRule>
  </conditionalFormatting>
  <conditionalFormatting sqref="K39 K42 K45 K48 K51">
    <cfRule type="cellIs" dxfId="306" priority="20" operator="equal">
      <formula>"Muy Baja"</formula>
    </cfRule>
  </conditionalFormatting>
  <conditionalFormatting sqref="K9:K53">
    <cfRule type="expression" dxfId="305" priority="21">
      <formula>IF($K9="Casi seguro",1,0)</formula>
    </cfRule>
  </conditionalFormatting>
  <conditionalFormatting sqref="K9:K53">
    <cfRule type="expression" dxfId="304" priority="22">
      <formula>IF($K9="Probable",1,0)</formula>
    </cfRule>
  </conditionalFormatting>
  <conditionalFormatting sqref="K9:K53">
    <cfRule type="expression" dxfId="303" priority="23">
      <formula>IF($K9="Posible",1,0)</formula>
    </cfRule>
  </conditionalFormatting>
  <conditionalFormatting sqref="K9:K53">
    <cfRule type="expression" dxfId="302" priority="24">
      <formula>IF($K9="Improbable",1,0)</formula>
    </cfRule>
  </conditionalFormatting>
  <conditionalFormatting sqref="K9:K53">
    <cfRule type="expression" dxfId="301" priority="25">
      <formula>IF($K9="Rara vez",1,0)</formula>
    </cfRule>
  </conditionalFormatting>
  <conditionalFormatting sqref="K12 K15 K18 K21 K24 K27 K30 K33 K36 K39 K42 K45 K48 K51">
    <cfRule type="cellIs" dxfId="300" priority="26" operator="equal">
      <formula>"Muy Alta"</formula>
    </cfRule>
  </conditionalFormatting>
  <conditionalFormatting sqref="K12 K15 K18 K21 K24 K27 K30 K33 K36 K39 K42 K45 K48 K51">
    <cfRule type="cellIs" dxfId="299" priority="27" operator="equal">
      <formula>"Alta"</formula>
    </cfRule>
  </conditionalFormatting>
  <conditionalFormatting sqref="K12 K15 K18 K21 K24 K27 K30 K33 K36 K39 K42 K45 K48 K51">
    <cfRule type="cellIs" dxfId="298" priority="28" operator="equal">
      <formula>"Media"</formula>
    </cfRule>
  </conditionalFormatting>
  <conditionalFormatting sqref="K12 K15 K18 K21 K24 K27 K30 K33 K36 K39 K42 K45 K48 K51">
    <cfRule type="cellIs" dxfId="297" priority="29" operator="equal">
      <formula>"Baja"</formula>
    </cfRule>
  </conditionalFormatting>
  <conditionalFormatting sqref="K12 K15 K18 K21 K24 K27 K30 K33 K36 K39 K42 K45 K48 K51">
    <cfRule type="cellIs" dxfId="296" priority="30" operator="equal">
      <formula>"Muy Baja"</formula>
    </cfRule>
  </conditionalFormatting>
  <conditionalFormatting sqref="K54 K57 K60 K63 K66">
    <cfRule type="cellIs" dxfId="295" priority="31" operator="equal">
      <formula>"Muy Alta"</formula>
    </cfRule>
  </conditionalFormatting>
  <conditionalFormatting sqref="K54 K57 K60 K63 K66">
    <cfRule type="cellIs" dxfId="294" priority="32" operator="equal">
      <formula>"Alta"</formula>
    </cfRule>
  </conditionalFormatting>
  <conditionalFormatting sqref="K54 K57 K60 K63 K66">
    <cfRule type="cellIs" dxfId="293" priority="33" operator="equal">
      <formula>"Media"</formula>
    </cfRule>
  </conditionalFormatting>
  <conditionalFormatting sqref="K54 K57 K60 K63 K66">
    <cfRule type="cellIs" dxfId="292" priority="34" operator="equal">
      <formula>"Baja"</formula>
    </cfRule>
  </conditionalFormatting>
  <conditionalFormatting sqref="K54 K57 K60 K63 K66">
    <cfRule type="cellIs" dxfId="291" priority="35" operator="equal">
      <formula>"Muy Baja"</formula>
    </cfRule>
  </conditionalFormatting>
  <conditionalFormatting sqref="K54:K68">
    <cfRule type="expression" dxfId="290" priority="36">
      <formula>IF($K54="Casi seguro",1,0)</formula>
    </cfRule>
  </conditionalFormatting>
  <conditionalFormatting sqref="K54:K68">
    <cfRule type="expression" dxfId="289" priority="37">
      <formula>IF($K54="Probable",1,0)</formula>
    </cfRule>
  </conditionalFormatting>
  <conditionalFormatting sqref="K54:K68">
    <cfRule type="expression" dxfId="288" priority="38">
      <formula>IF($K54="Posible",1,0)</formula>
    </cfRule>
  </conditionalFormatting>
  <conditionalFormatting sqref="K54:K68">
    <cfRule type="expression" dxfId="287" priority="39">
      <formula>IF($K54="Improbable",1,0)</formula>
    </cfRule>
  </conditionalFormatting>
  <conditionalFormatting sqref="K54:K68">
    <cfRule type="expression" dxfId="286" priority="40">
      <formula>IF($K54="Rara vez",1,0)</formula>
    </cfRule>
  </conditionalFormatting>
  <conditionalFormatting sqref="K54 K57 K60 K63 K66">
    <cfRule type="cellIs" dxfId="285" priority="41" operator="equal">
      <formula>"Muy Alta"</formula>
    </cfRule>
  </conditionalFormatting>
  <conditionalFormatting sqref="K54 K57 K60 K63 K66">
    <cfRule type="cellIs" dxfId="284" priority="42" operator="equal">
      <formula>"Alta"</formula>
    </cfRule>
  </conditionalFormatting>
  <conditionalFormatting sqref="K54 K57 K60 K63 K66">
    <cfRule type="cellIs" dxfId="283" priority="43" operator="equal">
      <formula>"Media"</formula>
    </cfRule>
  </conditionalFormatting>
  <conditionalFormatting sqref="K54 K57 K60 K63 K66">
    <cfRule type="cellIs" dxfId="282" priority="44" operator="equal">
      <formula>"Baja"</formula>
    </cfRule>
  </conditionalFormatting>
  <conditionalFormatting sqref="K54 K57 K60 K63 K66">
    <cfRule type="cellIs" dxfId="281" priority="45" operator="equal">
      <formula>"Muy Baja"</formula>
    </cfRule>
  </conditionalFormatting>
  <conditionalFormatting sqref="N12 N15 N18 N21 N24 N27 N30 N33 N36 N39 N42 N45 N48 N51 N54 N57 N60 N63 N66">
    <cfRule type="cellIs" dxfId="280" priority="46" operator="equal">
      <formula>"Catastrófico"</formula>
    </cfRule>
  </conditionalFormatting>
  <conditionalFormatting sqref="N12 N15 N18 N21 N24 N27 N30 N33 N36 N39 N42 N45 N48 N51 N54 N57 N60 N63 N66">
    <cfRule type="cellIs" dxfId="279" priority="47" operator="equal">
      <formula>"Mayor"</formula>
    </cfRule>
  </conditionalFormatting>
  <conditionalFormatting sqref="N12 N15 N18 N21 N24 N27 N30 N33 N36 N39 N42 N45 N48 N51 N54 N57 N60 N63 N66">
    <cfRule type="cellIs" dxfId="278" priority="48" operator="equal">
      <formula>"Moderado"</formula>
    </cfRule>
  </conditionalFormatting>
  <conditionalFormatting sqref="N12 N15 N18 N21 N24 N27 N30 N33 N36 N39 N42 N45 N48 N51 N54 N57 N60 N63 N66">
    <cfRule type="cellIs" dxfId="277" priority="49" operator="equal">
      <formula>"Menor"</formula>
    </cfRule>
  </conditionalFormatting>
  <conditionalFormatting sqref="N12 N15 N18 N21 N24 N27 N30 N33 N36 N39 N42 N45 N48 N51 N54 N57 N60 N63 N66">
    <cfRule type="cellIs" dxfId="276" priority="50" operator="equal">
      <formula>"Leve"</formula>
    </cfRule>
  </conditionalFormatting>
  <conditionalFormatting sqref="Q9:T68 V9:V68">
    <cfRule type="expression" dxfId="275" priority="51">
      <formula>IF(OR($H9="Corrupción",$H9="Lavado de Activos",$H9="Corrupción en Trámites, OPAs y Consultas de Acceso a la Información Pública",$H9="Financiación del Terrorismo"),1,0)</formula>
    </cfRule>
  </conditionalFormatting>
  <conditionalFormatting sqref="U9:U68">
    <cfRule type="expression" dxfId="274" priority="52">
      <formula>IF(OR($H9="Corrupción",$H9="Lavado de Activos",$H9="Corrupción en Trámites, OPAs y Consultas de Acceso a la Información Pública",$H9="Financiación del Terrorismo"),1,0)</formula>
    </cfRule>
  </conditionalFormatting>
  <conditionalFormatting sqref="P9">
    <cfRule type="cellIs" dxfId="273" priority="53" operator="equal">
      <formula>"Extremo"</formula>
    </cfRule>
  </conditionalFormatting>
  <conditionalFormatting sqref="P9">
    <cfRule type="cellIs" dxfId="272" priority="54" operator="equal">
      <formula>"Alto"</formula>
    </cfRule>
  </conditionalFormatting>
  <conditionalFormatting sqref="P9">
    <cfRule type="cellIs" dxfId="271" priority="55" operator="equal">
      <formula>"Moderado"</formula>
    </cfRule>
  </conditionalFormatting>
  <conditionalFormatting sqref="P9">
    <cfRule type="cellIs" dxfId="270" priority="56" operator="equal">
      <formula>"Bajo"</formula>
    </cfRule>
  </conditionalFormatting>
  <conditionalFormatting sqref="P12">
    <cfRule type="cellIs" dxfId="269" priority="57" operator="equal">
      <formula>"Extremo"</formula>
    </cfRule>
  </conditionalFormatting>
  <conditionalFormatting sqref="P12">
    <cfRule type="cellIs" dxfId="268" priority="58" operator="equal">
      <formula>"Alto"</formula>
    </cfRule>
  </conditionalFormatting>
  <conditionalFormatting sqref="P12">
    <cfRule type="cellIs" dxfId="267" priority="59" operator="equal">
      <formula>"Moderado"</formula>
    </cfRule>
  </conditionalFormatting>
  <conditionalFormatting sqref="P12">
    <cfRule type="cellIs" dxfId="266" priority="60" operator="equal">
      <formula>"Bajo"</formula>
    </cfRule>
  </conditionalFormatting>
  <conditionalFormatting sqref="P15 P18 P21">
    <cfRule type="cellIs" dxfId="265" priority="61" operator="equal">
      <formula>"Extremo"</formula>
    </cfRule>
  </conditionalFormatting>
  <conditionalFormatting sqref="P15 P18 P21">
    <cfRule type="cellIs" dxfId="264" priority="62" operator="equal">
      <formula>"Alto"</formula>
    </cfRule>
  </conditionalFormatting>
  <conditionalFormatting sqref="P15 P18 P21">
    <cfRule type="cellIs" dxfId="263" priority="63" operator="equal">
      <formula>"Moderado"</formula>
    </cfRule>
  </conditionalFormatting>
  <conditionalFormatting sqref="P15 P18 P21">
    <cfRule type="cellIs" dxfId="262" priority="64" operator="equal">
      <formula>"Bajo"</formula>
    </cfRule>
  </conditionalFormatting>
  <conditionalFormatting sqref="P24 P27 P30 P33 P36 P39 P42 P45 P48 P51 P54 P57 P60 P63 P66">
    <cfRule type="cellIs" dxfId="261" priority="65" operator="equal">
      <formula>"Extremo"</formula>
    </cfRule>
  </conditionalFormatting>
  <conditionalFormatting sqref="P24 P27 P30 P33 P36 P39 P42 P45 P48 P51 P54 P57 P60 P63 P66">
    <cfRule type="cellIs" dxfId="260" priority="66" operator="equal">
      <formula>"Alto"</formula>
    </cfRule>
  </conditionalFormatting>
  <conditionalFormatting sqref="P24 P27 P30 P33 P36 P39 P42 P45 P48 P51 P54 P57 P60 P63 P66">
    <cfRule type="cellIs" dxfId="259" priority="67" operator="equal">
      <formula>"Moderado"</formula>
    </cfRule>
  </conditionalFormatting>
  <conditionalFormatting sqref="P24 P27 P30 P33 P36 P39 P42 P45 P48 P51 P54 P57 P60 P63 P66">
    <cfRule type="cellIs" dxfId="258"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30"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2"/>
      <c r="B1" s="68"/>
      <c r="C1" s="73" t="s">
        <v>0</v>
      </c>
      <c r="D1" s="74"/>
      <c r="E1" s="74"/>
      <c r="F1" s="74"/>
      <c r="G1" s="74"/>
      <c r="H1" s="74"/>
      <c r="I1" s="74"/>
      <c r="J1" s="74"/>
      <c r="K1" s="74"/>
      <c r="L1" s="74"/>
      <c r="M1" s="74"/>
      <c r="N1" s="74"/>
      <c r="O1" s="74"/>
      <c r="P1" s="74"/>
      <c r="Q1" s="74"/>
      <c r="R1" s="74"/>
      <c r="S1" s="74"/>
      <c r="T1" s="74"/>
      <c r="U1" s="74"/>
      <c r="V1" s="74"/>
      <c r="W1" s="68"/>
      <c r="X1" s="100" t="s">
        <v>220</v>
      </c>
      <c r="Y1" s="59"/>
      <c r="Z1" s="60"/>
      <c r="AA1" s="3"/>
      <c r="AB1" s="3"/>
      <c r="AC1" s="3"/>
      <c r="AD1" s="3"/>
      <c r="AE1" s="3"/>
      <c r="AF1" s="3"/>
      <c r="AG1" s="3"/>
      <c r="AH1" s="3"/>
      <c r="AI1" s="3"/>
      <c r="AJ1" s="3"/>
      <c r="AK1" s="3"/>
    </row>
    <row r="2" spans="1:37" ht="19.5" customHeight="1">
      <c r="A2" s="69"/>
      <c r="B2" s="70"/>
      <c r="C2" s="69"/>
      <c r="D2" s="75"/>
      <c r="E2" s="75"/>
      <c r="F2" s="75"/>
      <c r="G2" s="75"/>
      <c r="H2" s="75"/>
      <c r="I2" s="75"/>
      <c r="J2" s="75"/>
      <c r="K2" s="75"/>
      <c r="L2" s="75"/>
      <c r="M2" s="75"/>
      <c r="N2" s="75"/>
      <c r="O2" s="75"/>
      <c r="P2" s="75"/>
      <c r="Q2" s="75"/>
      <c r="R2" s="75"/>
      <c r="S2" s="75"/>
      <c r="T2" s="75"/>
      <c r="U2" s="75"/>
      <c r="V2" s="75"/>
      <c r="W2" s="70"/>
      <c r="X2" s="100" t="s">
        <v>221</v>
      </c>
      <c r="Y2" s="59"/>
      <c r="Z2" s="60"/>
      <c r="AA2" s="3"/>
      <c r="AB2" s="3"/>
      <c r="AC2" s="3"/>
      <c r="AD2" s="3"/>
      <c r="AE2" s="3"/>
      <c r="AF2" s="3"/>
      <c r="AG2" s="3"/>
      <c r="AH2" s="3"/>
      <c r="AI2" s="3"/>
      <c r="AJ2" s="3"/>
      <c r="AK2" s="3"/>
    </row>
    <row r="3" spans="1:37" ht="19.5" customHeight="1">
      <c r="A3" s="69"/>
      <c r="B3" s="70"/>
      <c r="C3" s="69"/>
      <c r="D3" s="75"/>
      <c r="E3" s="75"/>
      <c r="F3" s="75"/>
      <c r="G3" s="75"/>
      <c r="H3" s="75"/>
      <c r="I3" s="75"/>
      <c r="J3" s="75"/>
      <c r="K3" s="75"/>
      <c r="L3" s="75"/>
      <c r="M3" s="75"/>
      <c r="N3" s="75"/>
      <c r="O3" s="75"/>
      <c r="P3" s="75"/>
      <c r="Q3" s="75"/>
      <c r="R3" s="75"/>
      <c r="S3" s="75"/>
      <c r="T3" s="75"/>
      <c r="U3" s="75"/>
      <c r="V3" s="75"/>
      <c r="W3" s="70"/>
      <c r="X3" s="100" t="s">
        <v>222</v>
      </c>
      <c r="Y3" s="59"/>
      <c r="Z3" s="60"/>
      <c r="AA3" s="3"/>
      <c r="AB3" s="3"/>
      <c r="AC3" s="3"/>
      <c r="AD3" s="3"/>
      <c r="AE3" s="3"/>
      <c r="AF3" s="3"/>
      <c r="AG3" s="3"/>
      <c r="AH3" s="3"/>
      <c r="AI3" s="3"/>
      <c r="AJ3" s="3"/>
      <c r="AK3" s="3"/>
    </row>
    <row r="4" spans="1:37" ht="19.5" customHeight="1">
      <c r="A4" s="71"/>
      <c r="B4" s="72"/>
      <c r="C4" s="71"/>
      <c r="D4" s="76"/>
      <c r="E4" s="76"/>
      <c r="F4" s="76"/>
      <c r="G4" s="76"/>
      <c r="H4" s="76"/>
      <c r="I4" s="76"/>
      <c r="J4" s="76"/>
      <c r="K4" s="76"/>
      <c r="L4" s="76"/>
      <c r="M4" s="76"/>
      <c r="N4" s="76"/>
      <c r="O4" s="76"/>
      <c r="P4" s="76"/>
      <c r="Q4" s="76"/>
      <c r="R4" s="76"/>
      <c r="S4" s="76"/>
      <c r="T4" s="76"/>
      <c r="U4" s="76"/>
      <c r="V4" s="76"/>
      <c r="W4" s="72"/>
      <c r="X4" s="100" t="s">
        <v>223</v>
      </c>
      <c r="Y4" s="59"/>
      <c r="Z4" s="60"/>
      <c r="AA4" s="3"/>
      <c r="AB4" s="3"/>
      <c r="AC4" s="3"/>
      <c r="AD4" s="3"/>
      <c r="AE4" s="3"/>
      <c r="AF4" s="3"/>
      <c r="AG4" s="3"/>
      <c r="AH4" s="3"/>
      <c r="AI4" s="3"/>
      <c r="AJ4" s="3"/>
      <c r="AK4" s="3"/>
    </row>
    <row r="5" spans="1:37" ht="14.2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0" t="s">
        <v>139</v>
      </c>
      <c r="B6" s="59"/>
      <c r="C6" s="59"/>
      <c r="D6" s="59"/>
      <c r="E6" s="60"/>
      <c r="F6" s="90" t="s">
        <v>224</v>
      </c>
      <c r="G6" s="59"/>
      <c r="H6" s="59"/>
      <c r="I6" s="59"/>
      <c r="J6" s="59"/>
      <c r="K6" s="59"/>
      <c r="L6" s="59"/>
      <c r="M6" s="59"/>
      <c r="N6" s="59"/>
      <c r="O6" s="59"/>
      <c r="P6" s="59"/>
      <c r="Q6" s="59"/>
      <c r="R6" s="59"/>
      <c r="S6" s="59"/>
      <c r="T6" s="59"/>
      <c r="U6" s="59"/>
      <c r="V6" s="59"/>
      <c r="W6" s="59"/>
      <c r="X6" s="60"/>
      <c r="Y6" s="84" t="s">
        <v>225</v>
      </c>
      <c r="Z6" s="84" t="s">
        <v>153</v>
      </c>
      <c r="AA6" s="3"/>
      <c r="AB6" s="3"/>
      <c r="AC6" s="3"/>
      <c r="AD6" s="3"/>
      <c r="AE6" s="3"/>
      <c r="AF6" s="3"/>
      <c r="AG6" s="3"/>
      <c r="AH6" s="3"/>
      <c r="AI6" s="3"/>
      <c r="AJ6" s="3"/>
      <c r="AK6" s="3"/>
    </row>
    <row r="7" spans="1:37" ht="18" customHeight="1">
      <c r="A7" s="87" t="s">
        <v>137</v>
      </c>
      <c r="B7" s="89" t="s">
        <v>138</v>
      </c>
      <c r="C7" s="89" t="s">
        <v>142</v>
      </c>
      <c r="D7" s="89" t="s">
        <v>146</v>
      </c>
      <c r="E7" s="89" t="s">
        <v>147</v>
      </c>
      <c r="F7" s="101" t="s">
        <v>226</v>
      </c>
      <c r="G7" s="101" t="s">
        <v>227</v>
      </c>
      <c r="H7" s="101" t="s">
        <v>228</v>
      </c>
      <c r="I7" s="101" t="s">
        <v>229</v>
      </c>
      <c r="J7" s="101" t="s">
        <v>230</v>
      </c>
      <c r="K7" s="101" t="s">
        <v>231</v>
      </c>
      <c r="L7" s="101" t="s">
        <v>232</v>
      </c>
      <c r="M7" s="101" t="s">
        <v>233</v>
      </c>
      <c r="N7" s="101" t="s">
        <v>234</v>
      </c>
      <c r="O7" s="101" t="s">
        <v>235</v>
      </c>
      <c r="P7" s="101" t="s">
        <v>236</v>
      </c>
      <c r="Q7" s="101" t="s">
        <v>237</v>
      </c>
      <c r="R7" s="101" t="s">
        <v>238</v>
      </c>
      <c r="S7" s="101" t="s">
        <v>239</v>
      </c>
      <c r="T7" s="101" t="s">
        <v>240</v>
      </c>
      <c r="U7" s="101" t="s">
        <v>241</v>
      </c>
      <c r="V7" s="101" t="s">
        <v>242</v>
      </c>
      <c r="W7" s="101" t="s">
        <v>243</v>
      </c>
      <c r="X7" s="101" t="s">
        <v>244</v>
      </c>
      <c r="Y7" s="88"/>
      <c r="Z7" s="88"/>
      <c r="AA7" s="3"/>
      <c r="AB7" s="3"/>
      <c r="AC7" s="3"/>
      <c r="AD7" s="3"/>
      <c r="AE7" s="3"/>
      <c r="AF7" s="3"/>
      <c r="AG7" s="3"/>
      <c r="AH7" s="3"/>
      <c r="AI7" s="3"/>
      <c r="AJ7" s="3"/>
      <c r="AK7" s="3"/>
    </row>
    <row r="8" spans="1:37" ht="35.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16"/>
      <c r="AB8" s="16"/>
      <c r="AC8" s="16"/>
      <c r="AD8" s="16"/>
      <c r="AE8" s="16"/>
      <c r="AF8" s="16"/>
      <c r="AG8" s="16"/>
      <c r="AH8" s="16"/>
      <c r="AI8" s="16"/>
      <c r="AJ8" s="16"/>
      <c r="AK8" s="16"/>
    </row>
    <row r="9" spans="1:37" ht="18" customHeight="1">
      <c r="A9" s="93">
        <v>1</v>
      </c>
      <c r="B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Direccionamiento Estratégico</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Formulación anteproyectos de presupuesto de inversión</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E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94" t="s">
        <v>245</v>
      </c>
      <c r="G9" s="94" t="s">
        <v>245</v>
      </c>
      <c r="H9" s="94" t="s">
        <v>245</v>
      </c>
      <c r="I9" s="94" t="s">
        <v>245</v>
      </c>
      <c r="J9" s="94" t="s">
        <v>245</v>
      </c>
      <c r="K9" s="94" t="s">
        <v>245</v>
      </c>
      <c r="L9" s="94" t="s">
        <v>245</v>
      </c>
      <c r="M9" s="94" t="s">
        <v>245</v>
      </c>
      <c r="N9" s="94" t="s">
        <v>246</v>
      </c>
      <c r="O9" s="94" t="s">
        <v>245</v>
      </c>
      <c r="P9" s="94" t="s">
        <v>245</v>
      </c>
      <c r="Q9" s="94" t="s">
        <v>245</v>
      </c>
      <c r="R9" s="94" t="s">
        <v>245</v>
      </c>
      <c r="S9" s="94" t="s">
        <v>245</v>
      </c>
      <c r="T9" s="94" t="s">
        <v>245</v>
      </c>
      <c r="U9" s="94" t="s">
        <v>246</v>
      </c>
      <c r="V9" s="94" t="s">
        <v>246</v>
      </c>
      <c r="W9" s="94" t="s">
        <v>246</v>
      </c>
      <c r="X9" s="94" t="s">
        <v>246</v>
      </c>
      <c r="Y9" s="94">
        <f>IF(OR(E9="",E9="No Aplica"),"",COUNTIF(F9:X11,"SI"))</f>
        <v>14</v>
      </c>
      <c r="Z9" s="99"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18" customHeight="1">
      <c r="A10" s="88"/>
      <c r="B10" s="88"/>
      <c r="C10" s="88"/>
      <c r="D10" s="88"/>
      <c r="E10" s="88"/>
      <c r="F10" s="88"/>
      <c r="G10" s="88"/>
      <c r="H10" s="88"/>
      <c r="I10" s="88"/>
      <c r="J10" s="88"/>
      <c r="K10" s="88"/>
      <c r="L10" s="88"/>
      <c r="M10" s="88"/>
      <c r="N10" s="88"/>
      <c r="O10" s="88"/>
      <c r="P10" s="88"/>
      <c r="Q10" s="88"/>
      <c r="R10" s="88"/>
      <c r="S10" s="88"/>
      <c r="T10" s="88"/>
      <c r="U10" s="88"/>
      <c r="V10" s="88"/>
      <c r="W10" s="88"/>
      <c r="X10" s="88"/>
      <c r="Y10" s="88"/>
      <c r="Z10" s="88"/>
      <c r="AA10" s="3"/>
      <c r="AB10" s="3"/>
      <c r="AC10" s="3"/>
      <c r="AD10" s="3"/>
      <c r="AE10" s="3"/>
      <c r="AF10" s="3"/>
      <c r="AG10" s="3"/>
      <c r="AH10" s="3"/>
      <c r="AI10" s="3"/>
      <c r="AJ10" s="3"/>
      <c r="AK10" s="3"/>
    </row>
    <row r="11" spans="1:37" ht="18" customHeight="1">
      <c r="A11" s="83"/>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3"/>
      <c r="AB11" s="3"/>
      <c r="AC11" s="3"/>
      <c r="AD11" s="3"/>
      <c r="AE11" s="3"/>
      <c r="AF11" s="3"/>
      <c r="AG11" s="3"/>
      <c r="AH11" s="3"/>
      <c r="AI11" s="3"/>
      <c r="AJ11" s="3"/>
      <c r="AK11" s="3"/>
    </row>
    <row r="12" spans="1:37" ht="16.5" customHeight="1">
      <c r="A12" s="93">
        <v>2</v>
      </c>
      <c r="B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4"/>
      <c r="G12" s="94"/>
      <c r="H12" s="94"/>
      <c r="I12" s="94"/>
      <c r="J12" s="94"/>
      <c r="K12" s="94"/>
      <c r="L12" s="94"/>
      <c r="M12" s="94"/>
      <c r="N12" s="94"/>
      <c r="O12" s="94"/>
      <c r="P12" s="94"/>
      <c r="Q12" s="94"/>
      <c r="R12" s="94"/>
      <c r="S12" s="94"/>
      <c r="T12" s="94"/>
      <c r="U12" s="94"/>
      <c r="V12" s="94"/>
      <c r="W12" s="94"/>
      <c r="X12" s="94"/>
      <c r="Y12" s="94" t="str">
        <f>IF(OR(E12="",E12="No Aplica"),"",COUNTIF(F12:X14,"SI"))</f>
        <v/>
      </c>
      <c r="Z12" s="99"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4.25" customHeight="1">
      <c r="A13" s="88"/>
      <c r="B13" s="88"/>
      <c r="C13" s="88"/>
      <c r="D13" s="88"/>
      <c r="E13" s="88"/>
      <c r="F13" s="88"/>
      <c r="G13" s="88"/>
      <c r="H13" s="88"/>
      <c r="I13" s="88"/>
      <c r="J13" s="88"/>
      <c r="K13" s="88"/>
      <c r="L13" s="88"/>
      <c r="M13" s="88"/>
      <c r="N13" s="88"/>
      <c r="O13" s="88"/>
      <c r="P13" s="88"/>
      <c r="Q13" s="88"/>
      <c r="R13" s="88"/>
      <c r="S13" s="88"/>
      <c r="T13" s="88"/>
      <c r="U13" s="88"/>
      <c r="V13" s="88"/>
      <c r="W13" s="88"/>
      <c r="X13" s="88"/>
      <c r="Y13" s="88"/>
      <c r="Z13" s="88"/>
      <c r="AA13" s="3"/>
      <c r="AB13" s="3"/>
      <c r="AC13" s="3"/>
      <c r="AD13" s="3"/>
      <c r="AE13" s="3"/>
      <c r="AF13" s="3"/>
      <c r="AG13" s="3"/>
      <c r="AH13" s="3"/>
      <c r="AI13" s="3"/>
      <c r="AJ13" s="3"/>
      <c r="AK13" s="3"/>
    </row>
    <row r="14" spans="1:37" ht="14.25" customHeight="1">
      <c r="A14" s="83"/>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
      <c r="AB14" s="3"/>
      <c r="AC14" s="3"/>
      <c r="AD14" s="3"/>
      <c r="AE14" s="3"/>
      <c r="AF14" s="3"/>
      <c r="AG14" s="3"/>
      <c r="AH14" s="3"/>
      <c r="AI14" s="3"/>
      <c r="AJ14" s="3"/>
      <c r="AK14" s="3"/>
    </row>
    <row r="15" spans="1:37" ht="16.5" customHeight="1">
      <c r="A15" s="93">
        <v>3</v>
      </c>
      <c r="B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4"/>
      <c r="G15" s="94"/>
      <c r="H15" s="94"/>
      <c r="I15" s="94"/>
      <c r="J15" s="94"/>
      <c r="K15" s="94"/>
      <c r="L15" s="94"/>
      <c r="M15" s="94"/>
      <c r="N15" s="94"/>
      <c r="O15" s="94"/>
      <c r="P15" s="94"/>
      <c r="Q15" s="94"/>
      <c r="R15" s="94"/>
      <c r="S15" s="94"/>
      <c r="T15" s="94"/>
      <c r="U15" s="94"/>
      <c r="V15" s="94"/>
      <c r="W15" s="94"/>
      <c r="X15" s="94"/>
      <c r="Y15" s="94" t="str">
        <f>IF(OR(E15="",E15="No Aplica"),"",COUNTIF(F15:X17,"SI"))</f>
        <v/>
      </c>
      <c r="Z15" s="99"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4.25"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3"/>
      <c r="AB16" s="3"/>
      <c r="AC16" s="3"/>
      <c r="AD16" s="3"/>
      <c r="AE16" s="3"/>
      <c r="AF16" s="3"/>
      <c r="AG16" s="3"/>
      <c r="AH16" s="3"/>
      <c r="AI16" s="3"/>
      <c r="AJ16" s="3"/>
      <c r="AK16" s="3"/>
    </row>
    <row r="17" spans="1:37" ht="14.2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
      <c r="AB17" s="3"/>
      <c r="AC17" s="3"/>
      <c r="AD17" s="3"/>
      <c r="AE17" s="3"/>
      <c r="AF17" s="3"/>
      <c r="AG17" s="3"/>
      <c r="AH17" s="3"/>
      <c r="AI17" s="3"/>
      <c r="AJ17" s="3"/>
      <c r="AK17" s="3"/>
    </row>
    <row r="18" spans="1:37" ht="16.5" customHeight="1">
      <c r="A18" s="93">
        <v>4</v>
      </c>
      <c r="B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Direccionamiento Estratégico</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Actualización numerales menú de Transparencia y Acceso a la Información</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Afectación reputacional por ocultar información pública, dando incumplimiento a la Ley 1712 de 2014 y a la Resolución 1519 de 2020 para beneficio de un tercero</v>
      </c>
      <c r="E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94" t="s">
        <v>246</v>
      </c>
      <c r="G18" s="94" t="s">
        <v>245</v>
      </c>
      <c r="H18" s="94" t="s">
        <v>245</v>
      </c>
      <c r="I18" s="94" t="s">
        <v>245</v>
      </c>
      <c r="J18" s="94" t="s">
        <v>245</v>
      </c>
      <c r="K18" s="94" t="s">
        <v>246</v>
      </c>
      <c r="L18" s="94" t="s">
        <v>246</v>
      </c>
      <c r="M18" s="94" t="s">
        <v>246</v>
      </c>
      <c r="N18" s="94" t="s">
        <v>245</v>
      </c>
      <c r="O18" s="94" t="s">
        <v>245</v>
      </c>
      <c r="P18" s="94" t="s">
        <v>245</v>
      </c>
      <c r="Q18" s="94" t="s">
        <v>245</v>
      </c>
      <c r="R18" s="94" t="s">
        <v>245</v>
      </c>
      <c r="S18" s="94" t="s">
        <v>245</v>
      </c>
      <c r="T18" s="94" t="s">
        <v>245</v>
      </c>
      <c r="U18" s="94" t="s">
        <v>246</v>
      </c>
      <c r="V18" s="94" t="s">
        <v>245</v>
      </c>
      <c r="W18" s="94" t="s">
        <v>246</v>
      </c>
      <c r="X18" s="94" t="s">
        <v>246</v>
      </c>
      <c r="Y18" s="94">
        <f>IF(OR(E18="",E18="No Aplica"),"",COUNTIF(F18:X20,"SI"))</f>
        <v>12</v>
      </c>
      <c r="Z18" s="99"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14.2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c r="AA19" s="3"/>
      <c r="AB19" s="3"/>
      <c r="AC19" s="3"/>
      <c r="AD19" s="3"/>
      <c r="AE19" s="3"/>
      <c r="AF19" s="3"/>
      <c r="AG19" s="3"/>
      <c r="AH19" s="3"/>
      <c r="AI19" s="3"/>
      <c r="AJ19" s="3"/>
      <c r="AK19" s="3"/>
    </row>
    <row r="20" spans="1:37" ht="14.25" customHeight="1">
      <c r="A20" s="83"/>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
      <c r="AB20" s="3"/>
      <c r="AC20" s="3"/>
      <c r="AD20" s="3"/>
      <c r="AE20" s="3"/>
      <c r="AF20" s="3"/>
      <c r="AG20" s="3"/>
      <c r="AH20" s="3"/>
      <c r="AI20" s="3"/>
      <c r="AJ20" s="3"/>
      <c r="AK20" s="3"/>
    </row>
    <row r="21" spans="1:37" ht="16.5" customHeight="1">
      <c r="A21" s="93">
        <v>5</v>
      </c>
      <c r="B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4"/>
      <c r="G21" s="94"/>
      <c r="H21" s="94"/>
      <c r="I21" s="94"/>
      <c r="J21" s="94"/>
      <c r="K21" s="94"/>
      <c r="L21" s="94"/>
      <c r="M21" s="94"/>
      <c r="N21" s="94"/>
      <c r="O21" s="94"/>
      <c r="P21" s="94"/>
      <c r="Q21" s="94"/>
      <c r="R21" s="94"/>
      <c r="S21" s="94"/>
      <c r="T21" s="94"/>
      <c r="U21" s="94"/>
      <c r="V21" s="94"/>
      <c r="W21" s="94"/>
      <c r="X21" s="94"/>
      <c r="Y21" s="94" t="str">
        <f>IF(OR(E21="",E21="No Aplica"),"",COUNTIF(F21:X23,"SI"))</f>
        <v/>
      </c>
      <c r="Z21" s="99"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4.25"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3"/>
      <c r="AB22" s="3"/>
      <c r="AC22" s="3"/>
      <c r="AD22" s="3"/>
      <c r="AE22" s="3"/>
      <c r="AF22" s="3"/>
      <c r="AG22" s="3"/>
      <c r="AH22" s="3"/>
      <c r="AI22" s="3"/>
      <c r="AJ22" s="3"/>
      <c r="AK22" s="3"/>
    </row>
    <row r="23" spans="1:37" ht="14.2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
      <c r="AB23" s="3"/>
      <c r="AC23" s="3"/>
      <c r="AD23" s="3"/>
      <c r="AE23" s="3"/>
      <c r="AF23" s="3"/>
      <c r="AG23" s="3"/>
      <c r="AH23" s="3"/>
      <c r="AI23" s="3"/>
      <c r="AJ23" s="3"/>
      <c r="AK23" s="3"/>
    </row>
    <row r="24" spans="1:37" ht="16.5" customHeight="1">
      <c r="A24" s="93">
        <v>6</v>
      </c>
      <c r="B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94"/>
      <c r="G24" s="94"/>
      <c r="H24" s="94"/>
      <c r="I24" s="94"/>
      <c r="J24" s="94"/>
      <c r="K24" s="94"/>
      <c r="L24" s="94"/>
      <c r="M24" s="94"/>
      <c r="N24" s="94"/>
      <c r="O24" s="94"/>
      <c r="P24" s="94"/>
      <c r="Q24" s="94"/>
      <c r="R24" s="94"/>
      <c r="S24" s="94"/>
      <c r="T24" s="94"/>
      <c r="U24" s="94"/>
      <c r="V24" s="94"/>
      <c r="W24" s="94"/>
      <c r="X24" s="94"/>
      <c r="Y24" s="94" t="str">
        <f>IF(OR(E24="",E24="No Aplica"),"",COUNTIF(F24:X26,"SI"))</f>
        <v/>
      </c>
      <c r="Z24" s="99"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4.2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3"/>
      <c r="AB25" s="3"/>
      <c r="AC25" s="3"/>
      <c r="AD25" s="3"/>
      <c r="AE25" s="3"/>
      <c r="AF25" s="3"/>
      <c r="AG25" s="3"/>
      <c r="AH25" s="3"/>
      <c r="AI25" s="3"/>
      <c r="AJ25" s="3"/>
      <c r="AK25" s="3"/>
    </row>
    <row r="26" spans="1:37" ht="14.2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
      <c r="AB26" s="3"/>
      <c r="AC26" s="3"/>
      <c r="AD26" s="3"/>
      <c r="AE26" s="3"/>
      <c r="AF26" s="3"/>
      <c r="AG26" s="3"/>
      <c r="AH26" s="3"/>
      <c r="AI26" s="3"/>
      <c r="AJ26" s="3"/>
      <c r="AK26" s="3"/>
    </row>
    <row r="27" spans="1:37" ht="16.5" customHeight="1">
      <c r="A27" s="93">
        <v>7</v>
      </c>
      <c r="B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94"/>
      <c r="G27" s="94"/>
      <c r="H27" s="94"/>
      <c r="I27" s="94"/>
      <c r="J27" s="94"/>
      <c r="K27" s="94"/>
      <c r="L27" s="94"/>
      <c r="M27" s="94"/>
      <c r="N27" s="94"/>
      <c r="O27" s="94"/>
      <c r="P27" s="94"/>
      <c r="Q27" s="94"/>
      <c r="R27" s="94"/>
      <c r="S27" s="94"/>
      <c r="T27" s="94"/>
      <c r="U27" s="94"/>
      <c r="V27" s="94"/>
      <c r="W27" s="94"/>
      <c r="X27" s="94"/>
      <c r="Y27" s="94" t="str">
        <f>IF(OR(E27="",E27="No Aplica"),"",COUNTIF(F27:X29,"SI"))</f>
        <v/>
      </c>
      <c r="Z27" s="99"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4.2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3"/>
      <c r="AB28" s="3"/>
      <c r="AC28" s="3"/>
      <c r="AD28" s="3"/>
      <c r="AE28" s="3"/>
      <c r="AF28" s="3"/>
      <c r="AG28" s="3"/>
      <c r="AH28" s="3"/>
      <c r="AI28" s="3"/>
      <c r="AJ28" s="3"/>
      <c r="AK28" s="3"/>
    </row>
    <row r="29" spans="1:37" ht="14.25"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
      <c r="AB29" s="3"/>
      <c r="AC29" s="3"/>
      <c r="AD29" s="3"/>
      <c r="AE29" s="3"/>
      <c r="AF29" s="3"/>
      <c r="AG29" s="3"/>
      <c r="AH29" s="3"/>
      <c r="AI29" s="3"/>
      <c r="AJ29" s="3"/>
      <c r="AK29" s="3"/>
    </row>
    <row r="30" spans="1:37" ht="16.5" customHeight="1">
      <c r="A30" s="93">
        <v>8</v>
      </c>
      <c r="B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94"/>
      <c r="G30" s="94"/>
      <c r="H30" s="94"/>
      <c r="I30" s="94"/>
      <c r="J30" s="94"/>
      <c r="K30" s="94"/>
      <c r="L30" s="94"/>
      <c r="M30" s="94"/>
      <c r="N30" s="94"/>
      <c r="O30" s="94"/>
      <c r="P30" s="94"/>
      <c r="Q30" s="94"/>
      <c r="R30" s="94"/>
      <c r="S30" s="94"/>
      <c r="T30" s="94"/>
      <c r="U30" s="94"/>
      <c r="V30" s="94"/>
      <c r="W30" s="94"/>
      <c r="X30" s="94"/>
      <c r="Y30" s="94" t="str">
        <f>IF(OR(E30="",E30="No Aplica"),"",COUNTIF(F30:X32,"SI"))</f>
        <v/>
      </c>
      <c r="Z30" s="99"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4.2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3"/>
      <c r="AB31" s="3"/>
      <c r="AC31" s="3"/>
      <c r="AD31" s="3"/>
      <c r="AE31" s="3"/>
      <c r="AF31" s="3"/>
      <c r="AG31" s="3"/>
      <c r="AH31" s="3"/>
      <c r="AI31" s="3"/>
      <c r="AJ31" s="3"/>
      <c r="AK31" s="3"/>
    </row>
    <row r="32" spans="1:37" ht="14.2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3"/>
      <c r="AB32" s="3"/>
      <c r="AC32" s="3"/>
      <c r="AD32" s="3"/>
      <c r="AE32" s="3"/>
      <c r="AF32" s="3"/>
      <c r="AG32" s="3"/>
      <c r="AH32" s="3"/>
      <c r="AI32" s="3"/>
      <c r="AJ32" s="3"/>
      <c r="AK32" s="3"/>
    </row>
    <row r="33" spans="1:37" ht="16.5" customHeight="1">
      <c r="A33" s="93">
        <v>9</v>
      </c>
      <c r="B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4"/>
      <c r="G33" s="94"/>
      <c r="H33" s="94"/>
      <c r="I33" s="94"/>
      <c r="J33" s="94"/>
      <c r="K33" s="94"/>
      <c r="L33" s="94"/>
      <c r="M33" s="94"/>
      <c r="N33" s="94"/>
      <c r="O33" s="94"/>
      <c r="P33" s="94"/>
      <c r="Q33" s="94"/>
      <c r="R33" s="94"/>
      <c r="S33" s="94"/>
      <c r="T33" s="94"/>
      <c r="U33" s="94"/>
      <c r="V33" s="94"/>
      <c r="W33" s="94"/>
      <c r="X33" s="94"/>
      <c r="Y33" s="94" t="str">
        <f>IF(OR(E33="",E33="No Aplica"),"",COUNTIF(F33:X35,"SI"))</f>
        <v/>
      </c>
      <c r="Z33" s="99"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4.2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3"/>
      <c r="AB34" s="3"/>
      <c r="AC34" s="3"/>
      <c r="AD34" s="3"/>
      <c r="AE34" s="3"/>
      <c r="AF34" s="3"/>
      <c r="AG34" s="3"/>
      <c r="AH34" s="3"/>
      <c r="AI34" s="3"/>
      <c r="AJ34" s="3"/>
      <c r="AK34" s="3"/>
    </row>
    <row r="35" spans="1:37" ht="14.2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3"/>
      <c r="AB35" s="3"/>
      <c r="AC35" s="3"/>
      <c r="AD35" s="3"/>
      <c r="AE35" s="3"/>
      <c r="AF35" s="3"/>
      <c r="AG35" s="3"/>
      <c r="AH35" s="3"/>
      <c r="AI35" s="3"/>
      <c r="AJ35" s="3"/>
      <c r="AK35" s="3"/>
    </row>
    <row r="36" spans="1:37" ht="16.5" customHeight="1">
      <c r="A36" s="93">
        <v>10</v>
      </c>
      <c r="B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4"/>
      <c r="G36" s="94"/>
      <c r="H36" s="94"/>
      <c r="I36" s="94"/>
      <c r="J36" s="94"/>
      <c r="K36" s="94"/>
      <c r="L36" s="94"/>
      <c r="M36" s="94"/>
      <c r="N36" s="94"/>
      <c r="O36" s="94"/>
      <c r="P36" s="94"/>
      <c r="Q36" s="94"/>
      <c r="R36" s="94"/>
      <c r="S36" s="94"/>
      <c r="T36" s="94"/>
      <c r="U36" s="94"/>
      <c r="V36" s="94"/>
      <c r="W36" s="94"/>
      <c r="X36" s="94"/>
      <c r="Y36" s="94" t="str">
        <f>IF(OR(E36="",E36="No Aplica"),"",COUNTIF(F36:X38,"SI"))</f>
        <v/>
      </c>
      <c r="Z36" s="99"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4.2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2"/>
      <c r="AB37" s="2"/>
      <c r="AC37" s="2"/>
      <c r="AD37" s="2"/>
      <c r="AE37" s="2"/>
      <c r="AF37" s="2"/>
      <c r="AG37" s="2"/>
      <c r="AH37" s="2"/>
      <c r="AI37" s="2"/>
      <c r="AJ37" s="2"/>
      <c r="AK37" s="2"/>
    </row>
    <row r="38" spans="1:37" ht="14.2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2"/>
      <c r="AB38" s="2"/>
      <c r="AC38" s="2"/>
      <c r="AD38" s="2"/>
      <c r="AE38" s="2"/>
      <c r="AF38" s="2"/>
      <c r="AG38" s="2"/>
      <c r="AH38" s="2"/>
      <c r="AI38" s="2"/>
      <c r="AJ38" s="2"/>
      <c r="AK38" s="2"/>
    </row>
    <row r="39" spans="1:37" ht="16.5" customHeight="1">
      <c r="A39" s="93">
        <v>11</v>
      </c>
      <c r="B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4"/>
      <c r="G39" s="94"/>
      <c r="H39" s="94"/>
      <c r="I39" s="94"/>
      <c r="J39" s="94"/>
      <c r="K39" s="94"/>
      <c r="L39" s="94"/>
      <c r="M39" s="94"/>
      <c r="N39" s="94"/>
      <c r="O39" s="94"/>
      <c r="P39" s="94"/>
      <c r="Q39" s="94"/>
      <c r="R39" s="94"/>
      <c r="S39" s="94"/>
      <c r="T39" s="94"/>
      <c r="U39" s="94"/>
      <c r="V39" s="94"/>
      <c r="W39" s="94"/>
      <c r="X39" s="94"/>
      <c r="Y39" s="94" t="str">
        <f>IF(OR(E39="",E39="No Aplica"),"",COUNTIF(F39:X41,"SI"))</f>
        <v/>
      </c>
      <c r="Z39" s="99"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4.2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2"/>
      <c r="AB40" s="2"/>
      <c r="AC40" s="2"/>
      <c r="AD40" s="2"/>
      <c r="AE40" s="2"/>
      <c r="AF40" s="2"/>
      <c r="AG40" s="2"/>
      <c r="AH40" s="2"/>
      <c r="AI40" s="2"/>
      <c r="AJ40" s="2"/>
      <c r="AK40" s="2"/>
    </row>
    <row r="41" spans="1:37" ht="14.2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2"/>
      <c r="AB41" s="2"/>
      <c r="AC41" s="2"/>
      <c r="AD41" s="2"/>
      <c r="AE41" s="2"/>
      <c r="AF41" s="2"/>
      <c r="AG41" s="2"/>
      <c r="AH41" s="2"/>
      <c r="AI41" s="2"/>
      <c r="AJ41" s="2"/>
      <c r="AK41" s="2"/>
    </row>
    <row r="42" spans="1:37" ht="16.5" customHeight="1">
      <c r="A42" s="93">
        <v>12</v>
      </c>
      <c r="B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4"/>
      <c r="G42" s="94"/>
      <c r="H42" s="94"/>
      <c r="I42" s="94"/>
      <c r="J42" s="94"/>
      <c r="K42" s="94"/>
      <c r="L42" s="94"/>
      <c r="M42" s="94"/>
      <c r="N42" s="94"/>
      <c r="O42" s="94"/>
      <c r="P42" s="94"/>
      <c r="Q42" s="94"/>
      <c r="R42" s="94"/>
      <c r="S42" s="94"/>
      <c r="T42" s="94"/>
      <c r="U42" s="94"/>
      <c r="V42" s="94"/>
      <c r="W42" s="94"/>
      <c r="X42" s="94"/>
      <c r="Y42" s="94" t="str">
        <f>IF(OR(E42="",E42="No Aplica"),"",COUNTIF(F42:X44,"SI"))</f>
        <v/>
      </c>
      <c r="Z42" s="99"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4.2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2"/>
      <c r="AB43" s="2"/>
      <c r="AC43" s="2"/>
      <c r="AD43" s="2"/>
      <c r="AE43" s="2"/>
      <c r="AF43" s="2"/>
      <c r="AG43" s="2"/>
      <c r="AH43" s="2"/>
      <c r="AI43" s="2"/>
      <c r="AJ43" s="2"/>
      <c r="AK43" s="2"/>
    </row>
    <row r="44" spans="1:37" ht="14.2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2"/>
      <c r="AB44" s="2"/>
      <c r="AC44" s="2"/>
      <c r="AD44" s="2"/>
      <c r="AE44" s="2"/>
      <c r="AF44" s="2"/>
      <c r="AG44" s="2"/>
      <c r="AH44" s="2"/>
      <c r="AI44" s="2"/>
      <c r="AJ44" s="2"/>
      <c r="AK44" s="2"/>
    </row>
    <row r="45" spans="1:37" ht="16.5" customHeight="1">
      <c r="A45" s="93">
        <v>13</v>
      </c>
      <c r="B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4"/>
      <c r="G45" s="94"/>
      <c r="H45" s="94"/>
      <c r="I45" s="94"/>
      <c r="J45" s="94"/>
      <c r="K45" s="94"/>
      <c r="L45" s="94"/>
      <c r="M45" s="94"/>
      <c r="N45" s="94"/>
      <c r="O45" s="94"/>
      <c r="P45" s="94"/>
      <c r="Q45" s="94"/>
      <c r="R45" s="94"/>
      <c r="S45" s="94"/>
      <c r="T45" s="94"/>
      <c r="U45" s="94"/>
      <c r="V45" s="94"/>
      <c r="W45" s="94"/>
      <c r="X45" s="94"/>
      <c r="Y45" s="94" t="str">
        <f>IF(OR(E45="",E45="No Aplica"),"",COUNTIF(F45:X47,"SI"))</f>
        <v/>
      </c>
      <c r="Z45" s="99"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4.2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2"/>
      <c r="AB46" s="2"/>
      <c r="AC46" s="2"/>
      <c r="AD46" s="2"/>
      <c r="AE46" s="2"/>
      <c r="AF46" s="2"/>
      <c r="AG46" s="2"/>
      <c r="AH46" s="2"/>
      <c r="AI46" s="2"/>
      <c r="AJ46" s="2"/>
      <c r="AK46" s="2"/>
    </row>
    <row r="47" spans="1:37" ht="14.2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2"/>
      <c r="AB47" s="2"/>
      <c r="AC47" s="2"/>
      <c r="AD47" s="2"/>
      <c r="AE47" s="2"/>
      <c r="AF47" s="2"/>
      <c r="AG47" s="2"/>
      <c r="AH47" s="2"/>
      <c r="AI47" s="2"/>
      <c r="AJ47" s="2"/>
      <c r="AK47" s="2"/>
    </row>
    <row r="48" spans="1:37" ht="16.5" customHeight="1">
      <c r="A48" s="93">
        <v>14</v>
      </c>
      <c r="B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4"/>
      <c r="G48" s="94"/>
      <c r="H48" s="94"/>
      <c r="I48" s="94"/>
      <c r="J48" s="94"/>
      <c r="K48" s="94"/>
      <c r="L48" s="94"/>
      <c r="M48" s="94"/>
      <c r="N48" s="94"/>
      <c r="O48" s="94"/>
      <c r="P48" s="94"/>
      <c r="Q48" s="94"/>
      <c r="R48" s="94"/>
      <c r="S48" s="94"/>
      <c r="T48" s="94"/>
      <c r="U48" s="94"/>
      <c r="V48" s="94"/>
      <c r="W48" s="94"/>
      <c r="X48" s="94"/>
      <c r="Y48" s="94" t="str">
        <f>IF(OR(E48="",E48="No Aplica"),"",COUNTIF(F48:X50,"SI"))</f>
        <v/>
      </c>
      <c r="Z48" s="99"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4.2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2"/>
      <c r="AB49" s="2"/>
      <c r="AC49" s="2"/>
      <c r="AD49" s="2"/>
      <c r="AE49" s="2"/>
      <c r="AF49" s="2"/>
      <c r="AG49" s="2"/>
      <c r="AH49" s="2"/>
      <c r="AI49" s="2"/>
      <c r="AJ49" s="2"/>
      <c r="AK49" s="2"/>
    </row>
    <row r="50" spans="1:37" ht="14.2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2"/>
      <c r="AB50" s="2"/>
      <c r="AC50" s="2"/>
      <c r="AD50" s="2"/>
      <c r="AE50" s="2"/>
      <c r="AF50" s="2"/>
      <c r="AG50" s="2"/>
      <c r="AH50" s="2"/>
      <c r="AI50" s="2"/>
      <c r="AJ50" s="2"/>
      <c r="AK50" s="2"/>
    </row>
    <row r="51" spans="1:37" ht="16.5" customHeight="1">
      <c r="A51" s="93">
        <v>15</v>
      </c>
      <c r="B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4"/>
      <c r="G51" s="94"/>
      <c r="H51" s="94"/>
      <c r="I51" s="94"/>
      <c r="J51" s="94"/>
      <c r="K51" s="94"/>
      <c r="L51" s="94"/>
      <c r="M51" s="94"/>
      <c r="N51" s="94"/>
      <c r="O51" s="94"/>
      <c r="P51" s="94"/>
      <c r="Q51" s="94"/>
      <c r="R51" s="94"/>
      <c r="S51" s="94"/>
      <c r="T51" s="94"/>
      <c r="U51" s="94"/>
      <c r="V51" s="94"/>
      <c r="W51" s="94"/>
      <c r="X51" s="94"/>
      <c r="Y51" s="94" t="str">
        <f>IF(OR(E51="",E51="No Aplica"),"",COUNTIF(F51:X53,"SI"))</f>
        <v/>
      </c>
      <c r="Z51" s="99"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4.2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2"/>
      <c r="AB52" s="2"/>
      <c r="AC52" s="2"/>
      <c r="AD52" s="2"/>
      <c r="AE52" s="2"/>
      <c r="AF52" s="2"/>
      <c r="AG52" s="2"/>
      <c r="AH52" s="2"/>
      <c r="AI52" s="2"/>
      <c r="AJ52" s="2"/>
      <c r="AK52" s="2"/>
    </row>
    <row r="53" spans="1:37" ht="14.2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2"/>
      <c r="AB53" s="2"/>
      <c r="AC53" s="2"/>
      <c r="AD53" s="2"/>
      <c r="AE53" s="2"/>
      <c r="AF53" s="2"/>
      <c r="AG53" s="2"/>
      <c r="AH53" s="2"/>
      <c r="AI53" s="2"/>
      <c r="AJ53" s="2"/>
      <c r="AK53" s="2"/>
    </row>
    <row r="54" spans="1:37" ht="16.5" customHeight="1">
      <c r="A54" s="93">
        <v>16</v>
      </c>
      <c r="B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4"/>
      <c r="G54" s="94"/>
      <c r="H54" s="94"/>
      <c r="I54" s="94"/>
      <c r="J54" s="94"/>
      <c r="K54" s="94"/>
      <c r="L54" s="94"/>
      <c r="M54" s="94"/>
      <c r="N54" s="94"/>
      <c r="O54" s="94"/>
      <c r="P54" s="94"/>
      <c r="Q54" s="94"/>
      <c r="R54" s="94"/>
      <c r="S54" s="94"/>
      <c r="T54" s="94"/>
      <c r="U54" s="94"/>
      <c r="V54" s="94"/>
      <c r="W54" s="94"/>
      <c r="X54" s="94"/>
      <c r="Y54" s="94" t="str">
        <f>IF(OR(E54="",E54="No Aplica"),"",COUNTIF(F54:X56,"SI"))</f>
        <v/>
      </c>
      <c r="Z54" s="99"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4.2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2"/>
      <c r="AB55" s="2"/>
      <c r="AC55" s="2"/>
      <c r="AD55" s="2"/>
      <c r="AE55" s="2"/>
      <c r="AF55" s="2"/>
      <c r="AG55" s="2"/>
      <c r="AH55" s="2"/>
      <c r="AI55" s="2"/>
      <c r="AJ55" s="2"/>
      <c r="AK55" s="2"/>
    </row>
    <row r="56" spans="1:37" ht="14.2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2"/>
      <c r="AB56" s="2"/>
      <c r="AC56" s="2"/>
      <c r="AD56" s="2"/>
      <c r="AE56" s="2"/>
      <c r="AF56" s="2"/>
      <c r="AG56" s="2"/>
      <c r="AH56" s="2"/>
      <c r="AI56" s="2"/>
      <c r="AJ56" s="2"/>
      <c r="AK56" s="2"/>
    </row>
    <row r="57" spans="1:37" ht="16.5" customHeight="1">
      <c r="A57" s="93">
        <v>17</v>
      </c>
      <c r="B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4"/>
      <c r="G57" s="94"/>
      <c r="H57" s="94"/>
      <c r="I57" s="94"/>
      <c r="J57" s="94"/>
      <c r="K57" s="94"/>
      <c r="L57" s="94"/>
      <c r="M57" s="94"/>
      <c r="N57" s="94"/>
      <c r="O57" s="94"/>
      <c r="P57" s="94"/>
      <c r="Q57" s="94"/>
      <c r="R57" s="94"/>
      <c r="S57" s="94"/>
      <c r="T57" s="94"/>
      <c r="U57" s="94"/>
      <c r="V57" s="94"/>
      <c r="W57" s="94"/>
      <c r="X57" s="94"/>
      <c r="Y57" s="94" t="str">
        <f>IF(OR(E57="",E57="No Aplica"),"",COUNTIF(F57:X59,"SI"))</f>
        <v/>
      </c>
      <c r="Z57" s="99"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4.2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2"/>
      <c r="AB58" s="2"/>
      <c r="AC58" s="2"/>
      <c r="AD58" s="2"/>
      <c r="AE58" s="2"/>
      <c r="AF58" s="2"/>
      <c r="AG58" s="2"/>
      <c r="AH58" s="2"/>
      <c r="AI58" s="2"/>
      <c r="AJ58" s="2"/>
      <c r="AK58" s="2"/>
    </row>
    <row r="59" spans="1:37" ht="14.2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2"/>
      <c r="AB59" s="2"/>
      <c r="AC59" s="2"/>
      <c r="AD59" s="2"/>
      <c r="AE59" s="2"/>
      <c r="AF59" s="2"/>
      <c r="AG59" s="2"/>
      <c r="AH59" s="2"/>
      <c r="AI59" s="2"/>
      <c r="AJ59" s="2"/>
      <c r="AK59" s="2"/>
    </row>
    <row r="60" spans="1:37" ht="16.5" customHeight="1">
      <c r="A60" s="93">
        <v>18</v>
      </c>
      <c r="B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4"/>
      <c r="G60" s="94"/>
      <c r="H60" s="94"/>
      <c r="I60" s="94"/>
      <c r="J60" s="94"/>
      <c r="K60" s="94"/>
      <c r="L60" s="94"/>
      <c r="M60" s="94"/>
      <c r="N60" s="94"/>
      <c r="O60" s="94"/>
      <c r="P60" s="94"/>
      <c r="Q60" s="94"/>
      <c r="R60" s="94"/>
      <c r="S60" s="94"/>
      <c r="T60" s="94"/>
      <c r="U60" s="94"/>
      <c r="V60" s="94"/>
      <c r="W60" s="94"/>
      <c r="X60" s="94"/>
      <c r="Y60" s="94" t="str">
        <f>IF(OR(E60="",E60="No Aplica"),"",COUNTIF(F60:X62,"SI"))</f>
        <v/>
      </c>
      <c r="Z60" s="99"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4.2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2"/>
      <c r="AB61" s="2"/>
      <c r="AC61" s="2"/>
      <c r="AD61" s="2"/>
      <c r="AE61" s="2"/>
      <c r="AF61" s="2"/>
      <c r="AG61" s="2"/>
      <c r="AH61" s="2"/>
      <c r="AI61" s="2"/>
      <c r="AJ61" s="2"/>
      <c r="AK61" s="2"/>
    </row>
    <row r="62" spans="1:37" ht="14.2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2"/>
      <c r="AB62" s="2"/>
      <c r="AC62" s="2"/>
      <c r="AD62" s="2"/>
      <c r="AE62" s="2"/>
      <c r="AF62" s="2"/>
      <c r="AG62" s="2"/>
      <c r="AH62" s="2"/>
      <c r="AI62" s="2"/>
      <c r="AJ62" s="2"/>
      <c r="AK62" s="2"/>
    </row>
    <row r="63" spans="1:37" ht="16.5" customHeight="1">
      <c r="A63" s="93">
        <v>19</v>
      </c>
      <c r="B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4"/>
      <c r="G63" s="94"/>
      <c r="H63" s="94"/>
      <c r="I63" s="94"/>
      <c r="J63" s="94"/>
      <c r="K63" s="94"/>
      <c r="L63" s="94"/>
      <c r="M63" s="94"/>
      <c r="N63" s="94"/>
      <c r="O63" s="94"/>
      <c r="P63" s="94"/>
      <c r="Q63" s="94"/>
      <c r="R63" s="94"/>
      <c r="S63" s="94"/>
      <c r="T63" s="94"/>
      <c r="U63" s="94"/>
      <c r="V63" s="94"/>
      <c r="W63" s="94"/>
      <c r="X63" s="94"/>
      <c r="Y63" s="94" t="str">
        <f>IF(OR(E63="",E63="No Aplica"),"",COUNTIF(F63:X65,"SI"))</f>
        <v/>
      </c>
      <c r="Z63" s="99"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4.2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2"/>
      <c r="AB64" s="2"/>
      <c r="AC64" s="2"/>
      <c r="AD64" s="2"/>
      <c r="AE64" s="2"/>
      <c r="AF64" s="2"/>
      <c r="AG64" s="2"/>
      <c r="AH64" s="2"/>
      <c r="AI64" s="2"/>
      <c r="AJ64" s="2"/>
      <c r="AK64" s="2"/>
    </row>
    <row r="65" spans="1:37" ht="14.2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2"/>
      <c r="AB65" s="2"/>
      <c r="AC65" s="2"/>
      <c r="AD65" s="2"/>
      <c r="AE65" s="2"/>
      <c r="AF65" s="2"/>
      <c r="AG65" s="2"/>
      <c r="AH65" s="2"/>
      <c r="AI65" s="2"/>
      <c r="AJ65" s="2"/>
      <c r="AK65" s="2"/>
    </row>
    <row r="66" spans="1:37" ht="16.5" customHeight="1">
      <c r="A66" s="93">
        <v>20</v>
      </c>
      <c r="B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4"/>
      <c r="G66" s="94"/>
      <c r="H66" s="94"/>
      <c r="I66" s="94"/>
      <c r="J66" s="94"/>
      <c r="K66" s="94"/>
      <c r="L66" s="94"/>
      <c r="M66" s="94"/>
      <c r="N66" s="94"/>
      <c r="O66" s="94"/>
      <c r="P66" s="94"/>
      <c r="Q66" s="94"/>
      <c r="R66" s="94"/>
      <c r="S66" s="94"/>
      <c r="T66" s="94"/>
      <c r="U66" s="94"/>
      <c r="V66" s="94"/>
      <c r="W66" s="94"/>
      <c r="X66" s="94"/>
      <c r="Y66" s="94" t="str">
        <f>IF(OR(E66="",E66="No Aplica"),"",COUNTIF(F66:X68,"SI"))</f>
        <v/>
      </c>
      <c r="Z66" s="99"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4.2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2"/>
      <c r="AB67" s="2"/>
      <c r="AC67" s="2"/>
      <c r="AD67" s="2"/>
      <c r="AE67" s="2"/>
      <c r="AF67" s="2"/>
      <c r="AG67" s="2"/>
      <c r="AH67" s="2"/>
      <c r="AI67" s="2"/>
      <c r="AJ67" s="2"/>
      <c r="AK67" s="2"/>
    </row>
    <row r="68" spans="1:37" ht="14.2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2"/>
      <c r="AB68" s="2"/>
      <c r="AC68" s="2"/>
      <c r="AD68" s="2"/>
      <c r="AE68" s="2"/>
      <c r="AF68" s="2"/>
      <c r="AG68" s="2"/>
      <c r="AH68" s="2"/>
      <c r="AI68" s="2"/>
      <c r="AJ68" s="2"/>
      <c r="AK68" s="2"/>
    </row>
    <row r="69" spans="1:37" ht="14.2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4.2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4.2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4.2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4.2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4.2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4.2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4.2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4.2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4.2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4.2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4.2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4.2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4.2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4.2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4.2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4.2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4.2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4.2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4.2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4.2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4.2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4.2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4.2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4.2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4.2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4.2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4.2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4.2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4.2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4.2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X63:X65"/>
    <mergeCell ref="Y63:Y65"/>
    <mergeCell ref="Q63:Q65"/>
    <mergeCell ref="R63:R65"/>
    <mergeCell ref="S63:S65"/>
    <mergeCell ref="T63:T65"/>
    <mergeCell ref="U63:U65"/>
    <mergeCell ref="V63:V65"/>
    <mergeCell ref="W63:W65"/>
    <mergeCell ref="H54:H56"/>
    <mergeCell ref="I54:I56"/>
    <mergeCell ref="H57:H59"/>
    <mergeCell ref="I57:I59"/>
    <mergeCell ref="J57:J59"/>
    <mergeCell ref="K57:K59"/>
    <mergeCell ref="L57:L59"/>
    <mergeCell ref="M57:M59"/>
    <mergeCell ref="N57:N59"/>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X51:X53"/>
    <mergeCell ref="Y51:Y53"/>
    <mergeCell ref="Q51:Q53"/>
    <mergeCell ref="R51:R53"/>
    <mergeCell ref="S51:S53"/>
    <mergeCell ref="T51:T53"/>
    <mergeCell ref="U51:U53"/>
    <mergeCell ref="V51:V53"/>
    <mergeCell ref="W51:W53"/>
    <mergeCell ref="H42:H44"/>
    <mergeCell ref="I42:I44"/>
    <mergeCell ref="H45:H47"/>
    <mergeCell ref="I45:I47"/>
    <mergeCell ref="J45:J47"/>
    <mergeCell ref="K45:K47"/>
    <mergeCell ref="L45:L47"/>
    <mergeCell ref="M45:M47"/>
    <mergeCell ref="N45:N47"/>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X39:X41"/>
    <mergeCell ref="Y39:Y41"/>
    <mergeCell ref="Q39:Q41"/>
    <mergeCell ref="R39:R41"/>
    <mergeCell ref="S39:S41"/>
    <mergeCell ref="T39:T41"/>
    <mergeCell ref="U39:U41"/>
    <mergeCell ref="V39:V41"/>
    <mergeCell ref="W39:W41"/>
    <mergeCell ref="H30:H32"/>
    <mergeCell ref="I30:I32"/>
    <mergeCell ref="H33:H35"/>
    <mergeCell ref="I33:I35"/>
    <mergeCell ref="J33:J35"/>
    <mergeCell ref="K33:K35"/>
    <mergeCell ref="L33:L35"/>
    <mergeCell ref="M33:M35"/>
    <mergeCell ref="N33:N35"/>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P15:P17"/>
    <mergeCell ref="H15:H17"/>
    <mergeCell ref="I15:I17"/>
    <mergeCell ref="J15:J17"/>
    <mergeCell ref="K15:K17"/>
    <mergeCell ref="L15:L17"/>
    <mergeCell ref="M15:M17"/>
    <mergeCell ref="N15:N17"/>
    <mergeCell ref="Z18:Z20"/>
  </mergeCells>
  <conditionalFormatting sqref="B9:B11 D9:Y11">
    <cfRule type="expression" dxfId="257" priority="1">
      <formula>IF($E9="No aplica",1,0)</formula>
    </cfRule>
  </conditionalFormatting>
  <conditionalFormatting sqref="Z9">
    <cfRule type="cellIs" dxfId="256" priority="2" operator="equal">
      <formula>"Catastrófico"</formula>
    </cfRule>
  </conditionalFormatting>
  <conditionalFormatting sqref="Z9">
    <cfRule type="cellIs" dxfId="255" priority="3" operator="equal">
      <formula>"Mayor"</formula>
    </cfRule>
  </conditionalFormatting>
  <conditionalFormatting sqref="Z9">
    <cfRule type="cellIs" dxfId="254" priority="4" operator="equal">
      <formula>"Moderado"</formula>
    </cfRule>
  </conditionalFormatting>
  <conditionalFormatting sqref="Z9">
    <cfRule type="cellIs" dxfId="253" priority="5" operator="equal">
      <formula>"Menor"</formula>
    </cfRule>
  </conditionalFormatting>
  <conditionalFormatting sqref="Z9">
    <cfRule type="cellIs" dxfId="252" priority="6" operator="equal">
      <formula>"Leve"</formula>
    </cfRule>
  </conditionalFormatting>
  <conditionalFormatting sqref="Z9:Z11">
    <cfRule type="expression" dxfId="251" priority="7">
      <formula>IF($E9="No aplica",1,0)</formula>
    </cfRule>
  </conditionalFormatting>
  <conditionalFormatting sqref="B12:B68 D12:X68">
    <cfRule type="expression" dxfId="250" priority="8">
      <formula>IF($E12="No aplica",1,0)</formula>
    </cfRule>
  </conditionalFormatting>
  <conditionalFormatting sqref="C9:C11">
    <cfRule type="expression" dxfId="249" priority="9">
      <formula>IF($E9="No aplica",1,0)</formula>
    </cfRule>
  </conditionalFormatting>
  <conditionalFormatting sqref="C12:C14">
    <cfRule type="expression" dxfId="248" priority="10">
      <formula>IF($E12="No aplica",1,0)</formula>
    </cfRule>
  </conditionalFormatting>
  <conditionalFormatting sqref="C15:C68">
    <cfRule type="expression" dxfId="247" priority="11">
      <formula>IF($E15="No aplica",1,0)</formula>
    </cfRule>
  </conditionalFormatting>
  <conditionalFormatting sqref="Y12:Y68">
    <cfRule type="expression" dxfId="246" priority="12">
      <formula>IF($E12="No aplica",1,0)</formula>
    </cfRule>
  </conditionalFormatting>
  <conditionalFormatting sqref="Z12 Z15 Z18 Z21 Z24 Z27 Z30 Z33 Z36 Z39 Z42 Z45 Z48 Z51 Z54 Z57 Z60 Z63 Z66">
    <cfRule type="cellIs" dxfId="245" priority="13" operator="equal">
      <formula>"Catastrófico"</formula>
    </cfRule>
  </conditionalFormatting>
  <conditionalFormatting sqref="Z12 Z15 Z18 Z21 Z24 Z27 Z30 Z33 Z36 Z39 Z42 Z45 Z48 Z51 Z54 Z57 Z60 Z63 Z66">
    <cfRule type="cellIs" dxfId="244" priority="14" operator="equal">
      <formula>"Mayor"</formula>
    </cfRule>
  </conditionalFormatting>
  <conditionalFormatting sqref="Z12 Z15 Z18 Z21 Z24 Z27 Z30 Z33 Z36 Z39 Z42 Z45 Z48 Z51 Z54 Z57 Z60 Z63 Z66">
    <cfRule type="cellIs" dxfId="243" priority="15" operator="equal">
      <formula>"Moderado"</formula>
    </cfRule>
  </conditionalFormatting>
  <conditionalFormatting sqref="Z12 Z15 Z18 Z21 Z24 Z27 Z30 Z33 Z36 Z39 Z42 Z45 Z48 Z51 Z54 Z57 Z60 Z63 Z66">
    <cfRule type="cellIs" dxfId="242" priority="16" operator="equal">
      <formula>"Menor"</formula>
    </cfRule>
  </conditionalFormatting>
  <conditionalFormatting sqref="Z12 Z15 Z18 Z21 Z24 Z27 Z30 Z33 Z36 Z39 Z42 Z45 Z48 Z51 Z54 Z57 Z60 Z63 Z66">
    <cfRule type="cellIs" dxfId="241" priority="17" operator="equal">
      <formula>"Leve"</formula>
    </cfRule>
  </conditionalFormatting>
  <conditionalFormatting sqref="Z12:Z68">
    <cfRule type="expression" dxfId="240"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2"/>
      <c r="B1" s="68"/>
      <c r="C1" s="73" t="s">
        <v>0</v>
      </c>
      <c r="D1" s="74"/>
      <c r="E1" s="74"/>
      <c r="F1" s="74"/>
      <c r="G1" s="74"/>
      <c r="H1" s="74"/>
      <c r="I1" s="74"/>
      <c r="J1" s="68"/>
      <c r="K1" s="100" t="s">
        <v>247</v>
      </c>
      <c r="L1" s="60"/>
      <c r="M1" s="3"/>
      <c r="N1" s="3"/>
      <c r="O1" s="3"/>
      <c r="P1" s="3"/>
      <c r="Q1" s="4"/>
      <c r="R1" s="4"/>
      <c r="S1" s="4"/>
      <c r="T1" s="4"/>
      <c r="U1" s="4"/>
      <c r="V1" s="4"/>
      <c r="W1" s="4"/>
      <c r="X1" s="4"/>
      <c r="Y1" s="4"/>
      <c r="Z1" s="4"/>
    </row>
    <row r="2" spans="1:26" ht="15.75" customHeight="1">
      <c r="A2" s="69"/>
      <c r="B2" s="70"/>
      <c r="C2" s="69"/>
      <c r="D2" s="75"/>
      <c r="E2" s="75"/>
      <c r="F2" s="75"/>
      <c r="G2" s="75"/>
      <c r="H2" s="75"/>
      <c r="I2" s="75"/>
      <c r="J2" s="70"/>
      <c r="K2" s="100" t="s">
        <v>248</v>
      </c>
      <c r="L2" s="60"/>
      <c r="M2" s="3"/>
      <c r="N2" s="3"/>
      <c r="O2" s="3"/>
      <c r="P2" s="3"/>
      <c r="Q2" s="4"/>
      <c r="R2" s="4"/>
      <c r="S2" s="4"/>
      <c r="T2" s="4"/>
      <c r="U2" s="4"/>
      <c r="V2" s="4"/>
      <c r="W2" s="4"/>
      <c r="X2" s="4"/>
      <c r="Y2" s="4"/>
      <c r="Z2" s="4"/>
    </row>
    <row r="3" spans="1:26" ht="15.75" customHeight="1">
      <c r="A3" s="69"/>
      <c r="B3" s="70"/>
      <c r="C3" s="69"/>
      <c r="D3" s="75"/>
      <c r="E3" s="75"/>
      <c r="F3" s="75"/>
      <c r="G3" s="75"/>
      <c r="H3" s="75"/>
      <c r="I3" s="75"/>
      <c r="J3" s="70"/>
      <c r="K3" s="100" t="s">
        <v>249</v>
      </c>
      <c r="L3" s="60"/>
      <c r="M3" s="3"/>
      <c r="N3" s="3"/>
      <c r="O3" s="3"/>
      <c r="P3" s="3"/>
      <c r="Q3" s="4"/>
      <c r="R3" s="4"/>
      <c r="S3" s="4"/>
      <c r="T3" s="4"/>
      <c r="U3" s="4"/>
      <c r="V3" s="4"/>
      <c r="W3" s="4"/>
      <c r="X3" s="4"/>
      <c r="Y3" s="4"/>
      <c r="Z3" s="4"/>
    </row>
    <row r="4" spans="1:26" ht="15.75" customHeight="1">
      <c r="A4" s="71"/>
      <c r="B4" s="72"/>
      <c r="C4" s="71"/>
      <c r="D4" s="76"/>
      <c r="E4" s="76"/>
      <c r="F4" s="76"/>
      <c r="G4" s="76"/>
      <c r="H4" s="76"/>
      <c r="I4" s="76"/>
      <c r="J4" s="72"/>
      <c r="K4" s="100" t="s">
        <v>250</v>
      </c>
      <c r="L4" s="60"/>
      <c r="M4" s="3"/>
      <c r="N4" s="3"/>
      <c r="O4" s="3"/>
      <c r="P4" s="3"/>
      <c r="Q4" s="4"/>
      <c r="R4" s="4"/>
      <c r="S4" s="4"/>
      <c r="T4" s="4"/>
      <c r="U4" s="4"/>
      <c r="V4" s="4"/>
      <c r="W4" s="4"/>
      <c r="X4" s="4"/>
      <c r="Y4" s="4"/>
      <c r="Z4" s="4"/>
    </row>
    <row r="5" spans="1:26" ht="14.2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0" t="s">
        <v>139</v>
      </c>
      <c r="B6" s="59"/>
      <c r="C6" s="59"/>
      <c r="D6" s="59"/>
      <c r="E6" s="59"/>
      <c r="F6" s="59"/>
      <c r="G6" s="60"/>
      <c r="H6" s="90" t="s">
        <v>251</v>
      </c>
      <c r="I6" s="59"/>
      <c r="J6" s="59"/>
      <c r="K6" s="59"/>
      <c r="L6" s="60"/>
      <c r="M6" s="3"/>
      <c r="N6" s="3"/>
      <c r="O6" s="3"/>
      <c r="P6" s="3"/>
      <c r="Q6" s="4"/>
      <c r="R6" s="4"/>
      <c r="S6" s="4"/>
      <c r="T6" s="4"/>
      <c r="U6" s="4"/>
      <c r="V6" s="4"/>
      <c r="W6" s="4"/>
      <c r="X6" s="4"/>
      <c r="Y6" s="4"/>
      <c r="Z6" s="4"/>
    </row>
    <row r="7" spans="1:26" ht="18" customHeight="1">
      <c r="A7" s="87" t="s">
        <v>137</v>
      </c>
      <c r="B7" s="89" t="s">
        <v>138</v>
      </c>
      <c r="C7" s="89" t="s">
        <v>142</v>
      </c>
      <c r="D7" s="89" t="s">
        <v>146</v>
      </c>
      <c r="E7" s="89" t="s">
        <v>147</v>
      </c>
      <c r="F7" s="84" t="s">
        <v>148</v>
      </c>
      <c r="G7" s="84" t="s">
        <v>252</v>
      </c>
      <c r="H7" s="101" t="s">
        <v>253</v>
      </c>
      <c r="I7" s="101" t="s">
        <v>254</v>
      </c>
      <c r="J7" s="89" t="s">
        <v>255</v>
      </c>
      <c r="K7" s="101" t="s">
        <v>256</v>
      </c>
      <c r="L7" s="101" t="s">
        <v>257</v>
      </c>
      <c r="M7" s="3"/>
      <c r="N7" s="3"/>
      <c r="O7" s="3"/>
      <c r="P7" s="3"/>
      <c r="Q7" s="4"/>
      <c r="R7" s="4"/>
      <c r="S7" s="4"/>
      <c r="T7" s="4"/>
      <c r="U7" s="4"/>
      <c r="V7" s="4"/>
      <c r="W7" s="4"/>
      <c r="X7" s="4"/>
      <c r="Y7" s="4"/>
      <c r="Z7" s="4"/>
    </row>
    <row r="8" spans="1:26" ht="35.25" customHeight="1">
      <c r="A8" s="83"/>
      <c r="B8" s="83"/>
      <c r="C8" s="83"/>
      <c r="D8" s="83"/>
      <c r="E8" s="83"/>
      <c r="F8" s="83"/>
      <c r="G8" s="83"/>
      <c r="H8" s="83"/>
      <c r="I8" s="83"/>
      <c r="J8" s="83"/>
      <c r="K8" s="83"/>
      <c r="L8" s="83"/>
      <c r="M8" s="16"/>
      <c r="N8" s="16"/>
      <c r="O8" s="16"/>
      <c r="P8" s="16"/>
      <c r="Q8" s="4"/>
      <c r="R8" s="4"/>
      <c r="S8" s="4"/>
      <c r="T8" s="4"/>
      <c r="U8" s="4"/>
      <c r="V8" s="4"/>
      <c r="W8" s="4"/>
      <c r="X8" s="4"/>
      <c r="Y8" s="4"/>
      <c r="Z8" s="4"/>
    </row>
    <row r="9" spans="1:26" ht="16.5" customHeight="1">
      <c r="A9" s="93">
        <v>1</v>
      </c>
      <c r="B9" s="94" t="str">
        <f>IF(MID('2. Identificación del Riesgo'!H9:H11,1,27)="Seguridad de la Información",'2. Identificación del Riesgo'!B9:B11,
IF('2. Identificación del Riesgo'!H9:H11="","",
IF(MID('2. Identificación del Riesgo'!H9:H11,1,27)&lt;&gt;"Seguridad de la Información","No aplica")))</f>
        <v>No aplica</v>
      </c>
      <c r="C9" s="94" t="str">
        <f>IF(MID('2. Identificación del Riesgo'!H9:H11,1,27)="Seguridad de la Información",'2. Identificación del Riesgo'!C9:C11,
IF('2. Identificación del Riesgo'!H9:H11="","",
IF(MID('2. Identificación del Riesgo'!H9:H11,1,27)&lt;&gt;"Seguridad de la Información","No aplica")))</f>
        <v>No aplica</v>
      </c>
      <c r="D9" s="94" t="str">
        <f>IF(MID('2. Identificación del Riesgo'!H9:H11,1,27)="Seguridad de la Información",'2. Identificación del Riesgo'!G9:G11,
IF('2. Identificación del Riesgo'!H9:H11="","",
IF(MID('2. Identificación del Riesgo'!H9:H11,1,27)&lt;&gt;"Seguridad de la Información","No aplica")))</f>
        <v>No aplica</v>
      </c>
      <c r="E9" s="94" t="str">
        <f>IF(MID('2. Identificación del Riesgo'!H9:H11,1,27)="Seguridad de la Información",'2. Identificación del Riesgo'!H9:H11,
IF('2. Identificación del Riesgo'!H9:H11="","",
IF(MID('2. Identificación del Riesgo'!H9:H11,1,27)&lt;&gt;"Seguridad de la Información","No aplica")))</f>
        <v>No aplica</v>
      </c>
      <c r="F9" s="94" t="str">
        <f>IF(MID('2. Identificación del Riesgo'!H9:H11,1,27)="Seguridad de la Información",'2. Identificación del Riesgo'!I9:I11,
IF('2. Identificación del Riesgo'!H9:H11="","",
IF(MID('2. Identificación del Riesgo'!H9:H11,1,27)&lt;&gt;"Seguridad de la Información","No aplica")))</f>
        <v>No aplica</v>
      </c>
      <c r="G9" s="9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4"/>
      <c r="I9" s="94"/>
      <c r="J9" s="10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4"/>
      <c r="L9" s="94"/>
      <c r="M9" s="17"/>
      <c r="N9" s="17"/>
      <c r="O9" s="17"/>
      <c r="P9" s="17"/>
      <c r="Q9" s="4"/>
      <c r="R9" s="4"/>
      <c r="S9" s="4"/>
      <c r="T9" s="4"/>
      <c r="U9" s="4"/>
      <c r="V9" s="4"/>
      <c r="W9" s="4"/>
      <c r="X9" s="4"/>
      <c r="Y9" s="4"/>
      <c r="Z9" s="4"/>
    </row>
    <row r="10" spans="1:26" ht="14.25" customHeight="1">
      <c r="A10" s="88"/>
      <c r="B10" s="88"/>
      <c r="C10" s="88"/>
      <c r="D10" s="88"/>
      <c r="E10" s="88"/>
      <c r="F10" s="88"/>
      <c r="G10" s="88"/>
      <c r="H10" s="88"/>
      <c r="I10" s="88"/>
      <c r="J10" s="88"/>
      <c r="K10" s="88"/>
      <c r="L10" s="88"/>
      <c r="M10" s="3"/>
      <c r="N10" s="3"/>
      <c r="O10" s="3"/>
      <c r="P10" s="3"/>
      <c r="Q10" s="4"/>
      <c r="R10" s="4"/>
      <c r="S10" s="4"/>
      <c r="T10" s="4"/>
      <c r="U10" s="4"/>
      <c r="V10" s="4"/>
      <c r="W10" s="4"/>
      <c r="X10" s="4"/>
      <c r="Y10" s="4"/>
      <c r="Z10" s="4"/>
    </row>
    <row r="11" spans="1:26" ht="14.25" customHeight="1">
      <c r="A11" s="83"/>
      <c r="B11" s="83"/>
      <c r="C11" s="83"/>
      <c r="D11" s="83"/>
      <c r="E11" s="83"/>
      <c r="F11" s="83"/>
      <c r="G11" s="83"/>
      <c r="H11" s="83"/>
      <c r="I11" s="83"/>
      <c r="J11" s="83"/>
      <c r="K11" s="83"/>
      <c r="L11" s="83"/>
      <c r="M11" s="3"/>
      <c r="N11" s="3"/>
      <c r="O11" s="3"/>
      <c r="P11" s="3"/>
      <c r="Q11" s="4"/>
      <c r="R11" s="4"/>
      <c r="S11" s="4"/>
      <c r="T11" s="4"/>
      <c r="U11" s="4"/>
      <c r="V11" s="4"/>
      <c r="W11" s="4"/>
      <c r="X11" s="4"/>
      <c r="Y11" s="4"/>
      <c r="Z11" s="4"/>
    </row>
    <row r="12" spans="1:26" ht="16.5" customHeight="1">
      <c r="A12" s="93">
        <v>2</v>
      </c>
      <c r="B12" s="94" t="str">
        <f>IF(MID('2. Identificación del Riesgo'!H12:H14,1,27)="Seguridad de la Información",'2. Identificación del Riesgo'!B12:B14,
IF('2. Identificación del Riesgo'!H12:H14="","",
IF(MID('2. Identificación del Riesgo'!H12:H14,1,27)&lt;&gt;"Seguridad de la Información","No aplica")))</f>
        <v>No aplica</v>
      </c>
      <c r="C12" s="94" t="str">
        <f>IF(MID('2. Identificación del Riesgo'!H12:H14,1,27)="Seguridad de la Información",'2. Identificación del Riesgo'!C12:C14,
IF('2. Identificación del Riesgo'!H12:H14="","",
IF(MID('2. Identificación del Riesgo'!H12:H14,1,27)&lt;&gt;"Seguridad de la Información","No aplica")))</f>
        <v>No aplica</v>
      </c>
      <c r="D12" s="94" t="str">
        <f>IF(MID('2. Identificación del Riesgo'!H12:H14,1,27)="Seguridad de la Información",'2. Identificación del Riesgo'!G12:G14,
IF('2. Identificación del Riesgo'!H12:H14="","",
IF(MID('2. Identificación del Riesgo'!H12:H14,1,27)&lt;&gt;"Seguridad de la Información","No aplica")))</f>
        <v>No aplica</v>
      </c>
      <c r="E12" s="94" t="str">
        <f>IF(MID('2. Identificación del Riesgo'!H12:H14,1,27)="Seguridad de la Información",'2. Identificación del Riesgo'!H12:H14,
IF('2. Identificación del Riesgo'!H12:H14="","",
IF(MID('2. Identificación del Riesgo'!H12:H14,1,27)&lt;&gt;"Seguridad de la Información","No aplica")))</f>
        <v>No aplica</v>
      </c>
      <c r="F12" s="94" t="str">
        <f>IF(MID('2. Identificación del Riesgo'!H12:H14,1,27)="Seguridad de la Información",'2. Identificación del Riesgo'!I12:I14,
IF('2. Identificación del Riesgo'!H12:H14="","",
IF(MID('2. Identificación del Riesgo'!H12:H14,1,27)&lt;&gt;"Seguridad de la Información","No aplica")))</f>
        <v>No aplica</v>
      </c>
      <c r="G12" s="9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4"/>
      <c r="I12" s="94"/>
      <c r="J12" s="10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4"/>
      <c r="L12" s="94"/>
      <c r="M12" s="3"/>
      <c r="N12" s="3"/>
      <c r="O12" s="3"/>
      <c r="P12" s="3"/>
      <c r="Q12" s="4"/>
      <c r="R12" s="4"/>
      <c r="S12" s="4"/>
      <c r="T12" s="4"/>
      <c r="U12" s="4"/>
      <c r="V12" s="4"/>
      <c r="W12" s="4"/>
      <c r="X12" s="4"/>
      <c r="Y12" s="4"/>
      <c r="Z12" s="4"/>
    </row>
    <row r="13" spans="1:26" ht="14.25" customHeight="1">
      <c r="A13" s="88"/>
      <c r="B13" s="88"/>
      <c r="C13" s="88"/>
      <c r="D13" s="88"/>
      <c r="E13" s="88"/>
      <c r="F13" s="88"/>
      <c r="G13" s="88"/>
      <c r="H13" s="88"/>
      <c r="I13" s="88"/>
      <c r="J13" s="88"/>
      <c r="K13" s="88"/>
      <c r="L13" s="88"/>
      <c r="M13" s="3"/>
      <c r="N13" s="3"/>
      <c r="O13" s="3"/>
      <c r="P13" s="3"/>
      <c r="Q13" s="4"/>
      <c r="R13" s="4"/>
      <c r="S13" s="4"/>
      <c r="T13" s="4"/>
      <c r="U13" s="4"/>
      <c r="V13" s="4"/>
      <c r="W13" s="4"/>
      <c r="X13" s="4"/>
      <c r="Y13" s="4"/>
      <c r="Z13" s="4"/>
    </row>
    <row r="14" spans="1:26" ht="14.25" customHeight="1">
      <c r="A14" s="83"/>
      <c r="B14" s="83"/>
      <c r="C14" s="83"/>
      <c r="D14" s="83"/>
      <c r="E14" s="83"/>
      <c r="F14" s="83"/>
      <c r="G14" s="83"/>
      <c r="H14" s="83"/>
      <c r="I14" s="83"/>
      <c r="J14" s="83"/>
      <c r="K14" s="83"/>
      <c r="L14" s="83"/>
      <c r="M14" s="3"/>
      <c r="N14" s="3"/>
      <c r="O14" s="3"/>
      <c r="P14" s="3"/>
      <c r="Q14" s="4"/>
      <c r="R14" s="4"/>
      <c r="S14" s="4"/>
      <c r="T14" s="4"/>
      <c r="U14" s="4"/>
      <c r="V14" s="4"/>
      <c r="W14" s="4"/>
      <c r="X14" s="4"/>
      <c r="Y14" s="4"/>
      <c r="Z14" s="4"/>
    </row>
    <row r="15" spans="1:26" ht="16.5" customHeight="1">
      <c r="A15" s="93">
        <v>3</v>
      </c>
      <c r="B15" s="94" t="str">
        <f>IF(MID('2. Identificación del Riesgo'!H15:H17,1,27)="Seguridad de la Información",'2. Identificación del Riesgo'!B15:B17,
IF('2. Identificación del Riesgo'!H15:H17="","",
IF(MID('2. Identificación del Riesgo'!H15:H17,1,27)&lt;&gt;"Seguridad de la Información","No aplica")))</f>
        <v>No aplica</v>
      </c>
      <c r="C15" s="94" t="str">
        <f>IF(MID('2. Identificación del Riesgo'!H15:H17,1,27)="Seguridad de la Información",'2. Identificación del Riesgo'!C15:C17,
IF('2. Identificación del Riesgo'!H15:H17="","",
IF(MID('2. Identificación del Riesgo'!H15:H17,1,27)&lt;&gt;"Seguridad de la Información","No aplica")))</f>
        <v>No aplica</v>
      </c>
      <c r="D15" s="94" t="str">
        <f>IF(MID('2. Identificación del Riesgo'!H15:H17,1,27)="Seguridad de la Información",'2. Identificación del Riesgo'!G15:G17,
IF('2. Identificación del Riesgo'!H15:H17="","",
IF(MID('2. Identificación del Riesgo'!H15:H17,1,27)&lt;&gt;"Seguridad de la Información","No aplica")))</f>
        <v>No aplica</v>
      </c>
      <c r="E15" s="94" t="str">
        <f>IF(MID('2. Identificación del Riesgo'!H15:H17,1,27)="Seguridad de la Información",'2. Identificación del Riesgo'!H15:H17,
IF('2. Identificación del Riesgo'!H15:H17="","",
IF(MID('2. Identificación del Riesgo'!H15:H17,1,27)&lt;&gt;"Seguridad de la Información","No aplica")))</f>
        <v>No aplica</v>
      </c>
      <c r="F15" s="94" t="str">
        <f>IF(MID('2. Identificación del Riesgo'!H15:H17,1,27)="Seguridad de la Información",'2. Identificación del Riesgo'!I15:I17,
IF('2. Identificación del Riesgo'!H15:H17="","",
IF(MID('2. Identificación del Riesgo'!H15:H17,1,27)&lt;&gt;"Seguridad de la Información","No aplica")))</f>
        <v>No aplica</v>
      </c>
      <c r="G15" s="9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4"/>
      <c r="I15" s="94"/>
      <c r="J15" s="10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4"/>
      <c r="L15" s="94"/>
      <c r="M15" s="3"/>
      <c r="N15" s="3"/>
      <c r="O15" s="3"/>
      <c r="P15" s="3"/>
      <c r="Q15" s="4"/>
      <c r="R15" s="4"/>
      <c r="S15" s="4"/>
      <c r="T15" s="4"/>
      <c r="U15" s="4"/>
      <c r="V15" s="4"/>
      <c r="W15" s="4"/>
      <c r="X15" s="4"/>
      <c r="Y15" s="4"/>
      <c r="Z15" s="4"/>
    </row>
    <row r="16" spans="1:26" ht="14.25" customHeight="1">
      <c r="A16" s="88"/>
      <c r="B16" s="88"/>
      <c r="C16" s="88"/>
      <c r="D16" s="88"/>
      <c r="E16" s="88"/>
      <c r="F16" s="88"/>
      <c r="G16" s="88"/>
      <c r="H16" s="88"/>
      <c r="I16" s="88"/>
      <c r="J16" s="88"/>
      <c r="K16" s="88"/>
      <c r="L16" s="88"/>
      <c r="M16" s="3"/>
      <c r="N16" s="3"/>
      <c r="O16" s="3"/>
      <c r="P16" s="3"/>
      <c r="Q16" s="4"/>
      <c r="R16" s="4"/>
      <c r="S16" s="4"/>
      <c r="T16" s="4"/>
      <c r="U16" s="4"/>
      <c r="V16" s="4"/>
      <c r="W16" s="4"/>
      <c r="X16" s="4"/>
      <c r="Y16" s="4"/>
      <c r="Z16" s="4"/>
    </row>
    <row r="17" spans="1:26" ht="14.25" customHeight="1">
      <c r="A17" s="83"/>
      <c r="B17" s="83"/>
      <c r="C17" s="83"/>
      <c r="D17" s="83"/>
      <c r="E17" s="83"/>
      <c r="F17" s="83"/>
      <c r="G17" s="83"/>
      <c r="H17" s="83"/>
      <c r="I17" s="83"/>
      <c r="J17" s="83"/>
      <c r="K17" s="83"/>
      <c r="L17" s="83"/>
      <c r="M17" s="3"/>
      <c r="N17" s="3"/>
      <c r="O17" s="3"/>
      <c r="P17" s="3"/>
      <c r="Q17" s="4"/>
      <c r="R17" s="4"/>
      <c r="S17" s="4"/>
      <c r="T17" s="4"/>
      <c r="U17" s="4"/>
      <c r="V17" s="4"/>
      <c r="W17" s="4"/>
      <c r="X17" s="4"/>
      <c r="Y17" s="4"/>
      <c r="Z17" s="4"/>
    </row>
    <row r="18" spans="1:26" ht="16.5" customHeight="1">
      <c r="A18" s="93">
        <v>4</v>
      </c>
      <c r="B18" s="94" t="str">
        <f>IF(MID('2. Identificación del Riesgo'!H18:H20,1,27)="Seguridad de la Información",'2. Identificación del Riesgo'!B18:B20,
IF('2. Identificación del Riesgo'!H18:H20="","",
IF(MID('2. Identificación del Riesgo'!H18:H20,1,27)&lt;&gt;"Seguridad de la Información","No aplica")))</f>
        <v>No aplica</v>
      </c>
      <c r="C18" s="94" t="str">
        <f>IF(MID('2. Identificación del Riesgo'!H18:H20,1,27)="Seguridad de la Información",'2. Identificación del Riesgo'!C18:C20,
IF('2. Identificación del Riesgo'!H18:H20="","",
IF(MID('2. Identificación del Riesgo'!H18:H20,1,27)&lt;&gt;"Seguridad de la Información","No aplica")))</f>
        <v>No aplica</v>
      </c>
      <c r="D18" s="94" t="str">
        <f>IF(MID('2. Identificación del Riesgo'!H18:H20,1,27)="Seguridad de la Información",'2. Identificación del Riesgo'!G18:G20,
IF('2. Identificación del Riesgo'!H18:H20="","",
IF(MID('2. Identificación del Riesgo'!H18:H20,1,27)&lt;&gt;"Seguridad de la Información","No aplica")))</f>
        <v>No aplica</v>
      </c>
      <c r="E18" s="94" t="str">
        <f>IF(MID('2. Identificación del Riesgo'!H18:H20,1,27)="Seguridad de la Información",'2. Identificación del Riesgo'!H18:H20,
IF('2. Identificación del Riesgo'!H18:H20="","",
IF(MID('2. Identificación del Riesgo'!H18:H20,1,27)&lt;&gt;"Seguridad de la Información","No aplica")))</f>
        <v>No aplica</v>
      </c>
      <c r="F18" s="94" t="str">
        <f>IF(MID('2. Identificación del Riesgo'!H18:H20,1,27)="Seguridad de la Información",'2. Identificación del Riesgo'!I18:I20,
IF('2. Identificación del Riesgo'!H18:H20="","",
IF(MID('2. Identificación del Riesgo'!H18:H20,1,27)&lt;&gt;"Seguridad de la Información","No aplica")))</f>
        <v>No aplica</v>
      </c>
      <c r="G18" s="9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4"/>
      <c r="I18" s="94"/>
      <c r="J18" s="10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4"/>
      <c r="L18" s="94"/>
      <c r="M18" s="3"/>
      <c r="N18" s="3"/>
      <c r="O18" s="3"/>
      <c r="P18" s="3"/>
      <c r="Q18" s="4"/>
      <c r="R18" s="4"/>
      <c r="S18" s="4"/>
      <c r="T18" s="4"/>
      <c r="U18" s="4"/>
      <c r="V18" s="4"/>
      <c r="W18" s="4"/>
      <c r="X18" s="4"/>
      <c r="Y18" s="4"/>
      <c r="Z18" s="4"/>
    </row>
    <row r="19" spans="1:26" ht="14.25" customHeight="1">
      <c r="A19" s="88"/>
      <c r="B19" s="88"/>
      <c r="C19" s="88"/>
      <c r="D19" s="88"/>
      <c r="E19" s="88"/>
      <c r="F19" s="88"/>
      <c r="G19" s="88"/>
      <c r="H19" s="88"/>
      <c r="I19" s="88"/>
      <c r="J19" s="88"/>
      <c r="K19" s="88"/>
      <c r="L19" s="88"/>
      <c r="M19" s="3"/>
      <c r="N19" s="3"/>
      <c r="O19" s="3"/>
      <c r="P19" s="3"/>
      <c r="Q19" s="4"/>
      <c r="R19" s="4"/>
      <c r="S19" s="4"/>
      <c r="T19" s="4"/>
      <c r="U19" s="4"/>
      <c r="V19" s="4"/>
      <c r="W19" s="4"/>
      <c r="X19" s="4"/>
      <c r="Y19" s="4"/>
      <c r="Z19" s="4"/>
    </row>
    <row r="20" spans="1:26" ht="14.25" customHeight="1">
      <c r="A20" s="83"/>
      <c r="B20" s="83"/>
      <c r="C20" s="83"/>
      <c r="D20" s="83"/>
      <c r="E20" s="83"/>
      <c r="F20" s="83"/>
      <c r="G20" s="83"/>
      <c r="H20" s="83"/>
      <c r="I20" s="83"/>
      <c r="J20" s="83"/>
      <c r="K20" s="83"/>
      <c r="L20" s="83"/>
      <c r="M20" s="3"/>
      <c r="N20" s="3"/>
      <c r="O20" s="3"/>
      <c r="P20" s="3"/>
      <c r="Q20" s="4"/>
      <c r="R20" s="4"/>
      <c r="S20" s="4"/>
      <c r="T20" s="4"/>
      <c r="U20" s="4"/>
      <c r="V20" s="4"/>
      <c r="W20" s="4"/>
      <c r="X20" s="4"/>
      <c r="Y20" s="4"/>
      <c r="Z20" s="4"/>
    </row>
    <row r="21" spans="1:26" ht="16.5" customHeight="1">
      <c r="A21" s="93">
        <v>5</v>
      </c>
      <c r="B21" s="94" t="str">
        <f>IF(MID('2. Identificación del Riesgo'!H21:H23,1,27)="Seguridad de la Información",'2. Identificación del Riesgo'!B21:B23,
IF('2. Identificación del Riesgo'!H21:H23="","",
IF(MID('2. Identificación del Riesgo'!H21:H23,1,27)&lt;&gt;"Seguridad de la Información","No aplica")))</f>
        <v>No aplica</v>
      </c>
      <c r="C21" s="94" t="str">
        <f>IF(MID('2. Identificación del Riesgo'!H21:H23,1,27)="Seguridad de la Información",'2. Identificación del Riesgo'!C21:C23,
IF('2. Identificación del Riesgo'!H21:H23="","",
IF(MID('2. Identificación del Riesgo'!H21:H23,1,27)&lt;&gt;"Seguridad de la Información","No aplica")))</f>
        <v>No aplica</v>
      </c>
      <c r="D21" s="94" t="str">
        <f>IF(MID('2. Identificación del Riesgo'!H21:H23,1,27)="Seguridad de la Información",'2. Identificación del Riesgo'!G21:G23,
IF('2. Identificación del Riesgo'!H21:H23="","",
IF(MID('2. Identificación del Riesgo'!H21:H23,1,27)&lt;&gt;"Seguridad de la Información","No aplica")))</f>
        <v>No aplica</v>
      </c>
      <c r="E21" s="94" t="str">
        <f>IF(MID('2. Identificación del Riesgo'!H21:H23,1,27)="Seguridad de la Información",'2. Identificación del Riesgo'!H21:H23,
IF('2. Identificación del Riesgo'!H21:H23="","",
IF(MID('2. Identificación del Riesgo'!H21:H23,1,27)&lt;&gt;"Seguridad de la Información","No aplica")))</f>
        <v>No aplica</v>
      </c>
      <c r="F21" s="94" t="str">
        <f>IF(MID('2. Identificación del Riesgo'!H21:H23,1,27)="Seguridad de la Información",'2. Identificación del Riesgo'!I21:I23,
IF('2. Identificación del Riesgo'!H21:H23="","",
IF(MID('2. Identificación del Riesgo'!H21:H23,1,27)&lt;&gt;"Seguridad de la Información","No aplica")))</f>
        <v>No aplica</v>
      </c>
      <c r="G21" s="9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4"/>
      <c r="I21" s="94"/>
      <c r="J21" s="10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4"/>
      <c r="L21" s="94"/>
      <c r="M21" s="3"/>
      <c r="N21" s="3"/>
      <c r="O21" s="3"/>
      <c r="P21" s="3"/>
      <c r="Q21" s="4"/>
      <c r="R21" s="4"/>
      <c r="S21" s="4"/>
      <c r="T21" s="4"/>
      <c r="U21" s="4"/>
      <c r="V21" s="4"/>
      <c r="W21" s="4"/>
      <c r="X21" s="4"/>
      <c r="Y21" s="4"/>
      <c r="Z21" s="4"/>
    </row>
    <row r="22" spans="1:26" ht="14.25" customHeight="1">
      <c r="A22" s="88"/>
      <c r="B22" s="88"/>
      <c r="C22" s="88"/>
      <c r="D22" s="88"/>
      <c r="E22" s="88"/>
      <c r="F22" s="88"/>
      <c r="G22" s="88"/>
      <c r="H22" s="88"/>
      <c r="I22" s="88"/>
      <c r="J22" s="88"/>
      <c r="K22" s="88"/>
      <c r="L22" s="88"/>
      <c r="M22" s="3"/>
      <c r="N22" s="3"/>
      <c r="O22" s="3"/>
      <c r="P22" s="3"/>
      <c r="Q22" s="4"/>
      <c r="R22" s="4"/>
      <c r="S22" s="4"/>
      <c r="T22" s="4"/>
      <c r="U22" s="4"/>
      <c r="V22" s="4"/>
      <c r="W22" s="4"/>
      <c r="X22" s="4"/>
      <c r="Y22" s="4"/>
      <c r="Z22" s="4"/>
    </row>
    <row r="23" spans="1:26" ht="14.25" customHeight="1">
      <c r="A23" s="83"/>
      <c r="B23" s="83"/>
      <c r="C23" s="83"/>
      <c r="D23" s="83"/>
      <c r="E23" s="83"/>
      <c r="F23" s="83"/>
      <c r="G23" s="83"/>
      <c r="H23" s="83"/>
      <c r="I23" s="83"/>
      <c r="J23" s="83"/>
      <c r="K23" s="83"/>
      <c r="L23" s="83"/>
      <c r="M23" s="3"/>
      <c r="N23" s="3"/>
      <c r="O23" s="3"/>
      <c r="P23" s="3"/>
      <c r="Q23" s="4"/>
      <c r="R23" s="4"/>
      <c r="S23" s="4"/>
      <c r="T23" s="4"/>
      <c r="U23" s="4"/>
      <c r="V23" s="4"/>
      <c r="W23" s="4"/>
      <c r="X23" s="4"/>
      <c r="Y23" s="4"/>
      <c r="Z23" s="4"/>
    </row>
    <row r="24" spans="1:26" ht="16.5" customHeight="1">
      <c r="A24" s="93">
        <v>6</v>
      </c>
      <c r="B24" s="94" t="str">
        <f>IF(MID('2. Identificación del Riesgo'!H24:H26,1,27)="Seguridad de la Información",'2. Identificación del Riesgo'!B24:B26,
IF('2. Identificación del Riesgo'!H24:H26="","",
IF(MID('2. Identificación del Riesgo'!H24:H26,1,27)&lt;&gt;"Seguridad de la Información","No aplica")))</f>
        <v>No aplica</v>
      </c>
      <c r="C24" s="94" t="str">
        <f>IF(MID('2. Identificación del Riesgo'!H24:H26,1,27)="Seguridad de la Información",'2. Identificación del Riesgo'!C24:C26,
IF('2. Identificación del Riesgo'!H24:H26="","",
IF(MID('2. Identificación del Riesgo'!H24:H26,1,27)&lt;&gt;"Seguridad de la Información","No aplica")))</f>
        <v>No aplica</v>
      </c>
      <c r="D24" s="94" t="str">
        <f>IF(MID('2. Identificación del Riesgo'!H24:H26,1,27)="Seguridad de la Información",'2. Identificación del Riesgo'!G24:G26,
IF('2. Identificación del Riesgo'!H24:H26="","",
IF(MID('2. Identificación del Riesgo'!H24:H26,1,27)&lt;&gt;"Seguridad de la Información","No aplica")))</f>
        <v>No aplica</v>
      </c>
      <c r="E24" s="94" t="str">
        <f>IF(MID('2. Identificación del Riesgo'!H24:H26,1,27)="Seguridad de la Información",'2. Identificación del Riesgo'!H24:H26,
IF('2. Identificación del Riesgo'!H24:H26="","",
IF(MID('2. Identificación del Riesgo'!H24:H26,1,27)&lt;&gt;"Seguridad de la Información","No aplica")))</f>
        <v>No aplica</v>
      </c>
      <c r="F24" s="94" t="str">
        <f>IF(MID('2. Identificación del Riesgo'!H24:H26,1,27)="Seguridad de la Información",'2. Identificación del Riesgo'!I24:I26,
IF('2. Identificación del Riesgo'!H24:H26="","",
IF(MID('2. Identificación del Riesgo'!H24:H26,1,27)&lt;&gt;"Seguridad de la Información","No aplica")))</f>
        <v>No aplica</v>
      </c>
      <c r="G24" s="9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4"/>
      <c r="I24" s="94"/>
      <c r="J24" s="10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4"/>
      <c r="L24" s="94"/>
      <c r="M24" s="3"/>
      <c r="N24" s="3"/>
      <c r="O24" s="3"/>
      <c r="P24" s="3"/>
      <c r="Q24" s="4"/>
      <c r="R24" s="4"/>
      <c r="S24" s="4"/>
      <c r="T24" s="4"/>
      <c r="U24" s="4"/>
      <c r="V24" s="4"/>
      <c r="W24" s="4"/>
      <c r="X24" s="4"/>
      <c r="Y24" s="4"/>
      <c r="Z24" s="4"/>
    </row>
    <row r="25" spans="1:26" ht="14.25" customHeight="1">
      <c r="A25" s="88"/>
      <c r="B25" s="88"/>
      <c r="C25" s="88"/>
      <c r="D25" s="88"/>
      <c r="E25" s="88"/>
      <c r="F25" s="88"/>
      <c r="G25" s="88"/>
      <c r="H25" s="88"/>
      <c r="I25" s="88"/>
      <c r="J25" s="88"/>
      <c r="K25" s="88"/>
      <c r="L25" s="88"/>
      <c r="M25" s="3"/>
      <c r="N25" s="3"/>
      <c r="O25" s="3"/>
      <c r="P25" s="3"/>
      <c r="Q25" s="4"/>
      <c r="R25" s="4"/>
      <c r="S25" s="4"/>
      <c r="T25" s="4"/>
      <c r="U25" s="4"/>
      <c r="V25" s="4"/>
      <c r="W25" s="4"/>
      <c r="X25" s="4"/>
      <c r="Y25" s="4"/>
      <c r="Z25" s="4"/>
    </row>
    <row r="26" spans="1:26" ht="14.25" customHeight="1">
      <c r="A26" s="83"/>
      <c r="B26" s="83"/>
      <c r="C26" s="83"/>
      <c r="D26" s="83"/>
      <c r="E26" s="83"/>
      <c r="F26" s="83"/>
      <c r="G26" s="83"/>
      <c r="H26" s="83"/>
      <c r="I26" s="83"/>
      <c r="J26" s="83"/>
      <c r="K26" s="83"/>
      <c r="L26" s="83"/>
      <c r="M26" s="3"/>
      <c r="N26" s="3"/>
      <c r="O26" s="3"/>
      <c r="P26" s="3"/>
      <c r="Q26" s="4"/>
      <c r="R26" s="4"/>
      <c r="S26" s="4"/>
      <c r="T26" s="4"/>
      <c r="U26" s="4"/>
      <c r="V26" s="4"/>
      <c r="W26" s="4"/>
      <c r="X26" s="4"/>
      <c r="Y26" s="4"/>
      <c r="Z26" s="4"/>
    </row>
    <row r="27" spans="1:26" ht="16.5" customHeight="1">
      <c r="A27" s="93">
        <v>7</v>
      </c>
      <c r="B27" s="94" t="str">
        <f>IF(MID('2. Identificación del Riesgo'!H27:H29,1,27)="Seguridad de la Información",'2. Identificación del Riesgo'!B27:B29,
IF('2. Identificación del Riesgo'!H27:H29="","",
IF(MID('2. Identificación del Riesgo'!H27:H29,1,27)&lt;&gt;"Seguridad de la Información","No aplica")))</f>
        <v>No aplica</v>
      </c>
      <c r="C27" s="94" t="str">
        <f>IF(MID('2. Identificación del Riesgo'!H27:H29,1,27)="Seguridad de la Información",'2. Identificación del Riesgo'!C27:C29,
IF('2. Identificación del Riesgo'!H27:H29="","",
IF(MID('2. Identificación del Riesgo'!H27:H29,1,27)&lt;&gt;"Seguridad de la Información","No aplica")))</f>
        <v>No aplica</v>
      </c>
      <c r="D27" s="94" t="str">
        <f>IF(MID('2. Identificación del Riesgo'!H27:H29,1,27)="Seguridad de la Información",'2. Identificación del Riesgo'!G27:G29,
IF('2. Identificación del Riesgo'!H27:H29="","",
IF(MID('2. Identificación del Riesgo'!H27:H29,1,27)&lt;&gt;"Seguridad de la Información","No aplica")))</f>
        <v>No aplica</v>
      </c>
      <c r="E27" s="94" t="str">
        <f>IF(MID('2. Identificación del Riesgo'!H27:H29,1,27)="Seguridad de la Información",'2. Identificación del Riesgo'!H27:H29,
IF('2. Identificación del Riesgo'!H27:H29="","",
IF(MID('2. Identificación del Riesgo'!H27:H29,1,27)&lt;&gt;"Seguridad de la Información","No aplica")))</f>
        <v>No aplica</v>
      </c>
      <c r="F27" s="94" t="str">
        <f>IF(MID('2. Identificación del Riesgo'!H27:H29,1,27)="Seguridad de la Información",'2. Identificación del Riesgo'!I27:I29,
IF('2. Identificación del Riesgo'!H27:H29="","",
IF(MID('2. Identificación del Riesgo'!H27:H29,1,27)&lt;&gt;"Seguridad de la Información","No aplica")))</f>
        <v>No aplica</v>
      </c>
      <c r="G27" s="9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4"/>
      <c r="I27" s="94"/>
      <c r="J27" s="10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4"/>
      <c r="L27" s="94"/>
      <c r="M27" s="3"/>
      <c r="N27" s="3"/>
      <c r="O27" s="3"/>
      <c r="P27" s="3"/>
      <c r="Q27" s="4"/>
      <c r="R27" s="4"/>
      <c r="S27" s="4"/>
      <c r="T27" s="4"/>
      <c r="U27" s="4"/>
      <c r="V27" s="4"/>
      <c r="W27" s="4"/>
      <c r="X27" s="4"/>
      <c r="Y27" s="4"/>
      <c r="Z27" s="4"/>
    </row>
    <row r="28" spans="1:26" ht="14.25" customHeight="1">
      <c r="A28" s="88"/>
      <c r="B28" s="88"/>
      <c r="C28" s="88"/>
      <c r="D28" s="88"/>
      <c r="E28" s="88"/>
      <c r="F28" s="88"/>
      <c r="G28" s="88"/>
      <c r="H28" s="88"/>
      <c r="I28" s="88"/>
      <c r="J28" s="88"/>
      <c r="K28" s="88"/>
      <c r="L28" s="88"/>
      <c r="M28" s="3"/>
      <c r="N28" s="3"/>
      <c r="O28" s="3"/>
      <c r="P28" s="3"/>
      <c r="Q28" s="4"/>
      <c r="R28" s="4"/>
      <c r="S28" s="4"/>
      <c r="T28" s="4"/>
      <c r="U28" s="4"/>
      <c r="V28" s="4"/>
      <c r="W28" s="4"/>
      <c r="X28" s="4"/>
      <c r="Y28" s="4"/>
      <c r="Z28" s="4"/>
    </row>
    <row r="29" spans="1:26" ht="14.25" customHeight="1">
      <c r="A29" s="83"/>
      <c r="B29" s="83"/>
      <c r="C29" s="83"/>
      <c r="D29" s="83"/>
      <c r="E29" s="83"/>
      <c r="F29" s="83"/>
      <c r="G29" s="83"/>
      <c r="H29" s="83"/>
      <c r="I29" s="83"/>
      <c r="J29" s="83"/>
      <c r="K29" s="83"/>
      <c r="L29" s="83"/>
      <c r="M29" s="3"/>
      <c r="N29" s="3"/>
      <c r="O29" s="3"/>
      <c r="P29" s="3"/>
      <c r="Q29" s="4"/>
      <c r="R29" s="4"/>
      <c r="S29" s="4"/>
      <c r="T29" s="4"/>
      <c r="U29" s="4"/>
      <c r="V29" s="4"/>
      <c r="W29" s="4"/>
      <c r="X29" s="4"/>
      <c r="Y29" s="4"/>
      <c r="Z29" s="4"/>
    </row>
    <row r="30" spans="1:26" ht="16.5" customHeight="1">
      <c r="A30" s="93">
        <v>8</v>
      </c>
      <c r="B30" s="94" t="str">
        <f>IF(MID('2. Identificación del Riesgo'!H30:H32,1,27)="Seguridad de la Información",'2. Identificación del Riesgo'!B30:B32,
IF('2. Identificación del Riesgo'!H30:H32="","",
IF(MID('2. Identificación del Riesgo'!H30:H32,1,27)&lt;&gt;"Seguridad de la Información","No aplica")))</f>
        <v/>
      </c>
      <c r="C30" s="94" t="str">
        <f>IF(MID('2. Identificación del Riesgo'!H30:H32,1,27)="Seguridad de la Información",'2. Identificación del Riesgo'!C30:C32,
IF('2. Identificación del Riesgo'!H30:H32="","",
IF(MID('2. Identificación del Riesgo'!H30:H32,1,27)&lt;&gt;"Seguridad de la Información","No aplica")))</f>
        <v/>
      </c>
      <c r="D30" s="94" t="str">
        <f>IF(MID('2. Identificación del Riesgo'!H30:H32,1,27)="Seguridad de la Información",'2. Identificación del Riesgo'!G30:G32,
IF('2. Identificación del Riesgo'!H30:H32="","",
IF(MID('2. Identificación del Riesgo'!H30:H32,1,27)&lt;&gt;"Seguridad de la Información","No aplica")))</f>
        <v/>
      </c>
      <c r="E30" s="94" t="str">
        <f>IF(MID('2. Identificación del Riesgo'!H30:H32,1,27)="Seguridad de la Información",'2. Identificación del Riesgo'!H30:H32,
IF('2. Identificación del Riesgo'!H30:H32="","",
IF(MID('2. Identificación del Riesgo'!H30:H32,1,27)&lt;&gt;"Seguridad de la Información","No aplica")))</f>
        <v/>
      </c>
      <c r="F30" s="94" t="str">
        <f>IF(MID('2. Identificación del Riesgo'!H30:H32,1,27)="Seguridad de la Información",'2. Identificación del Riesgo'!I30:I32,
IF('2. Identificación del Riesgo'!H30:H32="","",
IF(MID('2. Identificación del Riesgo'!H30:H32,1,27)&lt;&gt;"Seguridad de la Información","No aplica")))</f>
        <v/>
      </c>
      <c r="G30" s="9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94"/>
      <c r="I30" s="94"/>
      <c r="J30" s="10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4"/>
      <c r="L30" s="94"/>
      <c r="M30" s="3"/>
      <c r="N30" s="3"/>
      <c r="O30" s="3"/>
      <c r="P30" s="3"/>
      <c r="Q30" s="4"/>
      <c r="R30" s="4"/>
      <c r="S30" s="4"/>
      <c r="T30" s="4"/>
      <c r="U30" s="4"/>
      <c r="V30" s="4"/>
      <c r="W30" s="4"/>
      <c r="X30" s="4"/>
      <c r="Y30" s="4"/>
      <c r="Z30" s="4"/>
    </row>
    <row r="31" spans="1:26" ht="14.25" customHeight="1">
      <c r="A31" s="88"/>
      <c r="B31" s="88"/>
      <c r="C31" s="88"/>
      <c r="D31" s="88"/>
      <c r="E31" s="88"/>
      <c r="F31" s="88"/>
      <c r="G31" s="88"/>
      <c r="H31" s="88"/>
      <c r="I31" s="88"/>
      <c r="J31" s="88"/>
      <c r="K31" s="88"/>
      <c r="L31" s="88"/>
      <c r="M31" s="3"/>
      <c r="N31" s="3"/>
      <c r="O31" s="3"/>
      <c r="P31" s="3"/>
      <c r="Q31" s="4"/>
      <c r="R31" s="4"/>
      <c r="S31" s="4"/>
      <c r="T31" s="4"/>
      <c r="U31" s="4"/>
      <c r="V31" s="4"/>
      <c r="W31" s="4"/>
      <c r="X31" s="4"/>
      <c r="Y31" s="4"/>
      <c r="Z31" s="4"/>
    </row>
    <row r="32" spans="1:26" ht="14.25" customHeight="1">
      <c r="A32" s="83"/>
      <c r="B32" s="83"/>
      <c r="C32" s="83"/>
      <c r="D32" s="83"/>
      <c r="E32" s="83"/>
      <c r="F32" s="83"/>
      <c r="G32" s="83"/>
      <c r="H32" s="83"/>
      <c r="I32" s="83"/>
      <c r="J32" s="83"/>
      <c r="K32" s="83"/>
      <c r="L32" s="83"/>
      <c r="M32" s="3"/>
      <c r="N32" s="3"/>
      <c r="O32" s="3"/>
      <c r="P32" s="3"/>
      <c r="Q32" s="4"/>
      <c r="R32" s="4"/>
      <c r="S32" s="4"/>
      <c r="T32" s="4"/>
      <c r="U32" s="4"/>
      <c r="V32" s="4"/>
      <c r="W32" s="4"/>
      <c r="X32" s="4"/>
      <c r="Y32" s="4"/>
      <c r="Z32" s="4"/>
    </row>
    <row r="33" spans="1:26" ht="16.5" customHeight="1">
      <c r="A33" s="93">
        <v>9</v>
      </c>
      <c r="B33" s="94" t="str">
        <f>IF(MID('2. Identificación del Riesgo'!H33:H35,1,27)="Seguridad de la Información",'2. Identificación del Riesgo'!B33:B35,
IF('2. Identificación del Riesgo'!H33:H35="","",
IF(MID('2. Identificación del Riesgo'!H33:H35,1,27)&lt;&gt;"Seguridad de la Información","No aplica")))</f>
        <v/>
      </c>
      <c r="C33" s="94" t="str">
        <f>IF(MID('2. Identificación del Riesgo'!H33:H35,1,27)="Seguridad de la Información",'2. Identificación del Riesgo'!C33:C35,
IF('2. Identificación del Riesgo'!H33:H35="","",
IF(MID('2. Identificación del Riesgo'!H33:H35,1,27)&lt;&gt;"Seguridad de la Información","No aplica")))</f>
        <v/>
      </c>
      <c r="D33" s="94" t="str">
        <f>IF(MID('2. Identificación del Riesgo'!H33:H35,1,27)="Seguridad de la Información",'2. Identificación del Riesgo'!G33:G35,
IF('2. Identificación del Riesgo'!H33:H35="","",
IF(MID('2. Identificación del Riesgo'!H33:H35,1,27)&lt;&gt;"Seguridad de la Información","No aplica")))</f>
        <v/>
      </c>
      <c r="E33" s="94" t="str">
        <f>IF(MID('2. Identificación del Riesgo'!H33:H35,1,27)="Seguridad de la Información",'2. Identificación del Riesgo'!H33:H35,
IF('2. Identificación del Riesgo'!H33:H35="","",
IF(MID('2. Identificación del Riesgo'!H33:H35,1,27)&lt;&gt;"Seguridad de la Información","No aplica")))</f>
        <v/>
      </c>
      <c r="F33" s="94" t="str">
        <f>IF(MID('2. Identificación del Riesgo'!H33:H35,1,27)="Seguridad de la Información",'2. Identificación del Riesgo'!I33:I35,
IF('2. Identificación del Riesgo'!H33:H35="","",
IF(MID('2. Identificación del Riesgo'!H33:H35,1,27)&lt;&gt;"Seguridad de la Información","No aplica")))</f>
        <v/>
      </c>
      <c r="G33" s="9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4"/>
      <c r="I33" s="94"/>
      <c r="J33" s="10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4"/>
      <c r="L33" s="94"/>
      <c r="M33" s="3"/>
      <c r="N33" s="3"/>
      <c r="O33" s="3"/>
      <c r="P33" s="3"/>
      <c r="Q33" s="4"/>
      <c r="R33" s="4"/>
      <c r="S33" s="4"/>
      <c r="T33" s="4"/>
      <c r="U33" s="4"/>
      <c r="V33" s="4"/>
      <c r="W33" s="4"/>
      <c r="X33" s="4"/>
      <c r="Y33" s="4"/>
      <c r="Z33" s="4"/>
    </row>
    <row r="34" spans="1:26" ht="14.25" customHeight="1">
      <c r="A34" s="88"/>
      <c r="B34" s="88"/>
      <c r="C34" s="88"/>
      <c r="D34" s="88"/>
      <c r="E34" s="88"/>
      <c r="F34" s="88"/>
      <c r="G34" s="88"/>
      <c r="H34" s="88"/>
      <c r="I34" s="88"/>
      <c r="J34" s="88"/>
      <c r="K34" s="88"/>
      <c r="L34" s="88"/>
      <c r="M34" s="3"/>
      <c r="N34" s="3"/>
      <c r="O34" s="3"/>
      <c r="P34" s="3"/>
      <c r="Q34" s="4"/>
      <c r="R34" s="4"/>
      <c r="S34" s="4"/>
      <c r="T34" s="4"/>
      <c r="U34" s="4"/>
      <c r="V34" s="4"/>
      <c r="W34" s="4"/>
      <c r="X34" s="4"/>
      <c r="Y34" s="4"/>
      <c r="Z34" s="4"/>
    </row>
    <row r="35" spans="1:26" ht="14.25" customHeight="1">
      <c r="A35" s="83"/>
      <c r="B35" s="83"/>
      <c r="C35" s="83"/>
      <c r="D35" s="83"/>
      <c r="E35" s="83"/>
      <c r="F35" s="83"/>
      <c r="G35" s="83"/>
      <c r="H35" s="83"/>
      <c r="I35" s="83"/>
      <c r="J35" s="83"/>
      <c r="K35" s="83"/>
      <c r="L35" s="83"/>
      <c r="M35" s="3"/>
      <c r="N35" s="3"/>
      <c r="O35" s="3"/>
      <c r="P35" s="3"/>
      <c r="Q35" s="4"/>
      <c r="R35" s="4"/>
      <c r="S35" s="4"/>
      <c r="T35" s="4"/>
      <c r="U35" s="4"/>
      <c r="V35" s="4"/>
      <c r="W35" s="4"/>
      <c r="X35" s="4"/>
      <c r="Y35" s="4"/>
      <c r="Z35" s="4"/>
    </row>
    <row r="36" spans="1:26" ht="16.5" customHeight="1">
      <c r="A36" s="93">
        <v>10</v>
      </c>
      <c r="B36" s="94" t="str">
        <f>IF(MID('2. Identificación del Riesgo'!H36:H38,1,27)="Seguridad de la Información",'2. Identificación del Riesgo'!B36:B38,
IF('2. Identificación del Riesgo'!H36:H38="","",
IF(MID('2. Identificación del Riesgo'!H36:H38,1,27)&lt;&gt;"Seguridad de la Información","No aplica")))</f>
        <v/>
      </c>
      <c r="C36" s="94" t="str">
        <f>IF(MID('2. Identificación del Riesgo'!H36:H38,1,27)="Seguridad de la Información",'2. Identificación del Riesgo'!C36:C38,
IF('2. Identificación del Riesgo'!H36:H38="","",
IF(MID('2. Identificación del Riesgo'!H36:H38,1,27)&lt;&gt;"Seguridad de la Información","No aplica")))</f>
        <v/>
      </c>
      <c r="D36" s="94" t="str">
        <f>IF(MID('2. Identificación del Riesgo'!H36:H38,1,27)="Seguridad de la Información",'2. Identificación del Riesgo'!G36:G38,
IF('2. Identificación del Riesgo'!H36:H38="","",
IF(MID('2. Identificación del Riesgo'!H36:H38,1,27)&lt;&gt;"Seguridad de la Información","No aplica")))</f>
        <v/>
      </c>
      <c r="E36" s="94" t="str">
        <f>IF(MID('2. Identificación del Riesgo'!H36:H38,1,27)="Seguridad de la Información",'2. Identificación del Riesgo'!H36:H38,
IF('2. Identificación del Riesgo'!H36:H38="","",
IF(MID('2. Identificación del Riesgo'!H36:H38,1,27)&lt;&gt;"Seguridad de la Información","No aplica")))</f>
        <v/>
      </c>
      <c r="F36" s="94" t="str">
        <f>IF(MID('2. Identificación del Riesgo'!H36:H38,1,27)="Seguridad de la Información",'2. Identificación del Riesgo'!I36:I38,
IF('2. Identificación del Riesgo'!H36:H38="","",
IF(MID('2. Identificación del Riesgo'!H36:H38,1,27)&lt;&gt;"Seguridad de la Información","No aplica")))</f>
        <v/>
      </c>
      <c r="G36" s="9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4"/>
      <c r="I36" s="94"/>
      <c r="J36" s="10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4"/>
      <c r="L36" s="94"/>
      <c r="M36" s="3"/>
      <c r="N36" s="3"/>
      <c r="O36" s="3"/>
      <c r="P36" s="3"/>
      <c r="Q36" s="4"/>
      <c r="R36" s="4"/>
      <c r="S36" s="4"/>
      <c r="T36" s="4"/>
      <c r="U36" s="4"/>
      <c r="V36" s="4"/>
      <c r="W36" s="4"/>
      <c r="X36" s="4"/>
      <c r="Y36" s="4"/>
      <c r="Z36" s="4"/>
    </row>
    <row r="37" spans="1:26" ht="14.25" customHeight="1">
      <c r="A37" s="88"/>
      <c r="B37" s="88"/>
      <c r="C37" s="88"/>
      <c r="D37" s="88"/>
      <c r="E37" s="88"/>
      <c r="F37" s="88"/>
      <c r="G37" s="88"/>
      <c r="H37" s="88"/>
      <c r="I37" s="88"/>
      <c r="J37" s="88"/>
      <c r="K37" s="88"/>
      <c r="L37" s="88"/>
      <c r="M37" s="2"/>
      <c r="N37" s="2"/>
      <c r="O37" s="2"/>
      <c r="P37" s="2"/>
      <c r="Q37" s="4"/>
      <c r="R37" s="4"/>
      <c r="S37" s="4"/>
      <c r="T37" s="4"/>
      <c r="U37" s="4"/>
      <c r="V37" s="4"/>
      <c r="W37" s="4"/>
      <c r="X37" s="4"/>
      <c r="Y37" s="4"/>
      <c r="Z37" s="4"/>
    </row>
    <row r="38" spans="1:26" ht="14.25" customHeight="1">
      <c r="A38" s="83"/>
      <c r="B38" s="83"/>
      <c r="C38" s="83"/>
      <c r="D38" s="83"/>
      <c r="E38" s="83"/>
      <c r="F38" s="83"/>
      <c r="G38" s="83"/>
      <c r="H38" s="83"/>
      <c r="I38" s="83"/>
      <c r="J38" s="83"/>
      <c r="K38" s="83"/>
      <c r="L38" s="83"/>
      <c r="M38" s="2"/>
      <c r="N38" s="2"/>
      <c r="O38" s="2"/>
      <c r="P38" s="2"/>
      <c r="Q38" s="4"/>
      <c r="R38" s="4"/>
      <c r="S38" s="4"/>
      <c r="T38" s="4"/>
      <c r="U38" s="4"/>
      <c r="V38" s="4"/>
      <c r="W38" s="4"/>
      <c r="X38" s="4"/>
      <c r="Y38" s="4"/>
      <c r="Z38" s="4"/>
    </row>
    <row r="39" spans="1:26" ht="16.5" customHeight="1">
      <c r="A39" s="93">
        <v>11</v>
      </c>
      <c r="B39" s="94" t="str">
        <f>IF(MID('2. Identificación del Riesgo'!H39:H41,1,27)="Seguridad de la Información",'2. Identificación del Riesgo'!B39:B41,
IF('2. Identificación del Riesgo'!H39:H41="","",
IF(MID('2. Identificación del Riesgo'!H39:H41,1,27)&lt;&gt;"Seguridad de la Información","No aplica")))</f>
        <v/>
      </c>
      <c r="C39" s="94" t="str">
        <f>IF(MID('2. Identificación del Riesgo'!H39:H41,1,27)="Seguridad de la Información",'2. Identificación del Riesgo'!C39:C41,
IF('2. Identificación del Riesgo'!H39:H41="","",
IF(MID('2. Identificación del Riesgo'!H39:H41,1,27)&lt;&gt;"Seguridad de la Información","No aplica")))</f>
        <v/>
      </c>
      <c r="D39" s="94" t="str">
        <f>IF(MID('2. Identificación del Riesgo'!H39:H41,1,27)="Seguridad de la Información",'2. Identificación del Riesgo'!G39:G41,
IF('2. Identificación del Riesgo'!H39:H41="","",
IF(MID('2. Identificación del Riesgo'!H39:H41,1,27)&lt;&gt;"Seguridad de la Información","No aplica")))</f>
        <v/>
      </c>
      <c r="E39" s="94" t="str">
        <f>IF(MID('2. Identificación del Riesgo'!H39:H41,1,27)="Seguridad de la Información",'2. Identificación del Riesgo'!H39:H41,
IF('2. Identificación del Riesgo'!H39:H41="","",
IF(MID('2. Identificación del Riesgo'!H39:H41,1,27)&lt;&gt;"Seguridad de la Información","No aplica")))</f>
        <v/>
      </c>
      <c r="F39" s="94" t="str">
        <f>IF(MID('2. Identificación del Riesgo'!H39:H41,1,27)="Seguridad de la Información",'2. Identificación del Riesgo'!I39:I41,
IF('2. Identificación del Riesgo'!H39:H41="","",
IF(MID('2. Identificación del Riesgo'!H39:H41,1,27)&lt;&gt;"Seguridad de la Información","No aplica")))</f>
        <v/>
      </c>
      <c r="G39" s="9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4"/>
      <c r="I39" s="94"/>
      <c r="J39" s="10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4"/>
      <c r="L39" s="94"/>
      <c r="M39" s="3"/>
      <c r="N39" s="3"/>
      <c r="O39" s="3"/>
      <c r="P39" s="3"/>
      <c r="Q39" s="4"/>
      <c r="R39" s="4"/>
      <c r="S39" s="4"/>
      <c r="T39" s="4"/>
      <c r="U39" s="4"/>
      <c r="V39" s="4"/>
      <c r="W39" s="4"/>
      <c r="X39" s="4"/>
      <c r="Y39" s="4"/>
      <c r="Z39" s="4"/>
    </row>
    <row r="40" spans="1:26" ht="14.25" customHeight="1">
      <c r="A40" s="88"/>
      <c r="B40" s="88"/>
      <c r="C40" s="88"/>
      <c r="D40" s="88"/>
      <c r="E40" s="88"/>
      <c r="F40" s="88"/>
      <c r="G40" s="88"/>
      <c r="H40" s="88"/>
      <c r="I40" s="88"/>
      <c r="J40" s="88"/>
      <c r="K40" s="88"/>
      <c r="L40" s="88"/>
      <c r="M40" s="2"/>
      <c r="N40" s="2"/>
      <c r="O40" s="2"/>
      <c r="P40" s="2"/>
      <c r="Q40" s="4"/>
      <c r="R40" s="4"/>
      <c r="S40" s="4"/>
      <c r="T40" s="4"/>
      <c r="U40" s="4"/>
      <c r="V40" s="4"/>
      <c r="W40" s="4"/>
      <c r="X40" s="4"/>
      <c r="Y40" s="4"/>
      <c r="Z40" s="4"/>
    </row>
    <row r="41" spans="1:26" ht="14.25" customHeight="1">
      <c r="A41" s="83"/>
      <c r="B41" s="83"/>
      <c r="C41" s="83"/>
      <c r="D41" s="83"/>
      <c r="E41" s="83"/>
      <c r="F41" s="83"/>
      <c r="G41" s="83"/>
      <c r="H41" s="83"/>
      <c r="I41" s="83"/>
      <c r="J41" s="83"/>
      <c r="K41" s="83"/>
      <c r="L41" s="83"/>
      <c r="M41" s="2"/>
      <c r="N41" s="2"/>
      <c r="O41" s="2"/>
      <c r="P41" s="2"/>
      <c r="Q41" s="4"/>
      <c r="R41" s="4"/>
      <c r="S41" s="4"/>
      <c r="T41" s="4"/>
      <c r="U41" s="4"/>
      <c r="V41" s="4"/>
      <c r="W41" s="4"/>
      <c r="X41" s="4"/>
      <c r="Y41" s="4"/>
      <c r="Z41" s="4"/>
    </row>
    <row r="42" spans="1:26" ht="16.5" customHeight="1">
      <c r="A42" s="93">
        <v>12</v>
      </c>
      <c r="B42" s="94" t="str">
        <f>IF(MID('2. Identificación del Riesgo'!H42:H44,1,27)="Seguridad de la Información",'2. Identificación del Riesgo'!B42:B44,
IF('2. Identificación del Riesgo'!H42:H44="","",
IF(MID('2. Identificación del Riesgo'!H42:H44,1,27)&lt;&gt;"Seguridad de la Información","No aplica")))</f>
        <v/>
      </c>
      <c r="C42" s="94" t="str">
        <f>IF(MID('2. Identificación del Riesgo'!H42:H44,1,27)="Seguridad de la Información",'2. Identificación del Riesgo'!C42:C44,
IF('2. Identificación del Riesgo'!H42:H44="","",
IF(MID('2. Identificación del Riesgo'!H42:H44,1,27)&lt;&gt;"Seguridad de la Información","No aplica")))</f>
        <v/>
      </c>
      <c r="D42" s="94" t="str">
        <f>IF(MID('2. Identificación del Riesgo'!H42:H44,1,27)="Seguridad de la Información",'2. Identificación del Riesgo'!G42:G44,
IF('2. Identificación del Riesgo'!H42:H44="","",
IF(MID('2. Identificación del Riesgo'!H42:H44,1,27)&lt;&gt;"Seguridad de la Información","No aplica")))</f>
        <v/>
      </c>
      <c r="E42" s="94" t="str">
        <f>IF(MID('2. Identificación del Riesgo'!H42:H44,1,27)="Seguridad de la Información",'2. Identificación del Riesgo'!H42:H44,
IF('2. Identificación del Riesgo'!H42:H44="","",
IF(MID('2. Identificación del Riesgo'!H42:H44,1,27)&lt;&gt;"Seguridad de la Información","No aplica")))</f>
        <v/>
      </c>
      <c r="F42" s="94" t="str">
        <f>IF(MID('2. Identificación del Riesgo'!H42:H44,1,27)="Seguridad de la Información",'2. Identificación del Riesgo'!I42:I44,
IF('2. Identificación del Riesgo'!H42:H44="","",
IF(MID('2. Identificación del Riesgo'!H42:H44,1,27)&lt;&gt;"Seguridad de la Información","No aplica")))</f>
        <v/>
      </c>
      <c r="G42" s="9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4"/>
      <c r="I42" s="94"/>
      <c r="J42" s="10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4"/>
      <c r="L42" s="94"/>
      <c r="M42" s="3"/>
      <c r="N42" s="3"/>
      <c r="O42" s="3"/>
      <c r="P42" s="3"/>
      <c r="Q42" s="4"/>
      <c r="R42" s="4"/>
      <c r="S42" s="4"/>
      <c r="T42" s="4"/>
      <c r="U42" s="4"/>
      <c r="V42" s="4"/>
      <c r="W42" s="4"/>
      <c r="X42" s="4"/>
      <c r="Y42" s="4"/>
      <c r="Z42" s="4"/>
    </row>
    <row r="43" spans="1:26" ht="14.25" customHeight="1">
      <c r="A43" s="88"/>
      <c r="B43" s="88"/>
      <c r="C43" s="88"/>
      <c r="D43" s="88"/>
      <c r="E43" s="88"/>
      <c r="F43" s="88"/>
      <c r="G43" s="88"/>
      <c r="H43" s="88"/>
      <c r="I43" s="88"/>
      <c r="J43" s="88"/>
      <c r="K43" s="88"/>
      <c r="L43" s="88"/>
      <c r="M43" s="2"/>
      <c r="N43" s="2"/>
      <c r="O43" s="2"/>
      <c r="P43" s="2"/>
      <c r="Q43" s="4"/>
      <c r="R43" s="4"/>
      <c r="S43" s="4"/>
      <c r="T43" s="4"/>
      <c r="U43" s="4"/>
      <c r="V43" s="4"/>
      <c r="W43" s="4"/>
      <c r="X43" s="4"/>
      <c r="Y43" s="4"/>
      <c r="Z43" s="4"/>
    </row>
    <row r="44" spans="1:26" ht="14.25" customHeight="1">
      <c r="A44" s="83"/>
      <c r="B44" s="83"/>
      <c r="C44" s="83"/>
      <c r="D44" s="83"/>
      <c r="E44" s="83"/>
      <c r="F44" s="83"/>
      <c r="G44" s="83"/>
      <c r="H44" s="83"/>
      <c r="I44" s="83"/>
      <c r="J44" s="83"/>
      <c r="K44" s="83"/>
      <c r="L44" s="83"/>
      <c r="M44" s="2"/>
      <c r="N44" s="2"/>
      <c r="O44" s="2"/>
      <c r="P44" s="2"/>
      <c r="Q44" s="4"/>
      <c r="R44" s="4"/>
      <c r="S44" s="4"/>
      <c r="T44" s="4"/>
      <c r="U44" s="4"/>
      <c r="V44" s="4"/>
      <c r="W44" s="4"/>
      <c r="X44" s="4"/>
      <c r="Y44" s="4"/>
      <c r="Z44" s="4"/>
    </row>
    <row r="45" spans="1:26" ht="16.5" customHeight="1">
      <c r="A45" s="93">
        <v>13</v>
      </c>
      <c r="B45" s="94" t="str">
        <f>IF(MID('2. Identificación del Riesgo'!H45:H47,1,27)="Seguridad de la Información",'2. Identificación del Riesgo'!B45:B47,
IF('2. Identificación del Riesgo'!H45:H47="","",
IF(MID('2. Identificación del Riesgo'!H45:H47,1,27)&lt;&gt;"Seguridad de la Información","No aplica")))</f>
        <v/>
      </c>
      <c r="C45" s="94" t="str">
        <f>IF(MID('2. Identificación del Riesgo'!H45:H47,1,27)="Seguridad de la Información",'2. Identificación del Riesgo'!C45:C47,
IF('2. Identificación del Riesgo'!H45:H47="","",
IF(MID('2. Identificación del Riesgo'!H45:H47,1,27)&lt;&gt;"Seguridad de la Información","No aplica")))</f>
        <v/>
      </c>
      <c r="D45" s="94" t="str">
        <f>IF(MID('2. Identificación del Riesgo'!H45:H47,1,27)="Seguridad de la Información",'2. Identificación del Riesgo'!G45:G47,
IF('2. Identificación del Riesgo'!H45:H47="","",
IF(MID('2. Identificación del Riesgo'!H45:H47,1,27)&lt;&gt;"Seguridad de la Información","No aplica")))</f>
        <v/>
      </c>
      <c r="E45" s="94" t="str">
        <f>IF(MID('2. Identificación del Riesgo'!H45:H47,1,27)="Seguridad de la Información",'2. Identificación del Riesgo'!H45:H47,
IF('2. Identificación del Riesgo'!H45:H47="","",
IF(MID('2. Identificación del Riesgo'!H45:H47,1,27)&lt;&gt;"Seguridad de la Información","No aplica")))</f>
        <v/>
      </c>
      <c r="F45" s="94" t="str">
        <f>IF(MID('2. Identificación del Riesgo'!H45:H47,1,27)="Seguridad de la Información",'2. Identificación del Riesgo'!I45:I47,
IF('2. Identificación del Riesgo'!H45:H47="","",
IF(MID('2. Identificación del Riesgo'!H45:H47,1,27)&lt;&gt;"Seguridad de la Información","No aplica")))</f>
        <v/>
      </c>
      <c r="G45" s="9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4"/>
      <c r="I45" s="94"/>
      <c r="J45" s="10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4"/>
      <c r="L45" s="94"/>
      <c r="M45" s="3"/>
      <c r="N45" s="3"/>
      <c r="O45" s="3"/>
      <c r="P45" s="3"/>
      <c r="Q45" s="4"/>
      <c r="R45" s="4"/>
      <c r="S45" s="4"/>
      <c r="T45" s="4"/>
      <c r="U45" s="4"/>
      <c r="V45" s="4"/>
      <c r="W45" s="4"/>
      <c r="X45" s="4"/>
      <c r="Y45" s="4"/>
      <c r="Z45" s="4"/>
    </row>
    <row r="46" spans="1:26" ht="14.25" customHeight="1">
      <c r="A46" s="88"/>
      <c r="B46" s="88"/>
      <c r="C46" s="88"/>
      <c r="D46" s="88"/>
      <c r="E46" s="88"/>
      <c r="F46" s="88"/>
      <c r="G46" s="88"/>
      <c r="H46" s="88"/>
      <c r="I46" s="88"/>
      <c r="J46" s="88"/>
      <c r="K46" s="88"/>
      <c r="L46" s="88"/>
      <c r="M46" s="2"/>
      <c r="N46" s="2"/>
      <c r="O46" s="2"/>
      <c r="P46" s="2"/>
      <c r="Q46" s="4"/>
      <c r="R46" s="4"/>
      <c r="S46" s="4"/>
      <c r="T46" s="4"/>
      <c r="U46" s="4"/>
      <c r="V46" s="4"/>
      <c r="W46" s="4"/>
      <c r="X46" s="4"/>
      <c r="Y46" s="4"/>
      <c r="Z46" s="4"/>
    </row>
    <row r="47" spans="1:26" ht="14.25" customHeight="1">
      <c r="A47" s="83"/>
      <c r="B47" s="83"/>
      <c r="C47" s="83"/>
      <c r="D47" s="83"/>
      <c r="E47" s="83"/>
      <c r="F47" s="83"/>
      <c r="G47" s="83"/>
      <c r="H47" s="83"/>
      <c r="I47" s="83"/>
      <c r="J47" s="83"/>
      <c r="K47" s="83"/>
      <c r="L47" s="83"/>
      <c r="M47" s="2"/>
      <c r="N47" s="2"/>
      <c r="O47" s="2"/>
      <c r="P47" s="2"/>
      <c r="Q47" s="4"/>
      <c r="R47" s="4"/>
      <c r="S47" s="4"/>
      <c r="T47" s="4"/>
      <c r="U47" s="4"/>
      <c r="V47" s="4"/>
      <c r="W47" s="4"/>
      <c r="X47" s="4"/>
      <c r="Y47" s="4"/>
      <c r="Z47" s="4"/>
    </row>
    <row r="48" spans="1:26" ht="16.5" customHeight="1">
      <c r="A48" s="93">
        <v>14</v>
      </c>
      <c r="B48" s="94" t="str">
        <f>IF(MID('2. Identificación del Riesgo'!H48:H50,1,27)="Seguridad de la Información",'2. Identificación del Riesgo'!B48:B50,
IF('2. Identificación del Riesgo'!H48:H50="","",
IF(MID('2. Identificación del Riesgo'!H48:H50,1,27)&lt;&gt;"Seguridad de la Información","No aplica")))</f>
        <v/>
      </c>
      <c r="C48" s="94" t="str">
        <f>IF(MID('2. Identificación del Riesgo'!H48:H50,1,27)="Seguridad de la Información",'2. Identificación del Riesgo'!C48:C50,
IF('2. Identificación del Riesgo'!H48:H50="","",
IF(MID('2. Identificación del Riesgo'!H48:H50,1,27)&lt;&gt;"Seguridad de la Información","No aplica")))</f>
        <v/>
      </c>
      <c r="D48" s="94" t="str">
        <f>IF(MID('2. Identificación del Riesgo'!H48:H50,1,27)="Seguridad de la Información",'2. Identificación del Riesgo'!G48:G50,
IF('2. Identificación del Riesgo'!H48:H50="","",
IF(MID('2. Identificación del Riesgo'!H48:H50,1,27)&lt;&gt;"Seguridad de la Información","No aplica")))</f>
        <v/>
      </c>
      <c r="E48" s="94" t="str">
        <f>IF(MID('2. Identificación del Riesgo'!H48:H50,1,27)="Seguridad de la Información",'2. Identificación del Riesgo'!H48:H50,
IF('2. Identificación del Riesgo'!H48:H50="","",
IF(MID('2. Identificación del Riesgo'!H48:H50,1,27)&lt;&gt;"Seguridad de la Información","No aplica")))</f>
        <v/>
      </c>
      <c r="F48" s="94" t="str">
        <f>IF(MID('2. Identificación del Riesgo'!H48:H50,1,27)="Seguridad de la Información",'2. Identificación del Riesgo'!I48:I50,
IF('2. Identificación del Riesgo'!H48:H50="","",
IF(MID('2. Identificación del Riesgo'!H48:H50,1,27)&lt;&gt;"Seguridad de la Información","No aplica")))</f>
        <v/>
      </c>
      <c r="G48" s="9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4"/>
      <c r="I48" s="94"/>
      <c r="J48" s="10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4"/>
      <c r="L48" s="94"/>
      <c r="M48" s="3"/>
      <c r="N48" s="3"/>
      <c r="O48" s="3"/>
      <c r="P48" s="3"/>
      <c r="Q48" s="4"/>
      <c r="R48" s="4"/>
      <c r="S48" s="4"/>
      <c r="T48" s="4"/>
      <c r="U48" s="4"/>
      <c r="V48" s="4"/>
      <c r="W48" s="4"/>
      <c r="X48" s="4"/>
      <c r="Y48" s="4"/>
      <c r="Z48" s="4"/>
    </row>
    <row r="49" spans="1:26" ht="14.25" customHeight="1">
      <c r="A49" s="88"/>
      <c r="B49" s="88"/>
      <c r="C49" s="88"/>
      <c r="D49" s="88"/>
      <c r="E49" s="88"/>
      <c r="F49" s="88"/>
      <c r="G49" s="88"/>
      <c r="H49" s="88"/>
      <c r="I49" s="88"/>
      <c r="J49" s="88"/>
      <c r="K49" s="88"/>
      <c r="L49" s="88"/>
      <c r="M49" s="2"/>
      <c r="N49" s="2"/>
      <c r="O49" s="2"/>
      <c r="P49" s="2"/>
      <c r="Q49" s="4"/>
      <c r="R49" s="4"/>
      <c r="S49" s="4"/>
      <c r="T49" s="4"/>
      <c r="U49" s="4"/>
      <c r="V49" s="4"/>
      <c r="W49" s="4"/>
      <c r="X49" s="4"/>
      <c r="Y49" s="4"/>
      <c r="Z49" s="4"/>
    </row>
    <row r="50" spans="1:26" ht="14.25" customHeight="1">
      <c r="A50" s="83"/>
      <c r="B50" s="83"/>
      <c r="C50" s="83"/>
      <c r="D50" s="83"/>
      <c r="E50" s="83"/>
      <c r="F50" s="83"/>
      <c r="G50" s="83"/>
      <c r="H50" s="83"/>
      <c r="I50" s="83"/>
      <c r="J50" s="83"/>
      <c r="K50" s="83"/>
      <c r="L50" s="83"/>
      <c r="M50" s="2"/>
      <c r="N50" s="2"/>
      <c r="O50" s="2"/>
      <c r="P50" s="2"/>
      <c r="Q50" s="4"/>
      <c r="R50" s="4"/>
      <c r="S50" s="4"/>
      <c r="T50" s="4"/>
      <c r="U50" s="4"/>
      <c r="V50" s="4"/>
      <c r="W50" s="4"/>
      <c r="X50" s="4"/>
      <c r="Y50" s="4"/>
      <c r="Z50" s="4"/>
    </row>
    <row r="51" spans="1:26" ht="16.5" customHeight="1">
      <c r="A51" s="93">
        <v>15</v>
      </c>
      <c r="B51" s="94" t="str">
        <f>IF(MID('2. Identificación del Riesgo'!H51:H53,1,27)="Seguridad de la Información",'2. Identificación del Riesgo'!B51:B53,
IF('2. Identificación del Riesgo'!H51:H53="","",
IF(MID('2. Identificación del Riesgo'!H51:H53,1,27)&lt;&gt;"Seguridad de la Información","No aplica")))</f>
        <v/>
      </c>
      <c r="C51" s="94" t="str">
        <f>IF(MID('2. Identificación del Riesgo'!H51:H53,1,27)="Seguridad de la Información",'2. Identificación del Riesgo'!C51:C53,
IF('2. Identificación del Riesgo'!H51:H53="","",
IF(MID('2. Identificación del Riesgo'!H51:H53,1,27)&lt;&gt;"Seguridad de la Información","No aplica")))</f>
        <v/>
      </c>
      <c r="D51" s="94" t="str">
        <f>IF(MID('2. Identificación del Riesgo'!H51:H53,1,27)="Seguridad de la Información",'2. Identificación del Riesgo'!G51:G53,
IF('2. Identificación del Riesgo'!H51:H53="","",
IF(MID('2. Identificación del Riesgo'!H51:H53,1,27)&lt;&gt;"Seguridad de la Información","No aplica")))</f>
        <v/>
      </c>
      <c r="E51" s="94" t="str">
        <f>IF(MID('2. Identificación del Riesgo'!H51:H53,1,27)="Seguridad de la Información",'2. Identificación del Riesgo'!H51:H53,
IF('2. Identificación del Riesgo'!H51:H53="","",
IF(MID('2. Identificación del Riesgo'!H51:H53,1,27)&lt;&gt;"Seguridad de la Información","No aplica")))</f>
        <v/>
      </c>
      <c r="F51" s="94" t="str">
        <f>IF(MID('2. Identificación del Riesgo'!H51:H53,1,27)="Seguridad de la Información",'2. Identificación del Riesgo'!I51:I53,
IF('2. Identificación del Riesgo'!H51:H53="","",
IF(MID('2. Identificación del Riesgo'!H51:H53,1,27)&lt;&gt;"Seguridad de la Información","No aplica")))</f>
        <v/>
      </c>
      <c r="G51" s="9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4"/>
      <c r="I51" s="94"/>
      <c r="J51" s="10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4"/>
      <c r="L51" s="94"/>
      <c r="M51" s="3"/>
      <c r="N51" s="3"/>
      <c r="O51" s="3"/>
      <c r="P51" s="3"/>
      <c r="Q51" s="4"/>
      <c r="R51" s="4"/>
      <c r="S51" s="4"/>
      <c r="T51" s="4"/>
      <c r="U51" s="4"/>
      <c r="V51" s="4"/>
      <c r="W51" s="4"/>
      <c r="X51" s="4"/>
      <c r="Y51" s="4"/>
      <c r="Z51" s="4"/>
    </row>
    <row r="52" spans="1:26" ht="14.25" customHeight="1">
      <c r="A52" s="88"/>
      <c r="B52" s="88"/>
      <c r="C52" s="88"/>
      <c r="D52" s="88"/>
      <c r="E52" s="88"/>
      <c r="F52" s="88"/>
      <c r="G52" s="88"/>
      <c r="H52" s="88"/>
      <c r="I52" s="88"/>
      <c r="J52" s="88"/>
      <c r="K52" s="88"/>
      <c r="L52" s="88"/>
      <c r="M52" s="2"/>
      <c r="N52" s="2"/>
      <c r="O52" s="2"/>
      <c r="P52" s="2"/>
      <c r="Q52" s="4"/>
      <c r="R52" s="4"/>
      <c r="S52" s="4"/>
      <c r="T52" s="4"/>
      <c r="U52" s="4"/>
      <c r="V52" s="4"/>
      <c r="W52" s="4"/>
      <c r="X52" s="4"/>
      <c r="Y52" s="4"/>
      <c r="Z52" s="4"/>
    </row>
    <row r="53" spans="1:26" ht="14.25" customHeight="1">
      <c r="A53" s="83"/>
      <c r="B53" s="83"/>
      <c r="C53" s="83"/>
      <c r="D53" s="83"/>
      <c r="E53" s="83"/>
      <c r="F53" s="83"/>
      <c r="G53" s="83"/>
      <c r="H53" s="83"/>
      <c r="I53" s="83"/>
      <c r="J53" s="83"/>
      <c r="K53" s="83"/>
      <c r="L53" s="83"/>
      <c r="M53" s="2"/>
      <c r="N53" s="2"/>
      <c r="O53" s="2"/>
      <c r="P53" s="2"/>
      <c r="Q53" s="4"/>
      <c r="R53" s="4"/>
      <c r="S53" s="4"/>
      <c r="T53" s="4"/>
      <c r="U53" s="4"/>
      <c r="V53" s="4"/>
      <c r="W53" s="4"/>
      <c r="X53" s="4"/>
      <c r="Y53" s="4"/>
      <c r="Z53" s="4"/>
    </row>
    <row r="54" spans="1:26" ht="16.5" customHeight="1">
      <c r="A54" s="93">
        <v>16</v>
      </c>
      <c r="B54" s="94" t="str">
        <f>IF(MID('2. Identificación del Riesgo'!H54:H56,1,27)="Seguridad de la Información",'2. Identificación del Riesgo'!B54:B56,
IF('2. Identificación del Riesgo'!H54:H56="","",
IF(MID('2. Identificación del Riesgo'!H54:H56,1,27)&lt;&gt;"Seguridad de la Información","No aplica")))</f>
        <v/>
      </c>
      <c r="C54" s="94" t="str">
        <f>IF(MID('2. Identificación del Riesgo'!H54:H56,1,27)="Seguridad de la Información",'2. Identificación del Riesgo'!C54:C56,
IF('2. Identificación del Riesgo'!H54:H56="","",
IF(MID('2. Identificación del Riesgo'!H54:H56,1,27)&lt;&gt;"Seguridad de la Información","No aplica")))</f>
        <v/>
      </c>
      <c r="D54" s="94" t="str">
        <f>IF(MID('2. Identificación del Riesgo'!H54:H56,1,27)="Seguridad de la Información",'2. Identificación del Riesgo'!G54:G56,
IF('2. Identificación del Riesgo'!H54:H56="","",
IF(MID('2. Identificación del Riesgo'!H54:H56,1,27)&lt;&gt;"Seguridad de la Información","No aplica")))</f>
        <v/>
      </c>
      <c r="E54" s="94" t="str">
        <f>IF(MID('2. Identificación del Riesgo'!H54:H56,1,27)="Seguridad de la Información",'2. Identificación del Riesgo'!H54:H56,
IF('2. Identificación del Riesgo'!H54:H56="","",
IF(MID('2. Identificación del Riesgo'!H54:H56,1,27)&lt;&gt;"Seguridad de la Información","No aplica")))</f>
        <v/>
      </c>
      <c r="F54" s="94" t="str">
        <f>IF(MID('2. Identificación del Riesgo'!H54:H56,1,27)="Seguridad de la Información",'2. Identificación del Riesgo'!I54:I56,
IF('2. Identificación del Riesgo'!H54:H56="","",
IF(MID('2. Identificación del Riesgo'!H54:H56,1,27)&lt;&gt;"Seguridad de la Información","No aplica")))</f>
        <v/>
      </c>
      <c r="G54" s="9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4"/>
      <c r="I54" s="94"/>
      <c r="J54" s="10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4"/>
      <c r="L54" s="94"/>
      <c r="M54" s="3"/>
      <c r="N54" s="3"/>
      <c r="O54" s="3"/>
      <c r="P54" s="3"/>
      <c r="Q54" s="4"/>
      <c r="R54" s="4"/>
      <c r="S54" s="4"/>
      <c r="T54" s="4"/>
      <c r="U54" s="4"/>
      <c r="V54" s="4"/>
      <c r="W54" s="4"/>
      <c r="X54" s="4"/>
      <c r="Y54" s="4"/>
      <c r="Z54" s="4"/>
    </row>
    <row r="55" spans="1:26" ht="14.25" customHeight="1">
      <c r="A55" s="88"/>
      <c r="B55" s="88"/>
      <c r="C55" s="88"/>
      <c r="D55" s="88"/>
      <c r="E55" s="88"/>
      <c r="F55" s="88"/>
      <c r="G55" s="88"/>
      <c r="H55" s="88"/>
      <c r="I55" s="88"/>
      <c r="J55" s="88"/>
      <c r="K55" s="88"/>
      <c r="L55" s="88"/>
      <c r="M55" s="2"/>
      <c r="N55" s="2"/>
      <c r="O55" s="2"/>
      <c r="P55" s="2"/>
      <c r="Q55" s="4"/>
      <c r="R55" s="4"/>
      <c r="S55" s="4"/>
      <c r="T55" s="4"/>
      <c r="U55" s="4"/>
      <c r="V55" s="4"/>
      <c r="W55" s="4"/>
      <c r="X55" s="4"/>
      <c r="Y55" s="4"/>
      <c r="Z55" s="4"/>
    </row>
    <row r="56" spans="1:26" ht="14.25" customHeight="1">
      <c r="A56" s="83"/>
      <c r="B56" s="83"/>
      <c r="C56" s="83"/>
      <c r="D56" s="83"/>
      <c r="E56" s="83"/>
      <c r="F56" s="83"/>
      <c r="G56" s="83"/>
      <c r="H56" s="83"/>
      <c r="I56" s="83"/>
      <c r="J56" s="83"/>
      <c r="K56" s="83"/>
      <c r="L56" s="83"/>
      <c r="M56" s="2"/>
      <c r="N56" s="2"/>
      <c r="O56" s="2"/>
      <c r="P56" s="2"/>
      <c r="Q56" s="4"/>
      <c r="R56" s="4"/>
      <c r="S56" s="4"/>
      <c r="T56" s="4"/>
      <c r="U56" s="4"/>
      <c r="V56" s="4"/>
      <c r="W56" s="4"/>
      <c r="X56" s="4"/>
      <c r="Y56" s="4"/>
      <c r="Z56" s="4"/>
    </row>
    <row r="57" spans="1:26" ht="16.5" customHeight="1">
      <c r="A57" s="93">
        <v>17</v>
      </c>
      <c r="B57" s="94" t="str">
        <f>IF(MID('2. Identificación del Riesgo'!H57:H59,1,27)="Seguridad de la Información",'2. Identificación del Riesgo'!B57:B59,
IF('2. Identificación del Riesgo'!H57:H59="","",
IF(MID('2. Identificación del Riesgo'!H57:H59,1,27)&lt;&gt;"Seguridad de la Información","No aplica")))</f>
        <v/>
      </c>
      <c r="C57" s="94" t="str">
        <f>IF(MID('2. Identificación del Riesgo'!H57:H59,1,27)="Seguridad de la Información",'2. Identificación del Riesgo'!C57:C59,
IF('2. Identificación del Riesgo'!H57:H59="","",
IF(MID('2. Identificación del Riesgo'!H57:H59,1,27)&lt;&gt;"Seguridad de la Información","No aplica")))</f>
        <v/>
      </c>
      <c r="D57" s="94" t="str">
        <f>IF(MID('2. Identificación del Riesgo'!H57:H59,1,27)="Seguridad de la Información",'2. Identificación del Riesgo'!G57:G59,
IF('2. Identificación del Riesgo'!H57:H59="","",
IF(MID('2. Identificación del Riesgo'!H57:H59,1,27)&lt;&gt;"Seguridad de la Información","No aplica")))</f>
        <v/>
      </c>
      <c r="E57" s="94" t="str">
        <f>IF(MID('2. Identificación del Riesgo'!H57:H59,1,27)="Seguridad de la Información",'2. Identificación del Riesgo'!H57:H59,
IF('2. Identificación del Riesgo'!H57:H59="","",
IF(MID('2. Identificación del Riesgo'!H57:H59,1,27)&lt;&gt;"Seguridad de la Información","No aplica")))</f>
        <v/>
      </c>
      <c r="F57" s="94" t="str">
        <f>IF(MID('2. Identificación del Riesgo'!H57:H59,1,27)="Seguridad de la Información",'2. Identificación del Riesgo'!I57:I59,
IF('2. Identificación del Riesgo'!H57:H59="","",
IF(MID('2. Identificación del Riesgo'!H57:H59,1,27)&lt;&gt;"Seguridad de la Información","No aplica")))</f>
        <v/>
      </c>
      <c r="G57" s="9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4"/>
      <c r="I57" s="94"/>
      <c r="J57" s="10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4"/>
      <c r="L57" s="94"/>
      <c r="M57" s="3"/>
      <c r="N57" s="3"/>
      <c r="O57" s="3"/>
      <c r="P57" s="3"/>
      <c r="Q57" s="4"/>
      <c r="R57" s="4"/>
      <c r="S57" s="4"/>
      <c r="T57" s="4"/>
      <c r="U57" s="4"/>
      <c r="V57" s="4"/>
      <c r="W57" s="4"/>
      <c r="X57" s="4"/>
      <c r="Y57" s="4"/>
      <c r="Z57" s="4"/>
    </row>
    <row r="58" spans="1:26" ht="14.25" customHeight="1">
      <c r="A58" s="88"/>
      <c r="B58" s="88"/>
      <c r="C58" s="88"/>
      <c r="D58" s="88"/>
      <c r="E58" s="88"/>
      <c r="F58" s="88"/>
      <c r="G58" s="88"/>
      <c r="H58" s="88"/>
      <c r="I58" s="88"/>
      <c r="J58" s="88"/>
      <c r="K58" s="88"/>
      <c r="L58" s="88"/>
      <c r="M58" s="2"/>
      <c r="N58" s="2"/>
      <c r="O58" s="2"/>
      <c r="P58" s="2"/>
      <c r="Q58" s="4"/>
      <c r="R58" s="4"/>
      <c r="S58" s="4"/>
      <c r="T58" s="4"/>
      <c r="U58" s="4"/>
      <c r="V58" s="4"/>
      <c r="W58" s="4"/>
      <c r="X58" s="4"/>
      <c r="Y58" s="4"/>
      <c r="Z58" s="4"/>
    </row>
    <row r="59" spans="1:26" ht="14.25" customHeight="1">
      <c r="A59" s="83"/>
      <c r="B59" s="83"/>
      <c r="C59" s="83"/>
      <c r="D59" s="83"/>
      <c r="E59" s="83"/>
      <c r="F59" s="83"/>
      <c r="G59" s="83"/>
      <c r="H59" s="83"/>
      <c r="I59" s="83"/>
      <c r="J59" s="83"/>
      <c r="K59" s="83"/>
      <c r="L59" s="83"/>
      <c r="M59" s="2"/>
      <c r="N59" s="2"/>
      <c r="O59" s="2"/>
      <c r="P59" s="2"/>
      <c r="Q59" s="4"/>
      <c r="R59" s="4"/>
      <c r="S59" s="4"/>
      <c r="T59" s="4"/>
      <c r="U59" s="4"/>
      <c r="V59" s="4"/>
      <c r="W59" s="4"/>
      <c r="X59" s="4"/>
      <c r="Y59" s="4"/>
      <c r="Z59" s="4"/>
    </row>
    <row r="60" spans="1:26" ht="16.5" customHeight="1">
      <c r="A60" s="93">
        <v>18</v>
      </c>
      <c r="B60" s="94" t="str">
        <f>IF(MID('2. Identificación del Riesgo'!H60:H62,1,27)="Seguridad de la Información",'2. Identificación del Riesgo'!B60:B62,
IF('2. Identificación del Riesgo'!H60:H62="","",
IF(MID('2. Identificación del Riesgo'!H60:H62,1,27)&lt;&gt;"Seguridad de la Información","No aplica")))</f>
        <v/>
      </c>
      <c r="C60" s="94" t="str">
        <f>IF(MID('2. Identificación del Riesgo'!H60:H62,1,27)="Seguridad de la Información",'2. Identificación del Riesgo'!C60:C62,
IF('2. Identificación del Riesgo'!H60:H62="","",
IF(MID('2. Identificación del Riesgo'!H60:H62,1,27)&lt;&gt;"Seguridad de la Información","No aplica")))</f>
        <v/>
      </c>
      <c r="D60" s="94" t="str">
        <f>IF(MID('2. Identificación del Riesgo'!H60:H62,1,27)="Seguridad de la Información",'2. Identificación del Riesgo'!G60:G62,
IF('2. Identificación del Riesgo'!H60:H62="","",
IF(MID('2. Identificación del Riesgo'!H60:H62,1,27)&lt;&gt;"Seguridad de la Información","No aplica")))</f>
        <v/>
      </c>
      <c r="E60" s="94" t="str">
        <f>IF(MID('2. Identificación del Riesgo'!H60:H62,1,27)="Seguridad de la Información",'2. Identificación del Riesgo'!H60:H62,
IF('2. Identificación del Riesgo'!H60:H62="","",
IF(MID('2. Identificación del Riesgo'!H60:H62,1,27)&lt;&gt;"Seguridad de la Información","No aplica")))</f>
        <v/>
      </c>
      <c r="F60" s="94" t="str">
        <f>IF(MID('2. Identificación del Riesgo'!H60:H62,1,27)="Seguridad de la Información",'2. Identificación del Riesgo'!I60:I62,
IF('2. Identificación del Riesgo'!H60:H62="","",
IF(MID('2. Identificación del Riesgo'!H60:H62,1,27)&lt;&gt;"Seguridad de la Información","No aplica")))</f>
        <v/>
      </c>
      <c r="G60" s="9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4"/>
      <c r="I60" s="94"/>
      <c r="J60" s="10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4"/>
      <c r="L60" s="94"/>
      <c r="M60" s="3"/>
      <c r="N60" s="3"/>
      <c r="O60" s="3"/>
      <c r="P60" s="3"/>
      <c r="Q60" s="4"/>
      <c r="R60" s="4"/>
      <c r="S60" s="4"/>
      <c r="T60" s="4"/>
      <c r="U60" s="4"/>
      <c r="V60" s="4"/>
      <c r="W60" s="4"/>
      <c r="X60" s="4"/>
      <c r="Y60" s="4"/>
      <c r="Z60" s="4"/>
    </row>
    <row r="61" spans="1:26" ht="14.25" customHeight="1">
      <c r="A61" s="88"/>
      <c r="B61" s="88"/>
      <c r="C61" s="88"/>
      <c r="D61" s="88"/>
      <c r="E61" s="88"/>
      <c r="F61" s="88"/>
      <c r="G61" s="88"/>
      <c r="H61" s="88"/>
      <c r="I61" s="88"/>
      <c r="J61" s="88"/>
      <c r="K61" s="88"/>
      <c r="L61" s="88"/>
      <c r="M61" s="2"/>
      <c r="N61" s="2"/>
      <c r="O61" s="2"/>
      <c r="P61" s="2"/>
      <c r="Q61" s="4"/>
      <c r="R61" s="4"/>
      <c r="S61" s="4"/>
      <c r="T61" s="4"/>
      <c r="U61" s="4"/>
      <c r="V61" s="4"/>
      <c r="W61" s="4"/>
      <c r="X61" s="4"/>
      <c r="Y61" s="4"/>
      <c r="Z61" s="4"/>
    </row>
    <row r="62" spans="1:26" ht="14.25" customHeight="1">
      <c r="A62" s="83"/>
      <c r="B62" s="83"/>
      <c r="C62" s="83"/>
      <c r="D62" s="83"/>
      <c r="E62" s="83"/>
      <c r="F62" s="83"/>
      <c r="G62" s="83"/>
      <c r="H62" s="83"/>
      <c r="I62" s="83"/>
      <c r="J62" s="83"/>
      <c r="K62" s="83"/>
      <c r="L62" s="83"/>
      <c r="M62" s="2"/>
      <c r="N62" s="2"/>
      <c r="O62" s="2"/>
      <c r="P62" s="2"/>
      <c r="Q62" s="4"/>
      <c r="R62" s="4"/>
      <c r="S62" s="4"/>
      <c r="T62" s="4"/>
      <c r="U62" s="4"/>
      <c r="V62" s="4"/>
      <c r="W62" s="4"/>
      <c r="X62" s="4"/>
      <c r="Y62" s="4"/>
      <c r="Z62" s="4"/>
    </row>
    <row r="63" spans="1:26" ht="16.5" customHeight="1">
      <c r="A63" s="93">
        <v>19</v>
      </c>
      <c r="B63" s="94" t="str">
        <f>IF(MID('2. Identificación del Riesgo'!H63:H65,1,27)="Seguridad de la Información",'2. Identificación del Riesgo'!B63:B65,
IF('2. Identificación del Riesgo'!H63:H65="","",
IF(MID('2. Identificación del Riesgo'!H63:H65,1,27)&lt;&gt;"Seguridad de la Información","No aplica")))</f>
        <v/>
      </c>
      <c r="C63" s="94" t="str">
        <f>IF(MID('2. Identificación del Riesgo'!H63:H65,1,27)="Seguridad de la Información",'2. Identificación del Riesgo'!C63:C65,
IF('2. Identificación del Riesgo'!H63:H65="","",
IF(MID('2. Identificación del Riesgo'!H63:H65,1,27)&lt;&gt;"Seguridad de la Información","No aplica")))</f>
        <v/>
      </c>
      <c r="D63" s="94" t="str">
        <f>IF(MID('2. Identificación del Riesgo'!H63:H65,1,27)="Seguridad de la Información",'2. Identificación del Riesgo'!G63:G65,
IF('2. Identificación del Riesgo'!H63:H65="","",
IF(MID('2. Identificación del Riesgo'!H63:H65,1,27)&lt;&gt;"Seguridad de la Información","No aplica")))</f>
        <v/>
      </c>
      <c r="E63" s="94" t="str">
        <f>IF(MID('2. Identificación del Riesgo'!H63:H65,1,27)="Seguridad de la Información",'2. Identificación del Riesgo'!H63:H65,
IF('2. Identificación del Riesgo'!H63:H65="","",
IF(MID('2. Identificación del Riesgo'!H63:H65,1,27)&lt;&gt;"Seguridad de la Información","No aplica")))</f>
        <v/>
      </c>
      <c r="F63" s="94" t="str">
        <f>IF(MID('2. Identificación del Riesgo'!H63:H65,1,27)="Seguridad de la Información",'2. Identificación del Riesgo'!I63:I65,
IF('2. Identificación del Riesgo'!H63:H65="","",
IF(MID('2. Identificación del Riesgo'!H63:H65,1,27)&lt;&gt;"Seguridad de la Información","No aplica")))</f>
        <v/>
      </c>
      <c r="G63" s="9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4"/>
      <c r="I63" s="94"/>
      <c r="J63" s="10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4"/>
      <c r="L63" s="94"/>
      <c r="M63" s="3"/>
      <c r="N63" s="3"/>
      <c r="O63" s="3"/>
      <c r="P63" s="3"/>
      <c r="Q63" s="4"/>
      <c r="R63" s="4"/>
      <c r="S63" s="4"/>
      <c r="T63" s="4"/>
      <c r="U63" s="4"/>
      <c r="V63" s="4"/>
      <c r="W63" s="4"/>
      <c r="X63" s="4"/>
      <c r="Y63" s="4"/>
      <c r="Z63" s="4"/>
    </row>
    <row r="64" spans="1:26" ht="14.25" customHeight="1">
      <c r="A64" s="88"/>
      <c r="B64" s="88"/>
      <c r="C64" s="88"/>
      <c r="D64" s="88"/>
      <c r="E64" s="88"/>
      <c r="F64" s="88"/>
      <c r="G64" s="88"/>
      <c r="H64" s="88"/>
      <c r="I64" s="88"/>
      <c r="J64" s="88"/>
      <c r="K64" s="88"/>
      <c r="L64" s="88"/>
      <c r="M64" s="2"/>
      <c r="N64" s="2"/>
      <c r="O64" s="2"/>
      <c r="P64" s="2"/>
      <c r="Q64" s="4"/>
      <c r="R64" s="4"/>
      <c r="S64" s="4"/>
      <c r="T64" s="4"/>
      <c r="U64" s="4"/>
      <c r="V64" s="4"/>
      <c r="W64" s="4"/>
      <c r="X64" s="4"/>
      <c r="Y64" s="4"/>
      <c r="Z64" s="4"/>
    </row>
    <row r="65" spans="1:26" ht="14.25" customHeight="1">
      <c r="A65" s="83"/>
      <c r="B65" s="83"/>
      <c r="C65" s="83"/>
      <c r="D65" s="83"/>
      <c r="E65" s="83"/>
      <c r="F65" s="83"/>
      <c r="G65" s="83"/>
      <c r="H65" s="83"/>
      <c r="I65" s="83"/>
      <c r="J65" s="83"/>
      <c r="K65" s="83"/>
      <c r="L65" s="83"/>
      <c r="M65" s="2"/>
      <c r="N65" s="2"/>
      <c r="O65" s="2"/>
      <c r="P65" s="2"/>
      <c r="Q65" s="4"/>
      <c r="R65" s="4"/>
      <c r="S65" s="4"/>
      <c r="T65" s="4"/>
      <c r="U65" s="4"/>
      <c r="V65" s="4"/>
      <c r="W65" s="4"/>
      <c r="X65" s="4"/>
      <c r="Y65" s="4"/>
      <c r="Z65" s="4"/>
    </row>
    <row r="66" spans="1:26" ht="16.5" customHeight="1">
      <c r="A66" s="93">
        <v>20</v>
      </c>
      <c r="B66" s="94" t="str">
        <f>IF(MID('2. Identificación del Riesgo'!H66:H68,1,27)="Seguridad de la Información",'2. Identificación del Riesgo'!B66:B68,
IF('2. Identificación del Riesgo'!H66:H68="","",
IF(MID('2. Identificación del Riesgo'!H66:H68,1,27)&lt;&gt;"Seguridad de la Información","No aplica")))</f>
        <v/>
      </c>
      <c r="C66" s="94" t="str">
        <f>IF(MID('2. Identificación del Riesgo'!H66:H68,1,27)="Seguridad de la Información",'2. Identificación del Riesgo'!C66:C68,
IF('2. Identificación del Riesgo'!H66:H68="","",
IF(MID('2. Identificación del Riesgo'!H66:H68,1,27)&lt;&gt;"Seguridad de la Información","No aplica")))</f>
        <v/>
      </c>
      <c r="D66" s="94" t="str">
        <f>IF(MID('2. Identificación del Riesgo'!H66:H68,1,27)="Seguridad de la Información",'2. Identificación del Riesgo'!G66:G68,
IF('2. Identificación del Riesgo'!H66:H68="","",
IF(MID('2. Identificación del Riesgo'!H66:H68,1,27)&lt;&gt;"Seguridad de la Información","No aplica")))</f>
        <v/>
      </c>
      <c r="E66" s="94" t="str">
        <f>IF(MID('2. Identificación del Riesgo'!H66:H68,1,27)="Seguridad de la Información",'2. Identificación del Riesgo'!H66:H68,
IF('2. Identificación del Riesgo'!H66:H68="","",
IF(MID('2. Identificación del Riesgo'!H66:H68,1,27)&lt;&gt;"Seguridad de la Información","No aplica")))</f>
        <v/>
      </c>
      <c r="F66" s="94" t="str">
        <f>IF(MID('2. Identificación del Riesgo'!H66:H68,1,27)="Seguridad de la Información",'2. Identificación del Riesgo'!I66:I68,
IF('2. Identificación del Riesgo'!H66:H68="","",
IF(MID('2. Identificación del Riesgo'!H66:H68,1,27)&lt;&gt;"Seguridad de la Información","No aplica")))</f>
        <v/>
      </c>
      <c r="G66" s="9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4"/>
      <c r="I66" s="94"/>
      <c r="J66" s="10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4"/>
      <c r="L66" s="94"/>
      <c r="M66" s="3"/>
      <c r="N66" s="3"/>
      <c r="O66" s="3"/>
      <c r="P66" s="3"/>
      <c r="Q66" s="4"/>
      <c r="R66" s="4"/>
      <c r="S66" s="4"/>
      <c r="T66" s="4"/>
      <c r="U66" s="4"/>
      <c r="V66" s="4"/>
      <c r="W66" s="4"/>
      <c r="X66" s="4"/>
      <c r="Y66" s="4"/>
      <c r="Z66" s="4"/>
    </row>
    <row r="67" spans="1:26" ht="14.25" customHeight="1">
      <c r="A67" s="88"/>
      <c r="B67" s="88"/>
      <c r="C67" s="88"/>
      <c r="D67" s="88"/>
      <c r="E67" s="88"/>
      <c r="F67" s="88"/>
      <c r="G67" s="88"/>
      <c r="H67" s="88"/>
      <c r="I67" s="88"/>
      <c r="J67" s="88"/>
      <c r="K67" s="88"/>
      <c r="L67" s="88"/>
      <c r="M67" s="2"/>
      <c r="N67" s="2"/>
      <c r="O67" s="2"/>
      <c r="P67" s="2"/>
      <c r="Q67" s="4"/>
      <c r="R67" s="4"/>
      <c r="S67" s="4"/>
      <c r="T67" s="4"/>
      <c r="U67" s="4"/>
      <c r="V67" s="4"/>
      <c r="W67" s="4"/>
      <c r="X67" s="4"/>
      <c r="Y67" s="4"/>
      <c r="Z67" s="4"/>
    </row>
    <row r="68" spans="1:26" ht="14.25" customHeight="1">
      <c r="A68" s="83"/>
      <c r="B68" s="83"/>
      <c r="C68" s="83"/>
      <c r="D68" s="83"/>
      <c r="E68" s="83"/>
      <c r="F68" s="83"/>
      <c r="G68" s="83"/>
      <c r="H68" s="83"/>
      <c r="I68" s="83"/>
      <c r="J68" s="83"/>
      <c r="K68" s="83"/>
      <c r="L68" s="83"/>
      <c r="M68" s="2"/>
      <c r="N68" s="2"/>
      <c r="O68" s="2"/>
      <c r="P68" s="2"/>
      <c r="Q68" s="4"/>
      <c r="R68" s="4"/>
      <c r="S68" s="4"/>
      <c r="T68" s="4"/>
      <c r="U68" s="4"/>
      <c r="V68" s="4"/>
      <c r="W68" s="4"/>
      <c r="X68" s="4"/>
      <c r="Y68" s="4"/>
      <c r="Z68" s="4"/>
    </row>
    <row r="69" spans="1:26" ht="14.2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4.2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4.2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4.2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4.2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4.2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4.2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4.2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4.2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4.2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4.2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4.2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4.2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4.2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4.2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4.2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4.2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4.2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4.2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4.2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4.2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4.2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4.2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4.2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4.2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4.2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4.2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4.2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4.2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4.2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4.2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B11 D9:L11">
    <cfRule type="expression" dxfId="239" priority="1">
      <formula>IF($E9="No aplica",1,0)</formula>
    </cfRule>
  </conditionalFormatting>
  <conditionalFormatting sqref="B12:B68 D12:E68 H12:J68">
    <cfRule type="expression" dxfId="238" priority="2">
      <formula>IF($E12="No aplica",1,0)</formula>
    </cfRule>
  </conditionalFormatting>
  <conditionalFormatting sqref="K12:L68">
    <cfRule type="expression" dxfId="237" priority="3">
      <formula>IF($E12="No aplica",1,0)</formula>
    </cfRule>
  </conditionalFormatting>
  <conditionalFormatting sqref="C9:C11">
    <cfRule type="expression" dxfId="236" priority="4">
      <formula>IF($E9="No aplica",1,0)</formula>
    </cfRule>
  </conditionalFormatting>
  <conditionalFormatting sqref="C12:C68">
    <cfRule type="expression" dxfId="235" priority="5">
      <formula>IF($E12="No aplica",1,0)</formula>
    </cfRule>
  </conditionalFormatting>
  <conditionalFormatting sqref="F12:F68">
    <cfRule type="expression" dxfId="234" priority="6">
      <formula>IF($E12="No aplica",1,0)</formula>
    </cfRule>
  </conditionalFormatting>
  <conditionalFormatting sqref="G12:G68">
    <cfRule type="expression" dxfId="233"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9.4257812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3"/>
      <c r="B1" s="68"/>
      <c r="C1" s="73" t="s">
        <v>0</v>
      </c>
      <c r="D1" s="74"/>
      <c r="E1" s="74"/>
      <c r="F1" s="74"/>
      <c r="G1" s="74"/>
      <c r="H1" s="74"/>
      <c r="I1" s="74"/>
      <c r="J1" s="74"/>
      <c r="K1" s="74"/>
      <c r="L1" s="74"/>
      <c r="M1" s="74"/>
      <c r="N1" s="74"/>
      <c r="O1" s="74"/>
      <c r="P1" s="74"/>
      <c r="Q1" s="74"/>
      <c r="R1" s="74"/>
      <c r="S1" s="68"/>
      <c r="T1" s="100" t="s">
        <v>258</v>
      </c>
      <c r="U1" s="59"/>
      <c r="V1" s="60"/>
      <c r="W1" s="3"/>
      <c r="X1" s="3"/>
      <c r="Y1" s="3"/>
      <c r="Z1" s="3"/>
      <c r="AA1" s="3"/>
      <c r="AB1" s="3"/>
      <c r="AC1" s="3"/>
      <c r="AD1" s="3"/>
      <c r="AE1" s="3"/>
      <c r="AF1" s="3"/>
      <c r="AG1" s="3"/>
      <c r="AH1" s="3"/>
      <c r="AI1" s="3"/>
      <c r="AJ1" s="3"/>
      <c r="AK1" s="3"/>
      <c r="AL1" s="3"/>
      <c r="AM1" s="3"/>
    </row>
    <row r="2" spans="1:39" ht="16.5" customHeight="1">
      <c r="A2" s="69"/>
      <c r="B2" s="70"/>
      <c r="C2" s="69"/>
      <c r="D2" s="75"/>
      <c r="E2" s="75"/>
      <c r="F2" s="75"/>
      <c r="G2" s="75"/>
      <c r="H2" s="75"/>
      <c r="I2" s="75"/>
      <c r="J2" s="75"/>
      <c r="K2" s="75"/>
      <c r="L2" s="75"/>
      <c r="M2" s="75"/>
      <c r="N2" s="75"/>
      <c r="O2" s="75"/>
      <c r="P2" s="75"/>
      <c r="Q2" s="75"/>
      <c r="R2" s="75"/>
      <c r="S2" s="70"/>
      <c r="T2" s="100" t="s">
        <v>259</v>
      </c>
      <c r="U2" s="59"/>
      <c r="V2" s="60"/>
      <c r="W2" s="3"/>
      <c r="X2" s="3"/>
      <c r="Y2" s="3"/>
      <c r="Z2" s="3"/>
      <c r="AA2" s="3"/>
      <c r="AB2" s="3"/>
      <c r="AC2" s="3"/>
      <c r="AD2" s="3"/>
      <c r="AE2" s="3"/>
      <c r="AF2" s="3"/>
      <c r="AG2" s="3"/>
      <c r="AH2" s="3"/>
      <c r="AI2" s="3"/>
      <c r="AJ2" s="3"/>
      <c r="AK2" s="3"/>
      <c r="AL2" s="3"/>
      <c r="AM2" s="3"/>
    </row>
    <row r="3" spans="1:39" ht="14.25" customHeight="1">
      <c r="A3" s="69"/>
      <c r="B3" s="70"/>
      <c r="C3" s="69"/>
      <c r="D3" s="75"/>
      <c r="E3" s="75"/>
      <c r="F3" s="75"/>
      <c r="G3" s="75"/>
      <c r="H3" s="75"/>
      <c r="I3" s="75"/>
      <c r="J3" s="75"/>
      <c r="K3" s="75"/>
      <c r="L3" s="75"/>
      <c r="M3" s="75"/>
      <c r="N3" s="75"/>
      <c r="O3" s="75"/>
      <c r="P3" s="75"/>
      <c r="Q3" s="75"/>
      <c r="R3" s="75"/>
      <c r="S3" s="70"/>
      <c r="T3" s="100" t="s">
        <v>260</v>
      </c>
      <c r="U3" s="59"/>
      <c r="V3" s="60"/>
      <c r="W3" s="3"/>
      <c r="X3" s="3"/>
      <c r="Y3" s="3"/>
      <c r="Z3" s="3"/>
      <c r="AA3" s="3"/>
      <c r="AB3" s="3"/>
      <c r="AC3" s="3"/>
      <c r="AD3" s="3"/>
      <c r="AE3" s="3"/>
      <c r="AF3" s="3"/>
      <c r="AG3" s="3"/>
      <c r="AH3" s="3"/>
      <c r="AI3" s="3"/>
      <c r="AJ3" s="3"/>
      <c r="AK3" s="3"/>
      <c r="AL3" s="3"/>
      <c r="AM3" s="3"/>
    </row>
    <row r="4" spans="1:39" ht="14.25" customHeight="1">
      <c r="A4" s="71"/>
      <c r="B4" s="72"/>
      <c r="C4" s="71"/>
      <c r="D4" s="76"/>
      <c r="E4" s="76"/>
      <c r="F4" s="76"/>
      <c r="G4" s="76"/>
      <c r="H4" s="76"/>
      <c r="I4" s="76"/>
      <c r="J4" s="76"/>
      <c r="K4" s="76"/>
      <c r="L4" s="76"/>
      <c r="M4" s="76"/>
      <c r="N4" s="76"/>
      <c r="O4" s="76"/>
      <c r="P4" s="76"/>
      <c r="Q4" s="76"/>
      <c r="R4" s="76"/>
      <c r="S4" s="72"/>
      <c r="T4" s="100" t="s">
        <v>261</v>
      </c>
      <c r="U4" s="59"/>
      <c r="V4" s="60"/>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0" t="s">
        <v>139</v>
      </c>
      <c r="B6" s="59"/>
      <c r="C6" s="59"/>
      <c r="D6" s="60"/>
      <c r="E6" s="90" t="s">
        <v>262</v>
      </c>
      <c r="F6" s="59"/>
      <c r="G6" s="59"/>
      <c r="H6" s="59"/>
      <c r="I6" s="59"/>
      <c r="J6" s="59"/>
      <c r="K6" s="59"/>
      <c r="L6" s="59"/>
      <c r="M6" s="59"/>
      <c r="N6" s="59"/>
      <c r="O6" s="59"/>
      <c r="P6" s="59"/>
      <c r="Q6" s="59"/>
      <c r="R6" s="59"/>
      <c r="S6" s="59"/>
      <c r="T6" s="59"/>
      <c r="U6" s="59"/>
      <c r="V6" s="60"/>
      <c r="W6" s="3"/>
      <c r="X6" s="3"/>
      <c r="Y6" s="3"/>
      <c r="Z6" s="3"/>
      <c r="AA6" s="3"/>
      <c r="AB6" s="3"/>
      <c r="AC6" s="3"/>
      <c r="AD6" s="3"/>
      <c r="AE6" s="3"/>
      <c r="AF6" s="3"/>
      <c r="AG6" s="3"/>
      <c r="AH6" s="3"/>
      <c r="AI6" s="3"/>
      <c r="AJ6" s="3"/>
      <c r="AK6" s="3"/>
      <c r="AL6" s="3"/>
      <c r="AM6" s="3"/>
    </row>
    <row r="7" spans="1:39" ht="15.75" customHeight="1">
      <c r="A7" s="87" t="s">
        <v>137</v>
      </c>
      <c r="B7" s="89" t="s">
        <v>138</v>
      </c>
      <c r="C7" s="84" t="s">
        <v>146</v>
      </c>
      <c r="D7" s="84" t="s">
        <v>147</v>
      </c>
      <c r="E7" s="82" t="s">
        <v>263</v>
      </c>
      <c r="F7" s="82" t="s">
        <v>264</v>
      </c>
      <c r="G7" s="82" t="s">
        <v>265</v>
      </c>
      <c r="H7" s="84" t="s">
        <v>266</v>
      </c>
      <c r="I7" s="104" t="s">
        <v>267</v>
      </c>
      <c r="J7" s="105"/>
      <c r="K7" s="106"/>
      <c r="L7" s="107" t="s">
        <v>268</v>
      </c>
      <c r="M7" s="59"/>
      <c r="N7" s="59"/>
      <c r="O7" s="59"/>
      <c r="P7" s="59"/>
      <c r="Q7" s="59"/>
      <c r="R7" s="108" t="s">
        <v>269</v>
      </c>
      <c r="S7" s="107" t="s">
        <v>140</v>
      </c>
      <c r="T7" s="59"/>
      <c r="U7" s="108" t="s">
        <v>270</v>
      </c>
      <c r="V7" s="108" t="s">
        <v>271</v>
      </c>
      <c r="W7" s="3"/>
      <c r="X7" s="3"/>
      <c r="Y7" s="3"/>
      <c r="Z7" s="3"/>
      <c r="AA7" s="3"/>
      <c r="AB7" s="3"/>
      <c r="AC7" s="3"/>
      <c r="AD7" s="3"/>
      <c r="AE7" s="3"/>
      <c r="AF7" s="3"/>
      <c r="AG7" s="3"/>
      <c r="AH7" s="3"/>
      <c r="AI7" s="3"/>
      <c r="AJ7" s="3"/>
      <c r="AK7" s="3"/>
      <c r="AL7" s="3"/>
      <c r="AM7" s="3"/>
    </row>
    <row r="8" spans="1:39" ht="52.5" customHeight="1">
      <c r="A8" s="83"/>
      <c r="B8" s="83"/>
      <c r="C8" s="83"/>
      <c r="D8" s="83"/>
      <c r="E8" s="83"/>
      <c r="F8" s="83"/>
      <c r="G8" s="83"/>
      <c r="H8" s="83"/>
      <c r="I8" s="19" t="s">
        <v>272</v>
      </c>
      <c r="J8" s="20" t="s">
        <v>273</v>
      </c>
      <c r="K8" s="19" t="s">
        <v>274</v>
      </c>
      <c r="L8" s="19" t="s">
        <v>275</v>
      </c>
      <c r="M8" s="19" t="s">
        <v>276</v>
      </c>
      <c r="N8" s="19" t="s">
        <v>277</v>
      </c>
      <c r="O8" s="19" t="s">
        <v>278</v>
      </c>
      <c r="P8" s="19" t="s">
        <v>279</v>
      </c>
      <c r="Q8" s="21" t="s">
        <v>280</v>
      </c>
      <c r="R8" s="83"/>
      <c r="S8" s="20" t="s">
        <v>281</v>
      </c>
      <c r="T8" s="20" t="s">
        <v>282</v>
      </c>
      <c r="U8" s="83"/>
      <c r="V8" s="83"/>
      <c r="W8" s="16"/>
      <c r="X8" s="16"/>
      <c r="Y8" s="16"/>
      <c r="Z8" s="16"/>
      <c r="AA8" s="16"/>
      <c r="AB8" s="16"/>
      <c r="AC8" s="16"/>
      <c r="AD8" s="16"/>
      <c r="AE8" s="16"/>
      <c r="AF8" s="16"/>
      <c r="AG8" s="16"/>
      <c r="AH8" s="16"/>
      <c r="AI8" s="16"/>
      <c r="AJ8" s="16"/>
      <c r="AK8" s="16"/>
      <c r="AL8" s="16"/>
      <c r="AM8" s="16"/>
    </row>
    <row r="9" spans="1:39" ht="30.75" customHeight="1">
      <c r="A9" s="93">
        <v>1</v>
      </c>
      <c r="B9" s="109"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8"/>
      <c r="B10" s="88"/>
      <c r="C10" s="88"/>
      <c r="D10" s="88"/>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3"/>
      <c r="B11" s="83"/>
      <c r="C11" s="83"/>
      <c r="D11" s="83"/>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05" customHeight="1">
      <c r="A12" s="93">
        <v>2</v>
      </c>
      <c r="B12" s="10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Direccionamiento Estratégico</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283</v>
      </c>
      <c r="F12" s="22" t="s">
        <v>284</v>
      </c>
      <c r="G12" s="22" t="s">
        <v>285</v>
      </c>
      <c r="H12" s="22" t="str">
        <f t="shared" si="0"/>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I12" s="23" t="s">
        <v>286</v>
      </c>
      <c r="J12" s="23" t="str">
        <f t="shared" si="1"/>
        <v>Afecta probabilidad</v>
      </c>
      <c r="K12" s="23" t="s">
        <v>287</v>
      </c>
      <c r="L12" s="23" t="s">
        <v>288</v>
      </c>
      <c r="M12" s="23" t="s">
        <v>289</v>
      </c>
      <c r="N12" s="23" t="s">
        <v>290</v>
      </c>
      <c r="O12" s="23" t="s">
        <v>291</v>
      </c>
      <c r="P12" s="23" t="s">
        <v>292</v>
      </c>
      <c r="Q12" s="23" t="s">
        <v>293</v>
      </c>
      <c r="R12" s="24">
        <f t="shared" si="2"/>
        <v>0.4</v>
      </c>
      <c r="S12" s="25">
        <f>IF(OR(J12="",J12=0),"",
IF(J12="Afecta probabilidad",'2. Identificación del Riesgo'!$L$12,""))</f>
        <v>0.2</v>
      </c>
      <c r="T12" s="25" t="str">
        <f>IF(OR(J12="",J12=0),"",
IF(J12="Afecta Impacto",'2. Identificación del Riesgo'!$O$12,""))</f>
        <v/>
      </c>
      <c r="U12" s="25">
        <f t="shared" si="3"/>
        <v>0.12</v>
      </c>
      <c r="V12" s="25">
        <f t="shared" si="4"/>
        <v>0</v>
      </c>
      <c r="W12" s="3"/>
      <c r="X12" s="3"/>
      <c r="Y12" s="3"/>
      <c r="Z12" s="3"/>
      <c r="AA12" s="3"/>
      <c r="AB12" s="3"/>
      <c r="AC12" s="3"/>
      <c r="AD12" s="3"/>
      <c r="AE12" s="3"/>
      <c r="AF12" s="3"/>
      <c r="AG12" s="3"/>
      <c r="AH12" s="3"/>
      <c r="AI12" s="3"/>
      <c r="AJ12" s="3"/>
      <c r="AK12" s="3"/>
      <c r="AL12" s="3"/>
      <c r="AM12" s="3"/>
    </row>
    <row r="13" spans="1:39" ht="114.75" customHeight="1">
      <c r="A13" s="88"/>
      <c r="B13" s="88"/>
      <c r="C13" s="88"/>
      <c r="D13" s="88"/>
      <c r="E13" s="22" t="s">
        <v>294</v>
      </c>
      <c r="F13" s="22" t="s">
        <v>295</v>
      </c>
      <c r="G13" s="22" t="s">
        <v>296</v>
      </c>
      <c r="H13" s="22" t="str">
        <f t="shared" si="0"/>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I13" s="23" t="s">
        <v>286</v>
      </c>
      <c r="J13" s="23" t="str">
        <f t="shared" si="1"/>
        <v>Afecta probabilidad</v>
      </c>
      <c r="K13" s="23" t="s">
        <v>287</v>
      </c>
      <c r="L13" s="23" t="s">
        <v>288</v>
      </c>
      <c r="M13" s="23" t="s">
        <v>289</v>
      </c>
      <c r="N13" s="23" t="s">
        <v>290</v>
      </c>
      <c r="O13" s="23" t="s">
        <v>297</v>
      </c>
      <c r="P13" s="23" t="s">
        <v>298</v>
      </c>
      <c r="Q13" s="23" t="s">
        <v>293</v>
      </c>
      <c r="R13" s="24">
        <f t="shared" si="2"/>
        <v>0.4</v>
      </c>
      <c r="S13" s="25">
        <f>IF(OR(J13="",J13=0),"",
IF(J13="Afecta probabilidad",
IF(J12="Afecta probabilidad",S12-(S12*R12),'2. Identificación del Riesgo'!$L$12),""))</f>
        <v>0.12</v>
      </c>
      <c r="T13" s="25" t="str">
        <f>IF(OR(J13="",J13=0),"",
IF(J13="Afecta Impacto",
IF(J12="Afecta Impacto",T12-(T12*R12),'2. Identificación del Riesgo'!$O$12),""))</f>
        <v/>
      </c>
      <c r="U13" s="25">
        <f t="shared" si="3"/>
        <v>7.1999999999999995E-2</v>
      </c>
      <c r="V13" s="25">
        <f t="shared" si="4"/>
        <v>0</v>
      </c>
      <c r="W13" s="3"/>
      <c r="X13" s="3"/>
      <c r="Y13" s="3"/>
      <c r="Z13" s="3"/>
      <c r="AA13" s="3"/>
      <c r="AB13" s="3"/>
      <c r="AC13" s="3"/>
      <c r="AD13" s="3"/>
      <c r="AE13" s="3"/>
      <c r="AF13" s="3"/>
      <c r="AG13" s="3"/>
      <c r="AH13" s="3"/>
      <c r="AI13" s="3"/>
      <c r="AJ13" s="3"/>
      <c r="AK13" s="3"/>
      <c r="AL13" s="3"/>
      <c r="AM13" s="3"/>
    </row>
    <row r="14" spans="1:39" ht="54" customHeight="1">
      <c r="A14" s="83"/>
      <c r="B14" s="83"/>
      <c r="C14" s="83"/>
      <c r="D14" s="83"/>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109.5" customHeight="1">
      <c r="A15" s="93">
        <v>3</v>
      </c>
      <c r="B15" s="10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Direccionamiento Estratégico</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299</v>
      </c>
      <c r="F15" s="22" t="s">
        <v>300</v>
      </c>
      <c r="G15" s="22" t="s">
        <v>301</v>
      </c>
      <c r="H15" s="22" t="str">
        <f t="shared" si="0"/>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I15" s="23" t="s">
        <v>286</v>
      </c>
      <c r="J15" s="23" t="str">
        <f t="shared" si="1"/>
        <v>Afecta probabilidad</v>
      </c>
      <c r="K15" s="23" t="s">
        <v>287</v>
      </c>
      <c r="L15" s="23" t="s">
        <v>288</v>
      </c>
      <c r="M15" s="23" t="s">
        <v>289</v>
      </c>
      <c r="N15" s="23" t="s">
        <v>290</v>
      </c>
      <c r="O15" s="23" t="s">
        <v>297</v>
      </c>
      <c r="P15" s="23" t="s">
        <v>302</v>
      </c>
      <c r="Q15" s="23" t="s">
        <v>303</v>
      </c>
      <c r="R15" s="24">
        <f t="shared" si="2"/>
        <v>0.4</v>
      </c>
      <c r="S15" s="25">
        <f>IF(OR(J15="",J15=0),"",
IF(J15="Afecta probabilidad",'2. Identificación del Riesgo'!$L$15,""))</f>
        <v>0.2</v>
      </c>
      <c r="T15" s="25" t="str">
        <f>IF(OR(J15="",J15=0),"",
IF(J15="Afecta Impacto",'2. Identificación del Riesgo'!$O$15,""))</f>
        <v/>
      </c>
      <c r="U15" s="25">
        <f t="shared" si="3"/>
        <v>0.12</v>
      </c>
      <c r="V15" s="25">
        <f t="shared" si="4"/>
        <v>0</v>
      </c>
      <c r="W15" s="3"/>
      <c r="X15" s="3"/>
      <c r="Y15" s="3"/>
      <c r="Z15" s="3"/>
      <c r="AA15" s="3"/>
      <c r="AB15" s="3"/>
      <c r="AC15" s="3"/>
      <c r="AD15" s="3"/>
      <c r="AE15" s="3"/>
      <c r="AF15" s="3"/>
      <c r="AG15" s="3"/>
      <c r="AH15" s="3"/>
      <c r="AI15" s="3"/>
      <c r="AJ15" s="3"/>
      <c r="AK15" s="3"/>
      <c r="AL15" s="3"/>
      <c r="AM15" s="3"/>
    </row>
    <row r="16" spans="1:39" ht="81" customHeight="1">
      <c r="A16" s="88"/>
      <c r="B16" s="88"/>
      <c r="C16" s="88"/>
      <c r="D16" s="88"/>
      <c r="E16" s="22" t="s">
        <v>299</v>
      </c>
      <c r="F16" s="22" t="s">
        <v>304</v>
      </c>
      <c r="G16" s="22" t="s">
        <v>305</v>
      </c>
      <c r="H16" s="22" t="str">
        <f t="shared" si="0"/>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I16" s="23" t="s">
        <v>286</v>
      </c>
      <c r="J16" s="23" t="str">
        <f t="shared" si="1"/>
        <v>Afecta probabilidad</v>
      </c>
      <c r="K16" s="23" t="s">
        <v>287</v>
      </c>
      <c r="L16" s="23" t="s">
        <v>288</v>
      </c>
      <c r="M16" s="23" t="s">
        <v>289</v>
      </c>
      <c r="N16" s="23" t="s">
        <v>290</v>
      </c>
      <c r="O16" s="23" t="s">
        <v>306</v>
      </c>
      <c r="P16" s="23" t="s">
        <v>302</v>
      </c>
      <c r="Q16" s="23" t="s">
        <v>303</v>
      </c>
      <c r="R16" s="24">
        <f t="shared" si="2"/>
        <v>0.4</v>
      </c>
      <c r="S16" s="25">
        <f>IF(OR(J16="",J16=0),"",
IF(J16="Afecta probabilidad",
IF(J15="Afecta probabilidad",S15-(S15*R15),'2. Identificación del Riesgo'!$L$15),""))</f>
        <v>0.12</v>
      </c>
      <c r="T16" s="25" t="str">
        <f>IF(OR(J16="",J16=0),"",
IF(J16="Afecta Impacto",
IF(J15="Afecta Impacto",T15-(T15*R15),'2. Identificación del Riesgo'!$O$15),""))</f>
        <v/>
      </c>
      <c r="U16" s="25">
        <f t="shared" si="3"/>
        <v>7.1999999999999995E-2</v>
      </c>
      <c r="V16" s="25">
        <f t="shared" si="4"/>
        <v>0</v>
      </c>
      <c r="W16" s="3"/>
      <c r="X16" s="3"/>
      <c r="Y16" s="3"/>
      <c r="Z16" s="3"/>
      <c r="AA16" s="3"/>
      <c r="AB16" s="3"/>
      <c r="AC16" s="3"/>
      <c r="AD16" s="3"/>
      <c r="AE16" s="3"/>
      <c r="AF16" s="3"/>
      <c r="AG16" s="3"/>
      <c r="AH16" s="3"/>
      <c r="AI16" s="3"/>
      <c r="AJ16" s="3"/>
      <c r="AK16" s="3"/>
      <c r="AL16" s="3"/>
      <c r="AM16" s="3"/>
    </row>
    <row r="17" spans="1:39" ht="105.75" customHeight="1">
      <c r="A17" s="83"/>
      <c r="B17" s="83"/>
      <c r="C17" s="83"/>
      <c r="D17" s="83"/>
      <c r="E17" s="22" t="s">
        <v>299</v>
      </c>
      <c r="F17" s="22" t="s">
        <v>307</v>
      </c>
      <c r="G17" s="22" t="s">
        <v>308</v>
      </c>
      <c r="H17" s="22" t="str">
        <f t="shared" si="0"/>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I17" s="23" t="s">
        <v>286</v>
      </c>
      <c r="J17" s="23" t="str">
        <f t="shared" si="1"/>
        <v>Afecta probabilidad</v>
      </c>
      <c r="K17" s="23" t="s">
        <v>287</v>
      </c>
      <c r="L17" s="23" t="s">
        <v>288</v>
      </c>
      <c r="M17" s="23" t="s">
        <v>289</v>
      </c>
      <c r="N17" s="23" t="s">
        <v>290</v>
      </c>
      <c r="O17" s="23" t="s">
        <v>309</v>
      </c>
      <c r="P17" s="23" t="s">
        <v>302</v>
      </c>
      <c r="Q17" s="23" t="s">
        <v>303</v>
      </c>
      <c r="R17" s="24">
        <f t="shared" si="2"/>
        <v>0.4</v>
      </c>
      <c r="S17" s="25">
        <f>IF(OR(J17="",J17=0),"",
IF(J17="Afecta probabilidad",
IF(J16="Afecta probabilidad",S16-(S16*R16),
IF(J15="Afecta probabilidad",S15-(S15*R15),'2. Identificación del Riesgo'!$L$15)),""))</f>
        <v>7.1999999999999995E-2</v>
      </c>
      <c r="T17" s="25" t="str">
        <f>IF(OR(J17="",J17=0),"",
IF(J17="Afecta Impacto",
IF(J16="Afecta Impacto",T16-(T16*R16),
IF(J15="Afecta Impacto",T15-(T15*R15),'2. Identificación del Riesgo'!$O$15)),""))</f>
        <v/>
      </c>
      <c r="U17" s="25">
        <f t="shared" si="3"/>
        <v>4.3199999999999995E-2</v>
      </c>
      <c r="V17" s="25">
        <f t="shared" si="4"/>
        <v>0</v>
      </c>
      <c r="W17" s="3"/>
      <c r="X17" s="3"/>
      <c r="Y17" s="3"/>
      <c r="Z17" s="3"/>
      <c r="AA17" s="3"/>
      <c r="AB17" s="3"/>
      <c r="AC17" s="3"/>
      <c r="AD17" s="3"/>
      <c r="AE17" s="3"/>
      <c r="AF17" s="3"/>
      <c r="AG17" s="3"/>
      <c r="AH17" s="3"/>
      <c r="AI17" s="3"/>
      <c r="AJ17" s="3"/>
      <c r="AK17" s="3"/>
      <c r="AL17" s="3"/>
      <c r="AM17" s="3"/>
    </row>
    <row r="18" spans="1:39" ht="30.75" customHeight="1">
      <c r="A18" s="93">
        <v>4</v>
      </c>
      <c r="B18" s="10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8"/>
      <c r="B19" s="88"/>
      <c r="C19" s="88"/>
      <c r="D19" s="88"/>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3"/>
      <c r="B20" s="83"/>
      <c r="C20" s="83"/>
      <c r="D20" s="83"/>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3">
        <v>5</v>
      </c>
      <c r="B21" s="10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Direccionamiento Estratégico</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310</v>
      </c>
      <c r="F21" s="22" t="s">
        <v>311</v>
      </c>
      <c r="G21" s="22" t="s">
        <v>312</v>
      </c>
      <c r="H21" s="22" t="str">
        <f t="shared" si="0"/>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I21" s="23" t="s">
        <v>286</v>
      </c>
      <c r="J21" s="23" t="str">
        <f t="shared" si="1"/>
        <v>Afecta probabilidad</v>
      </c>
      <c r="K21" s="23" t="s">
        <v>287</v>
      </c>
      <c r="L21" s="23" t="s">
        <v>288</v>
      </c>
      <c r="M21" s="23" t="s">
        <v>289</v>
      </c>
      <c r="N21" s="23" t="s">
        <v>290</v>
      </c>
      <c r="O21" s="23" t="s">
        <v>313</v>
      </c>
      <c r="P21" s="23" t="s">
        <v>314</v>
      </c>
      <c r="Q21" s="23" t="s">
        <v>315</v>
      </c>
      <c r="R21" s="24">
        <f t="shared" si="2"/>
        <v>0.4</v>
      </c>
      <c r="S21" s="25">
        <f>IF(OR(J21="",J21=0),"",
IF(J21="Afecta probabilidad",'2. Identificación del Riesgo'!$L$21,""))</f>
        <v>0.6</v>
      </c>
      <c r="T21" s="25" t="str">
        <f>IF(OR(J21="",J21=0),"",
IF(J21="Afecta Impacto",'2. Identificación del Riesgo'!$O$21,""))</f>
        <v/>
      </c>
      <c r="U21" s="25">
        <f t="shared" si="3"/>
        <v>0.36</v>
      </c>
      <c r="V21" s="25">
        <f t="shared" si="4"/>
        <v>0</v>
      </c>
      <c r="W21" s="3"/>
      <c r="X21" s="3"/>
      <c r="Y21" s="3"/>
      <c r="Z21" s="3"/>
      <c r="AA21" s="3"/>
      <c r="AB21" s="3"/>
      <c r="AC21" s="3"/>
      <c r="AD21" s="3"/>
      <c r="AE21" s="3"/>
      <c r="AF21" s="3"/>
      <c r="AG21" s="3"/>
      <c r="AH21" s="3"/>
      <c r="AI21" s="3"/>
      <c r="AJ21" s="3"/>
      <c r="AK21" s="3"/>
      <c r="AL21" s="3"/>
      <c r="AM21" s="3"/>
    </row>
    <row r="22" spans="1:39" ht="30.75" customHeight="1">
      <c r="A22" s="88"/>
      <c r="B22" s="88"/>
      <c r="C22" s="88"/>
      <c r="D22" s="88"/>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3"/>
      <c r="B23" s="83"/>
      <c r="C23" s="83"/>
      <c r="D23" s="83"/>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3">
        <v>6</v>
      </c>
      <c r="B24" s="10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Direccionamiento Estratégico</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reputacional por la inadecuada identificación de los actores ofertantes y demandantes debido a la falta de una adecuada comunicación de los intereses de los actores ofertantes o demandantes</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316</v>
      </c>
      <c r="F24" s="22" t="s">
        <v>317</v>
      </c>
      <c r="G24" s="22" t="s">
        <v>318</v>
      </c>
      <c r="H24" s="22" t="str">
        <f t="shared" si="0"/>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I24" s="23" t="s">
        <v>286</v>
      </c>
      <c r="J24" s="23" t="str">
        <f t="shared" si="1"/>
        <v>Afecta probabilidad</v>
      </c>
      <c r="K24" s="23" t="s">
        <v>287</v>
      </c>
      <c r="L24" s="23" t="s">
        <v>288</v>
      </c>
      <c r="M24" s="23" t="s">
        <v>289</v>
      </c>
      <c r="N24" s="23" t="s">
        <v>290</v>
      </c>
      <c r="O24" s="23" t="s">
        <v>319</v>
      </c>
      <c r="P24" s="23" t="s">
        <v>320</v>
      </c>
      <c r="Q24" s="23" t="s">
        <v>321</v>
      </c>
      <c r="R24" s="24">
        <f t="shared" si="2"/>
        <v>0.4</v>
      </c>
      <c r="S24" s="25">
        <f>IF(OR(J24="",J24=0),"",
IF(J24="Afecta probabilidad",'2. Identificación del Riesgo'!$L$24,""))</f>
        <v>0.4</v>
      </c>
      <c r="T24" s="25" t="str">
        <f>IF(OR(J24="",J24=0),"",
IF(J24="Afecta Impacto",'2. Identificación del Riesgo'!$O$24,""))</f>
        <v/>
      </c>
      <c r="U24" s="25">
        <f t="shared" si="3"/>
        <v>0.24</v>
      </c>
      <c r="V24" s="25">
        <f t="shared" si="4"/>
        <v>0</v>
      </c>
      <c r="W24" s="3"/>
      <c r="X24" s="3"/>
      <c r="Y24" s="3"/>
      <c r="Z24" s="3"/>
      <c r="AA24" s="3"/>
      <c r="AB24" s="3"/>
      <c r="AC24" s="3"/>
      <c r="AD24" s="3"/>
      <c r="AE24" s="3"/>
      <c r="AF24" s="3"/>
      <c r="AG24" s="3"/>
      <c r="AH24" s="3"/>
      <c r="AI24" s="3"/>
      <c r="AJ24" s="3"/>
      <c r="AK24" s="3"/>
      <c r="AL24" s="3"/>
      <c r="AM24" s="3"/>
    </row>
    <row r="25" spans="1:39" ht="30.75" customHeight="1">
      <c r="A25" s="88"/>
      <c r="B25" s="88"/>
      <c r="C25" s="88"/>
      <c r="D25" s="88"/>
      <c r="E25" s="22" t="s">
        <v>316</v>
      </c>
      <c r="F25" s="22" t="s">
        <v>322</v>
      </c>
      <c r="G25" s="22" t="s">
        <v>323</v>
      </c>
      <c r="H25" s="22" t="str">
        <f t="shared" si="0"/>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I25" s="23" t="s">
        <v>286</v>
      </c>
      <c r="J25" s="23" t="str">
        <f t="shared" si="1"/>
        <v>Afecta probabilidad</v>
      </c>
      <c r="K25" s="23" t="s">
        <v>287</v>
      </c>
      <c r="L25" s="23" t="s">
        <v>288</v>
      </c>
      <c r="M25" s="23" t="s">
        <v>289</v>
      </c>
      <c r="N25" s="23" t="s">
        <v>290</v>
      </c>
      <c r="O25" s="23" t="s">
        <v>324</v>
      </c>
      <c r="P25" s="23" t="s">
        <v>325</v>
      </c>
      <c r="Q25" s="23" t="s">
        <v>326</v>
      </c>
      <c r="R25" s="24">
        <f t="shared" si="2"/>
        <v>0.4</v>
      </c>
      <c r="S25" s="25">
        <f>IF(OR(J25="",J25=0),"",
IF(J25="Afecta probabilidad",
IF(J24="Afecta probabilidad",S24-(S24*R24),'2. Identificación del Riesgo'!$L$24),""))</f>
        <v>0.24</v>
      </c>
      <c r="T25" s="25" t="str">
        <f>IF(OR(J25="",J25=0),"",
IF(J25="Afecta Impacto",
IF(J24="Afecta Impacto",T24-(T24*R24),'2. Identificación del Riesgo'!$O$24),""))</f>
        <v/>
      </c>
      <c r="U25" s="25">
        <f t="shared" si="3"/>
        <v>0.14399999999999999</v>
      </c>
      <c r="V25" s="25">
        <f t="shared" si="4"/>
        <v>0</v>
      </c>
      <c r="W25" s="3"/>
      <c r="X25" s="3"/>
      <c r="Y25" s="3"/>
      <c r="Z25" s="3"/>
      <c r="AA25" s="3"/>
      <c r="AB25" s="3"/>
      <c r="AC25" s="3"/>
      <c r="AD25" s="3"/>
      <c r="AE25" s="3"/>
      <c r="AF25" s="3"/>
      <c r="AG25" s="3"/>
      <c r="AH25" s="3"/>
      <c r="AI25" s="3"/>
      <c r="AJ25" s="3"/>
      <c r="AK25" s="3"/>
      <c r="AL25" s="3"/>
      <c r="AM25" s="3"/>
    </row>
    <row r="26" spans="1:39" ht="30.75" customHeight="1">
      <c r="A26" s="83"/>
      <c r="B26" s="83"/>
      <c r="C26" s="83"/>
      <c r="D26" s="83"/>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3">
        <v>7</v>
      </c>
      <c r="B27" s="10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Direccionamiento Estratégico</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Gestión</v>
      </c>
      <c r="E27" s="22" t="s">
        <v>316</v>
      </c>
      <c r="F27" s="22" t="s">
        <v>327</v>
      </c>
      <c r="G27" s="22" t="s">
        <v>328</v>
      </c>
      <c r="H27" s="22" t="str">
        <f t="shared" si="0"/>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I27" s="23" t="s">
        <v>286</v>
      </c>
      <c r="J27" s="23" t="str">
        <f t="shared" si="1"/>
        <v>Afecta probabilidad</v>
      </c>
      <c r="K27" s="23" t="s">
        <v>287</v>
      </c>
      <c r="L27" s="23" t="s">
        <v>288</v>
      </c>
      <c r="M27" s="23" t="s">
        <v>289</v>
      </c>
      <c r="N27" s="23" t="s">
        <v>290</v>
      </c>
      <c r="O27" s="23" t="s">
        <v>329</v>
      </c>
      <c r="P27" s="23" t="s">
        <v>330</v>
      </c>
      <c r="Q27" s="23" t="s">
        <v>331</v>
      </c>
      <c r="R27" s="24">
        <f t="shared" si="2"/>
        <v>0.4</v>
      </c>
      <c r="S27" s="25">
        <f>IF(OR(J27="",J27=0),"",
IF(J27="Afecta probabilidad",'2. Identificación del Riesgo'!$L$27,""))</f>
        <v>0.4</v>
      </c>
      <c r="T27" s="25" t="str">
        <f>IF(OR(J27="",J27=0),"",
IF(J27="Afecta Impacto",'2. Identificación del Riesgo'!$O$27,""))</f>
        <v/>
      </c>
      <c r="U27" s="25">
        <f t="shared" si="3"/>
        <v>0.24</v>
      </c>
      <c r="V27" s="25">
        <f t="shared" si="4"/>
        <v>0</v>
      </c>
      <c r="W27" s="3"/>
      <c r="X27" s="3"/>
      <c r="Y27" s="3"/>
      <c r="Z27" s="3"/>
      <c r="AA27" s="3"/>
      <c r="AB27" s="3"/>
      <c r="AC27" s="3"/>
      <c r="AD27" s="3"/>
      <c r="AE27" s="3"/>
      <c r="AF27" s="3"/>
      <c r="AG27" s="3"/>
      <c r="AH27" s="3"/>
      <c r="AI27" s="3"/>
      <c r="AJ27" s="3"/>
      <c r="AK27" s="3"/>
      <c r="AL27" s="3"/>
      <c r="AM27" s="3"/>
    </row>
    <row r="28" spans="1:39" ht="30.75" customHeight="1">
      <c r="A28" s="88"/>
      <c r="B28" s="88"/>
      <c r="C28" s="88"/>
      <c r="D28" s="88"/>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3"/>
      <c r="B29" s="83"/>
      <c r="C29" s="83"/>
      <c r="D29" s="83"/>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3">
        <v>8</v>
      </c>
      <c r="B30" s="10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8"/>
      <c r="B31" s="88"/>
      <c r="C31" s="88"/>
      <c r="D31" s="88"/>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3"/>
      <c r="B32" s="83"/>
      <c r="C32" s="83"/>
      <c r="D32" s="83"/>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3">
        <v>9</v>
      </c>
      <c r="B33" s="10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8"/>
      <c r="B34" s="88"/>
      <c r="C34" s="88"/>
      <c r="D34" s="88"/>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3"/>
      <c r="B35" s="83"/>
      <c r="C35" s="83"/>
      <c r="D35" s="83"/>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3">
        <v>10</v>
      </c>
      <c r="B36" s="10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8"/>
      <c r="B37" s="88"/>
      <c r="C37" s="88"/>
      <c r="D37" s="88"/>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3"/>
      <c r="B38" s="83"/>
      <c r="C38" s="83"/>
      <c r="D38" s="83"/>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3">
        <v>11</v>
      </c>
      <c r="B39" s="10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8"/>
      <c r="B40" s="88"/>
      <c r="C40" s="88"/>
      <c r="D40" s="88"/>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3"/>
      <c r="B41" s="83"/>
      <c r="C41" s="83"/>
      <c r="D41" s="83"/>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3">
        <v>12</v>
      </c>
      <c r="B42" s="10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8"/>
      <c r="B43" s="88"/>
      <c r="C43" s="88"/>
      <c r="D43" s="88"/>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3"/>
      <c r="B44" s="83"/>
      <c r="C44" s="83"/>
      <c r="D44" s="83"/>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3">
        <v>13</v>
      </c>
      <c r="B45" s="10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8"/>
      <c r="B46" s="88"/>
      <c r="C46" s="88"/>
      <c r="D46" s="88"/>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3"/>
      <c r="B47" s="83"/>
      <c r="C47" s="83"/>
      <c r="D47" s="83"/>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3">
        <v>14</v>
      </c>
      <c r="B48" s="10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8"/>
      <c r="B49" s="88"/>
      <c r="C49" s="88"/>
      <c r="D49" s="88"/>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3"/>
      <c r="B50" s="83"/>
      <c r="C50" s="83"/>
      <c r="D50" s="83"/>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3">
        <v>15</v>
      </c>
      <c r="B51" s="10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8"/>
      <c r="B52" s="88"/>
      <c r="C52" s="88"/>
      <c r="D52" s="88"/>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3"/>
      <c r="B53" s="83"/>
      <c r="C53" s="83"/>
      <c r="D53" s="83"/>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3">
        <v>16</v>
      </c>
      <c r="B54" s="10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8"/>
      <c r="B55" s="88"/>
      <c r="C55" s="88"/>
      <c r="D55" s="88"/>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3"/>
      <c r="B56" s="83"/>
      <c r="C56" s="83"/>
      <c r="D56" s="83"/>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3">
        <v>17</v>
      </c>
      <c r="B57" s="10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8"/>
      <c r="B58" s="88"/>
      <c r="C58" s="88"/>
      <c r="D58" s="88"/>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3"/>
      <c r="B59" s="83"/>
      <c r="C59" s="83"/>
      <c r="D59" s="83"/>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3">
        <v>18</v>
      </c>
      <c r="B60" s="10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8"/>
      <c r="B61" s="88"/>
      <c r="C61" s="88"/>
      <c r="D61" s="88"/>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3"/>
      <c r="B62" s="83"/>
      <c r="C62" s="83"/>
      <c r="D62" s="83"/>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3">
        <v>19</v>
      </c>
      <c r="B63" s="10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8"/>
      <c r="B64" s="88"/>
      <c r="C64" s="88"/>
      <c r="D64" s="88"/>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3"/>
      <c r="B65" s="83"/>
      <c r="C65" s="83"/>
      <c r="D65" s="83"/>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3">
        <v>20</v>
      </c>
      <c r="B66" s="10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8"/>
      <c r="B67" s="88"/>
      <c r="C67" s="88"/>
      <c r="D67" s="88"/>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3"/>
      <c r="B68" s="83"/>
      <c r="C68" s="83"/>
      <c r="D68" s="83"/>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32" priority="1">
      <formula>IF($D9="No aplica",1,0)</formula>
    </cfRule>
  </conditionalFormatting>
  <conditionalFormatting sqref="U9:U68">
    <cfRule type="cellIs" dxfId="231" priority="2" operator="equal">
      <formula>0</formula>
    </cfRule>
  </conditionalFormatting>
  <conditionalFormatting sqref="V9:V68">
    <cfRule type="cellIs" dxfId="230" priority="3" operator="equal">
      <formula>0</formula>
    </cfRule>
  </conditionalFormatting>
  <conditionalFormatting sqref="E15:V17">
    <cfRule type="expression" dxfId="229" priority="4">
      <formula>IF($D$15="No aplica",1,0)</formula>
    </cfRule>
  </conditionalFormatting>
  <conditionalFormatting sqref="E18:V20">
    <cfRule type="expression" dxfId="228" priority="5">
      <formula>IF($D$18="No aplica",1,0)</formula>
    </cfRule>
  </conditionalFormatting>
  <conditionalFormatting sqref="E21:V23">
    <cfRule type="expression" dxfId="227" priority="6">
      <formula>IF($D$21="No aplica",1,0)</formula>
    </cfRule>
  </conditionalFormatting>
  <conditionalFormatting sqref="E24:V26">
    <cfRule type="expression" dxfId="226" priority="7">
      <formula>IF($D$24="No aplica",1,0)</formula>
    </cfRule>
  </conditionalFormatting>
  <conditionalFormatting sqref="E27:V29">
    <cfRule type="expression" dxfId="225" priority="8">
      <formula>IF($D$27="No aplica",1,0)</formula>
    </cfRule>
  </conditionalFormatting>
  <conditionalFormatting sqref="E30:V32">
    <cfRule type="expression" dxfId="224" priority="9">
      <formula>IF($D$30="No aplica",1,0)</formula>
    </cfRule>
  </conditionalFormatting>
  <conditionalFormatting sqref="E33:V35">
    <cfRule type="expression" dxfId="223" priority="10">
      <formula>IF($D$33="No aplica",1,0)</formula>
    </cfRule>
  </conditionalFormatting>
  <conditionalFormatting sqref="E36:V38">
    <cfRule type="expression" dxfId="222" priority="11">
      <formula>IF($D$36="No aplica",1,0)</formula>
    </cfRule>
  </conditionalFormatting>
  <conditionalFormatting sqref="E39:V41">
    <cfRule type="expression" dxfId="221" priority="12">
      <formula>IF($D$39="No aplica",1,0)</formula>
    </cfRule>
  </conditionalFormatting>
  <conditionalFormatting sqref="E42:V44">
    <cfRule type="expression" dxfId="220" priority="13">
      <formula>IF($D$42="No aplica",1,0)</formula>
    </cfRule>
  </conditionalFormatting>
  <conditionalFormatting sqref="E45:V47">
    <cfRule type="expression" dxfId="219" priority="14">
      <formula>IF($D$45="No aplica",1,0)</formula>
    </cfRule>
  </conditionalFormatting>
  <conditionalFormatting sqref="E48:V50">
    <cfRule type="expression" dxfId="218" priority="15">
      <formula>IF($D$48="No aplica",1,0)</formula>
    </cfRule>
  </conditionalFormatting>
  <conditionalFormatting sqref="E51:V53">
    <cfRule type="expression" dxfId="217" priority="16">
      <formula>IF($D$51="No aplica",1,0)</formula>
    </cfRule>
  </conditionalFormatting>
  <conditionalFormatting sqref="E54:V56">
    <cfRule type="expression" dxfId="216" priority="17">
      <formula>IF($D$54="No aplica",1,0)</formula>
    </cfRule>
  </conditionalFormatting>
  <conditionalFormatting sqref="E57:V59">
    <cfRule type="expression" dxfId="215" priority="18">
      <formula>IF($D$57="No aplica",1,0)</formula>
    </cfRule>
  </conditionalFormatting>
  <conditionalFormatting sqref="E60:V62">
    <cfRule type="expression" dxfId="214" priority="19">
      <formula>IF($D$60="No aplica",1,0)</formula>
    </cfRule>
  </conditionalFormatting>
  <conditionalFormatting sqref="E63:V65">
    <cfRule type="expression" dxfId="213" priority="20">
      <formula>IF($D$63="No aplica",1,0)</formula>
    </cfRule>
  </conditionalFormatting>
  <conditionalFormatting sqref="E66:V68">
    <cfRule type="expression" dxfId="212" priority="21">
      <formula>IF($D$66="No aplica",1,0)</formula>
    </cfRule>
  </conditionalFormatting>
  <conditionalFormatting sqref="E12:V14">
    <cfRule type="expression" dxfId="211" priority="22">
      <formula>IF($D$12="No aplica",1,0)</formula>
    </cfRule>
  </conditionalFormatting>
  <conditionalFormatting sqref="E9:V11">
    <cfRule type="expression" dxfId="210"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Listas!$L$2:$L$4</xm:f>
          </x14:formula1>
          <xm:sqref>M9:M68</xm:sqref>
        </x14:dataValidation>
        <x14:dataValidation type="list" allowBlank="1" showErrorMessage="1">
          <x14:formula1>
            <xm:f>Listas!$J$2:$J$4</xm:f>
          </x14:formula1>
          <xm:sqref>K9:K68</xm:sqref>
        </x14:dataValidation>
        <x14:dataValidation type="list" allowBlank="1" showErrorMessage="1">
          <x14:formula1>
            <xm:f>Listas!$I$2:$I$5</xm:f>
          </x14:formula1>
          <xm:sqref>I9:I68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31.28515625" customWidth="1"/>
    <col min="6" max="6" width="15.42578125" customWidth="1"/>
    <col min="7" max="7" width="35.28515625" customWidth="1"/>
    <col min="8" max="8" width="36.85546875" customWidth="1"/>
    <col min="9" max="9" width="35.1406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68"/>
      <c r="AA1" s="100" t="s">
        <v>332</v>
      </c>
      <c r="AB1" s="60"/>
      <c r="AC1" s="3"/>
      <c r="AD1" s="3"/>
      <c r="AE1" s="3"/>
      <c r="AF1" s="3"/>
      <c r="AG1" s="3"/>
      <c r="AH1" s="3"/>
      <c r="AI1" s="3"/>
      <c r="AJ1" s="3"/>
      <c r="AK1" s="3"/>
      <c r="AL1" s="3"/>
      <c r="AM1" s="3"/>
      <c r="AN1" s="3"/>
      <c r="AO1" s="3"/>
      <c r="AP1" s="3"/>
      <c r="AQ1" s="3"/>
      <c r="AR1" s="3"/>
    </row>
    <row r="2" spans="1:44" ht="16.5" customHeight="1">
      <c r="A2" s="69"/>
      <c r="B2" s="70"/>
      <c r="C2" s="69"/>
      <c r="D2" s="75"/>
      <c r="E2" s="75"/>
      <c r="F2" s="75"/>
      <c r="G2" s="75"/>
      <c r="H2" s="75"/>
      <c r="I2" s="75"/>
      <c r="J2" s="75"/>
      <c r="K2" s="75"/>
      <c r="L2" s="75"/>
      <c r="M2" s="75"/>
      <c r="N2" s="75"/>
      <c r="O2" s="75"/>
      <c r="P2" s="75"/>
      <c r="Q2" s="75"/>
      <c r="R2" s="75"/>
      <c r="S2" s="75"/>
      <c r="T2" s="75"/>
      <c r="U2" s="75"/>
      <c r="V2" s="75"/>
      <c r="W2" s="75"/>
      <c r="X2" s="75"/>
      <c r="Y2" s="75"/>
      <c r="Z2" s="70"/>
      <c r="AA2" s="100" t="s">
        <v>333</v>
      </c>
      <c r="AB2" s="60"/>
      <c r="AC2" s="3"/>
      <c r="AD2" s="3"/>
      <c r="AE2" s="3"/>
      <c r="AF2" s="3"/>
      <c r="AG2" s="3"/>
      <c r="AH2" s="3"/>
      <c r="AI2" s="3"/>
      <c r="AJ2" s="3"/>
      <c r="AK2" s="3"/>
      <c r="AL2" s="3"/>
      <c r="AM2" s="3"/>
      <c r="AN2" s="3"/>
      <c r="AO2" s="3"/>
      <c r="AP2" s="3"/>
      <c r="AQ2" s="3"/>
      <c r="AR2" s="3"/>
    </row>
    <row r="3" spans="1:44" ht="14.25" customHeight="1">
      <c r="A3" s="69"/>
      <c r="B3" s="70"/>
      <c r="C3" s="69"/>
      <c r="D3" s="75"/>
      <c r="E3" s="75"/>
      <c r="F3" s="75"/>
      <c r="G3" s="75"/>
      <c r="H3" s="75"/>
      <c r="I3" s="75"/>
      <c r="J3" s="75"/>
      <c r="K3" s="75"/>
      <c r="L3" s="75"/>
      <c r="M3" s="75"/>
      <c r="N3" s="75"/>
      <c r="O3" s="75"/>
      <c r="P3" s="75"/>
      <c r="Q3" s="75"/>
      <c r="R3" s="75"/>
      <c r="S3" s="75"/>
      <c r="T3" s="75"/>
      <c r="U3" s="75"/>
      <c r="V3" s="75"/>
      <c r="W3" s="75"/>
      <c r="X3" s="75"/>
      <c r="Y3" s="75"/>
      <c r="Z3" s="70"/>
      <c r="AA3" s="100" t="s">
        <v>334</v>
      </c>
      <c r="AB3" s="60"/>
      <c r="AC3" s="3"/>
      <c r="AD3" s="3"/>
      <c r="AE3" s="3"/>
      <c r="AF3" s="3"/>
      <c r="AG3" s="3"/>
      <c r="AH3" s="3"/>
      <c r="AI3" s="3"/>
      <c r="AJ3" s="3"/>
      <c r="AK3" s="3"/>
      <c r="AL3" s="3"/>
      <c r="AM3" s="3"/>
      <c r="AN3" s="3"/>
      <c r="AO3" s="3"/>
      <c r="AP3" s="3"/>
      <c r="AQ3" s="3"/>
      <c r="AR3" s="3"/>
    </row>
    <row r="4" spans="1:44" ht="14.25" customHeight="1">
      <c r="A4" s="71"/>
      <c r="B4" s="72"/>
      <c r="C4" s="71"/>
      <c r="D4" s="76"/>
      <c r="E4" s="76"/>
      <c r="F4" s="76"/>
      <c r="G4" s="76"/>
      <c r="H4" s="76"/>
      <c r="I4" s="76"/>
      <c r="J4" s="76"/>
      <c r="K4" s="76"/>
      <c r="L4" s="76"/>
      <c r="M4" s="76"/>
      <c r="N4" s="76"/>
      <c r="O4" s="76"/>
      <c r="P4" s="76"/>
      <c r="Q4" s="76"/>
      <c r="R4" s="76"/>
      <c r="S4" s="76"/>
      <c r="T4" s="76"/>
      <c r="U4" s="76"/>
      <c r="V4" s="76"/>
      <c r="W4" s="76"/>
      <c r="X4" s="76"/>
      <c r="Y4" s="76"/>
      <c r="Z4" s="72"/>
      <c r="AA4" s="100" t="s">
        <v>335</v>
      </c>
      <c r="AB4" s="60"/>
      <c r="AC4" s="3"/>
      <c r="AD4" s="3"/>
      <c r="AE4" s="3"/>
      <c r="AF4" s="3"/>
      <c r="AG4" s="3"/>
      <c r="AH4" s="3"/>
      <c r="AI4" s="3"/>
      <c r="AJ4" s="3"/>
      <c r="AK4" s="3"/>
      <c r="AL4" s="3"/>
      <c r="AM4" s="3"/>
      <c r="AN4" s="3"/>
      <c r="AO4" s="3"/>
      <c r="AP4" s="3"/>
      <c r="AQ4" s="3"/>
      <c r="AR4" s="3"/>
    </row>
    <row r="5" spans="1:44" ht="14.2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0" t="s">
        <v>139</v>
      </c>
      <c r="B6" s="59"/>
      <c r="C6" s="59"/>
      <c r="D6" s="60"/>
      <c r="E6" s="90" t="s">
        <v>266</v>
      </c>
      <c r="F6" s="59"/>
      <c r="G6" s="59"/>
      <c r="H6" s="59"/>
      <c r="I6" s="59"/>
      <c r="J6" s="60"/>
      <c r="K6" s="90" t="s">
        <v>336</v>
      </c>
      <c r="L6" s="59"/>
      <c r="M6" s="59"/>
      <c r="N6" s="59"/>
      <c r="O6" s="59"/>
      <c r="P6" s="59"/>
      <c r="Q6" s="59"/>
      <c r="R6" s="59"/>
      <c r="S6" s="59"/>
      <c r="T6" s="59"/>
      <c r="U6" s="59"/>
      <c r="V6" s="59"/>
      <c r="W6" s="59"/>
      <c r="X6" s="59"/>
      <c r="Y6" s="59"/>
      <c r="Z6" s="59"/>
      <c r="AA6" s="59"/>
      <c r="AB6" s="60"/>
      <c r="AC6" s="3"/>
      <c r="AD6" s="3"/>
      <c r="AE6" s="3"/>
      <c r="AF6" s="3"/>
      <c r="AG6" s="3"/>
      <c r="AH6" s="3"/>
      <c r="AI6" s="3"/>
      <c r="AJ6" s="3"/>
      <c r="AK6" s="3"/>
      <c r="AL6" s="3"/>
      <c r="AM6" s="3"/>
      <c r="AN6" s="3"/>
      <c r="AO6" s="3"/>
      <c r="AP6" s="3"/>
      <c r="AQ6" s="3"/>
      <c r="AR6" s="3"/>
    </row>
    <row r="7" spans="1:44" ht="18" customHeight="1">
      <c r="A7" s="87" t="s">
        <v>137</v>
      </c>
      <c r="B7" s="89" t="s">
        <v>138</v>
      </c>
      <c r="C7" s="84" t="s">
        <v>146</v>
      </c>
      <c r="D7" s="84" t="s">
        <v>147</v>
      </c>
      <c r="E7" s="92" t="s">
        <v>263</v>
      </c>
      <c r="F7" s="92" t="s">
        <v>337</v>
      </c>
      <c r="G7" s="92" t="s">
        <v>338</v>
      </c>
      <c r="H7" s="92" t="s">
        <v>339</v>
      </c>
      <c r="I7" s="92" t="s">
        <v>340</v>
      </c>
      <c r="J7" s="92" t="s">
        <v>341</v>
      </c>
      <c r="K7" s="111" t="s">
        <v>342</v>
      </c>
      <c r="L7" s="111" t="s">
        <v>343</v>
      </c>
      <c r="M7" s="111" t="s">
        <v>344</v>
      </c>
      <c r="N7" s="111" t="s">
        <v>345</v>
      </c>
      <c r="O7" s="111" t="s">
        <v>346</v>
      </c>
      <c r="P7" s="111" t="s">
        <v>347</v>
      </c>
      <c r="Q7" s="111" t="s">
        <v>348</v>
      </c>
      <c r="R7" s="84" t="s">
        <v>349</v>
      </c>
      <c r="S7" s="84" t="s">
        <v>350</v>
      </c>
      <c r="T7" s="84" t="s">
        <v>351</v>
      </c>
      <c r="U7" s="92" t="s">
        <v>352</v>
      </c>
      <c r="V7" s="84" t="s">
        <v>353</v>
      </c>
      <c r="W7" s="84" t="s">
        <v>354</v>
      </c>
      <c r="X7" s="84" t="s">
        <v>355</v>
      </c>
      <c r="Y7" s="84" t="s">
        <v>356</v>
      </c>
      <c r="Z7" s="92" t="s">
        <v>357</v>
      </c>
      <c r="AA7" s="84" t="s">
        <v>358</v>
      </c>
      <c r="AB7" s="84" t="s">
        <v>359</v>
      </c>
      <c r="AC7" s="3"/>
      <c r="AD7" s="3"/>
      <c r="AE7" s="3"/>
      <c r="AF7" s="3"/>
      <c r="AG7" s="3"/>
      <c r="AH7" s="3"/>
      <c r="AI7" s="3"/>
      <c r="AJ7" s="3"/>
      <c r="AK7" s="3"/>
      <c r="AL7" s="3"/>
      <c r="AM7" s="3"/>
      <c r="AN7" s="3"/>
      <c r="AO7" s="3"/>
      <c r="AP7" s="3"/>
      <c r="AQ7" s="3"/>
      <c r="AR7" s="3"/>
    </row>
    <row r="8" spans="1:44" ht="59.25" customHeight="1">
      <c r="A8" s="83"/>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16"/>
      <c r="AD8" s="16"/>
      <c r="AE8" s="16"/>
      <c r="AF8" s="16"/>
      <c r="AG8" s="16"/>
      <c r="AH8" s="16"/>
      <c r="AI8" s="16"/>
      <c r="AJ8" s="16"/>
      <c r="AK8" s="16"/>
      <c r="AL8" s="16"/>
      <c r="AM8" s="16"/>
      <c r="AN8" s="16"/>
      <c r="AO8" s="16"/>
      <c r="AP8" s="16"/>
      <c r="AQ8" s="16"/>
      <c r="AR8" s="16"/>
    </row>
    <row r="9" spans="1:44" ht="57.75" customHeight="1">
      <c r="A9" s="93">
        <v>1</v>
      </c>
      <c r="B9" s="109"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Direccionamiento Estratégico</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360</v>
      </c>
      <c r="F9" s="26" t="s">
        <v>361</v>
      </c>
      <c r="G9" s="27" t="s">
        <v>362</v>
      </c>
      <c r="H9" s="26" t="s">
        <v>363</v>
      </c>
      <c r="I9" s="27" t="s">
        <v>364</v>
      </c>
      <c r="J9" s="28" t="s">
        <v>365</v>
      </c>
      <c r="K9" s="29" t="s">
        <v>366</v>
      </c>
      <c r="L9" s="29" t="s">
        <v>367</v>
      </c>
      <c r="M9" s="29" t="s">
        <v>368</v>
      </c>
      <c r="N9" s="29" t="s">
        <v>369</v>
      </c>
      <c r="O9" s="29" t="s">
        <v>370</v>
      </c>
      <c r="P9" s="29" t="s">
        <v>371</v>
      </c>
      <c r="Q9" s="29" t="s">
        <v>372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373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0">
        <f>IF(AND(S9="",S10="",S11=""),"",AVERAGE(S9:S11))</f>
        <v>100</v>
      </c>
      <c r="X9" s="110" t="str">
        <f>IF(W9="","",
IF(W9=100,"Fuerte",
IF(W9&lt;50,"Débil",
IF(OR(W9&gt;=50,W9&lt;100),"Moderado",""))))</f>
        <v>Fuerte</v>
      </c>
      <c r="Y9" s="94" t="str">
        <f>IF(X9="","",IF(X9="Fuerte","NO","SI"))</f>
        <v>NO</v>
      </c>
      <c r="Z9" s="94" t="s">
        <v>374</v>
      </c>
      <c r="AA9" s="94">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99"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37.5" customHeight="1">
      <c r="A10" s="88"/>
      <c r="B10" s="88"/>
      <c r="C10" s="88"/>
      <c r="D10" s="88"/>
      <c r="E10" s="26" t="s">
        <v>360</v>
      </c>
      <c r="F10" s="26" t="s">
        <v>375</v>
      </c>
      <c r="G10" s="27" t="s">
        <v>376</v>
      </c>
      <c r="H10" s="26" t="s">
        <v>377</v>
      </c>
      <c r="I10" s="27" t="s">
        <v>364</v>
      </c>
      <c r="J10" s="28" t="s">
        <v>378</v>
      </c>
      <c r="K10" s="29" t="s">
        <v>366</v>
      </c>
      <c r="L10" s="29" t="s">
        <v>367</v>
      </c>
      <c r="M10" s="29" t="s">
        <v>368</v>
      </c>
      <c r="N10" s="29" t="s">
        <v>369</v>
      </c>
      <c r="O10" s="29" t="s">
        <v>370</v>
      </c>
      <c r="P10" s="29" t="s">
        <v>371</v>
      </c>
      <c r="Q10" s="29" t="s">
        <v>372</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373</v>
      </c>
      <c r="V10" s="23" t="str">
        <f t="shared" si="2"/>
        <v>Fuerte</v>
      </c>
      <c r="W10" s="88"/>
      <c r="X10" s="88"/>
      <c r="Y10" s="88"/>
      <c r="Z10" s="88"/>
      <c r="AA10" s="88"/>
      <c r="AB10" s="88"/>
      <c r="AC10" s="3"/>
      <c r="AD10" s="3"/>
      <c r="AE10" s="3"/>
      <c r="AF10" s="3"/>
      <c r="AG10" s="3"/>
      <c r="AH10" s="3"/>
      <c r="AI10" s="3"/>
      <c r="AJ10" s="3"/>
      <c r="AK10" s="3"/>
      <c r="AL10" s="3"/>
      <c r="AM10" s="3"/>
      <c r="AN10" s="3"/>
      <c r="AO10" s="3"/>
      <c r="AP10" s="3"/>
      <c r="AQ10" s="3"/>
      <c r="AR10" s="3"/>
    </row>
    <row r="11" spans="1:44" ht="45.75" customHeight="1">
      <c r="A11" s="83"/>
      <c r="B11" s="83"/>
      <c r="C11" s="83"/>
      <c r="D11" s="83"/>
      <c r="E11" s="30"/>
      <c r="F11" s="26"/>
      <c r="G11" s="26"/>
      <c r="H11" s="28"/>
      <c r="I11" s="28"/>
      <c r="J11" s="28"/>
      <c r="K11" s="29"/>
      <c r="L11" s="29"/>
      <c r="M11" s="29"/>
      <c r="N11" s="29"/>
      <c r="O11" s="29"/>
      <c r="P11" s="29"/>
      <c r="Q11" s="29"/>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3"/>
      <c r="X11" s="83"/>
      <c r="Y11" s="83"/>
      <c r="Z11" s="83"/>
      <c r="AA11" s="83"/>
      <c r="AB11" s="83"/>
      <c r="AC11" s="3"/>
      <c r="AD11" s="3"/>
      <c r="AE11" s="3"/>
      <c r="AF11" s="3"/>
      <c r="AG11" s="3"/>
      <c r="AH11" s="3"/>
      <c r="AI11" s="3"/>
      <c r="AJ11" s="3"/>
      <c r="AK11" s="3"/>
      <c r="AL11" s="3"/>
      <c r="AM11" s="3"/>
      <c r="AN11" s="3"/>
      <c r="AO11" s="3"/>
      <c r="AP11" s="3"/>
      <c r="AQ11" s="3"/>
      <c r="AR11" s="3"/>
    </row>
    <row r="12" spans="1:44" ht="45.75" customHeight="1">
      <c r="A12" s="93">
        <v>2</v>
      </c>
      <c r="B12" s="109"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27"/>
      <c r="I12" s="27"/>
      <c r="J12" s="27"/>
      <c r="K12" s="29"/>
      <c r="L12" s="29"/>
      <c r="M12" s="29"/>
      <c r="N12" s="29"/>
      <c r="O12" s="29"/>
      <c r="P12" s="29"/>
      <c r="Q12" s="29"/>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0" t="str">
        <f>IF(AND(S12="",S13="",S14=""),"",AVERAGE(S12:S14))</f>
        <v/>
      </c>
      <c r="X12" s="110" t="str">
        <f>IF(W12="","",
IF(W12=100,"Fuerte",
IF(W12&lt;50,"Débil",
IF(OR(W12&gt;=50,W12&lt;100),"Moderado",""))))</f>
        <v/>
      </c>
      <c r="Y12" s="94" t="str">
        <f>IF(X12="","",IF(X12="Fuerte","NO","SI"))</f>
        <v/>
      </c>
      <c r="Z12" s="94"/>
      <c r="AA12" s="94"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9"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8"/>
      <c r="B13" s="88"/>
      <c r="C13" s="88"/>
      <c r="D13" s="88"/>
      <c r="E13" s="30"/>
      <c r="F13" s="30"/>
      <c r="G13" s="30"/>
      <c r="H13" s="27"/>
      <c r="I13" s="27"/>
      <c r="J13" s="27"/>
      <c r="K13" s="29"/>
      <c r="L13" s="29"/>
      <c r="M13" s="29"/>
      <c r="N13" s="29"/>
      <c r="O13" s="29"/>
      <c r="P13" s="29"/>
      <c r="Q13" s="29"/>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8"/>
      <c r="X13" s="88"/>
      <c r="Y13" s="88"/>
      <c r="Z13" s="88"/>
      <c r="AA13" s="88"/>
      <c r="AB13" s="88"/>
      <c r="AC13" s="3"/>
      <c r="AD13" s="3"/>
      <c r="AE13" s="3"/>
      <c r="AF13" s="3"/>
      <c r="AG13" s="3"/>
      <c r="AH13" s="3"/>
      <c r="AI13" s="3"/>
      <c r="AJ13" s="3"/>
      <c r="AK13" s="3"/>
      <c r="AL13" s="3"/>
      <c r="AM13" s="3"/>
      <c r="AN13" s="3"/>
      <c r="AO13" s="3"/>
      <c r="AP13" s="3"/>
      <c r="AQ13" s="3"/>
      <c r="AR13" s="3"/>
    </row>
    <row r="14" spans="1:44" ht="45.75" customHeight="1">
      <c r="A14" s="83"/>
      <c r="B14" s="83"/>
      <c r="C14" s="83"/>
      <c r="D14" s="83"/>
      <c r="E14" s="30"/>
      <c r="F14" s="30"/>
      <c r="G14" s="30"/>
      <c r="H14" s="27"/>
      <c r="I14" s="27"/>
      <c r="J14" s="27"/>
      <c r="K14" s="29"/>
      <c r="L14" s="29"/>
      <c r="M14" s="29"/>
      <c r="N14" s="29"/>
      <c r="O14" s="29"/>
      <c r="P14" s="29"/>
      <c r="Q14" s="29"/>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3"/>
      <c r="X14" s="83"/>
      <c r="Y14" s="83"/>
      <c r="Z14" s="83"/>
      <c r="AA14" s="83"/>
      <c r="AB14" s="83"/>
      <c r="AC14" s="3"/>
      <c r="AD14" s="3"/>
      <c r="AE14" s="3"/>
      <c r="AF14" s="3"/>
      <c r="AG14" s="3"/>
      <c r="AH14" s="3"/>
      <c r="AI14" s="3"/>
      <c r="AJ14" s="3"/>
      <c r="AK14" s="3"/>
      <c r="AL14" s="3"/>
      <c r="AM14" s="3"/>
      <c r="AN14" s="3"/>
      <c r="AO14" s="3"/>
      <c r="AP14" s="3"/>
      <c r="AQ14" s="3"/>
      <c r="AR14" s="3"/>
    </row>
    <row r="15" spans="1:44" ht="45.75" customHeight="1">
      <c r="A15" s="93">
        <v>3</v>
      </c>
      <c r="B15" s="109"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0"/>
      <c r="F15" s="30"/>
      <c r="G15" s="30"/>
      <c r="H15" s="27"/>
      <c r="I15" s="27"/>
      <c r="J15" s="27"/>
      <c r="K15" s="29"/>
      <c r="L15" s="29"/>
      <c r="M15" s="29"/>
      <c r="N15" s="29"/>
      <c r="O15" s="29"/>
      <c r="P15" s="29"/>
      <c r="Q15" s="29"/>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0" t="str">
        <f>IF(AND(S15="",S16="",S17=""),"",AVERAGE(S15:S17))</f>
        <v/>
      </c>
      <c r="X15" s="110" t="str">
        <f>IF(W15="","",
IF(W15=100,"Fuerte",
IF(W15&lt;50,"Débil",
IF(OR(W15&gt;=50,W15&lt;100),"Moderado",""))))</f>
        <v/>
      </c>
      <c r="Y15" s="94" t="str">
        <f>IF(X15="","",IF(X15="Fuerte","NO","SI"))</f>
        <v/>
      </c>
      <c r="Z15" s="94"/>
      <c r="AA15" s="9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9"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8"/>
      <c r="B16" s="88"/>
      <c r="C16" s="88"/>
      <c r="D16" s="88"/>
      <c r="E16" s="30"/>
      <c r="F16" s="30"/>
      <c r="G16" s="30"/>
      <c r="H16" s="27"/>
      <c r="I16" s="27"/>
      <c r="J16" s="27"/>
      <c r="K16" s="29"/>
      <c r="L16" s="29"/>
      <c r="M16" s="29"/>
      <c r="N16" s="29"/>
      <c r="O16" s="29"/>
      <c r="P16" s="29"/>
      <c r="Q16" s="29"/>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8"/>
      <c r="X16" s="88"/>
      <c r="Y16" s="88"/>
      <c r="Z16" s="88"/>
      <c r="AA16" s="88"/>
      <c r="AB16" s="88"/>
      <c r="AC16" s="3"/>
      <c r="AD16" s="3"/>
      <c r="AE16" s="3"/>
      <c r="AF16" s="3"/>
      <c r="AG16" s="3"/>
      <c r="AH16" s="3"/>
      <c r="AI16" s="3"/>
      <c r="AJ16" s="3"/>
      <c r="AK16" s="3"/>
      <c r="AL16" s="3"/>
      <c r="AM16" s="3"/>
      <c r="AN16" s="3"/>
      <c r="AO16" s="3"/>
      <c r="AP16" s="3"/>
      <c r="AQ16" s="3"/>
      <c r="AR16" s="3"/>
    </row>
    <row r="17" spans="1:44" ht="45.75" customHeight="1">
      <c r="A17" s="83"/>
      <c r="B17" s="83"/>
      <c r="C17" s="83"/>
      <c r="D17" s="83"/>
      <c r="E17" s="30"/>
      <c r="F17" s="30"/>
      <c r="G17" s="30"/>
      <c r="H17" s="27"/>
      <c r="I17" s="27"/>
      <c r="J17" s="27"/>
      <c r="K17" s="29"/>
      <c r="L17" s="29"/>
      <c r="M17" s="29"/>
      <c r="N17" s="29"/>
      <c r="O17" s="29"/>
      <c r="P17" s="29"/>
      <c r="Q17" s="29"/>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3"/>
      <c r="X17" s="83"/>
      <c r="Y17" s="83"/>
      <c r="Z17" s="83"/>
      <c r="AA17" s="83"/>
      <c r="AB17" s="83"/>
      <c r="AC17" s="3"/>
      <c r="AD17" s="3"/>
      <c r="AE17" s="3"/>
      <c r="AF17" s="3"/>
      <c r="AG17" s="3"/>
      <c r="AH17" s="3"/>
      <c r="AI17" s="3"/>
      <c r="AJ17" s="3"/>
      <c r="AK17" s="3"/>
      <c r="AL17" s="3"/>
      <c r="AM17" s="3"/>
      <c r="AN17" s="3"/>
      <c r="AO17" s="3"/>
      <c r="AP17" s="3"/>
      <c r="AQ17" s="3"/>
      <c r="AR17" s="3"/>
    </row>
    <row r="18" spans="1:44" ht="63" customHeight="1">
      <c r="A18" s="93">
        <v>4</v>
      </c>
      <c r="B18" s="109"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Direccionamiento Estratégico</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Afectación reputacional por ocultar información pública, dando incumplimiento a la Ley 1712 de 2014 y a la Resolución 1519 de 2020 para beneficio de un tercero</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30" t="s">
        <v>379</v>
      </c>
      <c r="F18" s="30" t="s">
        <v>380</v>
      </c>
      <c r="G18" s="27" t="s">
        <v>381</v>
      </c>
      <c r="H18" s="31" t="s">
        <v>382</v>
      </c>
      <c r="I18" s="27" t="s">
        <v>383</v>
      </c>
      <c r="J18" s="27" t="s">
        <v>384</v>
      </c>
      <c r="K18" s="29" t="s">
        <v>366</v>
      </c>
      <c r="L18" s="29" t="s">
        <v>367</v>
      </c>
      <c r="M18" s="29" t="s">
        <v>368</v>
      </c>
      <c r="N18" s="29" t="s">
        <v>369</v>
      </c>
      <c r="O18" s="29" t="s">
        <v>370</v>
      </c>
      <c r="P18" s="29" t="s">
        <v>371</v>
      </c>
      <c r="Q18" s="29" t="s">
        <v>372</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373</v>
      </c>
      <c r="V18" s="23" t="str">
        <f t="shared" si="2"/>
        <v>Fuerte</v>
      </c>
      <c r="W18" s="110">
        <f>IF(AND(S18="",S19="",S20=""),"",AVERAGE(S18:S20))</f>
        <v>100</v>
      </c>
      <c r="X18" s="110" t="str">
        <f>IF(W18="","",
IF(W18=100,"Fuerte",
IF(W18&lt;50,"Débil",
IF(OR(W18&gt;=50,W18&lt;100),"Moderado",""))))</f>
        <v>Fuerte</v>
      </c>
      <c r="Y18" s="94" t="str">
        <f>IF(X18="","",IF(X18="Fuerte","NO","SI"))</f>
        <v>NO</v>
      </c>
      <c r="Z18" s="94" t="s">
        <v>385</v>
      </c>
      <c r="AA18" s="94">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99"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5.75" customHeight="1">
      <c r="A19" s="88"/>
      <c r="B19" s="88"/>
      <c r="C19" s="88"/>
      <c r="D19" s="88"/>
      <c r="E19" s="30"/>
      <c r="F19" s="30"/>
      <c r="G19" s="30"/>
      <c r="H19" s="27"/>
      <c r="I19" s="27"/>
      <c r="J19" s="27"/>
      <c r="K19" s="29"/>
      <c r="L19" s="29"/>
      <c r="M19" s="29"/>
      <c r="N19" s="29"/>
      <c r="O19" s="29"/>
      <c r="P19" s="29"/>
      <c r="Q19" s="29"/>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8"/>
      <c r="X19" s="88"/>
      <c r="Y19" s="88"/>
      <c r="Z19" s="88"/>
      <c r="AA19" s="88"/>
      <c r="AB19" s="88"/>
      <c r="AC19" s="3"/>
      <c r="AD19" s="3"/>
      <c r="AE19" s="3"/>
      <c r="AF19" s="3"/>
      <c r="AG19" s="3"/>
      <c r="AH19" s="3"/>
      <c r="AI19" s="3"/>
      <c r="AJ19" s="3"/>
      <c r="AK19" s="3"/>
      <c r="AL19" s="3"/>
      <c r="AM19" s="3"/>
      <c r="AN19" s="3"/>
      <c r="AO19" s="3"/>
      <c r="AP19" s="3"/>
      <c r="AQ19" s="3"/>
      <c r="AR19" s="3"/>
    </row>
    <row r="20" spans="1:44" ht="45.75" customHeight="1">
      <c r="A20" s="83"/>
      <c r="B20" s="83"/>
      <c r="C20" s="83"/>
      <c r="D20" s="83"/>
      <c r="E20" s="30"/>
      <c r="F20" s="30"/>
      <c r="G20" s="30"/>
      <c r="H20" s="27"/>
      <c r="I20" s="27"/>
      <c r="J20" s="27"/>
      <c r="K20" s="29"/>
      <c r="L20" s="29"/>
      <c r="M20" s="29"/>
      <c r="N20" s="29"/>
      <c r="O20" s="29"/>
      <c r="P20" s="29"/>
      <c r="Q20" s="29"/>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3"/>
      <c r="X20" s="83"/>
      <c r="Y20" s="83"/>
      <c r="Z20" s="83"/>
      <c r="AA20" s="83"/>
      <c r="AB20" s="83"/>
      <c r="AC20" s="3"/>
      <c r="AD20" s="3"/>
      <c r="AE20" s="3"/>
      <c r="AF20" s="3"/>
      <c r="AG20" s="3"/>
      <c r="AH20" s="3"/>
      <c r="AI20" s="3"/>
      <c r="AJ20" s="3"/>
      <c r="AK20" s="3"/>
      <c r="AL20" s="3"/>
      <c r="AM20" s="3"/>
      <c r="AN20" s="3"/>
      <c r="AO20" s="3"/>
      <c r="AP20" s="3"/>
      <c r="AQ20" s="3"/>
      <c r="AR20" s="3"/>
    </row>
    <row r="21" spans="1:44" ht="45.75" customHeight="1">
      <c r="A21" s="93">
        <v>5</v>
      </c>
      <c r="B21" s="109"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0"/>
      <c r="F21" s="30"/>
      <c r="G21" s="30"/>
      <c r="H21" s="27"/>
      <c r="I21" s="27"/>
      <c r="J21" s="27"/>
      <c r="K21" s="29"/>
      <c r="L21" s="29"/>
      <c r="M21" s="29"/>
      <c r="N21" s="29"/>
      <c r="O21" s="29"/>
      <c r="P21" s="29"/>
      <c r="Q21" s="29"/>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0" t="str">
        <f>IF(AND(S21="",S22="",S23=""),"",AVERAGE(S21:S23))</f>
        <v/>
      </c>
      <c r="X21" s="110" t="str">
        <f>IF(W21="","",
IF(W21=100,"Fuerte",
IF(W21&lt;50,"Débil",
IF(OR(W21&gt;=50,W21&lt;100),"Moderado",""))))</f>
        <v/>
      </c>
      <c r="Y21" s="94" t="str">
        <f>IF(X21="","",IF(X21="Fuerte","NO","SI"))</f>
        <v/>
      </c>
      <c r="Z21" s="94"/>
      <c r="AA21" s="9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9"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8"/>
      <c r="B22" s="88"/>
      <c r="C22" s="88"/>
      <c r="D22" s="88"/>
      <c r="E22" s="30"/>
      <c r="F22" s="30"/>
      <c r="G22" s="30"/>
      <c r="H22" s="27"/>
      <c r="I22" s="27"/>
      <c r="J22" s="27"/>
      <c r="K22" s="29"/>
      <c r="L22" s="29"/>
      <c r="M22" s="29"/>
      <c r="N22" s="29"/>
      <c r="O22" s="29"/>
      <c r="P22" s="29"/>
      <c r="Q22" s="29"/>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8"/>
      <c r="X22" s="88"/>
      <c r="Y22" s="88"/>
      <c r="Z22" s="88"/>
      <c r="AA22" s="88"/>
      <c r="AB22" s="88"/>
      <c r="AC22" s="3"/>
      <c r="AD22" s="3"/>
      <c r="AE22" s="3"/>
      <c r="AF22" s="3"/>
      <c r="AG22" s="3"/>
      <c r="AH22" s="3"/>
      <c r="AI22" s="3"/>
      <c r="AJ22" s="3"/>
      <c r="AK22" s="3"/>
      <c r="AL22" s="3"/>
      <c r="AM22" s="3"/>
      <c r="AN22" s="3"/>
      <c r="AO22" s="3"/>
      <c r="AP22" s="3"/>
      <c r="AQ22" s="3"/>
      <c r="AR22" s="3"/>
    </row>
    <row r="23" spans="1:44" ht="45.75" customHeight="1">
      <c r="A23" s="83"/>
      <c r="B23" s="83"/>
      <c r="C23" s="83"/>
      <c r="D23" s="83"/>
      <c r="E23" s="30"/>
      <c r="F23" s="30"/>
      <c r="G23" s="30"/>
      <c r="H23" s="27"/>
      <c r="I23" s="27"/>
      <c r="J23" s="27"/>
      <c r="K23" s="29"/>
      <c r="L23" s="29"/>
      <c r="M23" s="29"/>
      <c r="N23" s="29"/>
      <c r="O23" s="29"/>
      <c r="P23" s="29"/>
      <c r="Q23" s="29"/>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3"/>
      <c r="X23" s="83"/>
      <c r="Y23" s="83"/>
      <c r="Z23" s="83"/>
      <c r="AA23" s="83"/>
      <c r="AB23" s="83"/>
      <c r="AC23" s="3"/>
      <c r="AD23" s="3"/>
      <c r="AE23" s="3"/>
      <c r="AF23" s="3"/>
      <c r="AG23" s="3"/>
      <c r="AH23" s="3"/>
      <c r="AI23" s="3"/>
      <c r="AJ23" s="3"/>
      <c r="AK23" s="3"/>
      <c r="AL23" s="3"/>
      <c r="AM23" s="3"/>
      <c r="AN23" s="3"/>
      <c r="AO23" s="3"/>
      <c r="AP23" s="3"/>
      <c r="AQ23" s="3"/>
      <c r="AR23" s="3"/>
    </row>
    <row r="24" spans="1:44" ht="45.75" customHeight="1">
      <c r="A24" s="93">
        <v>6</v>
      </c>
      <c r="B24" s="109"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0"/>
      <c r="F24" s="30"/>
      <c r="G24" s="30"/>
      <c r="H24" s="27"/>
      <c r="I24" s="27"/>
      <c r="J24" s="27"/>
      <c r="K24" s="29"/>
      <c r="L24" s="29"/>
      <c r="M24" s="29"/>
      <c r="N24" s="29"/>
      <c r="O24" s="29"/>
      <c r="P24" s="29"/>
      <c r="Q24" s="29"/>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0" t="str">
        <f>IF(AND(S24="",S25="",S26=""),"",AVERAGE(S24:S26))</f>
        <v/>
      </c>
      <c r="X24" s="110" t="str">
        <f>IF(W24="","",
IF(W24=100,"Fuerte",
IF(W24&lt;50,"Débil",
IF(OR(W24&gt;=50,W24&lt;100),"Moderado",""))))</f>
        <v/>
      </c>
      <c r="Y24" s="94" t="str">
        <f>IF(X24="","",IF(X24="Fuerte","NO","SI"))</f>
        <v/>
      </c>
      <c r="Z24" s="94"/>
      <c r="AA24" s="9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9"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8"/>
      <c r="B25" s="88"/>
      <c r="C25" s="88"/>
      <c r="D25" s="88"/>
      <c r="E25" s="30"/>
      <c r="F25" s="30"/>
      <c r="G25" s="30"/>
      <c r="H25" s="27"/>
      <c r="I25" s="27"/>
      <c r="J25" s="27"/>
      <c r="K25" s="29"/>
      <c r="L25" s="29"/>
      <c r="M25" s="29"/>
      <c r="N25" s="29"/>
      <c r="O25" s="29"/>
      <c r="P25" s="29"/>
      <c r="Q25" s="29"/>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8"/>
      <c r="X25" s="88"/>
      <c r="Y25" s="88"/>
      <c r="Z25" s="88"/>
      <c r="AA25" s="88"/>
      <c r="AB25" s="88"/>
      <c r="AC25" s="3"/>
      <c r="AD25" s="3"/>
      <c r="AE25" s="3"/>
      <c r="AF25" s="3"/>
      <c r="AG25" s="3"/>
      <c r="AH25" s="3"/>
      <c r="AI25" s="3"/>
      <c r="AJ25" s="3"/>
      <c r="AK25" s="3"/>
      <c r="AL25" s="3"/>
      <c r="AM25" s="3"/>
      <c r="AN25" s="3"/>
      <c r="AO25" s="3"/>
      <c r="AP25" s="3"/>
      <c r="AQ25" s="3"/>
      <c r="AR25" s="3"/>
    </row>
    <row r="26" spans="1:44" ht="45.75" customHeight="1">
      <c r="A26" s="83"/>
      <c r="B26" s="83"/>
      <c r="C26" s="83"/>
      <c r="D26" s="83"/>
      <c r="E26" s="30"/>
      <c r="F26" s="30"/>
      <c r="G26" s="30"/>
      <c r="H26" s="27"/>
      <c r="I26" s="27"/>
      <c r="J26" s="27"/>
      <c r="K26" s="29"/>
      <c r="L26" s="29"/>
      <c r="M26" s="29"/>
      <c r="N26" s="29"/>
      <c r="O26" s="29"/>
      <c r="P26" s="29"/>
      <c r="Q26" s="29"/>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3"/>
      <c r="X26" s="83"/>
      <c r="Y26" s="83"/>
      <c r="Z26" s="83"/>
      <c r="AA26" s="83"/>
      <c r="AB26" s="83"/>
      <c r="AC26" s="3"/>
      <c r="AD26" s="3"/>
      <c r="AE26" s="3"/>
      <c r="AF26" s="3"/>
      <c r="AG26" s="3"/>
      <c r="AH26" s="3"/>
      <c r="AI26" s="3"/>
      <c r="AJ26" s="3"/>
      <c r="AK26" s="3"/>
      <c r="AL26" s="3"/>
      <c r="AM26" s="3"/>
      <c r="AN26" s="3"/>
      <c r="AO26" s="3"/>
      <c r="AP26" s="3"/>
      <c r="AQ26" s="3"/>
      <c r="AR26" s="3"/>
    </row>
    <row r="27" spans="1:44" ht="45.75" customHeight="1">
      <c r="A27" s="93">
        <v>7</v>
      </c>
      <c r="B27" s="109"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30"/>
      <c r="F27" s="30"/>
      <c r="G27" s="30"/>
      <c r="H27" s="27"/>
      <c r="I27" s="27"/>
      <c r="J27" s="27"/>
      <c r="K27" s="29"/>
      <c r="L27" s="29"/>
      <c r="M27" s="29"/>
      <c r="N27" s="29"/>
      <c r="O27" s="29"/>
      <c r="P27" s="29"/>
      <c r="Q27" s="29"/>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0" t="str">
        <f>IF(AND(S27="",S28="",S29=""),"",AVERAGE(S27:S29))</f>
        <v/>
      </c>
      <c r="X27" s="110" t="str">
        <f>IF(W27="","",
IF(W27=100,"Fuerte",
IF(W27&lt;50,"Débil",
IF(OR(W27&gt;=50,W27&lt;100),"Moderado",""))))</f>
        <v/>
      </c>
      <c r="Y27" s="94" t="str">
        <f>IF(X27="","",IF(X27="Fuerte","NO","SI"))</f>
        <v/>
      </c>
      <c r="Z27" s="94"/>
      <c r="AA27" s="9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9"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8"/>
      <c r="B28" s="88"/>
      <c r="C28" s="88"/>
      <c r="D28" s="88"/>
      <c r="E28" s="30"/>
      <c r="F28" s="30"/>
      <c r="G28" s="30"/>
      <c r="H28" s="27"/>
      <c r="I28" s="27"/>
      <c r="J28" s="27"/>
      <c r="K28" s="29"/>
      <c r="L28" s="29"/>
      <c r="M28" s="29"/>
      <c r="N28" s="29"/>
      <c r="O28" s="29"/>
      <c r="P28" s="29"/>
      <c r="Q28" s="29"/>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8"/>
      <c r="X28" s="88"/>
      <c r="Y28" s="88"/>
      <c r="Z28" s="88"/>
      <c r="AA28" s="88"/>
      <c r="AB28" s="88"/>
      <c r="AC28" s="3"/>
      <c r="AD28" s="3"/>
      <c r="AE28" s="3"/>
      <c r="AF28" s="3"/>
      <c r="AG28" s="3"/>
      <c r="AH28" s="3"/>
      <c r="AI28" s="3"/>
      <c r="AJ28" s="3"/>
      <c r="AK28" s="3"/>
      <c r="AL28" s="3"/>
      <c r="AM28" s="3"/>
      <c r="AN28" s="3"/>
      <c r="AO28" s="3"/>
      <c r="AP28" s="3"/>
      <c r="AQ28" s="3"/>
      <c r="AR28" s="3"/>
    </row>
    <row r="29" spans="1:44" ht="45.75" customHeight="1">
      <c r="A29" s="83"/>
      <c r="B29" s="83"/>
      <c r="C29" s="83"/>
      <c r="D29" s="83"/>
      <c r="E29" s="30"/>
      <c r="F29" s="30"/>
      <c r="G29" s="30"/>
      <c r="H29" s="27"/>
      <c r="I29" s="27"/>
      <c r="J29" s="27"/>
      <c r="K29" s="29"/>
      <c r="L29" s="29"/>
      <c r="M29" s="29"/>
      <c r="N29" s="29"/>
      <c r="O29" s="29"/>
      <c r="P29" s="29"/>
      <c r="Q29" s="29"/>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3"/>
      <c r="X29" s="83"/>
      <c r="Y29" s="83"/>
      <c r="Z29" s="83"/>
      <c r="AA29" s="83"/>
      <c r="AB29" s="83"/>
      <c r="AC29" s="3"/>
      <c r="AD29" s="3"/>
      <c r="AE29" s="3"/>
      <c r="AF29" s="3"/>
      <c r="AG29" s="3"/>
      <c r="AH29" s="3"/>
      <c r="AI29" s="3"/>
      <c r="AJ29" s="3"/>
      <c r="AK29" s="3"/>
      <c r="AL29" s="3"/>
      <c r="AM29" s="3"/>
      <c r="AN29" s="3"/>
      <c r="AO29" s="3"/>
      <c r="AP29" s="3"/>
      <c r="AQ29" s="3"/>
      <c r="AR29" s="3"/>
    </row>
    <row r="30" spans="1:44" ht="45.75" customHeight="1">
      <c r="A30" s="93">
        <v>8</v>
      </c>
      <c r="B30" s="109"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0"/>
      <c r="F30" s="30"/>
      <c r="G30" s="30"/>
      <c r="H30" s="27"/>
      <c r="I30" s="27"/>
      <c r="J30" s="27"/>
      <c r="K30" s="29"/>
      <c r="L30" s="29"/>
      <c r="M30" s="29"/>
      <c r="N30" s="29"/>
      <c r="O30" s="29"/>
      <c r="P30" s="29"/>
      <c r="Q30" s="29"/>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0" t="str">
        <f>IF(AND(S30="",S31="",S32=""),"",AVERAGE(S30:S32))</f>
        <v/>
      </c>
      <c r="X30" s="110" t="str">
        <f>IF(W30="","",
IF(W30=100,"Fuerte",
IF(W30&lt;50,"Débil",
IF(OR(W30&gt;=50,W30&lt;100),"Moderado",""))))</f>
        <v/>
      </c>
      <c r="Y30" s="94" t="str">
        <f>IF(X30="","",IF(X30="Fuerte","NO","SI"))</f>
        <v/>
      </c>
      <c r="Z30" s="94"/>
      <c r="AA30" s="9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9"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8"/>
      <c r="B31" s="88"/>
      <c r="C31" s="88"/>
      <c r="D31" s="88"/>
      <c r="E31" s="30"/>
      <c r="F31" s="30"/>
      <c r="G31" s="30"/>
      <c r="H31" s="27"/>
      <c r="I31" s="27"/>
      <c r="J31" s="27"/>
      <c r="K31" s="29"/>
      <c r="L31" s="29"/>
      <c r="M31" s="29"/>
      <c r="N31" s="29"/>
      <c r="O31" s="29"/>
      <c r="P31" s="29"/>
      <c r="Q31" s="29"/>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8"/>
      <c r="X31" s="88"/>
      <c r="Y31" s="88"/>
      <c r="Z31" s="88"/>
      <c r="AA31" s="88"/>
      <c r="AB31" s="88"/>
      <c r="AC31" s="3"/>
      <c r="AD31" s="3"/>
      <c r="AE31" s="3"/>
      <c r="AF31" s="3"/>
      <c r="AG31" s="3"/>
      <c r="AH31" s="3"/>
      <c r="AI31" s="3"/>
      <c r="AJ31" s="3"/>
      <c r="AK31" s="3"/>
      <c r="AL31" s="3"/>
      <c r="AM31" s="3"/>
      <c r="AN31" s="3"/>
      <c r="AO31" s="3"/>
      <c r="AP31" s="3"/>
      <c r="AQ31" s="3"/>
      <c r="AR31" s="3"/>
    </row>
    <row r="32" spans="1:44" ht="45.75" customHeight="1">
      <c r="A32" s="83"/>
      <c r="B32" s="83"/>
      <c r="C32" s="83"/>
      <c r="D32" s="83"/>
      <c r="E32" s="30"/>
      <c r="F32" s="30"/>
      <c r="G32" s="30"/>
      <c r="H32" s="27"/>
      <c r="I32" s="27"/>
      <c r="J32" s="27"/>
      <c r="K32" s="29"/>
      <c r="L32" s="29"/>
      <c r="M32" s="29"/>
      <c r="N32" s="29"/>
      <c r="O32" s="29"/>
      <c r="P32" s="29"/>
      <c r="Q32" s="29"/>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3"/>
      <c r="X32" s="83"/>
      <c r="Y32" s="83"/>
      <c r="Z32" s="83"/>
      <c r="AA32" s="83"/>
      <c r="AB32" s="83"/>
      <c r="AC32" s="3"/>
      <c r="AD32" s="3"/>
      <c r="AE32" s="3"/>
      <c r="AF32" s="3"/>
      <c r="AG32" s="3"/>
      <c r="AH32" s="3"/>
      <c r="AI32" s="3"/>
      <c r="AJ32" s="3"/>
      <c r="AK32" s="3"/>
      <c r="AL32" s="3"/>
      <c r="AM32" s="3"/>
      <c r="AN32" s="3"/>
      <c r="AO32" s="3"/>
      <c r="AP32" s="3"/>
      <c r="AQ32" s="3"/>
      <c r="AR32" s="3"/>
    </row>
    <row r="33" spans="1:44" ht="45.75" customHeight="1">
      <c r="A33" s="93">
        <v>9</v>
      </c>
      <c r="B33" s="109"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0"/>
      <c r="F33" s="30"/>
      <c r="G33" s="30"/>
      <c r="H33" s="27"/>
      <c r="I33" s="27"/>
      <c r="J33" s="27"/>
      <c r="K33" s="29"/>
      <c r="L33" s="29"/>
      <c r="M33" s="29"/>
      <c r="N33" s="29"/>
      <c r="O33" s="29"/>
      <c r="P33" s="29"/>
      <c r="Q33" s="29"/>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0" t="str">
        <f>IF(AND(S33="",S34="",S35=""),"",AVERAGE(S33:S35))</f>
        <v/>
      </c>
      <c r="X33" s="110" t="str">
        <f>IF(W33="","",
IF(W33=100,"Fuerte",
IF(W33&lt;50,"Débil",
IF(OR(W33&gt;=50,W33&lt;100),"Moderado",""))))</f>
        <v/>
      </c>
      <c r="Y33" s="94" t="str">
        <f>IF(X33="","",IF(X33="Fuerte","NO","SI"))</f>
        <v/>
      </c>
      <c r="Z33" s="94"/>
      <c r="AA33" s="9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9"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8"/>
      <c r="B34" s="88"/>
      <c r="C34" s="88"/>
      <c r="D34" s="88"/>
      <c r="E34" s="30"/>
      <c r="F34" s="30"/>
      <c r="G34" s="30"/>
      <c r="H34" s="27"/>
      <c r="I34" s="27"/>
      <c r="J34" s="27"/>
      <c r="K34" s="29"/>
      <c r="L34" s="29"/>
      <c r="M34" s="29"/>
      <c r="N34" s="29"/>
      <c r="O34" s="29"/>
      <c r="P34" s="29"/>
      <c r="Q34" s="29"/>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8"/>
      <c r="X34" s="88"/>
      <c r="Y34" s="88"/>
      <c r="Z34" s="88"/>
      <c r="AA34" s="88"/>
      <c r="AB34" s="88"/>
      <c r="AC34" s="3"/>
      <c r="AD34" s="3"/>
      <c r="AE34" s="3"/>
      <c r="AF34" s="3"/>
      <c r="AG34" s="3"/>
      <c r="AH34" s="3"/>
      <c r="AI34" s="3"/>
      <c r="AJ34" s="3"/>
      <c r="AK34" s="3"/>
      <c r="AL34" s="3"/>
      <c r="AM34" s="3"/>
      <c r="AN34" s="3"/>
      <c r="AO34" s="3"/>
      <c r="AP34" s="3"/>
      <c r="AQ34" s="3"/>
      <c r="AR34" s="3"/>
    </row>
    <row r="35" spans="1:44" ht="45.75" customHeight="1">
      <c r="A35" s="83"/>
      <c r="B35" s="83"/>
      <c r="C35" s="83"/>
      <c r="D35" s="83"/>
      <c r="E35" s="30"/>
      <c r="F35" s="30"/>
      <c r="G35" s="30"/>
      <c r="H35" s="27"/>
      <c r="I35" s="27"/>
      <c r="J35" s="27"/>
      <c r="K35" s="29"/>
      <c r="L35" s="29"/>
      <c r="M35" s="29"/>
      <c r="N35" s="29"/>
      <c r="O35" s="29"/>
      <c r="P35" s="29"/>
      <c r="Q35" s="29"/>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3"/>
      <c r="X35" s="83"/>
      <c r="Y35" s="83"/>
      <c r="Z35" s="83"/>
      <c r="AA35" s="83"/>
      <c r="AB35" s="83"/>
      <c r="AC35" s="3"/>
      <c r="AD35" s="3"/>
      <c r="AE35" s="3"/>
      <c r="AF35" s="3"/>
      <c r="AG35" s="3"/>
      <c r="AH35" s="3"/>
      <c r="AI35" s="3"/>
      <c r="AJ35" s="3"/>
      <c r="AK35" s="3"/>
      <c r="AL35" s="3"/>
      <c r="AM35" s="3"/>
      <c r="AN35" s="3"/>
      <c r="AO35" s="3"/>
      <c r="AP35" s="3"/>
      <c r="AQ35" s="3"/>
      <c r="AR35" s="3"/>
    </row>
    <row r="36" spans="1:44" ht="45.75" customHeight="1">
      <c r="A36" s="93">
        <v>10</v>
      </c>
      <c r="B36" s="109"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0"/>
      <c r="F36" s="30"/>
      <c r="G36" s="30"/>
      <c r="H36" s="27"/>
      <c r="I36" s="27"/>
      <c r="J36" s="27"/>
      <c r="K36" s="29"/>
      <c r="L36" s="29"/>
      <c r="M36" s="29"/>
      <c r="N36" s="29"/>
      <c r="O36" s="29"/>
      <c r="P36" s="29"/>
      <c r="Q36" s="29"/>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0" t="str">
        <f>IF(AND(S36="",S37="",S38=""),"",AVERAGE(S36:S38))</f>
        <v/>
      </c>
      <c r="X36" s="110" t="str">
        <f>IF(W36="","",
IF(W36=100,"Fuerte",
IF(W36&lt;50,"Débil",
IF(OR(W36&gt;=50,W36&lt;100),"Moderado",""))))</f>
        <v/>
      </c>
      <c r="Y36" s="94" t="str">
        <f>IF(X36="","",IF(X36="Fuerte","NO","SI"))</f>
        <v/>
      </c>
      <c r="Z36" s="94"/>
      <c r="AA36" s="94"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9"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8"/>
      <c r="B37" s="88"/>
      <c r="C37" s="88"/>
      <c r="D37" s="88"/>
      <c r="E37" s="30"/>
      <c r="F37" s="30"/>
      <c r="G37" s="30"/>
      <c r="H37" s="27"/>
      <c r="I37" s="27"/>
      <c r="J37" s="27"/>
      <c r="K37" s="29"/>
      <c r="L37" s="29"/>
      <c r="M37" s="29"/>
      <c r="N37" s="29"/>
      <c r="O37" s="29"/>
      <c r="P37" s="29"/>
      <c r="Q37" s="29"/>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8"/>
      <c r="X37" s="88"/>
      <c r="Y37" s="88"/>
      <c r="Z37" s="88"/>
      <c r="AA37" s="88"/>
      <c r="AB37" s="88"/>
      <c r="AC37" s="2"/>
      <c r="AD37" s="2"/>
      <c r="AE37" s="2"/>
      <c r="AF37" s="2"/>
      <c r="AG37" s="2"/>
      <c r="AH37" s="2"/>
      <c r="AI37" s="2"/>
      <c r="AJ37" s="2"/>
      <c r="AK37" s="2"/>
      <c r="AL37" s="2"/>
      <c r="AM37" s="2"/>
      <c r="AN37" s="2"/>
      <c r="AO37" s="2"/>
      <c r="AP37" s="2"/>
      <c r="AQ37" s="2"/>
      <c r="AR37" s="2"/>
    </row>
    <row r="38" spans="1:44" ht="45.75" customHeight="1">
      <c r="A38" s="83"/>
      <c r="B38" s="83"/>
      <c r="C38" s="83"/>
      <c r="D38" s="83"/>
      <c r="E38" s="30"/>
      <c r="F38" s="30"/>
      <c r="G38" s="30"/>
      <c r="H38" s="27"/>
      <c r="I38" s="27"/>
      <c r="J38" s="27"/>
      <c r="K38" s="29"/>
      <c r="L38" s="29"/>
      <c r="M38" s="29"/>
      <c r="N38" s="29"/>
      <c r="O38" s="29"/>
      <c r="P38" s="29"/>
      <c r="Q38" s="29"/>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3"/>
      <c r="X38" s="83"/>
      <c r="Y38" s="83"/>
      <c r="Z38" s="83"/>
      <c r="AA38" s="83"/>
      <c r="AB38" s="83"/>
      <c r="AC38" s="2"/>
      <c r="AD38" s="2"/>
      <c r="AE38" s="2"/>
      <c r="AF38" s="2"/>
      <c r="AG38" s="2"/>
      <c r="AH38" s="2"/>
      <c r="AI38" s="2"/>
      <c r="AJ38" s="2"/>
      <c r="AK38" s="2"/>
      <c r="AL38" s="2"/>
      <c r="AM38" s="2"/>
      <c r="AN38" s="2"/>
      <c r="AO38" s="2"/>
      <c r="AP38" s="2"/>
      <c r="AQ38" s="2"/>
      <c r="AR38" s="2"/>
    </row>
    <row r="39" spans="1:44" ht="45.75" customHeight="1">
      <c r="A39" s="93">
        <v>11</v>
      </c>
      <c r="B39" s="109"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27"/>
      <c r="I39" s="27"/>
      <c r="J39" s="27"/>
      <c r="K39" s="29"/>
      <c r="L39" s="29"/>
      <c r="M39" s="29"/>
      <c r="N39" s="29"/>
      <c r="O39" s="29"/>
      <c r="P39" s="29"/>
      <c r="Q39" s="29"/>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0" t="str">
        <f>IF(AND(S39="",S40="",S41=""),"",AVERAGE(S39:S41))</f>
        <v/>
      </c>
      <c r="X39" s="110" t="str">
        <f>IF(W39="","",
IF(W39=100,"Fuerte",
IF(W39&lt;50,"Débil",
IF(OR(W39&gt;=50,W39&lt;100),"Moderado",""))))</f>
        <v/>
      </c>
      <c r="Y39" s="94" t="str">
        <f>IF(X39="","",IF(X39="Fuerte","NO","SI"))</f>
        <v/>
      </c>
      <c r="Z39" s="94"/>
      <c r="AA39" s="9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9"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8"/>
      <c r="B40" s="88"/>
      <c r="C40" s="88"/>
      <c r="D40" s="88"/>
      <c r="E40" s="30"/>
      <c r="F40" s="30"/>
      <c r="G40" s="30"/>
      <c r="H40" s="27"/>
      <c r="I40" s="27"/>
      <c r="J40" s="27"/>
      <c r="K40" s="29"/>
      <c r="L40" s="29"/>
      <c r="M40" s="29"/>
      <c r="N40" s="29"/>
      <c r="O40" s="29"/>
      <c r="P40" s="29"/>
      <c r="Q40" s="29"/>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8"/>
      <c r="X40" s="88"/>
      <c r="Y40" s="88"/>
      <c r="Z40" s="88"/>
      <c r="AA40" s="88"/>
      <c r="AB40" s="88"/>
      <c r="AC40" s="2"/>
      <c r="AD40" s="2"/>
      <c r="AE40" s="2"/>
      <c r="AF40" s="2"/>
      <c r="AG40" s="2"/>
      <c r="AH40" s="2"/>
      <c r="AI40" s="2"/>
      <c r="AJ40" s="2"/>
      <c r="AK40" s="2"/>
      <c r="AL40" s="2"/>
      <c r="AM40" s="2"/>
      <c r="AN40" s="2"/>
      <c r="AO40" s="2"/>
      <c r="AP40" s="2"/>
      <c r="AQ40" s="2"/>
      <c r="AR40" s="2"/>
    </row>
    <row r="41" spans="1:44" ht="45.75" customHeight="1">
      <c r="A41" s="83"/>
      <c r="B41" s="83"/>
      <c r="C41" s="83"/>
      <c r="D41" s="83"/>
      <c r="E41" s="30"/>
      <c r="F41" s="30"/>
      <c r="G41" s="30"/>
      <c r="H41" s="27"/>
      <c r="I41" s="27"/>
      <c r="J41" s="27"/>
      <c r="K41" s="29"/>
      <c r="L41" s="29"/>
      <c r="M41" s="29"/>
      <c r="N41" s="29"/>
      <c r="O41" s="29"/>
      <c r="P41" s="29"/>
      <c r="Q41" s="29"/>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3"/>
      <c r="X41" s="83"/>
      <c r="Y41" s="83"/>
      <c r="Z41" s="83"/>
      <c r="AA41" s="83"/>
      <c r="AB41" s="83"/>
      <c r="AC41" s="2"/>
      <c r="AD41" s="2"/>
      <c r="AE41" s="2"/>
      <c r="AF41" s="2"/>
      <c r="AG41" s="2"/>
      <c r="AH41" s="2"/>
      <c r="AI41" s="2"/>
      <c r="AJ41" s="2"/>
      <c r="AK41" s="2"/>
      <c r="AL41" s="2"/>
      <c r="AM41" s="2"/>
      <c r="AN41" s="2"/>
      <c r="AO41" s="2"/>
      <c r="AP41" s="2"/>
      <c r="AQ41" s="2"/>
      <c r="AR41" s="2"/>
    </row>
    <row r="42" spans="1:44" ht="45.75" customHeight="1">
      <c r="A42" s="93">
        <v>12</v>
      </c>
      <c r="B42" s="109"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27"/>
      <c r="I42" s="27"/>
      <c r="J42" s="27"/>
      <c r="K42" s="29"/>
      <c r="L42" s="29"/>
      <c r="M42" s="29"/>
      <c r="N42" s="29"/>
      <c r="O42" s="29"/>
      <c r="P42" s="29"/>
      <c r="Q42" s="29"/>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0" t="str">
        <f>IF(AND(S42="",S43="",S44=""),"",AVERAGE(S42:S44))</f>
        <v/>
      </c>
      <c r="X42" s="110" t="str">
        <f>IF(W42="","",
IF(W42=100,"Fuerte",
IF(W42&lt;50,"Débil",
IF(OR(W42&gt;=50,W42&lt;100),"Moderado",""))))</f>
        <v/>
      </c>
      <c r="Y42" s="94" t="str">
        <f>IF(X42="","",IF(X42="Fuerte","NO","SI"))</f>
        <v/>
      </c>
      <c r="Z42" s="94"/>
      <c r="AA42" s="9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9"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8"/>
      <c r="B43" s="88"/>
      <c r="C43" s="88"/>
      <c r="D43" s="88"/>
      <c r="E43" s="30"/>
      <c r="F43" s="30"/>
      <c r="G43" s="30"/>
      <c r="H43" s="27"/>
      <c r="I43" s="27"/>
      <c r="J43" s="27"/>
      <c r="K43" s="29"/>
      <c r="L43" s="29"/>
      <c r="M43" s="29"/>
      <c r="N43" s="29"/>
      <c r="O43" s="29"/>
      <c r="P43" s="29"/>
      <c r="Q43" s="29"/>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8"/>
      <c r="X43" s="88"/>
      <c r="Y43" s="88"/>
      <c r="Z43" s="88"/>
      <c r="AA43" s="88"/>
      <c r="AB43" s="88"/>
      <c r="AC43" s="2"/>
      <c r="AD43" s="2"/>
      <c r="AE43" s="2"/>
      <c r="AF43" s="2"/>
      <c r="AG43" s="2"/>
      <c r="AH43" s="2"/>
      <c r="AI43" s="2"/>
      <c r="AJ43" s="2"/>
      <c r="AK43" s="2"/>
      <c r="AL43" s="2"/>
      <c r="AM43" s="2"/>
      <c r="AN43" s="2"/>
      <c r="AO43" s="2"/>
      <c r="AP43" s="2"/>
      <c r="AQ43" s="2"/>
      <c r="AR43" s="2"/>
    </row>
    <row r="44" spans="1:44" ht="45.75" customHeight="1">
      <c r="A44" s="83"/>
      <c r="B44" s="83"/>
      <c r="C44" s="83"/>
      <c r="D44" s="83"/>
      <c r="E44" s="30"/>
      <c r="F44" s="30"/>
      <c r="G44" s="30"/>
      <c r="H44" s="27"/>
      <c r="I44" s="27"/>
      <c r="J44" s="27"/>
      <c r="K44" s="29"/>
      <c r="L44" s="29"/>
      <c r="M44" s="29"/>
      <c r="N44" s="29"/>
      <c r="O44" s="29"/>
      <c r="P44" s="29"/>
      <c r="Q44" s="29"/>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3"/>
      <c r="X44" s="83"/>
      <c r="Y44" s="83"/>
      <c r="Z44" s="83"/>
      <c r="AA44" s="83"/>
      <c r="AB44" s="83"/>
      <c r="AC44" s="2"/>
      <c r="AD44" s="2"/>
      <c r="AE44" s="2"/>
      <c r="AF44" s="2"/>
      <c r="AG44" s="2"/>
      <c r="AH44" s="2"/>
      <c r="AI44" s="2"/>
      <c r="AJ44" s="2"/>
      <c r="AK44" s="2"/>
      <c r="AL44" s="2"/>
      <c r="AM44" s="2"/>
      <c r="AN44" s="2"/>
      <c r="AO44" s="2"/>
      <c r="AP44" s="2"/>
      <c r="AQ44" s="2"/>
      <c r="AR44" s="2"/>
    </row>
    <row r="45" spans="1:44" ht="45.75" customHeight="1">
      <c r="A45" s="93">
        <v>13</v>
      </c>
      <c r="B45" s="109"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27"/>
      <c r="I45" s="27"/>
      <c r="J45" s="27"/>
      <c r="K45" s="29"/>
      <c r="L45" s="29"/>
      <c r="M45" s="29"/>
      <c r="N45" s="29"/>
      <c r="O45" s="29"/>
      <c r="P45" s="29"/>
      <c r="Q45" s="29"/>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0" t="str">
        <f>IF(AND(S45="",S46="",S47=""),"",AVERAGE(S45:S47))</f>
        <v/>
      </c>
      <c r="X45" s="110" t="str">
        <f>IF(W45="","",
IF(W45=100,"Fuerte",
IF(W45&lt;50,"Débil",
IF(OR(W45&gt;=50,W45&lt;100),"Moderado",""))))</f>
        <v/>
      </c>
      <c r="Y45" s="94" t="str">
        <f>IF(X45="","",IF(X45="Fuerte","NO","SI"))</f>
        <v/>
      </c>
      <c r="Z45" s="94"/>
      <c r="AA45" s="9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9"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8"/>
      <c r="B46" s="88"/>
      <c r="C46" s="88"/>
      <c r="D46" s="88"/>
      <c r="E46" s="30"/>
      <c r="F46" s="30"/>
      <c r="G46" s="30"/>
      <c r="H46" s="27"/>
      <c r="I46" s="27"/>
      <c r="J46" s="27"/>
      <c r="K46" s="29"/>
      <c r="L46" s="29"/>
      <c r="M46" s="29"/>
      <c r="N46" s="29"/>
      <c r="O46" s="29"/>
      <c r="P46" s="29"/>
      <c r="Q46" s="29"/>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8"/>
      <c r="X46" s="88"/>
      <c r="Y46" s="88"/>
      <c r="Z46" s="88"/>
      <c r="AA46" s="88"/>
      <c r="AB46" s="88"/>
      <c r="AC46" s="2"/>
      <c r="AD46" s="2"/>
      <c r="AE46" s="2"/>
      <c r="AF46" s="2"/>
      <c r="AG46" s="2"/>
      <c r="AH46" s="2"/>
      <c r="AI46" s="2"/>
      <c r="AJ46" s="2"/>
      <c r="AK46" s="2"/>
      <c r="AL46" s="2"/>
      <c r="AM46" s="2"/>
      <c r="AN46" s="2"/>
      <c r="AO46" s="2"/>
      <c r="AP46" s="2"/>
      <c r="AQ46" s="2"/>
      <c r="AR46" s="2"/>
    </row>
    <row r="47" spans="1:44" ht="45.75" customHeight="1">
      <c r="A47" s="83"/>
      <c r="B47" s="83"/>
      <c r="C47" s="83"/>
      <c r="D47" s="83"/>
      <c r="E47" s="30"/>
      <c r="F47" s="30"/>
      <c r="G47" s="30"/>
      <c r="H47" s="27"/>
      <c r="I47" s="27"/>
      <c r="J47" s="27"/>
      <c r="K47" s="29"/>
      <c r="L47" s="29"/>
      <c r="M47" s="29"/>
      <c r="N47" s="29"/>
      <c r="O47" s="29"/>
      <c r="P47" s="29"/>
      <c r="Q47" s="29"/>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3"/>
      <c r="X47" s="83"/>
      <c r="Y47" s="83"/>
      <c r="Z47" s="83"/>
      <c r="AA47" s="83"/>
      <c r="AB47" s="83"/>
      <c r="AC47" s="2"/>
      <c r="AD47" s="2"/>
      <c r="AE47" s="2"/>
      <c r="AF47" s="2"/>
      <c r="AG47" s="2"/>
      <c r="AH47" s="2"/>
      <c r="AI47" s="2"/>
      <c r="AJ47" s="2"/>
      <c r="AK47" s="2"/>
      <c r="AL47" s="2"/>
      <c r="AM47" s="2"/>
      <c r="AN47" s="2"/>
      <c r="AO47" s="2"/>
      <c r="AP47" s="2"/>
      <c r="AQ47" s="2"/>
      <c r="AR47" s="2"/>
    </row>
    <row r="48" spans="1:44" ht="45.75" customHeight="1">
      <c r="A48" s="93">
        <v>14</v>
      </c>
      <c r="B48" s="109"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27"/>
      <c r="I48" s="27"/>
      <c r="J48" s="27"/>
      <c r="K48" s="29"/>
      <c r="L48" s="29"/>
      <c r="M48" s="29"/>
      <c r="N48" s="29"/>
      <c r="O48" s="29"/>
      <c r="P48" s="29"/>
      <c r="Q48" s="29"/>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0" t="str">
        <f>IF(AND(S48="",S49="",S50=""),"",AVERAGE(S48:S50))</f>
        <v/>
      </c>
      <c r="X48" s="110" t="str">
        <f>IF(W48="","",
IF(W48=100,"Fuerte",
IF(W48&lt;50,"Débil",
IF(OR(W48&gt;=50,W48&lt;100),"Moderado",""))))</f>
        <v/>
      </c>
      <c r="Y48" s="94" t="str">
        <f>IF(X48="","",IF(X48="Fuerte","NO","SI"))</f>
        <v/>
      </c>
      <c r="Z48" s="94"/>
      <c r="AA48" s="9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9"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8"/>
      <c r="B49" s="88"/>
      <c r="C49" s="88"/>
      <c r="D49" s="88"/>
      <c r="E49" s="30"/>
      <c r="F49" s="30"/>
      <c r="G49" s="30"/>
      <c r="H49" s="27"/>
      <c r="I49" s="27"/>
      <c r="J49" s="27"/>
      <c r="K49" s="29"/>
      <c r="L49" s="29"/>
      <c r="M49" s="29"/>
      <c r="N49" s="29"/>
      <c r="O49" s="29"/>
      <c r="P49" s="29"/>
      <c r="Q49" s="29"/>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8"/>
      <c r="X49" s="88"/>
      <c r="Y49" s="88"/>
      <c r="Z49" s="88"/>
      <c r="AA49" s="88"/>
      <c r="AB49" s="88"/>
      <c r="AC49" s="2"/>
      <c r="AD49" s="2"/>
      <c r="AE49" s="2"/>
      <c r="AF49" s="2"/>
      <c r="AG49" s="2"/>
      <c r="AH49" s="2"/>
      <c r="AI49" s="2"/>
      <c r="AJ49" s="2"/>
      <c r="AK49" s="2"/>
      <c r="AL49" s="2"/>
      <c r="AM49" s="2"/>
      <c r="AN49" s="2"/>
      <c r="AO49" s="2"/>
      <c r="AP49" s="2"/>
      <c r="AQ49" s="2"/>
      <c r="AR49" s="2"/>
    </row>
    <row r="50" spans="1:44" ht="45.75" customHeight="1">
      <c r="A50" s="83"/>
      <c r="B50" s="83"/>
      <c r="C50" s="83"/>
      <c r="D50" s="83"/>
      <c r="E50" s="30"/>
      <c r="F50" s="30"/>
      <c r="G50" s="30"/>
      <c r="H50" s="27"/>
      <c r="I50" s="27"/>
      <c r="J50" s="27"/>
      <c r="K50" s="29"/>
      <c r="L50" s="29"/>
      <c r="M50" s="29"/>
      <c r="N50" s="29"/>
      <c r="O50" s="29"/>
      <c r="P50" s="29"/>
      <c r="Q50" s="29"/>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3"/>
      <c r="X50" s="83"/>
      <c r="Y50" s="83"/>
      <c r="Z50" s="83"/>
      <c r="AA50" s="83"/>
      <c r="AB50" s="83"/>
      <c r="AC50" s="2"/>
      <c r="AD50" s="2"/>
      <c r="AE50" s="2"/>
      <c r="AF50" s="2"/>
      <c r="AG50" s="2"/>
      <c r="AH50" s="2"/>
      <c r="AI50" s="2"/>
      <c r="AJ50" s="2"/>
      <c r="AK50" s="2"/>
      <c r="AL50" s="2"/>
      <c r="AM50" s="2"/>
      <c r="AN50" s="2"/>
      <c r="AO50" s="2"/>
      <c r="AP50" s="2"/>
      <c r="AQ50" s="2"/>
      <c r="AR50" s="2"/>
    </row>
    <row r="51" spans="1:44" ht="45.75" customHeight="1">
      <c r="A51" s="93">
        <v>15</v>
      </c>
      <c r="B51" s="109"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27"/>
      <c r="I51" s="27"/>
      <c r="J51" s="27"/>
      <c r="K51" s="29"/>
      <c r="L51" s="29"/>
      <c r="M51" s="29"/>
      <c r="N51" s="29"/>
      <c r="O51" s="29"/>
      <c r="P51" s="29"/>
      <c r="Q51" s="29"/>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0" t="str">
        <f>IF(AND(S51="",S52="",S53=""),"",AVERAGE(S51:S53))</f>
        <v/>
      </c>
      <c r="X51" s="110" t="str">
        <f>IF(W51="","",
IF(W51=100,"Fuerte",
IF(W51&lt;50,"Débil",
IF(OR(W51&gt;=50,W51&lt;100),"Moderado",""))))</f>
        <v/>
      </c>
      <c r="Y51" s="94" t="str">
        <f>IF(X51="","",IF(X51="Fuerte","NO","SI"))</f>
        <v/>
      </c>
      <c r="Z51" s="94"/>
      <c r="AA51" s="9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9"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8"/>
      <c r="B52" s="88"/>
      <c r="C52" s="88"/>
      <c r="D52" s="88"/>
      <c r="E52" s="30"/>
      <c r="F52" s="30"/>
      <c r="G52" s="30"/>
      <c r="H52" s="27"/>
      <c r="I52" s="27"/>
      <c r="J52" s="27"/>
      <c r="K52" s="29"/>
      <c r="L52" s="29"/>
      <c r="M52" s="29"/>
      <c r="N52" s="29"/>
      <c r="O52" s="29"/>
      <c r="P52" s="29"/>
      <c r="Q52" s="29"/>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8"/>
      <c r="X52" s="88"/>
      <c r="Y52" s="88"/>
      <c r="Z52" s="88"/>
      <c r="AA52" s="88"/>
      <c r="AB52" s="88"/>
      <c r="AC52" s="2"/>
      <c r="AD52" s="2"/>
      <c r="AE52" s="2"/>
      <c r="AF52" s="2"/>
      <c r="AG52" s="2"/>
      <c r="AH52" s="2"/>
      <c r="AI52" s="2"/>
      <c r="AJ52" s="2"/>
      <c r="AK52" s="2"/>
      <c r="AL52" s="2"/>
      <c r="AM52" s="2"/>
      <c r="AN52" s="2"/>
      <c r="AO52" s="2"/>
      <c r="AP52" s="2"/>
      <c r="AQ52" s="2"/>
      <c r="AR52" s="2"/>
    </row>
    <row r="53" spans="1:44" ht="45.75" customHeight="1">
      <c r="A53" s="83"/>
      <c r="B53" s="83"/>
      <c r="C53" s="83"/>
      <c r="D53" s="83"/>
      <c r="E53" s="30"/>
      <c r="F53" s="30"/>
      <c r="G53" s="30"/>
      <c r="H53" s="27"/>
      <c r="I53" s="27"/>
      <c r="J53" s="27"/>
      <c r="K53" s="29"/>
      <c r="L53" s="29"/>
      <c r="M53" s="29"/>
      <c r="N53" s="29"/>
      <c r="O53" s="29"/>
      <c r="P53" s="29"/>
      <c r="Q53" s="29"/>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3"/>
      <c r="X53" s="83"/>
      <c r="Y53" s="83"/>
      <c r="Z53" s="83"/>
      <c r="AA53" s="83"/>
      <c r="AB53" s="83"/>
      <c r="AC53" s="2"/>
      <c r="AD53" s="2"/>
      <c r="AE53" s="2"/>
      <c r="AF53" s="2"/>
      <c r="AG53" s="2"/>
      <c r="AH53" s="2"/>
      <c r="AI53" s="2"/>
      <c r="AJ53" s="2"/>
      <c r="AK53" s="2"/>
      <c r="AL53" s="2"/>
      <c r="AM53" s="2"/>
      <c r="AN53" s="2"/>
      <c r="AO53" s="2"/>
      <c r="AP53" s="2"/>
      <c r="AQ53" s="2"/>
      <c r="AR53" s="2"/>
    </row>
    <row r="54" spans="1:44" ht="45.75" customHeight="1">
      <c r="A54" s="93">
        <v>16</v>
      </c>
      <c r="B54" s="109"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27"/>
      <c r="I54" s="27"/>
      <c r="J54" s="27"/>
      <c r="K54" s="29"/>
      <c r="L54" s="29"/>
      <c r="M54" s="29"/>
      <c r="N54" s="29"/>
      <c r="O54" s="29"/>
      <c r="P54" s="29"/>
      <c r="Q54" s="29"/>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0" t="str">
        <f>IF(AND(S54="",S55="",S56=""),"",AVERAGE(S54:S56))</f>
        <v/>
      </c>
      <c r="X54" s="110" t="str">
        <f>IF(W54="","",
IF(W54=100,"Fuerte",
IF(W54&lt;50,"Débil",
IF(OR(W54&gt;=50,W54&lt;100),"Moderado",""))))</f>
        <v/>
      </c>
      <c r="Y54" s="94" t="str">
        <f>IF(X54="","",IF(X54="Fuerte","NO","SI"))</f>
        <v/>
      </c>
      <c r="Z54" s="94"/>
      <c r="AA54" s="9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9"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8"/>
      <c r="B55" s="88"/>
      <c r="C55" s="88"/>
      <c r="D55" s="88"/>
      <c r="E55" s="30"/>
      <c r="F55" s="30"/>
      <c r="G55" s="30"/>
      <c r="H55" s="27"/>
      <c r="I55" s="27"/>
      <c r="J55" s="27"/>
      <c r="K55" s="29"/>
      <c r="L55" s="29"/>
      <c r="M55" s="29"/>
      <c r="N55" s="29"/>
      <c r="O55" s="29"/>
      <c r="P55" s="29"/>
      <c r="Q55" s="29"/>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8"/>
      <c r="X55" s="88"/>
      <c r="Y55" s="88"/>
      <c r="Z55" s="88"/>
      <c r="AA55" s="88"/>
      <c r="AB55" s="88"/>
      <c r="AC55" s="2"/>
      <c r="AD55" s="2"/>
      <c r="AE55" s="2"/>
      <c r="AF55" s="2"/>
      <c r="AG55" s="2"/>
      <c r="AH55" s="2"/>
      <c r="AI55" s="2"/>
      <c r="AJ55" s="2"/>
      <c r="AK55" s="2"/>
      <c r="AL55" s="2"/>
      <c r="AM55" s="2"/>
      <c r="AN55" s="2"/>
      <c r="AO55" s="2"/>
      <c r="AP55" s="2"/>
      <c r="AQ55" s="2"/>
      <c r="AR55" s="2"/>
    </row>
    <row r="56" spans="1:44" ht="45.75" customHeight="1">
      <c r="A56" s="83"/>
      <c r="B56" s="83"/>
      <c r="C56" s="83"/>
      <c r="D56" s="83"/>
      <c r="E56" s="30"/>
      <c r="F56" s="30"/>
      <c r="G56" s="30"/>
      <c r="H56" s="27"/>
      <c r="I56" s="27"/>
      <c r="J56" s="27"/>
      <c r="K56" s="29"/>
      <c r="L56" s="29"/>
      <c r="M56" s="29"/>
      <c r="N56" s="29"/>
      <c r="O56" s="29"/>
      <c r="P56" s="29"/>
      <c r="Q56" s="29"/>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3"/>
      <c r="X56" s="83"/>
      <c r="Y56" s="83"/>
      <c r="Z56" s="83"/>
      <c r="AA56" s="83"/>
      <c r="AB56" s="83"/>
      <c r="AC56" s="2"/>
      <c r="AD56" s="2"/>
      <c r="AE56" s="2"/>
      <c r="AF56" s="2"/>
      <c r="AG56" s="2"/>
      <c r="AH56" s="2"/>
      <c r="AI56" s="2"/>
      <c r="AJ56" s="2"/>
      <c r="AK56" s="2"/>
      <c r="AL56" s="2"/>
      <c r="AM56" s="2"/>
      <c r="AN56" s="2"/>
      <c r="AO56" s="2"/>
      <c r="AP56" s="2"/>
      <c r="AQ56" s="2"/>
      <c r="AR56" s="2"/>
    </row>
    <row r="57" spans="1:44" ht="45.75" customHeight="1">
      <c r="A57" s="93">
        <v>17</v>
      </c>
      <c r="B57" s="109"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27"/>
      <c r="I57" s="27"/>
      <c r="J57" s="27"/>
      <c r="K57" s="29"/>
      <c r="L57" s="29"/>
      <c r="M57" s="29"/>
      <c r="N57" s="29"/>
      <c r="O57" s="29"/>
      <c r="P57" s="29"/>
      <c r="Q57" s="29"/>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0" t="str">
        <f>IF(AND(S57="",S58="",S59=""),"",AVERAGE(S57:S59))</f>
        <v/>
      </c>
      <c r="X57" s="110" t="str">
        <f>IF(W57="","",
IF(W57=100,"Fuerte",
IF(W57&lt;50,"Débil",
IF(OR(W57&gt;=50,W57&lt;100),"Moderado",""))))</f>
        <v/>
      </c>
      <c r="Y57" s="94" t="str">
        <f>IF(X57="","",IF(X57="Fuerte","NO","SI"))</f>
        <v/>
      </c>
      <c r="Z57" s="94"/>
      <c r="AA57" s="9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9"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8"/>
      <c r="B58" s="88"/>
      <c r="C58" s="88"/>
      <c r="D58" s="88"/>
      <c r="E58" s="30"/>
      <c r="F58" s="30"/>
      <c r="G58" s="30"/>
      <c r="H58" s="27"/>
      <c r="I58" s="27"/>
      <c r="J58" s="27"/>
      <c r="K58" s="29"/>
      <c r="L58" s="29"/>
      <c r="M58" s="29"/>
      <c r="N58" s="29"/>
      <c r="O58" s="29"/>
      <c r="P58" s="29"/>
      <c r="Q58" s="29"/>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8"/>
      <c r="X58" s="88"/>
      <c r="Y58" s="88"/>
      <c r="Z58" s="88"/>
      <c r="AA58" s="88"/>
      <c r="AB58" s="88"/>
      <c r="AC58" s="2"/>
      <c r="AD58" s="2"/>
      <c r="AE58" s="2"/>
      <c r="AF58" s="2"/>
      <c r="AG58" s="2"/>
      <c r="AH58" s="2"/>
      <c r="AI58" s="2"/>
      <c r="AJ58" s="2"/>
      <c r="AK58" s="2"/>
      <c r="AL58" s="2"/>
      <c r="AM58" s="2"/>
      <c r="AN58" s="2"/>
      <c r="AO58" s="2"/>
      <c r="AP58" s="2"/>
      <c r="AQ58" s="2"/>
      <c r="AR58" s="2"/>
    </row>
    <row r="59" spans="1:44" ht="45.75" customHeight="1">
      <c r="A59" s="83"/>
      <c r="B59" s="83"/>
      <c r="C59" s="83"/>
      <c r="D59" s="83"/>
      <c r="E59" s="30"/>
      <c r="F59" s="30"/>
      <c r="G59" s="30"/>
      <c r="H59" s="27"/>
      <c r="I59" s="27"/>
      <c r="J59" s="27"/>
      <c r="K59" s="29"/>
      <c r="L59" s="29"/>
      <c r="M59" s="29"/>
      <c r="N59" s="29"/>
      <c r="O59" s="29"/>
      <c r="P59" s="29"/>
      <c r="Q59" s="29"/>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3"/>
      <c r="X59" s="83"/>
      <c r="Y59" s="83"/>
      <c r="Z59" s="83"/>
      <c r="AA59" s="83"/>
      <c r="AB59" s="83"/>
      <c r="AC59" s="2"/>
      <c r="AD59" s="2"/>
      <c r="AE59" s="2"/>
      <c r="AF59" s="2"/>
      <c r="AG59" s="2"/>
      <c r="AH59" s="2"/>
      <c r="AI59" s="2"/>
      <c r="AJ59" s="2"/>
      <c r="AK59" s="2"/>
      <c r="AL59" s="2"/>
      <c r="AM59" s="2"/>
      <c r="AN59" s="2"/>
      <c r="AO59" s="2"/>
      <c r="AP59" s="2"/>
      <c r="AQ59" s="2"/>
      <c r="AR59" s="2"/>
    </row>
    <row r="60" spans="1:44" ht="45.75" customHeight="1">
      <c r="A60" s="93">
        <v>18</v>
      </c>
      <c r="B60" s="109"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27"/>
      <c r="I60" s="27"/>
      <c r="J60" s="27"/>
      <c r="K60" s="29"/>
      <c r="L60" s="29"/>
      <c r="M60" s="29"/>
      <c r="N60" s="29"/>
      <c r="O60" s="29"/>
      <c r="P60" s="29"/>
      <c r="Q60" s="29"/>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0" t="str">
        <f>IF(AND(S60="",S61="",S62=""),"",AVERAGE(S60:S62))</f>
        <v/>
      </c>
      <c r="X60" s="110" t="str">
        <f>IF(W60="","",
IF(W60=100,"Fuerte",
IF(W60&lt;50,"Débil",
IF(OR(W60&gt;=50,W60&lt;100),"Moderado",""))))</f>
        <v/>
      </c>
      <c r="Y60" s="94" t="str">
        <f>IF(X60="","",IF(X60="Fuerte","NO","SI"))</f>
        <v/>
      </c>
      <c r="Z60" s="94"/>
      <c r="AA60" s="9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9"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8"/>
      <c r="B61" s="88"/>
      <c r="C61" s="88"/>
      <c r="D61" s="88"/>
      <c r="E61" s="30"/>
      <c r="F61" s="30"/>
      <c r="G61" s="30"/>
      <c r="H61" s="27"/>
      <c r="I61" s="27"/>
      <c r="J61" s="27"/>
      <c r="K61" s="29"/>
      <c r="L61" s="29"/>
      <c r="M61" s="29"/>
      <c r="N61" s="29"/>
      <c r="O61" s="29"/>
      <c r="P61" s="29"/>
      <c r="Q61" s="29"/>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8"/>
      <c r="X61" s="88"/>
      <c r="Y61" s="88"/>
      <c r="Z61" s="88"/>
      <c r="AA61" s="88"/>
      <c r="AB61" s="88"/>
      <c r="AC61" s="2"/>
      <c r="AD61" s="2"/>
      <c r="AE61" s="2"/>
      <c r="AF61" s="2"/>
      <c r="AG61" s="2"/>
      <c r="AH61" s="2"/>
      <c r="AI61" s="2"/>
      <c r="AJ61" s="2"/>
      <c r="AK61" s="2"/>
      <c r="AL61" s="2"/>
      <c r="AM61" s="2"/>
      <c r="AN61" s="2"/>
      <c r="AO61" s="2"/>
      <c r="AP61" s="2"/>
      <c r="AQ61" s="2"/>
      <c r="AR61" s="2"/>
    </row>
    <row r="62" spans="1:44" ht="45.75" customHeight="1">
      <c r="A62" s="83"/>
      <c r="B62" s="83"/>
      <c r="C62" s="83"/>
      <c r="D62" s="83"/>
      <c r="E62" s="30"/>
      <c r="F62" s="30"/>
      <c r="G62" s="30"/>
      <c r="H62" s="27"/>
      <c r="I62" s="27"/>
      <c r="J62" s="27"/>
      <c r="K62" s="29"/>
      <c r="L62" s="29"/>
      <c r="M62" s="29"/>
      <c r="N62" s="29"/>
      <c r="O62" s="29"/>
      <c r="P62" s="29"/>
      <c r="Q62" s="29"/>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3"/>
      <c r="X62" s="83"/>
      <c r="Y62" s="83"/>
      <c r="Z62" s="83"/>
      <c r="AA62" s="83"/>
      <c r="AB62" s="83"/>
      <c r="AC62" s="2"/>
      <c r="AD62" s="2"/>
      <c r="AE62" s="2"/>
      <c r="AF62" s="2"/>
      <c r="AG62" s="2"/>
      <c r="AH62" s="2"/>
      <c r="AI62" s="2"/>
      <c r="AJ62" s="2"/>
      <c r="AK62" s="2"/>
      <c r="AL62" s="2"/>
      <c r="AM62" s="2"/>
      <c r="AN62" s="2"/>
      <c r="AO62" s="2"/>
      <c r="AP62" s="2"/>
      <c r="AQ62" s="2"/>
      <c r="AR62" s="2"/>
    </row>
    <row r="63" spans="1:44" ht="45.75" customHeight="1">
      <c r="A63" s="93">
        <v>19</v>
      </c>
      <c r="B63" s="109"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27"/>
      <c r="I63" s="27"/>
      <c r="J63" s="27"/>
      <c r="K63" s="29"/>
      <c r="L63" s="29"/>
      <c r="M63" s="29"/>
      <c r="N63" s="29"/>
      <c r="O63" s="29"/>
      <c r="P63" s="29"/>
      <c r="Q63" s="29"/>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0" t="str">
        <f>IF(AND(S63="",S64="",S65=""),"",AVERAGE(S63:S65))</f>
        <v/>
      </c>
      <c r="X63" s="110" t="str">
        <f>IF(W63="","",
IF(W63=100,"Fuerte",
IF(W63&lt;50,"Débil",
IF(OR(W63&gt;=50,W63&lt;100),"Moderado",""))))</f>
        <v/>
      </c>
      <c r="Y63" s="94" t="str">
        <f>IF(X63="","",IF(X63="Fuerte","NO","SI"))</f>
        <v/>
      </c>
      <c r="Z63" s="94"/>
      <c r="AA63" s="9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9"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8"/>
      <c r="B64" s="88"/>
      <c r="C64" s="88"/>
      <c r="D64" s="88"/>
      <c r="E64" s="30"/>
      <c r="F64" s="30"/>
      <c r="G64" s="30"/>
      <c r="H64" s="27"/>
      <c r="I64" s="27"/>
      <c r="J64" s="27"/>
      <c r="K64" s="29"/>
      <c r="L64" s="29"/>
      <c r="M64" s="29"/>
      <c r="N64" s="29"/>
      <c r="O64" s="29"/>
      <c r="P64" s="29"/>
      <c r="Q64" s="29"/>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8"/>
      <c r="X64" s="88"/>
      <c r="Y64" s="88"/>
      <c r="Z64" s="88"/>
      <c r="AA64" s="88"/>
      <c r="AB64" s="88"/>
      <c r="AC64" s="2"/>
      <c r="AD64" s="2"/>
      <c r="AE64" s="2"/>
      <c r="AF64" s="2"/>
      <c r="AG64" s="2"/>
      <c r="AH64" s="2"/>
      <c r="AI64" s="2"/>
      <c r="AJ64" s="2"/>
      <c r="AK64" s="2"/>
      <c r="AL64" s="2"/>
      <c r="AM64" s="2"/>
      <c r="AN64" s="2"/>
      <c r="AO64" s="2"/>
      <c r="AP64" s="2"/>
      <c r="AQ64" s="2"/>
      <c r="AR64" s="2"/>
    </row>
    <row r="65" spans="1:44" ht="45.75" customHeight="1">
      <c r="A65" s="83"/>
      <c r="B65" s="83"/>
      <c r="C65" s="83"/>
      <c r="D65" s="83"/>
      <c r="E65" s="30"/>
      <c r="F65" s="30"/>
      <c r="G65" s="30"/>
      <c r="H65" s="27"/>
      <c r="I65" s="27"/>
      <c r="J65" s="27"/>
      <c r="K65" s="29"/>
      <c r="L65" s="29"/>
      <c r="M65" s="29"/>
      <c r="N65" s="29"/>
      <c r="O65" s="29"/>
      <c r="P65" s="29"/>
      <c r="Q65" s="29"/>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3"/>
      <c r="X65" s="83"/>
      <c r="Y65" s="83"/>
      <c r="Z65" s="83"/>
      <c r="AA65" s="83"/>
      <c r="AB65" s="83"/>
      <c r="AC65" s="2"/>
      <c r="AD65" s="2"/>
      <c r="AE65" s="2"/>
      <c r="AF65" s="2"/>
      <c r="AG65" s="2"/>
      <c r="AH65" s="2"/>
      <c r="AI65" s="2"/>
      <c r="AJ65" s="2"/>
      <c r="AK65" s="2"/>
      <c r="AL65" s="2"/>
      <c r="AM65" s="2"/>
      <c r="AN65" s="2"/>
      <c r="AO65" s="2"/>
      <c r="AP65" s="2"/>
      <c r="AQ65" s="2"/>
      <c r="AR65" s="2"/>
    </row>
    <row r="66" spans="1:44" ht="45.75" customHeight="1">
      <c r="A66" s="93">
        <v>20</v>
      </c>
      <c r="B66" s="109"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27"/>
      <c r="I66" s="27"/>
      <c r="J66" s="27"/>
      <c r="K66" s="29"/>
      <c r="L66" s="29"/>
      <c r="M66" s="29"/>
      <c r="N66" s="29"/>
      <c r="O66" s="29"/>
      <c r="P66" s="29"/>
      <c r="Q66" s="29"/>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0" t="str">
        <f>IF(AND(S66="",S67="",S68=""),"",AVERAGE(S66:S68))</f>
        <v/>
      </c>
      <c r="X66" s="110" t="str">
        <f>IF(W66="","",
IF(W66=100,"Fuerte",
IF(W66&lt;50,"Débil",
IF(OR(W66&gt;=50,W66&lt;100),"Moderado",""))))</f>
        <v/>
      </c>
      <c r="Y66" s="94" t="str">
        <f>IF(X66="","",IF(X66="Fuerte","NO","SI"))</f>
        <v/>
      </c>
      <c r="Z66" s="94"/>
      <c r="AA66" s="9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9"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8"/>
      <c r="B67" s="88"/>
      <c r="C67" s="88"/>
      <c r="D67" s="88"/>
      <c r="E67" s="30"/>
      <c r="F67" s="30"/>
      <c r="G67" s="30"/>
      <c r="H67" s="27"/>
      <c r="I67" s="27"/>
      <c r="J67" s="27"/>
      <c r="K67" s="29"/>
      <c r="L67" s="29"/>
      <c r="M67" s="29"/>
      <c r="N67" s="29"/>
      <c r="O67" s="29"/>
      <c r="P67" s="29"/>
      <c r="Q67" s="29"/>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8"/>
      <c r="X67" s="88"/>
      <c r="Y67" s="88"/>
      <c r="Z67" s="88"/>
      <c r="AA67" s="88"/>
      <c r="AB67" s="88"/>
      <c r="AC67" s="2"/>
      <c r="AD67" s="2"/>
      <c r="AE67" s="2"/>
      <c r="AF67" s="2"/>
      <c r="AG67" s="2"/>
      <c r="AH67" s="2"/>
      <c r="AI67" s="2"/>
      <c r="AJ67" s="2"/>
      <c r="AK67" s="2"/>
      <c r="AL67" s="2"/>
      <c r="AM67" s="2"/>
      <c r="AN67" s="2"/>
      <c r="AO67" s="2"/>
      <c r="AP67" s="2"/>
      <c r="AQ67" s="2"/>
      <c r="AR67" s="2"/>
    </row>
    <row r="68" spans="1:44" ht="45.75" customHeight="1">
      <c r="A68" s="83"/>
      <c r="B68" s="83"/>
      <c r="C68" s="83"/>
      <c r="D68" s="83"/>
      <c r="E68" s="30"/>
      <c r="F68" s="30"/>
      <c r="G68" s="30"/>
      <c r="H68" s="27"/>
      <c r="I68" s="27"/>
      <c r="J68" s="27"/>
      <c r="K68" s="29"/>
      <c r="L68" s="29"/>
      <c r="M68" s="29"/>
      <c r="N68" s="29"/>
      <c r="O68" s="29"/>
      <c r="P68" s="29"/>
      <c r="Q68" s="29"/>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3"/>
      <c r="X68" s="83"/>
      <c r="Y68" s="83"/>
      <c r="Z68" s="83"/>
      <c r="AA68" s="83"/>
      <c r="AB68" s="83"/>
      <c r="AC68" s="2"/>
      <c r="AD68" s="2"/>
      <c r="AE68" s="2"/>
      <c r="AF68" s="2"/>
      <c r="AG68" s="2"/>
      <c r="AH68" s="2"/>
      <c r="AI68" s="2"/>
      <c r="AJ68" s="2"/>
      <c r="AK68" s="2"/>
      <c r="AL68" s="2"/>
      <c r="AM68" s="2"/>
      <c r="AN68" s="2"/>
      <c r="AO68" s="2"/>
      <c r="AP68" s="2"/>
      <c r="AQ68" s="2"/>
      <c r="AR68" s="2"/>
    </row>
    <row r="69" spans="1:44"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AA7:AA8"/>
    <mergeCell ref="AB7:AB8"/>
    <mergeCell ref="X12:X14"/>
    <mergeCell ref="Y12:Y14"/>
    <mergeCell ref="Z12:Z14"/>
    <mergeCell ref="AA12:AA14"/>
    <mergeCell ref="W9:W11"/>
    <mergeCell ref="X9:X11"/>
    <mergeCell ref="Y9:Y11"/>
    <mergeCell ref="Z9:Z11"/>
    <mergeCell ref="AA9:AA1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AB9">
    <cfRule type="expression" dxfId="209" priority="1">
      <formula>IF($AB9="Casi seguro",1,0)</formula>
    </cfRule>
  </conditionalFormatting>
  <conditionalFormatting sqref="AB9">
    <cfRule type="expression" dxfId="208" priority="2">
      <formula>IF($AB9="Probable",1,0)</formula>
    </cfRule>
  </conditionalFormatting>
  <conditionalFormatting sqref="AB9">
    <cfRule type="expression" dxfId="207" priority="3">
      <formula>IF($AB9="Posible",1,0)</formula>
    </cfRule>
  </conditionalFormatting>
  <conditionalFormatting sqref="AB9">
    <cfRule type="expression" dxfId="206" priority="4">
      <formula>IF($AB9="Improbable",1,0)</formula>
    </cfRule>
  </conditionalFormatting>
  <conditionalFormatting sqref="AB9">
    <cfRule type="expression" dxfId="205" priority="5">
      <formula>IF($AB9="Rara vez",1,0)</formula>
    </cfRule>
  </conditionalFormatting>
  <conditionalFormatting sqref="B9:D68">
    <cfRule type="expression" dxfId="204" priority="6">
      <formula>IF($D9="No aplica",1,0)</formula>
    </cfRule>
  </conditionalFormatting>
  <conditionalFormatting sqref="AB12">
    <cfRule type="expression" dxfId="203" priority="7">
      <formula>IF($AB12="Casi seguro",1,0)</formula>
    </cfRule>
  </conditionalFormatting>
  <conditionalFormatting sqref="AB12">
    <cfRule type="expression" dxfId="202" priority="8">
      <formula>IF($AB12="Probable",1,0)</formula>
    </cfRule>
  </conditionalFormatting>
  <conditionalFormatting sqref="AB12">
    <cfRule type="expression" dxfId="201" priority="9">
      <formula>IF($AB12="Posible",1,0)</formula>
    </cfRule>
  </conditionalFormatting>
  <conditionalFormatting sqref="AB12">
    <cfRule type="expression" dxfId="200" priority="10">
      <formula>IF($AB12="Improbable",1,0)</formula>
    </cfRule>
  </conditionalFormatting>
  <conditionalFormatting sqref="AB12">
    <cfRule type="expression" dxfId="199" priority="11">
      <formula>IF($AB12="Rara vez",1,0)</formula>
    </cfRule>
  </conditionalFormatting>
  <conditionalFormatting sqref="E12:AB14">
    <cfRule type="expression" dxfId="198" priority="12">
      <formula>IF($D$12="No aplica",1,0)</formula>
    </cfRule>
  </conditionalFormatting>
  <conditionalFormatting sqref="E9:F10 F11:AB11 H9:H10 J9:AB10">
    <cfRule type="expression" dxfId="197" priority="13">
      <formula>IF($D$9="No aplica",1,0)</formula>
    </cfRule>
  </conditionalFormatting>
  <conditionalFormatting sqref="AB15">
    <cfRule type="expression" dxfId="196" priority="14">
      <formula>IF($AB15="Casi seguro",1,0)</formula>
    </cfRule>
  </conditionalFormatting>
  <conditionalFormatting sqref="AB15">
    <cfRule type="expression" dxfId="195" priority="15">
      <formula>IF($AB15="Probable",1,0)</formula>
    </cfRule>
  </conditionalFormatting>
  <conditionalFormatting sqref="AB15">
    <cfRule type="expression" dxfId="194" priority="16">
      <formula>IF($AB15="Posible",1,0)</formula>
    </cfRule>
  </conditionalFormatting>
  <conditionalFormatting sqref="AB15">
    <cfRule type="expression" dxfId="193" priority="17">
      <formula>IF($AB15="Improbable",1,0)</formula>
    </cfRule>
  </conditionalFormatting>
  <conditionalFormatting sqref="AB15">
    <cfRule type="expression" dxfId="192" priority="18">
      <formula>IF($AB15="Rara vez",1,0)</formula>
    </cfRule>
  </conditionalFormatting>
  <conditionalFormatting sqref="E15:AB17">
    <cfRule type="expression" dxfId="191" priority="19">
      <formula>IF($D$15="No aplica",1,0)</formula>
    </cfRule>
  </conditionalFormatting>
  <conditionalFormatting sqref="AB18">
    <cfRule type="expression" dxfId="190" priority="20">
      <formula>IF($AB18="Casi seguro",1,0)</formula>
    </cfRule>
  </conditionalFormatting>
  <conditionalFormatting sqref="AB18">
    <cfRule type="expression" dxfId="189" priority="21">
      <formula>IF($AB18="Probable",1,0)</formula>
    </cfRule>
  </conditionalFormatting>
  <conditionalFormatting sqref="AB18">
    <cfRule type="expression" dxfId="188" priority="22">
      <formula>IF($AB18="Posible",1,0)</formula>
    </cfRule>
  </conditionalFormatting>
  <conditionalFormatting sqref="AB18">
    <cfRule type="expression" dxfId="187" priority="23">
      <formula>IF($AB18="Improbable",1,0)</formula>
    </cfRule>
  </conditionalFormatting>
  <conditionalFormatting sqref="AB18">
    <cfRule type="expression" dxfId="186" priority="24">
      <formula>IF($AB18="Rara vez",1,0)</formula>
    </cfRule>
  </conditionalFormatting>
  <conditionalFormatting sqref="E18:F18 E19:AB20 H18 J18:AB18">
    <cfRule type="expression" dxfId="185" priority="25">
      <formula>IF($D$18="No aplica",1,0)</formula>
    </cfRule>
  </conditionalFormatting>
  <conditionalFormatting sqref="AB21">
    <cfRule type="expression" dxfId="184" priority="26">
      <formula>IF($AB21="Casi seguro",1,0)</formula>
    </cfRule>
  </conditionalFormatting>
  <conditionalFormatting sqref="AB21">
    <cfRule type="expression" dxfId="183" priority="27">
      <formula>IF($AB21="Probable",1,0)</formula>
    </cfRule>
  </conditionalFormatting>
  <conditionalFormatting sqref="AB21">
    <cfRule type="expression" dxfId="182" priority="28">
      <formula>IF($AB21="Posible",1,0)</formula>
    </cfRule>
  </conditionalFormatting>
  <conditionalFormatting sqref="AB21">
    <cfRule type="expression" dxfId="181" priority="29">
      <formula>IF($AB21="Improbable",1,0)</formula>
    </cfRule>
  </conditionalFormatting>
  <conditionalFormatting sqref="AB21">
    <cfRule type="expression" dxfId="180" priority="30">
      <formula>IF($AB21="Rara vez",1,0)</formula>
    </cfRule>
  </conditionalFormatting>
  <conditionalFormatting sqref="E21:AB23">
    <cfRule type="expression" dxfId="179" priority="31">
      <formula>IF($D$21="No aplica",1,0)</formula>
    </cfRule>
  </conditionalFormatting>
  <conditionalFormatting sqref="AB24">
    <cfRule type="expression" dxfId="178" priority="32">
      <formula>IF($AB24="Casi seguro",1,0)</formula>
    </cfRule>
  </conditionalFormatting>
  <conditionalFormatting sqref="AB24">
    <cfRule type="expression" dxfId="177" priority="33">
      <formula>IF($AB24="Probable",1,0)</formula>
    </cfRule>
  </conditionalFormatting>
  <conditionalFormatting sqref="AB24">
    <cfRule type="expression" dxfId="176" priority="34">
      <formula>IF($AB24="Posible",1,0)</formula>
    </cfRule>
  </conditionalFormatting>
  <conditionalFormatting sqref="AB24">
    <cfRule type="expression" dxfId="175" priority="35">
      <formula>IF($AB24="Improbable",1,0)</formula>
    </cfRule>
  </conditionalFormatting>
  <conditionalFormatting sqref="AB24">
    <cfRule type="expression" dxfId="174" priority="36">
      <formula>IF($AB24="Rara vez",1,0)</formula>
    </cfRule>
  </conditionalFormatting>
  <conditionalFormatting sqref="E24:AB26">
    <cfRule type="expression" dxfId="173" priority="37">
      <formula>IF($D$24="No aplica",1,0)</formula>
    </cfRule>
  </conditionalFormatting>
  <conditionalFormatting sqref="AB27">
    <cfRule type="expression" dxfId="172" priority="38">
      <formula>IF($AB27="Casi seguro",1,0)</formula>
    </cfRule>
  </conditionalFormatting>
  <conditionalFormatting sqref="AB27">
    <cfRule type="expression" dxfId="171" priority="39">
      <formula>IF($AB27="Probable",1,0)</formula>
    </cfRule>
  </conditionalFormatting>
  <conditionalFormatting sqref="AB27">
    <cfRule type="expression" dxfId="170" priority="40">
      <formula>IF($AB27="Posible",1,0)</formula>
    </cfRule>
  </conditionalFormatting>
  <conditionalFormatting sqref="AB27">
    <cfRule type="expression" dxfId="169" priority="41">
      <formula>IF($AB27="Improbable",1,0)</formula>
    </cfRule>
  </conditionalFormatting>
  <conditionalFormatting sqref="AB27">
    <cfRule type="expression" dxfId="168" priority="42">
      <formula>IF($AB27="Rara vez",1,0)</formula>
    </cfRule>
  </conditionalFormatting>
  <conditionalFormatting sqref="E27:AB29">
    <cfRule type="expression" dxfId="167" priority="43">
      <formula>IF($D$27="No aplica",1,0)</formula>
    </cfRule>
  </conditionalFormatting>
  <conditionalFormatting sqref="AB30">
    <cfRule type="expression" dxfId="166" priority="44">
      <formula>IF($AB30="Casi seguro",1,0)</formula>
    </cfRule>
  </conditionalFormatting>
  <conditionalFormatting sqref="AB30">
    <cfRule type="expression" dxfId="165" priority="45">
      <formula>IF($AB30="Probable",1,0)</formula>
    </cfRule>
  </conditionalFormatting>
  <conditionalFormatting sqref="AB30">
    <cfRule type="expression" dxfId="164" priority="46">
      <formula>IF($AB30="Posible",1,0)</formula>
    </cfRule>
  </conditionalFormatting>
  <conditionalFormatting sqref="AB30">
    <cfRule type="expression" dxfId="163" priority="47">
      <formula>IF($AB30="Improbable",1,0)</formula>
    </cfRule>
  </conditionalFormatting>
  <conditionalFormatting sqref="AB30">
    <cfRule type="expression" dxfId="162" priority="48">
      <formula>IF($AB30="Rara vez",1,0)</formula>
    </cfRule>
  </conditionalFormatting>
  <conditionalFormatting sqref="E30:AB32">
    <cfRule type="expression" dxfId="161" priority="49">
      <formula>IF($D$30="No aplica",1,0)</formula>
    </cfRule>
  </conditionalFormatting>
  <conditionalFormatting sqref="AB33">
    <cfRule type="expression" dxfId="160" priority="50">
      <formula>IF($AB33="Casi seguro",1,0)</formula>
    </cfRule>
  </conditionalFormatting>
  <conditionalFormatting sqref="AB33">
    <cfRule type="expression" dxfId="159" priority="51">
      <formula>IF($AB33="Probable",1,0)</formula>
    </cfRule>
  </conditionalFormatting>
  <conditionalFormatting sqref="AB33">
    <cfRule type="expression" dxfId="158" priority="52">
      <formula>IF($AB33="Posible",1,0)</formula>
    </cfRule>
  </conditionalFormatting>
  <conditionalFormatting sqref="AB33">
    <cfRule type="expression" dxfId="157" priority="53">
      <formula>IF($AB33="Improbable",1,0)</formula>
    </cfRule>
  </conditionalFormatting>
  <conditionalFormatting sqref="AB33">
    <cfRule type="expression" dxfId="156" priority="54">
      <formula>IF($AB33="Rara vez",1,0)</formula>
    </cfRule>
  </conditionalFormatting>
  <conditionalFormatting sqref="E33:AB35">
    <cfRule type="expression" dxfId="155" priority="55">
      <formula>IF($D$33="No aplica",1,0)</formula>
    </cfRule>
  </conditionalFormatting>
  <conditionalFormatting sqref="AB36">
    <cfRule type="expression" dxfId="154" priority="56">
      <formula>IF($AB36="Casi seguro",1,0)</formula>
    </cfRule>
  </conditionalFormatting>
  <conditionalFormatting sqref="AB36">
    <cfRule type="expression" dxfId="153" priority="57">
      <formula>IF($AB36="Probable",1,0)</formula>
    </cfRule>
  </conditionalFormatting>
  <conditionalFormatting sqref="AB36">
    <cfRule type="expression" dxfId="152" priority="58">
      <formula>IF($AB36="Posible",1,0)</formula>
    </cfRule>
  </conditionalFormatting>
  <conditionalFormatting sqref="AB36">
    <cfRule type="expression" dxfId="151" priority="59">
      <formula>IF($AB36="Improbable",1,0)</formula>
    </cfRule>
  </conditionalFormatting>
  <conditionalFormatting sqref="AB36">
    <cfRule type="expression" dxfId="150" priority="60">
      <formula>IF($AB36="Rara vez",1,0)</formula>
    </cfRule>
  </conditionalFormatting>
  <conditionalFormatting sqref="E36:AB38">
    <cfRule type="expression" dxfId="149" priority="61">
      <formula>IF($D$36="No aplica",1,0)</formula>
    </cfRule>
  </conditionalFormatting>
  <conditionalFormatting sqref="AB39">
    <cfRule type="expression" dxfId="148" priority="62">
      <formula>IF($AB39="Casi seguro",1,0)</formula>
    </cfRule>
  </conditionalFormatting>
  <conditionalFormatting sqref="AB39">
    <cfRule type="expression" dxfId="147" priority="63">
      <formula>IF($AB39="Probable",1,0)</formula>
    </cfRule>
  </conditionalFormatting>
  <conditionalFormatting sqref="AB39">
    <cfRule type="expression" dxfId="146" priority="64">
      <formula>IF($AB39="Posible",1,0)</formula>
    </cfRule>
  </conditionalFormatting>
  <conditionalFormatting sqref="AB39">
    <cfRule type="expression" dxfId="145" priority="65">
      <formula>IF($AB39="Improbable",1,0)</formula>
    </cfRule>
  </conditionalFormatting>
  <conditionalFormatting sqref="AB39">
    <cfRule type="expression" dxfId="144" priority="66">
      <formula>IF($AB39="Rara vez",1,0)</formula>
    </cfRule>
  </conditionalFormatting>
  <conditionalFormatting sqref="E39:AB41">
    <cfRule type="expression" dxfId="143" priority="67">
      <formula>IF($D$39="No aplica",1,0)</formula>
    </cfRule>
  </conditionalFormatting>
  <conditionalFormatting sqref="AB42">
    <cfRule type="expression" dxfId="142" priority="68">
      <formula>IF($AB42="Casi seguro",1,0)</formula>
    </cfRule>
  </conditionalFormatting>
  <conditionalFormatting sqref="AB42">
    <cfRule type="expression" dxfId="141" priority="69">
      <formula>IF($AB42="Probable",1,0)</formula>
    </cfRule>
  </conditionalFormatting>
  <conditionalFormatting sqref="AB42">
    <cfRule type="expression" dxfId="140" priority="70">
      <formula>IF($AB42="Posible",1,0)</formula>
    </cfRule>
  </conditionalFormatting>
  <conditionalFormatting sqref="AB42">
    <cfRule type="expression" dxfId="139" priority="71">
      <formula>IF($AB42="Improbable",1,0)</formula>
    </cfRule>
  </conditionalFormatting>
  <conditionalFormatting sqref="AB42">
    <cfRule type="expression" dxfId="138" priority="72">
      <formula>IF($AB42="Rara vez",1,0)</formula>
    </cfRule>
  </conditionalFormatting>
  <conditionalFormatting sqref="E42:AB44">
    <cfRule type="expression" dxfId="137" priority="73">
      <formula>IF($D$42="No aplica",1,0)</formula>
    </cfRule>
  </conditionalFormatting>
  <conditionalFormatting sqref="AB45">
    <cfRule type="expression" dxfId="136" priority="74">
      <formula>IF($AB45="Casi seguro",1,0)</formula>
    </cfRule>
  </conditionalFormatting>
  <conditionalFormatting sqref="AB45">
    <cfRule type="expression" dxfId="135" priority="75">
      <formula>IF($AB45="Probable",1,0)</formula>
    </cfRule>
  </conditionalFormatting>
  <conditionalFormatting sqref="AB45">
    <cfRule type="expression" dxfId="134" priority="76">
      <formula>IF($AB45="Posible",1,0)</formula>
    </cfRule>
  </conditionalFormatting>
  <conditionalFormatting sqref="AB45">
    <cfRule type="expression" dxfId="133" priority="77">
      <formula>IF($AB45="Improbable",1,0)</formula>
    </cfRule>
  </conditionalFormatting>
  <conditionalFormatting sqref="AB45">
    <cfRule type="expression" dxfId="132" priority="78">
      <formula>IF($AB45="Rara vez",1,0)</formula>
    </cfRule>
  </conditionalFormatting>
  <conditionalFormatting sqref="E45:AB47">
    <cfRule type="expression" dxfId="131" priority="79">
      <formula>IF($D$45="No aplica",1,0)</formula>
    </cfRule>
  </conditionalFormatting>
  <conditionalFormatting sqref="AB48">
    <cfRule type="expression" dxfId="130" priority="80">
      <formula>IF($AB48="Casi seguro",1,0)</formula>
    </cfRule>
  </conditionalFormatting>
  <conditionalFormatting sqref="AB48">
    <cfRule type="expression" dxfId="129" priority="81">
      <formula>IF($AB48="Probable",1,0)</formula>
    </cfRule>
  </conditionalFormatting>
  <conditionalFormatting sqref="AB48">
    <cfRule type="expression" dxfId="128" priority="82">
      <formula>IF($AB48="Posible",1,0)</formula>
    </cfRule>
  </conditionalFormatting>
  <conditionalFormatting sqref="AB48">
    <cfRule type="expression" dxfId="127" priority="83">
      <formula>IF($AB48="Improbable",1,0)</formula>
    </cfRule>
  </conditionalFormatting>
  <conditionalFormatting sqref="AB48">
    <cfRule type="expression" dxfId="126" priority="84">
      <formula>IF($AB48="Rara vez",1,0)</formula>
    </cfRule>
  </conditionalFormatting>
  <conditionalFormatting sqref="E48:AB50">
    <cfRule type="expression" dxfId="125" priority="85">
      <formula>IF($D$48="No aplica",1,0)</formula>
    </cfRule>
  </conditionalFormatting>
  <conditionalFormatting sqref="AB51">
    <cfRule type="expression" dxfId="124" priority="86">
      <formula>IF($AB51="Casi seguro",1,0)</formula>
    </cfRule>
  </conditionalFormatting>
  <conditionalFormatting sqref="AB51">
    <cfRule type="expression" dxfId="123" priority="87">
      <formula>IF($AB51="Probable",1,0)</formula>
    </cfRule>
  </conditionalFormatting>
  <conditionalFormatting sqref="AB51">
    <cfRule type="expression" dxfId="122" priority="88">
      <formula>IF($AB51="Posible",1,0)</formula>
    </cfRule>
  </conditionalFormatting>
  <conditionalFormatting sqref="AB51">
    <cfRule type="expression" dxfId="121" priority="89">
      <formula>IF($AB51="Improbable",1,0)</formula>
    </cfRule>
  </conditionalFormatting>
  <conditionalFormatting sqref="AB51">
    <cfRule type="expression" dxfId="120" priority="90">
      <formula>IF($AB51="Rara vez",1,0)</formula>
    </cfRule>
  </conditionalFormatting>
  <conditionalFormatting sqref="E51:AB53">
    <cfRule type="expression" dxfId="119" priority="91">
      <formula>IF($D$51="No aplica",1,0)</formula>
    </cfRule>
  </conditionalFormatting>
  <conditionalFormatting sqref="AB54">
    <cfRule type="expression" dxfId="118" priority="92">
      <formula>IF($AB54="Casi seguro",1,0)</formula>
    </cfRule>
  </conditionalFormatting>
  <conditionalFormatting sqref="AB54">
    <cfRule type="expression" dxfId="117" priority="93">
      <formula>IF($AB54="Probable",1,0)</formula>
    </cfRule>
  </conditionalFormatting>
  <conditionalFormatting sqref="AB54">
    <cfRule type="expression" dxfId="116" priority="94">
      <formula>IF($AB54="Posible",1,0)</formula>
    </cfRule>
  </conditionalFormatting>
  <conditionalFormatting sqref="AB54">
    <cfRule type="expression" dxfId="115" priority="95">
      <formula>IF($AB54="Improbable",1,0)</formula>
    </cfRule>
  </conditionalFormatting>
  <conditionalFormatting sqref="AB54">
    <cfRule type="expression" dxfId="114" priority="96">
      <formula>IF($AB54="Rara vez",1,0)</formula>
    </cfRule>
  </conditionalFormatting>
  <conditionalFormatting sqref="E54:AB56">
    <cfRule type="expression" dxfId="113" priority="97">
      <formula>IF($D$54="No aplica",1,0)</formula>
    </cfRule>
  </conditionalFormatting>
  <conditionalFormatting sqref="AB57">
    <cfRule type="expression" dxfId="112" priority="98">
      <formula>IF($AB57="Casi seguro",1,0)</formula>
    </cfRule>
  </conditionalFormatting>
  <conditionalFormatting sqref="AB57">
    <cfRule type="expression" dxfId="111" priority="99">
      <formula>IF($AB57="Probable",1,0)</formula>
    </cfRule>
  </conditionalFormatting>
  <conditionalFormatting sqref="AB57">
    <cfRule type="expression" dxfId="110" priority="100">
      <formula>IF($AB57="Posible",1,0)</formula>
    </cfRule>
  </conditionalFormatting>
  <conditionalFormatting sqref="AB57">
    <cfRule type="expression" dxfId="109" priority="101">
      <formula>IF($AB57="Improbable",1,0)</formula>
    </cfRule>
  </conditionalFormatting>
  <conditionalFormatting sqref="AB57">
    <cfRule type="expression" dxfId="108" priority="102">
      <formula>IF($AB57="Rara vez",1,0)</formula>
    </cfRule>
  </conditionalFormatting>
  <conditionalFormatting sqref="E57:AB59">
    <cfRule type="expression" dxfId="107" priority="103">
      <formula>IF($D$57="No aplica",1,0)</formula>
    </cfRule>
  </conditionalFormatting>
  <conditionalFormatting sqref="AB60">
    <cfRule type="expression" dxfId="106" priority="104">
      <formula>IF($AB60="Casi seguro",1,0)</formula>
    </cfRule>
  </conditionalFormatting>
  <conditionalFormatting sqref="AB60">
    <cfRule type="expression" dxfId="105" priority="105">
      <formula>IF($AB60="Probable",1,0)</formula>
    </cfRule>
  </conditionalFormatting>
  <conditionalFormatting sqref="AB60">
    <cfRule type="expression" dxfId="104" priority="106">
      <formula>IF($AB60="Posible",1,0)</formula>
    </cfRule>
  </conditionalFormatting>
  <conditionalFormatting sqref="AB60">
    <cfRule type="expression" dxfId="103" priority="107">
      <formula>IF($AB60="Improbable",1,0)</formula>
    </cfRule>
  </conditionalFormatting>
  <conditionalFormatting sqref="AB60">
    <cfRule type="expression" dxfId="102" priority="108">
      <formula>IF($AB60="Rara vez",1,0)</formula>
    </cfRule>
  </conditionalFormatting>
  <conditionalFormatting sqref="E60:AB62">
    <cfRule type="expression" dxfId="101" priority="109">
      <formula>IF($D$60="No aplica",1,0)</formula>
    </cfRule>
  </conditionalFormatting>
  <conditionalFormatting sqref="AB63">
    <cfRule type="expression" dxfId="100" priority="110">
      <formula>IF($AB63="Casi seguro",1,0)</formula>
    </cfRule>
  </conditionalFormatting>
  <conditionalFormatting sqref="AB63">
    <cfRule type="expression" dxfId="99" priority="111">
      <formula>IF($AB63="Probable",1,0)</formula>
    </cfRule>
  </conditionalFormatting>
  <conditionalFormatting sqref="AB63">
    <cfRule type="expression" dxfId="98" priority="112">
      <formula>IF($AB63="Posible",1,0)</formula>
    </cfRule>
  </conditionalFormatting>
  <conditionalFormatting sqref="AB63">
    <cfRule type="expression" dxfId="97" priority="113">
      <formula>IF($AB63="Improbable",1,0)</formula>
    </cfRule>
  </conditionalFormatting>
  <conditionalFormatting sqref="AB63">
    <cfRule type="expression" dxfId="96" priority="114">
      <formula>IF($AB63="Rara vez",1,0)</formula>
    </cfRule>
  </conditionalFormatting>
  <conditionalFormatting sqref="E63:AB65">
    <cfRule type="expression" dxfId="95" priority="115">
      <formula>IF($D$63="No aplica",1,0)</formula>
    </cfRule>
  </conditionalFormatting>
  <conditionalFormatting sqref="AB66">
    <cfRule type="expression" dxfId="94" priority="116">
      <formula>IF($AB66="Casi seguro",1,0)</formula>
    </cfRule>
  </conditionalFormatting>
  <conditionalFormatting sqref="AB66">
    <cfRule type="expression" dxfId="93" priority="117">
      <formula>IF($AB66="Probable",1,0)</formula>
    </cfRule>
  </conditionalFormatting>
  <conditionalFormatting sqref="AB66">
    <cfRule type="expression" dxfId="92" priority="118">
      <formula>IF($AB66="Posible",1,0)</formula>
    </cfRule>
  </conditionalFormatting>
  <conditionalFormatting sqref="AB66">
    <cfRule type="expression" dxfId="91" priority="119">
      <formula>IF($AB66="Improbable",1,0)</formula>
    </cfRule>
  </conditionalFormatting>
  <conditionalFormatting sqref="AB66">
    <cfRule type="expression" dxfId="90" priority="120">
      <formula>IF($AB66="Rara vez",1,0)</formula>
    </cfRule>
  </conditionalFormatting>
  <conditionalFormatting sqref="E66:AB68">
    <cfRule type="expression" dxfId="89" priority="121">
      <formula>IF($D$66="No aplica",1,0)</formula>
    </cfRule>
  </conditionalFormatting>
  <conditionalFormatting sqref="G18">
    <cfRule type="expression" dxfId="88" priority="122">
      <formula>IF($D$18="No aplica",1,0)</formula>
    </cfRule>
  </conditionalFormatting>
  <conditionalFormatting sqref="I18">
    <cfRule type="expression" dxfId="87" priority="123">
      <formula>IF($D$18="No aplica",1,0)</formula>
    </cfRule>
  </conditionalFormatting>
  <conditionalFormatting sqref="E11">
    <cfRule type="expression" dxfId="86" priority="124">
      <formula>IF($D$18="No aplica",1,0)</formula>
    </cfRule>
  </conditionalFormatting>
  <conditionalFormatting sqref="G9">
    <cfRule type="expression" dxfId="85" priority="125">
      <formula>IF($D$18="No aplica",1,0)</formula>
    </cfRule>
  </conditionalFormatting>
  <conditionalFormatting sqref="G10">
    <cfRule type="expression" dxfId="84" priority="126">
      <formula>IF($D$18="No aplica",1,0)</formula>
    </cfRule>
  </conditionalFormatting>
  <conditionalFormatting sqref="I9">
    <cfRule type="expression" dxfId="83" priority="127">
      <formula>IF($D$18="No aplica",1,0)</formula>
    </cfRule>
  </conditionalFormatting>
  <conditionalFormatting sqref="I10">
    <cfRule type="expression" dxfId="82" priority="128">
      <formula>IF($D$18="No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IF($E9="",Listas!$R$3,Listas!$V$2:$V$4)</xm:f>
          </x14:formula1>
          <xm:sqref>N9:N68</xm:sqref>
        </x14:dataValidation>
        <x14:dataValidation type="list" allowBlank="1" showErrorMessage="1">
          <x14:formula1>
            <xm:f>IF($E9="",Listas!$R$3,Listas!$W$2:$W$3)</xm:f>
          </x14:formula1>
          <xm:sqref>O9:O68</xm:sqref>
        </x14:dataValidation>
        <x14:dataValidation type="list" allowBlank="1" showErrorMessage="1">
          <x14:formula1>
            <xm:f>IF($E9="",Listas!$R$3,Listas!$T$2:$T$3)</xm:f>
          </x14:formula1>
          <xm:sqref>L9:L68</xm:sqref>
        </x14:dataValidation>
        <x14:dataValidation type="list" allowBlank="1" showErrorMessage="1">
          <x14:formula1>
            <xm:f>IF($E9="",Listas!$R$3,Listas!$Y$2:$Y$4)</xm:f>
          </x14:formula1>
          <xm:sqref>Q9:Q68</xm:sqref>
        </x14:dataValidation>
        <x14:dataValidation type="list" allowBlank="1" showErrorMessage="1">
          <x14:formula1>
            <xm:f>IF($E9="",Listas!$R$3,Listas!$X$2:$X$3)</xm:f>
          </x14:formula1>
          <xm:sqref>P9:P68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IF($E9="",Listas!$R$3,Listas!$U$2:$U$3)</xm:f>
          </x14:formula1>
          <xm:sqref>M9:M68</xm:sqref>
        </x14:dataValidation>
        <x14:dataValidation type="list" allowBlank="1" showErrorMessage="1">
          <x14:formula1>
            <xm:f>Listas!$AB$2:$AB$4</xm:f>
          </x14:formula1>
          <xm:sqref>U9:U68</xm:sqref>
        </x14:dataValidation>
        <x14:dataValidation type="list" allowBlank="1" showErrorMessage="1">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3" max="3" width="16.5703125" customWidth="1"/>
    <col min="4" max="4" width="17" customWidth="1"/>
    <col min="5" max="5" width="29.5703125" customWidth="1"/>
    <col min="6" max="6" width="35.140625" customWidth="1"/>
    <col min="7" max="7" width="5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3" t="s">
        <v>386</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0" t="s">
        <v>387</v>
      </c>
      <c r="AR1" s="60"/>
      <c r="AS1" s="3"/>
      <c r="AT1" s="3"/>
      <c r="AU1" s="3"/>
      <c r="AV1" s="3"/>
      <c r="AW1" s="3"/>
      <c r="AX1" s="3"/>
      <c r="AY1" s="3"/>
      <c r="AZ1" s="3"/>
      <c r="BA1" s="3"/>
      <c r="BB1" s="3"/>
      <c r="BC1" s="3"/>
      <c r="BD1" s="3"/>
      <c r="BE1" s="3"/>
      <c r="BF1" s="3"/>
      <c r="BG1" s="3"/>
      <c r="BH1" s="3"/>
      <c r="BI1" s="3"/>
      <c r="BJ1" s="3"/>
      <c r="BK1" s="3"/>
      <c r="BL1" s="3"/>
    </row>
    <row r="2" spans="1:64" ht="16.5" customHeight="1">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0" t="s">
        <v>388</v>
      </c>
      <c r="AR2" s="60"/>
      <c r="AS2" s="3"/>
      <c r="AT2" s="3"/>
      <c r="AU2" s="3"/>
      <c r="AV2" s="3"/>
      <c r="AW2" s="3"/>
      <c r="AX2" s="3"/>
      <c r="AY2" s="3"/>
      <c r="AZ2" s="3"/>
      <c r="BA2" s="3"/>
      <c r="BB2" s="3"/>
      <c r="BC2" s="3"/>
      <c r="BD2" s="3"/>
      <c r="BE2" s="3"/>
      <c r="BF2" s="3"/>
      <c r="BG2" s="3"/>
      <c r="BH2" s="3"/>
      <c r="BI2" s="3"/>
      <c r="BJ2" s="3"/>
      <c r="BK2" s="3"/>
      <c r="BL2" s="3"/>
    </row>
    <row r="3" spans="1:64" ht="14.25" customHeight="1">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0" t="s">
        <v>389</v>
      </c>
      <c r="AR3" s="60"/>
      <c r="AS3" s="3"/>
      <c r="AT3" s="3"/>
      <c r="AU3" s="3"/>
      <c r="AV3" s="3"/>
      <c r="AW3" s="3"/>
      <c r="AX3" s="3"/>
      <c r="AY3" s="3"/>
      <c r="AZ3" s="3"/>
      <c r="BA3" s="3"/>
      <c r="BB3" s="3"/>
      <c r="BC3" s="3"/>
      <c r="BD3" s="3"/>
      <c r="BE3" s="3"/>
      <c r="BF3" s="3"/>
      <c r="BG3" s="3"/>
      <c r="BH3" s="3"/>
      <c r="BI3" s="3"/>
      <c r="BJ3" s="3"/>
      <c r="BK3" s="3"/>
      <c r="BL3" s="3"/>
    </row>
    <row r="4" spans="1:64" ht="14.25" customHeight="1">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0" t="s">
        <v>390</v>
      </c>
      <c r="AR4" s="60"/>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2"/>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0" t="s">
        <v>139</v>
      </c>
      <c r="B6" s="59"/>
      <c r="C6" s="59"/>
      <c r="D6" s="59"/>
      <c r="E6" s="59"/>
      <c r="F6" s="59"/>
      <c r="G6" s="59"/>
      <c r="H6" s="59"/>
      <c r="I6" s="59"/>
      <c r="J6" s="60"/>
      <c r="K6" s="90" t="s">
        <v>140</v>
      </c>
      <c r="L6" s="59"/>
      <c r="M6" s="59"/>
      <c r="N6" s="59"/>
      <c r="O6" s="59"/>
      <c r="P6" s="60"/>
      <c r="Q6" s="90" t="s">
        <v>262</v>
      </c>
      <c r="R6" s="59"/>
      <c r="S6" s="59"/>
      <c r="T6" s="59"/>
      <c r="U6" s="59"/>
      <c r="V6" s="59"/>
      <c r="W6" s="59"/>
      <c r="X6" s="59"/>
      <c r="Y6" s="59"/>
      <c r="Z6" s="59"/>
      <c r="AA6" s="59"/>
      <c r="AB6" s="59"/>
      <c r="AC6" s="59"/>
      <c r="AD6" s="59"/>
      <c r="AE6" s="59"/>
      <c r="AF6" s="59"/>
      <c r="AG6" s="60"/>
      <c r="AH6" s="90" t="s">
        <v>391</v>
      </c>
      <c r="AI6" s="59"/>
      <c r="AJ6" s="59"/>
      <c r="AK6" s="59"/>
      <c r="AL6" s="59"/>
      <c r="AM6" s="59"/>
      <c r="AN6" s="60"/>
      <c r="AO6" s="112" t="s">
        <v>392</v>
      </c>
      <c r="AP6" s="59"/>
      <c r="AQ6" s="59"/>
      <c r="AR6" s="60"/>
      <c r="AS6" s="3"/>
      <c r="AT6" s="3"/>
      <c r="AU6" s="3"/>
      <c r="AV6" s="3"/>
      <c r="AW6" s="3"/>
      <c r="AX6" s="3"/>
      <c r="AY6" s="3"/>
      <c r="AZ6" s="3"/>
      <c r="BA6" s="3"/>
      <c r="BB6" s="3"/>
      <c r="BC6" s="3"/>
      <c r="BD6" s="3"/>
      <c r="BE6" s="3"/>
      <c r="BF6" s="3"/>
      <c r="BG6" s="3"/>
      <c r="BH6" s="3"/>
      <c r="BI6" s="3"/>
      <c r="BJ6" s="3"/>
      <c r="BK6" s="3"/>
      <c r="BL6" s="3"/>
    </row>
    <row r="7" spans="1:64" ht="18" customHeight="1">
      <c r="A7" s="87" t="s">
        <v>137</v>
      </c>
      <c r="B7" s="89" t="s">
        <v>138</v>
      </c>
      <c r="C7" s="84" t="s">
        <v>142</v>
      </c>
      <c r="D7" s="84" t="s">
        <v>143</v>
      </c>
      <c r="E7" s="84" t="s">
        <v>144</v>
      </c>
      <c r="F7" s="84" t="s">
        <v>145</v>
      </c>
      <c r="G7" s="89" t="s">
        <v>146</v>
      </c>
      <c r="H7" s="84" t="s">
        <v>147</v>
      </c>
      <c r="I7" s="84" t="s">
        <v>148</v>
      </c>
      <c r="J7" s="84" t="s">
        <v>149</v>
      </c>
      <c r="K7" s="84" t="s">
        <v>150</v>
      </c>
      <c r="L7" s="89" t="s">
        <v>151</v>
      </c>
      <c r="M7" s="84" t="s">
        <v>393</v>
      </c>
      <c r="N7" s="84" t="s">
        <v>153</v>
      </c>
      <c r="O7" s="89" t="s">
        <v>151</v>
      </c>
      <c r="P7" s="84" t="s">
        <v>154</v>
      </c>
      <c r="Q7" s="84" t="s">
        <v>394</v>
      </c>
      <c r="R7" s="107" t="s">
        <v>395</v>
      </c>
      <c r="S7" s="59"/>
      <c r="T7" s="59"/>
      <c r="U7" s="59"/>
      <c r="V7" s="59"/>
      <c r="W7" s="60"/>
      <c r="X7" s="107" t="s">
        <v>267</v>
      </c>
      <c r="Y7" s="59"/>
      <c r="Z7" s="60"/>
      <c r="AA7" s="107" t="s">
        <v>268</v>
      </c>
      <c r="AB7" s="59"/>
      <c r="AC7" s="59"/>
      <c r="AD7" s="59"/>
      <c r="AE7" s="59"/>
      <c r="AF7" s="60"/>
      <c r="AG7" s="84" t="s">
        <v>269</v>
      </c>
      <c r="AH7" s="84" t="s">
        <v>359</v>
      </c>
      <c r="AI7" s="84" t="s">
        <v>151</v>
      </c>
      <c r="AJ7" s="84" t="s">
        <v>396</v>
      </c>
      <c r="AK7" s="84" t="s">
        <v>151</v>
      </c>
      <c r="AL7" s="84" t="s">
        <v>397</v>
      </c>
      <c r="AM7" s="92" t="s">
        <v>398</v>
      </c>
      <c r="AN7" s="84" t="s">
        <v>399</v>
      </c>
      <c r="AO7" s="92" t="s">
        <v>400</v>
      </c>
      <c r="AP7" s="92" t="s">
        <v>401</v>
      </c>
      <c r="AQ7" s="84" t="s">
        <v>402</v>
      </c>
      <c r="AR7" s="92" t="s">
        <v>403</v>
      </c>
      <c r="AS7" s="3"/>
      <c r="AT7" s="3"/>
      <c r="AU7" s="3"/>
      <c r="AV7" s="3"/>
      <c r="AW7" s="3"/>
      <c r="AX7" s="3"/>
      <c r="AY7" s="3"/>
      <c r="AZ7" s="3"/>
      <c r="BA7" s="3"/>
      <c r="BB7" s="3"/>
      <c r="BC7" s="3"/>
      <c r="BD7" s="3"/>
      <c r="BE7" s="3"/>
      <c r="BF7" s="3"/>
      <c r="BG7" s="3"/>
      <c r="BH7" s="3"/>
      <c r="BI7" s="3"/>
      <c r="BJ7" s="3"/>
      <c r="BK7" s="3"/>
      <c r="BL7" s="3"/>
    </row>
    <row r="8" spans="1:64" ht="52.5" customHeight="1">
      <c r="A8" s="83"/>
      <c r="B8" s="83"/>
      <c r="C8" s="83"/>
      <c r="D8" s="83"/>
      <c r="E8" s="83"/>
      <c r="F8" s="83"/>
      <c r="G8" s="83"/>
      <c r="H8" s="83"/>
      <c r="I8" s="83"/>
      <c r="J8" s="83"/>
      <c r="K8" s="83"/>
      <c r="L8" s="83"/>
      <c r="M8" s="83"/>
      <c r="N8" s="83"/>
      <c r="O8" s="83"/>
      <c r="P8" s="83"/>
      <c r="Q8" s="83"/>
      <c r="R8" s="20" t="s">
        <v>263</v>
      </c>
      <c r="S8" s="20" t="s">
        <v>337</v>
      </c>
      <c r="T8" s="20" t="s">
        <v>338</v>
      </c>
      <c r="U8" s="20" t="s">
        <v>339</v>
      </c>
      <c r="V8" s="20" t="s">
        <v>340</v>
      </c>
      <c r="W8" s="20" t="s">
        <v>341</v>
      </c>
      <c r="X8" s="20" t="s">
        <v>272</v>
      </c>
      <c r="Y8" s="20" t="s">
        <v>273</v>
      </c>
      <c r="Z8" s="20" t="s">
        <v>274</v>
      </c>
      <c r="AA8" s="20" t="s">
        <v>275</v>
      </c>
      <c r="AB8" s="20" t="s">
        <v>276</v>
      </c>
      <c r="AC8" s="20" t="s">
        <v>277</v>
      </c>
      <c r="AD8" s="20" t="s">
        <v>278</v>
      </c>
      <c r="AE8" s="20" t="s">
        <v>279</v>
      </c>
      <c r="AF8" s="20" t="s">
        <v>280</v>
      </c>
      <c r="AG8" s="83"/>
      <c r="AH8" s="83"/>
      <c r="AI8" s="83"/>
      <c r="AJ8" s="83"/>
      <c r="AK8" s="83"/>
      <c r="AL8" s="83"/>
      <c r="AM8" s="83"/>
      <c r="AN8" s="83"/>
      <c r="AO8" s="83"/>
      <c r="AP8" s="83"/>
      <c r="AQ8" s="83"/>
      <c r="AR8" s="83"/>
      <c r="AS8" s="16"/>
      <c r="AT8" s="16"/>
      <c r="AU8" s="16"/>
      <c r="AV8" s="16"/>
      <c r="AW8" s="16"/>
      <c r="AX8" s="16"/>
      <c r="AY8" s="16"/>
      <c r="AZ8" s="16"/>
      <c r="BA8" s="16"/>
      <c r="BB8" s="16"/>
      <c r="BC8" s="16"/>
      <c r="BD8" s="16"/>
      <c r="BE8" s="16"/>
      <c r="BF8" s="16"/>
      <c r="BG8" s="16"/>
      <c r="BH8" s="16"/>
      <c r="BI8" s="16"/>
      <c r="BJ8" s="16"/>
      <c r="BK8" s="16"/>
      <c r="BL8" s="16"/>
    </row>
    <row r="9" spans="1:64" ht="53.25" customHeight="1">
      <c r="A9" s="93">
        <v>1</v>
      </c>
      <c r="B9" s="94" t="str">
        <f>'2. Identificación del Riesgo'!B9:B11</f>
        <v>Direccionamiento Estratégico</v>
      </c>
      <c r="C9" s="94" t="str">
        <f>IF('2. Identificación del Riesgo'!C9:C11="","",'2. Identificación del Riesgo'!C9:C11)</f>
        <v>Formulación anteproyectos de presupuesto de inversión</v>
      </c>
      <c r="D9" s="94" t="str">
        <f>IF('2. Identificación del Riesgo'!D9:D11="","",'2. Identificación del Riesgo'!D9:D11)</f>
        <v>Afectación Económica (o presupuestal) y Reputacional</v>
      </c>
      <c r="E9" s="94" t="str">
        <f>IF('2. Identificación del Riesgo'!E9:E11="","",'2. Identificación del Riesgo'!E9:E11)</f>
        <v>Inclusión de objetos contractuales que buscan satisfacer intereses particulares en los proyectos de inversión</v>
      </c>
      <c r="F9" s="94" t="str">
        <f>IF('2. Identificación del Riesgo'!F9:F11="","",'2. Identificación del Riesgo'!F9:F11)</f>
        <v>Desconocimiento de políticas, procedimientos, metodologías y lineamientos establecidos para la formulación y seguimiento de los proyectos de inversión.</v>
      </c>
      <c r="G9" s="94"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9" s="94" t="str">
        <f>IF('2. Identificación del Riesgo'!H9:H11="","",'2. Identificación del Riesgo'!H9:H11)</f>
        <v>Corrupción</v>
      </c>
      <c r="I9" s="94" t="str">
        <f>IF('2. Identificación del Riesgo'!I9:I11="","",'2. Identificación del Riesgo'!I9:I11)</f>
        <v>Ejecución y Administración de procesos</v>
      </c>
      <c r="J9" s="94" t="str">
        <f>IF('2. Identificación del Riesgo'!J9:J11="","",'2. Identificación del Riesgo'!J9:J11)</f>
        <v>Rara vez: No se ha presentado en los últimos cinco años.</v>
      </c>
      <c r="K9" s="99" t="str">
        <f>'2. Identificación del Riesgo'!K9:K11</f>
        <v>Rara vez</v>
      </c>
      <c r="L9" s="96">
        <f>'2. Identificación del Riesgo'!L9:L11</f>
        <v>0.2</v>
      </c>
      <c r="M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99" t="str">
        <f>'2. Identificación del Riesgo'!N9:N11</f>
        <v>Catastrófico</v>
      </c>
      <c r="O9" s="96">
        <f>'2. Identificación del Riesgo'!O9:O11</f>
        <v>1</v>
      </c>
      <c r="P9" s="97" t="str">
        <f>'2. Identificación del Riesgo'!P9:P11</f>
        <v>Extremo</v>
      </c>
      <c r="Q9" s="27" t="str">
        <f>IF($H$9="","",
IF(OR($H$9="Corrupción",$H$9="Lavado de Activos",$H$9="Financiación del Terrorismo",$H$9="Corrupción en Trámites, OPAs y Consultas de Acceso a la Información Pública"),"No Aplica",'5. Valoración de Controles'!H9))</f>
        <v>No Aplica</v>
      </c>
      <c r="R9" s="27" t="str">
        <f>IF($H$9="","",
IF(OR($H$9="Corrupción",$H$9="Lavado de Activos",$H$9="Financiación del Terrorismo",$H$9="Corrupción en Trámites, OPAs y Consultas de Acceso a la Información Pública"),'6.Valoración Control Corrupción'!E9,"No Aplica"))</f>
        <v>Los Gerentes de Proyecto, la Oficina Asesora de Planeación y la Oficina Asesora Jurídica</v>
      </c>
      <c r="S9" s="27" t="str">
        <f>IF($H$9="","",
IF(OR($H$9="Corrupción",$H$9="Lavado de Activos",$H$9="Financiación del Terrorismo",$H$9="Corrupción en Trámites, OPAs y Consultas de Acceso a la Información Pública"),'6.Valoración Control Corrupción'!F9,"No Aplica"))</f>
        <v>Anual</v>
      </c>
      <c r="T9" s="27" t="str">
        <f>IF($H$9="","",
IF(OR($H$9="Corrupción",$H$9="Lavado de Activos",$H$9="Financiación del Terrorismo",$H$9="Corrupción en Trámites, OPAs y Consultas de Acceso a la Información Pública"),'6.Valoración Control Corrupción'!G9,"No Aplica"))</f>
        <v xml:space="preserve">Identificar la afectación económica y/o reputacional por la inclusión de objetos contractuales que buscan satisfacer intereses particulares en los proyectos de inversión </v>
      </c>
      <c r="U9" s="27" t="str">
        <f>IF($H$9="","",
IF(OR($H$9="Corrupción",$H$9="Lavado de Activos",$H$9="Financiación del Terrorismo",$H$9="Corrupción en Trámites, OPAs y Consultas de Acceso a la Información Pública"),'6.Valoración Control Corrupción'!H9,"No Aplica"))</f>
        <v>Revisar los objetos contractuales que esten coherentes con la meta de cada pyoyecto de inversión</v>
      </c>
      <c r="V9" s="27" t="str">
        <f>IF($H$9="","",
IF(OR($H$9="Corrupción",$H$9="Lavado de Activos",$H$9="Financiación del Terrorismo",$H$9="Corrupción en Trámites, OPAs y Consultas de Acceso a la Información Pública"),'6.Valoración Control Corrupción'!I9,"No Aplica"))</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9" s="27" t="str">
        <f>IF($H$9="","",
IF(OR($H$9="Corrupción",$H$9="Lavado de Activos",$H$9="Financiación del Terrorismo",$H$9="Corrupción en Trámites, OPAs y Consultas de Acceso a la Información Pública"),'6.Valoración Control Corrupción'!J9,"No Aplica"))</f>
        <v>1) Matriz de anteproyecto con cada objeto contractual de los proyectos de inversión para la siguiente vigencia con las revisiones respectivas.</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99"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5"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99"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5"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97"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98" t="s">
        <v>404</v>
      </c>
      <c r="AN9" s="109"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3" t="s">
        <v>405</v>
      </c>
      <c r="AP9" s="114" t="s">
        <v>406</v>
      </c>
      <c r="AQ9" s="114" t="str">
        <f>IF(AO9="","","∑ Peso porcentual de cada acción definida")</f>
        <v>∑ Peso porcentual de cada acción definida</v>
      </c>
      <c r="AR9" s="94" t="s">
        <v>407</v>
      </c>
      <c r="AS9" s="17"/>
      <c r="AT9" s="17"/>
      <c r="AU9" s="17"/>
      <c r="AV9" s="17"/>
      <c r="AW9" s="17"/>
      <c r="AX9" s="17"/>
      <c r="AY9" s="17"/>
      <c r="AZ9" s="17"/>
      <c r="BA9" s="17"/>
      <c r="BB9" s="17"/>
      <c r="BC9" s="17"/>
      <c r="BD9" s="17"/>
      <c r="BE9" s="17"/>
      <c r="BF9" s="17"/>
      <c r="BG9" s="17"/>
      <c r="BH9" s="17"/>
      <c r="BI9" s="17"/>
      <c r="BJ9" s="17"/>
      <c r="BK9" s="17"/>
      <c r="BL9" s="17"/>
    </row>
    <row r="10" spans="1:64" ht="31.5" customHeight="1">
      <c r="A10" s="88"/>
      <c r="B10" s="88"/>
      <c r="C10" s="88"/>
      <c r="D10" s="88"/>
      <c r="E10" s="88"/>
      <c r="F10" s="88"/>
      <c r="G10" s="88"/>
      <c r="H10" s="88"/>
      <c r="I10" s="88"/>
      <c r="J10" s="88"/>
      <c r="K10" s="88"/>
      <c r="L10" s="88"/>
      <c r="M10" s="88"/>
      <c r="N10" s="88"/>
      <c r="O10" s="88"/>
      <c r="P10" s="88"/>
      <c r="Q10" s="27" t="str">
        <f>IF($H$9="","",
IF(OR($H$9="Corrupción",$H$9="Lavado de Activos",$H$9="Financiación del Terrorismo",$H$9="Corrupción en Trámites, OPAs y Consultas de Acceso a la Información Pública"),"No Aplica",'5. Valoración de Controles'!H10))</f>
        <v>No Aplica</v>
      </c>
      <c r="R10" s="27" t="str">
        <f>IF($H$9="","",
IF(OR($H$9="Corrupción",$H$9="Lavado de Activos",$H$9="Financiación del Terrorismo",$H$9="Corrupción en Trámites, OPAs y Consultas de Acceso a la Información Pública"),'6.Valoración Control Corrupción'!E10,"No Aplica"))</f>
        <v>Los Gerentes de Proyecto, la Oficina Asesora de Planeación y la Oficina Asesora Jurídica</v>
      </c>
      <c r="S10" s="27" t="str">
        <f>IF($H$9="","",
IF(OR($H$9="Corrupción",$H$9="Lavado de Activos",$H$9="Financiación del Terrorismo",$H$9="Corrupción en Trámites, OPAs y Consultas de Acceso a la Información Pública"),'6.Valoración Control Corrupción'!F10,"No Aplica"))</f>
        <v>Mensual</v>
      </c>
      <c r="T10" s="27" t="str">
        <f>IF($H$9="","",
IF(OR($H$9="Corrupción",$H$9="Lavado de Activos",$H$9="Financiación del Terrorismo",$H$9="Corrupción en Trámites, OPAs y Consultas de Acceso a la Información Pública"),'6.Valoración Control Corrupción'!G10,"No Aplica"))</f>
        <v xml:space="preserve">Identificar la viabiliación de los objetos ontractuales que buscan satisfacer intereses particulares en los proyectos de inversión </v>
      </c>
      <c r="U10" s="27" t="str">
        <f>IF($H$9="","",
IF(OR($H$9="Corrupción",$H$9="Lavado de Activos",$H$9="Financiación del Terrorismo",$H$9="Corrupción en Trámites, OPAs y Consultas de Acceso a la Información Pública"),'6.Valoración Control Corrupción'!H10,"No Aplica"))</f>
        <v>Verificación de la viabilidad técnica de los objetos contractuales a través del formato GF-FT-01_Solicitud Certificado de Disponibilidad Presupuestal-CDP y Viabilidad Técnica para Contratar</v>
      </c>
      <c r="V10" s="27" t="str">
        <f>IF($H$9="","",
IF(OR($H$9="Corrupción",$H$9="Lavado de Activos",$H$9="Financiación del Terrorismo",$H$9="Corrupción en Trámites, OPAs y Consultas de Acceso a la Información Pública"),'6.Valoración Control Corrupción'!I10,"No Aplica"))</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0" s="27" t="str">
        <f>IF($H$9="","",
IF(OR($H$9="Corrupción",$H$9="Lavado de Activos",$H$9="Financiación del Terrorismo",$H$9="Corrupción en Trámites, OPAs y Consultas de Acceso a la Información Pública"),'6.Valoración Control Corrupción'!J10,"No Aplica"))</f>
        <v>1) Muestreo del formato GF-FT-01_Solicitud Certificado de Disponibilidad Presupuestal-CDP y Viabilidad Técnica para Contratar (muestreo).</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8"/>
      <c r="AI10" s="88"/>
      <c r="AJ10" s="88"/>
      <c r="AK10" s="88"/>
      <c r="AL10" s="88"/>
      <c r="AM10" s="88"/>
      <c r="AN10" s="88"/>
      <c r="AO10" s="88"/>
      <c r="AP10" s="88"/>
      <c r="AQ10" s="88"/>
      <c r="AR10" s="88"/>
      <c r="AS10" s="3"/>
      <c r="AT10" s="3"/>
      <c r="AU10" s="3"/>
      <c r="AV10" s="3"/>
      <c r="AW10" s="3"/>
      <c r="AX10" s="3"/>
      <c r="AY10" s="3"/>
      <c r="AZ10" s="3"/>
      <c r="BA10" s="3"/>
      <c r="BB10" s="3"/>
      <c r="BC10" s="3"/>
      <c r="BD10" s="3"/>
      <c r="BE10" s="3"/>
      <c r="BF10" s="3"/>
      <c r="BG10" s="3"/>
      <c r="BH10" s="3"/>
      <c r="BI10" s="3"/>
      <c r="BJ10" s="3"/>
      <c r="BK10" s="3"/>
      <c r="BL10" s="3"/>
    </row>
    <row r="11" spans="1:64" ht="31.5" customHeight="1">
      <c r="A11" s="83"/>
      <c r="B11" s="83"/>
      <c r="C11" s="83"/>
      <c r="D11" s="83"/>
      <c r="E11" s="83"/>
      <c r="F11" s="83"/>
      <c r="G11" s="83"/>
      <c r="H11" s="83"/>
      <c r="I11" s="83"/>
      <c r="J11" s="83"/>
      <c r="K11" s="83"/>
      <c r="L11" s="83"/>
      <c r="M11" s="83"/>
      <c r="N11" s="83"/>
      <c r="O11" s="83"/>
      <c r="P11" s="83"/>
      <c r="Q11" s="27" t="str">
        <f>IF($H$9="","",
IF(OR($H$9="Corrupción",$H$9="Lavado de Activos",$H$9="Financiación del Terrorismo",$H$9="Corrupción en Trámites, OPAs y Consultas de Acceso a la Información Pública"),"No Aplica",'5. Valoración de Controles'!H11))</f>
        <v>No Aplica</v>
      </c>
      <c r="R11" s="27">
        <f>IF($H$9="","",
IF(OR($H$9="Corrupción",$H$9="Lavado de Activos",$H$9="Financiación del Terrorismo",$H$9="Corrupción en Trámites, OPAs y Consultas de Acceso a la Información Pública"),'6.Valoración Control Corrupción'!E11,"No Aplica"))</f>
        <v>0</v>
      </c>
      <c r="S11" s="27">
        <f>IF($H$9="","",
IF(OR($H$9="Corrupción",$H$9="Lavado de Activos",$H$9="Financiación del Terrorismo",$H$9="Corrupción en Trámites, OPAs y Consultas de Acceso a la Información Pública"),'6.Valoración Control Corrupción'!F11,"No Aplica"))</f>
        <v>0</v>
      </c>
      <c r="T11" s="27">
        <f>IF($H$9="","",
IF(OR($H$9="Corrupción",$H$9="Lavado de Activos",$H$9="Financiación del Terrorismo",$H$9="Corrupción en Trámites, OPAs y Consultas de Acceso a la Información Pública"),'6.Valoración Control Corrupción'!G11,"No Aplica"))</f>
        <v>0</v>
      </c>
      <c r="U11" s="27">
        <f>IF($H$9="","",
IF(OR($H$9="Corrupción",$H$9="Lavado de Activos",$H$9="Financiación del Terrorismo",$H$9="Corrupción en Trámites, OPAs y Consultas de Acceso a la Información Pública"),'6.Valoración Control Corrupción'!H11,"No Aplica"))</f>
        <v>0</v>
      </c>
      <c r="V11" s="27">
        <f>IF($H$9="","",
IF(OR($H$9="Corrupción",$H$9="Lavado de Activos",$H$9="Financiación del Terrorismo",$H$9="Corrupción en Trámites, OPAs y Consultas de Acceso a la Información Pública"),'6.Valoración Control Corrupción'!I11,"No Aplica"))</f>
        <v>0</v>
      </c>
      <c r="W11" s="27">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3"/>
      <c r="AI11" s="83"/>
      <c r="AJ11" s="83"/>
      <c r="AK11" s="83"/>
      <c r="AL11" s="83"/>
      <c r="AM11" s="83"/>
      <c r="AN11" s="83"/>
      <c r="AO11" s="83"/>
      <c r="AP11" s="83"/>
      <c r="AQ11" s="83"/>
      <c r="AR11" s="83"/>
      <c r="AS11" s="3"/>
      <c r="AT11" s="3"/>
      <c r="AU11" s="3"/>
      <c r="AV11" s="3"/>
      <c r="AW11" s="3"/>
      <c r="AX11" s="3"/>
      <c r="AY11" s="3"/>
      <c r="AZ11" s="3"/>
      <c r="BA11" s="3"/>
      <c r="BB11" s="3"/>
      <c r="BC11" s="3"/>
      <c r="BD11" s="3"/>
      <c r="BE11" s="3"/>
      <c r="BF11" s="3"/>
      <c r="BG11" s="3"/>
      <c r="BH11" s="3"/>
      <c r="BI11" s="3"/>
      <c r="BJ11" s="3"/>
      <c r="BK11" s="3"/>
      <c r="BL11" s="3"/>
    </row>
    <row r="12" spans="1:64" ht="94.5" customHeight="1">
      <c r="A12" s="93">
        <v>2</v>
      </c>
      <c r="B12" s="94" t="str">
        <f>'2. Identificación del Riesgo'!B12:B14</f>
        <v>Direccionamiento Estratégico</v>
      </c>
      <c r="C12" s="94" t="str">
        <f>IF('2. Identificación del Riesgo'!C12:C14="","",'2. Identificación del Riesgo'!C12:C14)</f>
        <v>Formulación Proyectos de Inversión</v>
      </c>
      <c r="D12" s="94" t="str">
        <f>IF('2. Identificación del Riesgo'!D12:D14="","",'2. Identificación del Riesgo'!D12:D14)</f>
        <v>Afectación Económica (o presupuestal) y Reputacional</v>
      </c>
      <c r="E12" s="94" t="str">
        <f>IF('2. Identificación del Riesgo'!E12:E14="","",'2. Identificación del Riesgo'!E12:E14)</f>
        <v>Inadecuada formulación  de los proyectos de inversión que debe desarrollar la entidad en el marco de su misionalidad, sin los requerimientos técnicos, jurídicos y/o financieros</v>
      </c>
      <c r="F12" s="94" t="str">
        <f>IF('2. Identificación del Riesgo'!F12:F14="","",'2. Identificación del Riesgo'!F12:F14)</f>
        <v>Falta de capacitación y actualización en herramientas políticas y demás directrices relacionadas
Falta de personal competente y suficiente para la formulación de proyectos de inversión</v>
      </c>
      <c r="G12" s="94"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2" s="94" t="str">
        <f>IF('2. Identificación del Riesgo'!H12:H14="","",'2. Identificación del Riesgo'!H12:H14)</f>
        <v>Gestión</v>
      </c>
      <c r="I12" s="94" t="str">
        <f>IF('2. Identificación del Riesgo'!I12:I14="","",'2. Identificación del Riesgo'!I12:I14)</f>
        <v>Ejecución y Administración de procesos</v>
      </c>
      <c r="J12" s="94" t="str">
        <f>IF('2. Identificación del Riesgo'!J12:J14="","",'2. Identificación del Riesgo'!J12:J14)</f>
        <v>Muy Baja: La actividad que conlleva el riesgo se ejecuta como máximo 2 veces por año</v>
      </c>
      <c r="K12" s="99" t="str">
        <f>'2. Identificación del Riesgo'!K12:K14</f>
        <v>Muy Baja</v>
      </c>
      <c r="L12" s="96">
        <f>'2. Identificación del Riesgo'!L12:L14</f>
        <v>0.2</v>
      </c>
      <c r="M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 y 50 SMLMV</v>
      </c>
      <c r="N12" s="99" t="str">
        <f>'2. Identificación del Riesgo'!N12:N14</f>
        <v>Menor</v>
      </c>
      <c r="O12" s="96">
        <f>'2. Identificación del Riesgo'!O12:O14</f>
        <v>0.4</v>
      </c>
      <c r="P12" s="97" t="str">
        <f>'2. Identificación del Riesgo'!P12:P14</f>
        <v>Bajo</v>
      </c>
      <c r="Q12" s="27" t="str">
        <f>IF($H$12="","",
IF(OR($H$12="Corrupción",$H$12="Lavado de Activos",$H$12="Financiación del Terrorismo",$H$12="Corrupción en Trámites, OPAs y Consultas de Acceso a la Información Pública"),"No Aplica",'5. Valoración de Controles'!H12))</f>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R12" s="27" t="str">
        <f>IF($H$12="","",
IF(OR($H$12="Corrupción",$H$12="Lavado de Activos",$H$12="Financiación del Terrorismo",$H$12="Corrupción en Trámites, OPAs y Consultas de Acceso a la Información Pública"),'6.Valoración Control Corrupción'!E12,"No Aplica"))</f>
        <v>No Aplica</v>
      </c>
      <c r="S12" s="27" t="str">
        <f>IF($H$12="","",
IF(OR($H$12="Corrupción",$H$12="Lavado de Activos",$H$12="Financiación del Terrorismo",$H$12="Corrupción en Trámites, OPAs y Consultas de Acceso a la Información Pública"),'6.Valoración Control Corrupción'!F12,"No Aplica"))</f>
        <v>No Aplica</v>
      </c>
      <c r="T12" s="27" t="str">
        <f>IF($H$12="","",
IF(OR($H$12="Corrupción",$H$12="Lavado de Activos",$H$12="Financiación del Terrorismo",$H$12="Corrupción en Trámites, OPAs y Consultas de Acceso a la Información Pública"),'6.Valoración Control Corrupción'!G12,"No Aplica"))</f>
        <v>No Aplica</v>
      </c>
      <c r="U12" s="27" t="str">
        <f>IF($H$12="","",
IF(OR($H$12="Corrupción",$H$12="Lavado de Activos",$H$12="Financiación del Terrorismo",$H$12="Corrupción en Trámites, OPAs y Consultas de Acceso a la Información Pública"),'6.Valoración Control Corrupción'!H12,"No Aplica"))</f>
        <v>No Aplica</v>
      </c>
      <c r="V12" s="27" t="str">
        <f>IF($H$12="","",
IF(OR($H$12="Corrupción",$H$12="Lavado de Activos",$H$12="Financiación del Terrorismo",$H$12="Corrupción en Trámites, OPAs y Consultas de Acceso a la Información Pública"),'6.Valoración Control Corrupción'!I12,"No Aplica"))</f>
        <v>No Aplica</v>
      </c>
      <c r="W12" s="27"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Correo electronico, pagina web de entidades que emiten parmetros y lineamientos</v>
      </c>
      <c r="AE12" s="23" t="str">
        <f>IF($H$12="","",
IF(OR($H$12="Corrupción",$H$12="Lavado de Activos",$H$12="Financiación del Terrorismo",$H$12="Trámites, OPAs y Consultas de Acceso a la Información Pública"),"No Aplica",'5. Valoración de Controles'!P12))</f>
        <v>Circulares, correos y comunicados con las informaciòn disponible</v>
      </c>
      <c r="AF12" s="23" t="str">
        <f>IF($H$12="","",
IF(OR($H$12="Corrupción",$H$12="Lavado de Activos",$H$12="Financiación del Terrorismo",$H$12="Trámites, OPAs y Consultas de Acceso a la Información Pública"),"No Aplica",'5. Valoración de Controles'!Q12))</f>
        <v>comprobando el cumplimiento de los requsitos establecidos, por medio de los seguimientos periódicos a los proyectos de inversión</v>
      </c>
      <c r="AG12" s="24">
        <f>IF($H$12="","",
IF(OR($H$12="Corrupción",$H$12="Lavado de Activos",$H$12="Financiación del Terrorismo",$H$12="Corrupción en Trámites, OPAs y Consultas de Acceso a la Información Pública"),"No Aplica",'5. Valoración de Controles'!R12))</f>
        <v>0.4</v>
      </c>
      <c r="AH12" s="99"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5">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7.1999999999999995E-2</v>
      </c>
      <c r="AJ12" s="99"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Menor</v>
      </c>
      <c r="AK12" s="115">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0.4</v>
      </c>
      <c r="AL12" s="97"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98" t="s">
        <v>408</v>
      </c>
      <c r="AN12" s="109"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3"/>
      <c r="AP12" s="114"/>
      <c r="AQ12" s="114" t="str">
        <f>IF(AO12="","","∑ Peso porcentual de cada acción definida")</f>
        <v/>
      </c>
      <c r="AR12" s="94"/>
      <c r="AS12" s="3"/>
      <c r="AT12" s="3"/>
      <c r="AU12" s="3"/>
      <c r="AV12" s="3"/>
      <c r="AW12" s="3"/>
      <c r="AX12" s="3"/>
      <c r="AY12" s="3"/>
      <c r="AZ12" s="3"/>
      <c r="BA12" s="3"/>
      <c r="BB12" s="3"/>
      <c r="BC12" s="3"/>
      <c r="BD12" s="3"/>
      <c r="BE12" s="3"/>
      <c r="BF12" s="3"/>
      <c r="BG12" s="3"/>
      <c r="BH12" s="3"/>
      <c r="BI12" s="3"/>
      <c r="BJ12" s="3"/>
      <c r="BK12" s="3"/>
      <c r="BL12" s="3"/>
    </row>
    <row r="13" spans="1:64" ht="81.75" customHeight="1">
      <c r="A13" s="88"/>
      <c r="B13" s="88"/>
      <c r="C13" s="88"/>
      <c r="D13" s="88"/>
      <c r="E13" s="88"/>
      <c r="F13" s="88"/>
      <c r="G13" s="88"/>
      <c r="H13" s="88"/>
      <c r="I13" s="88"/>
      <c r="J13" s="88"/>
      <c r="K13" s="88"/>
      <c r="L13" s="88"/>
      <c r="M13" s="88"/>
      <c r="N13" s="88"/>
      <c r="O13" s="88"/>
      <c r="P13" s="88"/>
      <c r="Q13" s="27" t="str">
        <f>IF($H$12="","",
IF(OR($H$12="Corrupción",$H$12="Lavado de Activos",$H$12="Financiación del Terrorismo",$H$12="Corrupción en Trámites, OPAs y Consultas de Acceso a la Información Pública"),"No Aplica",'5. Valoración de Controles'!H13))</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R13" s="27" t="str">
        <f>IF($H$12="","",
IF(OR($H$12="Corrupción",$H$12="Lavado de Activos",$H$12="Financiación del Terrorismo",$H$12="Corrupción en Trámites, OPAs y Consultas de Acceso a la Información Pública"),'6.Valoración Control Corrupción'!E13,"No Aplica"))</f>
        <v>No Aplica</v>
      </c>
      <c r="S13" s="27" t="str">
        <f>IF($H$12="","",
IF(OR($H$12="Corrupción",$H$12="Lavado de Activos",$H$12="Financiación del Terrorismo",$H$12="Corrupción en Trámites, OPAs y Consultas de Acceso a la Información Pública"),'6.Valoración Control Corrupción'!F13,"No Aplica"))</f>
        <v>No Aplica</v>
      </c>
      <c r="T13" s="27" t="str">
        <f>IF($H$12="","",
IF(OR($H$12="Corrupción",$H$12="Lavado de Activos",$H$12="Financiación del Terrorismo",$H$12="Corrupción en Trámites, OPAs y Consultas de Acceso a la Información Pública"),'6.Valoración Control Corrupción'!G13,"No Aplica"))</f>
        <v>No Aplica</v>
      </c>
      <c r="U13" s="27" t="str">
        <f>IF($H$12="","",
IF(OR($H$12="Corrupción",$H$12="Lavado de Activos",$H$12="Financiación del Terrorismo",$H$12="Corrupción en Trámites, OPAs y Consultas de Acceso a la Información Pública"),'6.Valoración Control Corrupción'!H13,"No Aplica"))</f>
        <v>No Aplica</v>
      </c>
      <c r="V13" s="27" t="str">
        <f>IF($H$12="","",
IF(OR($H$12="Corrupción",$H$12="Lavado de Activos",$H$12="Financiación del Terrorismo",$H$12="Corrupción en Trámites, OPAs y Consultas de Acceso a la Información Pública"),'6.Valoración Control Corrupción'!I13,"No Aplica"))</f>
        <v>No Aplica</v>
      </c>
      <c r="W13" s="27"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Carpeta en medio magnetico</v>
      </c>
      <c r="AE13" s="23" t="str">
        <f>IF($H$12="","",
IF(OR($H$12="Corrupción",$H$12="Lavado de Activos",$H$12="Financiación del Terrorismo",$H$12="Trámites, OPAs y Consultas de Acceso a la Información Pública"),"No Aplica",'5. Valoración de Controles'!P13))</f>
        <v>Plana anual de adquisiciones de inversión, informes SEGPLAN, reportes de información</v>
      </c>
      <c r="AF13" s="23" t="str">
        <f>IF($H$12="","",
IF(OR($H$12="Corrupción",$H$12="Lavado de Activos",$H$12="Financiación del Terrorismo",$H$12="Trámites, OPAs y Consultas de Acceso a la Información Pública"),"No Aplica",'5. Valoración de Controles'!Q13))</f>
        <v>comprobando el cumplimiento de los requsitos establecidos, por medio de los seguimientos periódicos a los proyectos de inversión</v>
      </c>
      <c r="AG13" s="24">
        <f>IF($H$12="","",
IF(OR($H$12="Corrupción",$H$12="Lavado de Activos",$H$12="Financiación del Terrorismo",$H$12="Corrupción en Trámites, OPAs y Consultas de Acceso a la Información Pública"),"No Aplica",'5. Valoración de Controles'!R13))</f>
        <v>0.4</v>
      </c>
      <c r="AH13" s="88"/>
      <c r="AI13" s="88"/>
      <c r="AJ13" s="88"/>
      <c r="AK13" s="88"/>
      <c r="AL13" s="88"/>
      <c r="AM13" s="88"/>
      <c r="AN13" s="88"/>
      <c r="AO13" s="88"/>
      <c r="AP13" s="88"/>
      <c r="AQ13" s="88"/>
      <c r="AR13" s="88"/>
      <c r="AS13" s="3"/>
      <c r="AT13" s="3"/>
      <c r="AU13" s="3"/>
      <c r="AV13" s="3"/>
      <c r="AW13" s="3"/>
      <c r="AX13" s="3"/>
      <c r="AY13" s="3"/>
      <c r="AZ13" s="3"/>
      <c r="BA13" s="3"/>
      <c r="BB13" s="3"/>
      <c r="BC13" s="3"/>
      <c r="BD13" s="3"/>
      <c r="BE13" s="3"/>
      <c r="BF13" s="3"/>
      <c r="BG13" s="3"/>
      <c r="BH13" s="3"/>
      <c r="BI13" s="3"/>
      <c r="BJ13" s="3"/>
      <c r="BK13" s="3"/>
      <c r="BL13" s="3"/>
    </row>
    <row r="14" spans="1:64" ht="31.5" customHeight="1">
      <c r="A14" s="83"/>
      <c r="B14" s="83"/>
      <c r="C14" s="83"/>
      <c r="D14" s="83"/>
      <c r="E14" s="83"/>
      <c r="F14" s="83"/>
      <c r="G14" s="83"/>
      <c r="H14" s="83"/>
      <c r="I14" s="83"/>
      <c r="J14" s="83"/>
      <c r="K14" s="83"/>
      <c r="L14" s="83"/>
      <c r="M14" s="83"/>
      <c r="N14" s="83"/>
      <c r="O14" s="83"/>
      <c r="P14" s="83"/>
      <c r="Q14" s="27" t="str">
        <f>IF($H$12="","",
IF(OR($H$12="Corrupción",$H$12="Lavado de Activos",$H$12="Financiación del Terrorismo",$H$12="Corrupción en Trámites, OPAs y Consultas de Acceso a la Información Pública"),"No Aplica",'5. Valoración de Controles'!H14))</f>
        <v xml:space="preserve">  </v>
      </c>
      <c r="R14" s="27" t="str">
        <f>IF($H$12="","",
IF(OR($H$12="Corrupción",$H$12="Lavado de Activos",$H$12="Financiación del Terrorismo",$H$12="Corrupción en Trámites, OPAs y Consultas de Acceso a la Información Pública"),'6.Valoración Control Corrupción'!E14,"No Aplica"))</f>
        <v>No Aplica</v>
      </c>
      <c r="S14" s="27" t="str">
        <f>IF($H$12="","",
IF(OR($H$12="Corrupción",$H$12="Lavado de Activos",$H$12="Financiación del Terrorismo",$H$12="Corrupción en Trámites, OPAs y Consultas de Acceso a la Información Pública"),'6.Valoración Control Corrupción'!F14,"No Aplica"))</f>
        <v>No Aplica</v>
      </c>
      <c r="T14" s="27" t="str">
        <f>IF($H$12="","",
IF(OR($H$12="Corrupción",$H$12="Lavado de Activos",$H$12="Financiación del Terrorismo",$H$12="Corrupción en Trámites, OPAs y Consultas de Acceso a la Información Pública"),'6.Valoración Control Corrupción'!G14,"No Aplica"))</f>
        <v>No Aplica</v>
      </c>
      <c r="U14" s="27" t="str">
        <f>IF($H$12="","",
IF(OR($H$12="Corrupción",$H$12="Lavado de Activos",$H$12="Financiación del Terrorismo",$H$12="Corrupción en Trámites, OPAs y Consultas de Acceso a la Información Pública"),'6.Valoración Control Corrupción'!H14,"No Aplica"))</f>
        <v>No Aplica</v>
      </c>
      <c r="V14" s="27" t="str">
        <f>IF($H$12="","",
IF(OR($H$12="Corrupción",$H$12="Lavado de Activos",$H$12="Financiación del Terrorismo",$H$12="Corrupción en Trámites, OPAs y Consultas de Acceso a la Información Pública"),'6.Valoración Control Corrupción'!I14,"No Aplica"))</f>
        <v>No Aplica</v>
      </c>
      <c r="W14" s="27"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3"/>
      <c r="AI14" s="83"/>
      <c r="AJ14" s="83"/>
      <c r="AK14" s="83"/>
      <c r="AL14" s="83"/>
      <c r="AM14" s="83"/>
      <c r="AN14" s="83"/>
      <c r="AO14" s="83"/>
      <c r="AP14" s="83"/>
      <c r="AQ14" s="83"/>
      <c r="AR14" s="83"/>
      <c r="AS14" s="3"/>
      <c r="AT14" s="3"/>
      <c r="AU14" s="3"/>
      <c r="AV14" s="3"/>
      <c r="AW14" s="3"/>
      <c r="AX14" s="3"/>
      <c r="AY14" s="3"/>
      <c r="AZ14" s="3"/>
      <c r="BA14" s="3"/>
      <c r="BB14" s="3"/>
      <c r="BC14" s="3"/>
      <c r="BD14" s="3"/>
      <c r="BE14" s="3"/>
      <c r="BF14" s="3"/>
      <c r="BG14" s="3"/>
      <c r="BH14" s="3"/>
      <c r="BI14" s="3"/>
      <c r="BJ14" s="3"/>
      <c r="BK14" s="3"/>
      <c r="BL14" s="3"/>
    </row>
    <row r="15" spans="1:64" ht="31.5" customHeight="1">
      <c r="A15" s="93">
        <v>3</v>
      </c>
      <c r="B15" s="94" t="str">
        <f>'2. Identificación del Riesgo'!B15:B17</f>
        <v>Direccionamiento Estratégico</v>
      </c>
      <c r="C15" s="94" t="str">
        <f>IF('2. Identificación del Riesgo'!C15:C17="","",'2. Identificación del Riesgo'!C15:C17)</f>
        <v>Seguimiento a proyectos de inversión</v>
      </c>
      <c r="D15" s="94" t="str">
        <f>IF('2. Identificación del Riesgo'!D15:D17="","",'2. Identificación del Riesgo'!D15:D17)</f>
        <v>Afectación Económica (o presupuestal) y Reputacional</v>
      </c>
      <c r="E15" s="94" t="str">
        <f>IF('2. Identificación del Riesgo'!E15:E17="","",'2. Identificación del Riesgo'!E15:E17)</f>
        <v>Seguimiento a los proyectos de inversión inoportuno o sin la información adecuada para evidenciar el estado del avance o retrasos en el cumplimiento de las metas PDD y/o proyecto</v>
      </c>
      <c r="F15" s="94" t="str">
        <f>IF('2. Identificación del Riesgo'!F15:F17="","",'2. Identificación del Riesgo'!F15:F17)</f>
        <v>Falta recursos de personal competente para realizar el seguimiento a los proyectos de inversión</v>
      </c>
      <c r="G15" s="94"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15" s="94" t="str">
        <f>IF('2. Identificación del Riesgo'!H15:H17="","",'2. Identificación del Riesgo'!H15:H17)</f>
        <v>Gestión</v>
      </c>
      <c r="I15" s="94" t="str">
        <f>IF('2. Identificación del Riesgo'!I15:I17="","",'2. Identificación del Riesgo'!I15:I17)</f>
        <v>Ejecución y Administración de procesos</v>
      </c>
      <c r="J15" s="94" t="str">
        <f>IF('2. Identificación del Riesgo'!J15:J17="","",'2. Identificación del Riesgo'!J15:J17)</f>
        <v>Muy Baja: La actividad que conlleva el riesgo se ejecuta como máximo 2 veces por año</v>
      </c>
      <c r="K15" s="99" t="str">
        <f>'2. Identificación del Riesgo'!K15:K17</f>
        <v>Muy Baja</v>
      </c>
      <c r="L15" s="96">
        <f>'2. Identificación del Riesgo'!L15:L17</f>
        <v>0.2</v>
      </c>
      <c r="M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 y 50 SMLMV</v>
      </c>
      <c r="N15" s="99" t="str">
        <f>'2. Identificación del Riesgo'!N15:N17</f>
        <v>Menor</v>
      </c>
      <c r="O15" s="96">
        <f>'2. Identificación del Riesgo'!O15:O17</f>
        <v>0.4</v>
      </c>
      <c r="P15" s="97" t="str">
        <f>'2. Identificación del Riesgo'!P15:P17</f>
        <v>Bajo</v>
      </c>
      <c r="Q15" s="27" t="str">
        <f>IF($H$15="","",
IF(OR($H$15="Corrupción",$H$15="Lavado de Activos",$H$15="Financiación del Terrorismo",$H$15="Corrupción en Trámites, OPAs y Consultas de Acceso a la Información Pública"),"No Aplica",'5. Valoración de Controles'!H15))</f>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R15" s="27" t="str">
        <f>IF($H$15="","",
IF(OR($H$15="Corrupción",$H$15="Lavado de Activos",$H$15="Financiación del Terrorismo",$H$15="Corrupción en Trámites, OPAs y Consultas de Acceso a la Información Pública"),'6.Valoración Control Corrupción'!E15,"No Aplica"))</f>
        <v>No Aplica</v>
      </c>
      <c r="S15" s="27" t="str">
        <f>IF($H$15="","",
IF(OR($H$15="Corrupción",$H$15="Lavado de Activos",$H$15="Financiación del Terrorismo",$H$15="Corrupción en Trámites, OPAs y Consultas de Acceso a la Información Pública"),'6.Valoración Control Corrupción'!F15,"No Aplica"))</f>
        <v>No Aplica</v>
      </c>
      <c r="T15" s="27" t="str">
        <f>IF($H$15="","",
IF(OR($H$15="Corrupción",$H$15="Lavado de Activos",$H$15="Financiación del Terrorismo",$H$15="Corrupción en Trámites, OPAs y Consultas de Acceso a la Información Pública"),'6.Valoración Control Corrupción'!G15,"No Aplica"))</f>
        <v>No Aplica</v>
      </c>
      <c r="U15" s="27" t="str">
        <f>IF($H$15="","",
IF(OR($H$15="Corrupción",$H$15="Lavado de Activos",$H$15="Financiación del Terrorismo",$H$15="Corrupción en Trámites, OPAs y Consultas de Acceso a la Información Pública"),'6.Valoración Control Corrupción'!H15,"No Aplica"))</f>
        <v>No Aplica</v>
      </c>
      <c r="V15" s="27" t="str">
        <f>IF($H$15="","",
IF(OR($H$15="Corrupción",$H$15="Lavado de Activos",$H$15="Financiación del Terrorismo",$H$15="Corrupción en Trámites, OPAs y Consultas de Acceso a la Información Pública"),'6.Valoración Control Corrupción'!I15,"No Aplica"))</f>
        <v>No Aplica</v>
      </c>
      <c r="W15" s="27"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en medio magnetico</v>
      </c>
      <c r="AE15" s="23" t="str">
        <f>IF($H$15="","",
IF(OR($H$15="Corrupción",$H$15="Lavado de Activos",$H$15="Financiación del Terrorismo",$H$15="Trámites, OPAs y Consultas de Acceso a la Información Pública"),"No Aplica",'5. Valoración de Controles'!P15))</f>
        <v>Informes peridicos de reportes por parte de los gerentes de los proyectos</v>
      </c>
      <c r="AF15" s="23" t="str">
        <f>IF($H$15="","",
IF(OR($H$15="Corrupción",$H$15="Lavado de Activos",$H$15="Financiación del Terrorismo",$H$15="Trámites, OPAs y Consultas de Acceso a la Información Pública"),"No Aplica",'5. Valoración de Controles'!Q15))</f>
        <v>Verificando la informaciòn que se reporta por cada una de las areas en los informes de seguimiento</v>
      </c>
      <c r="AG15" s="24">
        <f>IF($H$15="","",
IF(OR($H$15="Corrupción",$H$15="Lavado de Activos",$H$15="Financiación del Terrorismo",$H$15="Corrupción en Trámites, OPAs y Consultas de Acceso a la Información Pública"),"No Aplica",'5. Valoración de Controles'!R15))</f>
        <v>0.4</v>
      </c>
      <c r="AH15" s="99"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5">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4.3199999999999995E-2</v>
      </c>
      <c r="AJ15" s="99"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15">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97"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98" t="s">
        <v>408</v>
      </c>
      <c r="AN15" s="109"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3"/>
      <c r="AP15" s="114"/>
      <c r="AQ15" s="114" t="str">
        <f>IF(AO15="","","∑ Peso porcentual de cada acción definida")</f>
        <v/>
      </c>
      <c r="AR15" s="94"/>
      <c r="AS15" s="3"/>
      <c r="AT15" s="3"/>
      <c r="AU15" s="3"/>
      <c r="AV15" s="3"/>
      <c r="AW15" s="3"/>
      <c r="AX15" s="3"/>
      <c r="AY15" s="3"/>
      <c r="AZ15" s="3"/>
      <c r="BA15" s="3"/>
      <c r="BB15" s="3"/>
      <c r="BC15" s="3"/>
      <c r="BD15" s="3"/>
      <c r="BE15" s="3"/>
      <c r="BF15" s="3"/>
      <c r="BG15" s="3"/>
      <c r="BH15" s="3"/>
      <c r="BI15" s="3"/>
      <c r="BJ15" s="3"/>
      <c r="BK15" s="3"/>
      <c r="BL15" s="3"/>
    </row>
    <row r="16" spans="1:64" ht="31.5" customHeight="1">
      <c r="A16" s="88"/>
      <c r="B16" s="88"/>
      <c r="C16" s="88"/>
      <c r="D16" s="88"/>
      <c r="E16" s="88"/>
      <c r="F16" s="88"/>
      <c r="G16" s="88"/>
      <c r="H16" s="88"/>
      <c r="I16" s="88"/>
      <c r="J16" s="88"/>
      <c r="K16" s="88"/>
      <c r="L16" s="88"/>
      <c r="M16" s="88"/>
      <c r="N16" s="88"/>
      <c r="O16" s="88"/>
      <c r="P16" s="88"/>
      <c r="Q16" s="27" t="str">
        <f>IF($H$15="","",
IF(OR($H$15="Corrupción",$H$15="Lavado de Activos",$H$15="Financiación del Terrorismo",$H$15="Corrupción en Trámites, OPAs y Consultas de Acceso a la Información Pública"),"No Aplica",'5. Valoración de Controles'!H16))</f>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R16" s="27" t="str">
        <f>IF($H$15="","",
IF(OR($H$15="Corrupción",$H$15="Lavado de Activos",$H$15="Financiación del Terrorismo",$H$15="Corrupción en Trámites, OPAs y Consultas de Acceso a la Información Pública"),'6.Valoración Control Corrupción'!E16,"No Aplica"))</f>
        <v>No Aplica</v>
      </c>
      <c r="S16" s="27" t="str">
        <f>IF($H$15="","",
IF(OR($H$15="Corrupción",$H$15="Lavado de Activos",$H$15="Financiación del Terrorismo",$H$15="Corrupción en Trámites, OPAs y Consultas de Acceso a la Información Pública"),'6.Valoración Control Corrupción'!F16,"No Aplica"))</f>
        <v>No Aplica</v>
      </c>
      <c r="T16" s="27" t="str">
        <f>IF($H$15="","",
IF(OR($H$15="Corrupción",$H$15="Lavado de Activos",$H$15="Financiación del Terrorismo",$H$15="Corrupción en Trámites, OPAs y Consultas de Acceso a la Información Pública"),'6.Valoración Control Corrupción'!G16,"No Aplica"))</f>
        <v>No Aplica</v>
      </c>
      <c r="U16" s="27" t="str">
        <f>IF($H$15="","",
IF(OR($H$15="Corrupción",$H$15="Lavado de Activos",$H$15="Financiación del Terrorismo",$H$15="Corrupción en Trámites, OPAs y Consultas de Acceso a la Información Pública"),'6.Valoración Control Corrupción'!H16,"No Aplica"))</f>
        <v>No Aplica</v>
      </c>
      <c r="V16" s="27" t="str">
        <f>IF($H$15="","",
IF(OR($H$15="Corrupción",$H$15="Lavado de Activos",$H$15="Financiación del Terrorismo",$H$15="Corrupción en Trámites, OPAs y Consultas de Acceso a la Información Pública"),'6.Valoración Control Corrupción'!I16,"No Aplica"))</f>
        <v>No Aplica</v>
      </c>
      <c r="W16" s="27"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Plataforma SEGPLAN y Carpeta en medio magnetico</v>
      </c>
      <c r="AE16" s="23" t="str">
        <f>IF($H$15="","",
IF(OR($H$15="Corrupción",$H$15="Lavado de Activos",$H$15="Financiación del Terrorismo",$H$15="Trámites, OPAs y Consultas de Acceso a la Información Pública"),"No Aplica",'5. Valoración de Controles'!P16))</f>
        <v>Informes peridicos de reportes por parte de los gerentes de los proyectos</v>
      </c>
      <c r="AF16" s="23" t="str">
        <f>IF($H$15="","",
IF(OR($H$15="Corrupción",$H$15="Lavado de Activos",$H$15="Financiación del Terrorismo",$H$15="Trámites, OPAs y Consultas de Acceso a la Información Pública"),"No Aplica",'5. Valoración de Controles'!Q16))</f>
        <v>Verificando la informaciòn que se reporta por cada una de las areas en los informes de seguimiento</v>
      </c>
      <c r="AG16" s="24">
        <f>IF($H$15="","",
IF(OR($H$15="Corrupción",$H$15="Lavado de Activos",$H$15="Financiación del Terrorismo",$H$15="Corrupción en Trámites, OPAs y Consultas de Acceso a la Información Pública"),"No Aplica",'5. Valoración de Controles'!R16))</f>
        <v>0.4</v>
      </c>
      <c r="AH16" s="88"/>
      <c r="AI16" s="88"/>
      <c r="AJ16" s="88"/>
      <c r="AK16" s="88"/>
      <c r="AL16" s="88"/>
      <c r="AM16" s="88"/>
      <c r="AN16" s="88"/>
      <c r="AO16" s="88"/>
      <c r="AP16" s="88"/>
      <c r="AQ16" s="88"/>
      <c r="AR16" s="88"/>
      <c r="AS16" s="3"/>
      <c r="AT16" s="3"/>
      <c r="AU16" s="3"/>
      <c r="AV16" s="3"/>
      <c r="AW16" s="3"/>
      <c r="AX16" s="3"/>
      <c r="AY16" s="3"/>
      <c r="AZ16" s="3"/>
      <c r="BA16" s="3"/>
      <c r="BB16" s="3"/>
      <c r="BC16" s="3"/>
      <c r="BD16" s="3"/>
      <c r="BE16" s="3"/>
      <c r="BF16" s="3"/>
      <c r="BG16" s="3"/>
      <c r="BH16" s="3"/>
      <c r="BI16" s="3"/>
      <c r="BJ16" s="3"/>
      <c r="BK16" s="3"/>
      <c r="BL16" s="3"/>
    </row>
    <row r="17" spans="1:64" ht="33" customHeight="1">
      <c r="A17" s="83"/>
      <c r="B17" s="83"/>
      <c r="C17" s="83"/>
      <c r="D17" s="83"/>
      <c r="E17" s="83"/>
      <c r="F17" s="83"/>
      <c r="G17" s="83"/>
      <c r="H17" s="83"/>
      <c r="I17" s="83"/>
      <c r="J17" s="83"/>
      <c r="K17" s="83"/>
      <c r="L17" s="83"/>
      <c r="M17" s="83"/>
      <c r="N17" s="83"/>
      <c r="O17" s="83"/>
      <c r="P17" s="83"/>
      <c r="Q17" s="27" t="str">
        <f>IF($H$15="","",
IF(OR($H$15="Corrupción",$H$15="Lavado de Activos",$H$15="Financiación del Terrorismo",$H$15="Corrupción en Trámites, OPAs y Consultas de Acceso a la Información Pública"),"No Aplica",'5. Valoración de Controles'!H17))</f>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R17" s="27" t="str">
        <f>IF($H$15="","",
IF(OR($H$15="Corrupción",$H$15="Lavado de Activos",$H$15="Financiación del Terrorismo",$H$15="Corrupción en Trámites, OPAs y Consultas de Acceso a la Información Pública"),'6.Valoración Control Corrupción'!E17,"No Aplica"))</f>
        <v>No Aplica</v>
      </c>
      <c r="S17" s="27" t="str">
        <f>IF($H$15="","",
IF(OR($H$15="Corrupción",$H$15="Lavado de Activos",$H$15="Financiación del Terrorismo",$H$15="Corrupción en Trámites, OPAs y Consultas de Acceso a la Información Pública"),'6.Valoración Control Corrupción'!F17,"No Aplica"))</f>
        <v>No Aplica</v>
      </c>
      <c r="T17" s="27" t="str">
        <f>IF($H$15="","",
IF(OR($H$15="Corrupción",$H$15="Lavado de Activos",$H$15="Financiación del Terrorismo",$H$15="Corrupción en Trámites, OPAs y Consultas de Acceso a la Información Pública"),'6.Valoración Control Corrupción'!G17,"No Aplica"))</f>
        <v>No Aplica</v>
      </c>
      <c r="U17" s="27" t="str">
        <f>IF($H$15="","",
IF(OR($H$15="Corrupción",$H$15="Lavado de Activos",$H$15="Financiación del Terrorismo",$H$15="Corrupción en Trámites, OPAs y Consultas de Acceso a la Información Pública"),'6.Valoración Control Corrupción'!H17,"No Aplica"))</f>
        <v>No Aplica</v>
      </c>
      <c r="V17" s="27" t="str">
        <f>IF($H$15="","",
IF(OR($H$15="Corrupción",$H$15="Lavado de Activos",$H$15="Financiación del Terrorismo",$H$15="Corrupción en Trámites, OPAs y Consultas de Acceso a la Información Pública"),'6.Valoración Control Corrupción'!I17,"No Aplica"))</f>
        <v>No Aplica</v>
      </c>
      <c r="W17" s="27" t="str">
        <f>IF($H$15="","",
IF(OR($H$15="Corrupción",$H$15="Lavado de Activos",$H$15="Financiación del Terrorismo",$H$15="Corrupción en Trámites, OPAs y Consultas de Acceso a la Información Pública"),'6.Valoración Control Corrupción'!J17,"No Aplica"))</f>
        <v>No Aplica</v>
      </c>
      <c r="X17" s="23" t="str">
        <f>IF($H$15="","",
IF(OR($H$15="Corrupción",$H$15="Lavado de Activos",$H$15="Financiación del Terrorismo",$H$15="Trámites, OPAs y Consultas de Acceso a la Información Pública"),"No Aplica",'5. Valoración de Controles'!I17))</f>
        <v>Preventivo</v>
      </c>
      <c r="Y17" s="23" t="str">
        <f>IF($H$15="","",
IF(OR($H$15="Corrupción",$H$15="Lavado de Activos",$H$15="Financiación del Terrorismo",$H$15="Trámites, OPAs y Consultas de Acceso a la Información Pública"),"No Aplica",'5. Valoración de Controles'!J17))</f>
        <v>Afecta probabilidad</v>
      </c>
      <c r="Z17" s="23" t="str">
        <f>IF($H$15="","",
IF(OR($H$15="Corrupción",$H$15="Lavado de Activos",$H$15="Financiación del Terrorismo",$H$15="Trámites, OPAs y Consultas de Acceso a la Información Pública"),"No Aplica",'5. Valoración de Controles'!K17))</f>
        <v>Manual</v>
      </c>
      <c r="AA17" s="23" t="str">
        <f>IF($H$15="","",
IF(OR($H$15="Corrupción",$H$15="Lavado de Activos",$H$15="Financiación del Terrorismo",$H$15="Trámites, OPAs y Consultas de Acceso a la Información Pública"),"No Aplica",'5. Valoración de Controles'!L17))</f>
        <v>Documentado</v>
      </c>
      <c r="AB17" s="23" t="str">
        <f>IF($H$15="","",
IF(OR($H$15="Corrupción",$H$15="Lavado de Activos",$H$15="Financiación del Terrorismo",$H$15="Trámites, OPAs y Consultas de Acceso a la Información Pública"),"No Aplica",'5. Valoración de Controles'!M17))</f>
        <v>Continua</v>
      </c>
      <c r="AC17" s="23" t="str">
        <f>IF($H$15="","",
IF(OR($H$15="Corrupción",$H$15="Lavado de Activos",$H$15="Financiación del Terrorismo",$H$15="Trámites, OPAs y Consultas de Acceso a la Información Pública"),"No Aplica",'5. Valoración de Controles'!N17))</f>
        <v>Con registro</v>
      </c>
      <c r="AD17" s="23" t="str">
        <f>IF($H$15="","",
IF(OR($H$15="Corrupción",$H$15="Lavado de Activos",$H$15="Financiación del Terrorismo",$H$15="Trámites, OPAs y Consultas de Acceso a la Información Pública"),"No Aplica",'5. Valoración de Controles'!O17))</f>
        <v>Plataforma SPI y Carpeta en medio magnetico</v>
      </c>
      <c r="AE17" s="23" t="str">
        <f>IF($H$15="","",
IF(OR($H$15="Corrupción",$H$15="Lavado de Activos",$H$15="Financiación del Terrorismo",$H$15="Trámites, OPAs y Consultas de Acceso a la Información Pública"),"No Aplica",'5. Valoración de Controles'!P17))</f>
        <v>Informes peridicos de reportes por parte de los gerentes de los proyectos</v>
      </c>
      <c r="AF17" s="23" t="str">
        <f>IF($H$15="","",
IF(OR($H$15="Corrupción",$H$15="Lavado de Activos",$H$15="Financiación del Terrorismo",$H$15="Trámites, OPAs y Consultas de Acceso a la Información Pública"),"No Aplica",'5. Valoración de Controles'!Q17))</f>
        <v>Verificando la informaciòn que se reporta por cada una de las areas en los informes de seguimiento</v>
      </c>
      <c r="AG17" s="24">
        <f>IF($H$15="","",
IF(OR($H$15="Corrupción",$H$15="Lavado de Activos",$H$15="Financiación del Terrorismo",$H$15="Corrupción en Trámites, OPAs y Consultas de Acceso a la Información Pública"),"No Aplica",'5. Valoración de Controles'!R17))</f>
        <v>0.4</v>
      </c>
      <c r="AH17" s="83"/>
      <c r="AI17" s="83"/>
      <c r="AJ17" s="83"/>
      <c r="AK17" s="83"/>
      <c r="AL17" s="83"/>
      <c r="AM17" s="83"/>
      <c r="AN17" s="83"/>
      <c r="AO17" s="83"/>
      <c r="AP17" s="83"/>
      <c r="AQ17" s="83"/>
      <c r="AR17" s="83"/>
      <c r="AS17" s="3"/>
      <c r="AT17" s="3"/>
      <c r="AU17" s="3"/>
      <c r="AV17" s="3"/>
      <c r="AW17" s="3"/>
      <c r="AX17" s="3"/>
      <c r="AY17" s="3"/>
      <c r="AZ17" s="3"/>
      <c r="BA17" s="3"/>
      <c r="BB17" s="3"/>
      <c r="BC17" s="3"/>
      <c r="BD17" s="3"/>
      <c r="BE17" s="3"/>
      <c r="BF17" s="3"/>
      <c r="BG17" s="3"/>
      <c r="BH17" s="3"/>
      <c r="BI17" s="3"/>
      <c r="BJ17" s="3"/>
      <c r="BK17" s="3"/>
      <c r="BL17" s="3"/>
    </row>
    <row r="18" spans="1:64" ht="66.75" customHeight="1">
      <c r="A18" s="93">
        <v>4</v>
      </c>
      <c r="B18" s="94" t="str">
        <f>'2. Identificación del Riesgo'!B18:B20</f>
        <v>Direccionamiento Estratégico</v>
      </c>
      <c r="C18" s="94" t="str">
        <f>IF('2. Identificación del Riesgo'!C18:C20="","",'2. Identificación del Riesgo'!C18:C20)</f>
        <v>Actualización numerales menú de Transparencia y Acceso a la Información</v>
      </c>
      <c r="D18" s="94" t="str">
        <f>IF('2. Identificación del Riesgo'!D18:D20="","",'2. Identificación del Riesgo'!D18:D20)</f>
        <v>Afectación Reputacional</v>
      </c>
      <c r="E18" s="94" t="str">
        <f>IF('2. Identificación del Riesgo'!E18:E20="","",'2. Identificación del Riesgo'!E18:E20)</f>
        <v>Por ocultar información pública, dando incumplimiento de la Ley 1712 de 2014 y Resolución 1519 de 2020</v>
      </c>
      <c r="F18" s="94" t="str">
        <f>IF('2. Identificación del Riesgo'!F18:F20="","",'2. Identificación del Riesgo'!F18:F20)</f>
        <v>Beneficio de un tercero</v>
      </c>
      <c r="G18" s="94" t="str">
        <f>IF('2. Identificación del Riesgo'!G18:G20="","",'2. Identificación del Riesgo'!G18:G20)</f>
        <v>Afectación reputacional por ocultar información pública, dando incumplimiento a la Ley 1712 de 2014 y a la Resolución 1519 de 2020 para beneficio de un tercero</v>
      </c>
      <c r="H18" s="94" t="str">
        <f>IF('2. Identificación del Riesgo'!H18:H20="","",'2. Identificación del Riesgo'!H18:H20)</f>
        <v>Corrupción</v>
      </c>
      <c r="I18" s="94" t="str">
        <f>IF('2. Identificación del Riesgo'!I18:I20="","",'2. Identificación del Riesgo'!I18:I20)</f>
        <v>Ejecución y Administración de procesos</v>
      </c>
      <c r="J18" s="94" t="str">
        <f>IF('2. Identificación del Riesgo'!J18:J20="","",'2. Identificación del Riesgo'!J18:J20)</f>
        <v>Rara vez: No se ha presentado en los últimos cinco años.</v>
      </c>
      <c r="K18" s="99" t="str">
        <f>'2. Identificación del Riesgo'!K18:K20</f>
        <v>Rara vez</v>
      </c>
      <c r="L18" s="96">
        <f>'2. Identificación del Riesgo'!L18:L20</f>
        <v>0.2</v>
      </c>
      <c r="M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99" t="str">
        <f>'2. Identificación del Riesgo'!N18:N20</f>
        <v>Catastrófico</v>
      </c>
      <c r="O18" s="96">
        <f>'2. Identificación del Riesgo'!O18:O20</f>
        <v>1</v>
      </c>
      <c r="P18" s="97" t="str">
        <f>'2. Identificación del Riesgo'!P18:P20</f>
        <v>Extremo</v>
      </c>
      <c r="Q18" s="27" t="str">
        <f>IF($H$18="","",
IF(OR($H$18="Corrupción",$H$18="Lavado de Activos",$H$18="Financiación del Terrorismo",$H$18="Corrupción en Trámites, OPAs y Consultas de Acceso a la Información Pública"),"No Aplica",'5. Valoración de Controles'!H18))</f>
        <v>No Aplica</v>
      </c>
      <c r="R18" s="27" t="str">
        <f>IF($H$18="","",
IF(OR($H$18="Corrupción",$H$18="Lavado de Activos",$H$18="Financiación del Terrorismo",$H$18="Corrupción en Trámites, OPAs y Consultas de Acceso a la Información Pública"),'6.Valoración Control Corrupción'!E18,"No Aplica"))</f>
        <v>El profesional de la Oficina Asesora de Planeación</v>
      </c>
      <c r="S18" s="27" t="str">
        <f>IF($H$18="","",
IF(OR($H$18="Corrupción",$H$18="Lavado de Activos",$H$18="Financiación del Terrorismo",$H$18="Corrupción en Trámites, OPAs y Consultas de Acceso a la Información Pública"),'6.Valoración Control Corrupción'!F18,"No Aplica"))</f>
        <v>Trimestral</v>
      </c>
      <c r="T18" s="27" t="str">
        <f>IF($H$18="","",
IF(OR($H$18="Corrupción",$H$18="Lavado de Activos",$H$18="Financiación del Terrorismo",$H$18="Corrupción en Trámites, OPAs y Consultas de Acceso a la Información Pública"),'6.Valoración Control Corrupción'!G18,"No Aplica"))</f>
        <v>Identificar la información pública que se oculta y para evitar cualquier afectación reputacional</v>
      </c>
      <c r="U18" s="27" t="str">
        <f>IF($H$18="","",
IF(OR($H$18="Corrupción",$H$18="Lavado de Activos",$H$18="Financiación del Terrorismo",$H$18="Corrupción en Trámites, OPAs y Consultas de Acceso a la Información Pública"),'6.Valoración Control Corrupción'!H18,"No Aplica"))</f>
        <v>1. Se revisa la matriz ITA de la Procuraduría  para dar cumplimiento de los criterios de publicación descritos en la ley 1712 de 2014 y Resolución 1519 de 2020. 
2. Se solicita la públicación de la información en la pagina web.</v>
      </c>
      <c r="V18" s="27" t="str">
        <f>IF($H$18="","",
IF(OR($H$18="Corrupción",$H$18="Lavado de Activos",$H$18="Financiación del Terrorismo",$H$18="Corrupción en Trámites, OPAs y Consultas de Acceso a la Información Pública"),'6.Valoración Control Corrupción'!I18,"No Aplica"))</f>
        <v>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v>
      </c>
      <c r="W18" s="27" t="str">
        <f>IF($H$18="","",
IF(OR($H$18="Corrupción",$H$18="Lavado de Activos",$H$18="Financiación del Terrorismo",$H$18="Corrupción en Trámites, OPAs y Consultas de Acceso a la Información Pública"),'6.Valoración Control Corrupción'!J18,"No Aplica"))</f>
        <v>1. La matriz ITA de la Procuraduría
2. El correo de solicitud de publicación y su repuesta.</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99"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15"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99"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15"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97"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98" t="s">
        <v>404</v>
      </c>
      <c r="AN18" s="109"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3" t="s">
        <v>409</v>
      </c>
      <c r="AP18" s="114" t="s">
        <v>410</v>
      </c>
      <c r="AQ18" s="114" t="str">
        <f>IF(AO18="","","∑ Peso porcentual de cada acción definida")</f>
        <v>∑ Peso porcentual de cada acción definida</v>
      </c>
      <c r="AR18" s="94" t="s">
        <v>411</v>
      </c>
      <c r="AS18" s="3"/>
      <c r="AT18" s="3"/>
      <c r="AU18" s="3"/>
      <c r="AV18" s="3"/>
      <c r="AW18" s="3"/>
      <c r="AX18" s="3"/>
      <c r="AY18" s="3"/>
      <c r="AZ18" s="3"/>
      <c r="BA18" s="3"/>
      <c r="BB18" s="3"/>
      <c r="BC18" s="3"/>
      <c r="BD18" s="3"/>
      <c r="BE18" s="3"/>
      <c r="BF18" s="3"/>
      <c r="BG18" s="3"/>
      <c r="BH18" s="3"/>
      <c r="BI18" s="3"/>
      <c r="BJ18" s="3"/>
      <c r="BK18" s="3"/>
      <c r="BL18" s="3"/>
    </row>
    <row r="19" spans="1:64" ht="31.5" customHeight="1">
      <c r="A19" s="88"/>
      <c r="B19" s="88"/>
      <c r="C19" s="88"/>
      <c r="D19" s="88"/>
      <c r="E19" s="88"/>
      <c r="F19" s="88"/>
      <c r="G19" s="88"/>
      <c r="H19" s="88"/>
      <c r="I19" s="88"/>
      <c r="J19" s="88"/>
      <c r="K19" s="88"/>
      <c r="L19" s="88"/>
      <c r="M19" s="88"/>
      <c r="N19" s="88"/>
      <c r="O19" s="88"/>
      <c r="P19" s="88"/>
      <c r="Q19" s="27" t="str">
        <f>IF($H$18="","",
IF(OR($H$18="Corrupción",$H$18="Lavado de Activos",$H$18="Financiación del Terrorismo",$H$18="Corrupción en Trámites, OPAs y Consultas de Acceso a la Información Pública"),"No Aplica",'5. Valoración de Controles'!H19))</f>
        <v>No Aplica</v>
      </c>
      <c r="R19" s="27">
        <f>IF($H$18="","",
IF(OR($H$18="Corrupción",$H$18="Lavado de Activos",$H$18="Financiación del Terrorismo",$H$18="Corrupción en Trámites, OPAs y Consultas de Acceso a la Información Pública"),'6.Valoración Control Corrupción'!E19,"No Aplica"))</f>
        <v>0</v>
      </c>
      <c r="S19" s="27">
        <f>IF($H$18="","",
IF(OR($H$18="Corrupción",$H$18="Lavado de Activos",$H$18="Financiación del Terrorismo",$H$18="Corrupción en Trámites, OPAs y Consultas de Acceso a la Información Pública"),'6.Valoración Control Corrupción'!F19,"No Aplica"))</f>
        <v>0</v>
      </c>
      <c r="T19" s="27">
        <f>IF($H$18="","",
IF(OR($H$18="Corrupción",$H$18="Lavado de Activos",$H$18="Financiación del Terrorismo",$H$18="Corrupción en Trámites, OPAs y Consultas de Acceso a la Información Pública"),'6.Valoración Control Corrupción'!G19,"No Aplica"))</f>
        <v>0</v>
      </c>
      <c r="U19" s="27">
        <f>IF($H$18="","",
IF(OR($H$18="Corrupción",$H$18="Lavado de Activos",$H$18="Financiación del Terrorismo",$H$18="Corrupción en Trámites, OPAs y Consultas de Acceso a la Información Pública"),'6.Valoración Control Corrupción'!H19,"No Aplica"))</f>
        <v>0</v>
      </c>
      <c r="V19" s="27">
        <f>IF($H$18="","",
IF(OR($H$18="Corrupción",$H$18="Lavado de Activos",$H$18="Financiación del Terrorismo",$H$18="Corrupción en Trámites, OPAs y Consultas de Acceso a la Información Pública"),'6.Valoración Control Corrupción'!I19,"No Aplica"))</f>
        <v>0</v>
      </c>
      <c r="W19" s="27">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8"/>
      <c r="AI19" s="88"/>
      <c r="AJ19" s="88"/>
      <c r="AK19" s="88"/>
      <c r="AL19" s="88"/>
      <c r="AM19" s="88"/>
      <c r="AN19" s="88"/>
      <c r="AO19" s="88"/>
      <c r="AP19" s="88"/>
      <c r="AQ19" s="88"/>
      <c r="AR19" s="88"/>
      <c r="AS19" s="3"/>
      <c r="AT19" s="3"/>
      <c r="AU19" s="3"/>
      <c r="AV19" s="3"/>
      <c r="AW19" s="3"/>
      <c r="AX19" s="3"/>
      <c r="AY19" s="3"/>
      <c r="AZ19" s="3"/>
      <c r="BA19" s="3"/>
      <c r="BB19" s="3"/>
      <c r="BC19" s="3"/>
      <c r="BD19" s="3"/>
      <c r="BE19" s="3"/>
      <c r="BF19" s="3"/>
      <c r="BG19" s="3"/>
      <c r="BH19" s="3"/>
      <c r="BI19" s="3"/>
      <c r="BJ19" s="3"/>
      <c r="BK19" s="3"/>
      <c r="BL19" s="3"/>
    </row>
    <row r="20" spans="1:64" ht="31.5" customHeight="1">
      <c r="A20" s="83"/>
      <c r="B20" s="83"/>
      <c r="C20" s="83"/>
      <c r="D20" s="83"/>
      <c r="E20" s="83"/>
      <c r="F20" s="83"/>
      <c r="G20" s="83"/>
      <c r="H20" s="83"/>
      <c r="I20" s="83"/>
      <c r="J20" s="83"/>
      <c r="K20" s="83"/>
      <c r="L20" s="83"/>
      <c r="M20" s="83"/>
      <c r="N20" s="83"/>
      <c r="O20" s="83"/>
      <c r="P20" s="83"/>
      <c r="Q20" s="27" t="str">
        <f>IF($H$18="","",
IF(OR($H$18="Corrupción",$H$18="Lavado de Activos",$H$18="Financiación del Terrorismo",$H$18="Corrupción en Trámites, OPAs y Consultas de Acceso a la Información Pública"),"No Aplica",'5. Valoración de Controles'!H20))</f>
        <v>No Aplica</v>
      </c>
      <c r="R20" s="27">
        <f>IF($H$18="","",
IF(OR($H$18="Corrupción",$H$18="Lavado de Activos",$H$18="Financiación del Terrorismo",$H$18="Corrupción en Trámites, OPAs y Consultas de Acceso a la Información Pública"),'6.Valoración Control Corrupción'!E20,"No Aplica"))</f>
        <v>0</v>
      </c>
      <c r="S20" s="27">
        <f>IF($H$18="","",
IF(OR($H$18="Corrupción",$H$18="Lavado de Activos",$H$18="Financiación del Terrorismo",$H$18="Corrupción en Trámites, OPAs y Consultas de Acceso a la Información Pública"),'6.Valoración Control Corrupción'!F20,"No Aplica"))</f>
        <v>0</v>
      </c>
      <c r="T20" s="27">
        <f>IF($H$18="","",
IF(OR($H$18="Corrupción",$H$18="Lavado de Activos",$H$18="Financiación del Terrorismo",$H$18="Corrupción en Trámites, OPAs y Consultas de Acceso a la Información Pública"),'6.Valoración Control Corrupción'!G20,"No Aplica"))</f>
        <v>0</v>
      </c>
      <c r="U20" s="27">
        <f>IF($H$18="","",
IF(OR($H$18="Corrupción",$H$18="Lavado de Activos",$H$18="Financiación del Terrorismo",$H$18="Corrupción en Trámites, OPAs y Consultas de Acceso a la Información Pública"),'6.Valoración Control Corrupción'!H20,"No Aplica"))</f>
        <v>0</v>
      </c>
      <c r="V20" s="27">
        <f>IF($H$18="","",
IF(OR($H$18="Corrupción",$H$18="Lavado de Activos",$H$18="Financiación del Terrorismo",$H$18="Corrupción en Trámites, OPAs y Consultas de Acceso a la Información Pública"),'6.Valoración Control Corrupción'!I20,"No Aplica"))</f>
        <v>0</v>
      </c>
      <c r="W20" s="27">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3"/>
      <c r="AI20" s="83"/>
      <c r="AJ20" s="83"/>
      <c r="AK20" s="83"/>
      <c r="AL20" s="83"/>
      <c r="AM20" s="83"/>
      <c r="AN20" s="83"/>
      <c r="AO20" s="83"/>
      <c r="AP20" s="83"/>
      <c r="AQ20" s="83"/>
      <c r="AR20" s="83"/>
      <c r="AS20" s="3"/>
      <c r="AT20" s="3"/>
      <c r="AU20" s="3"/>
      <c r="AV20" s="3"/>
      <c r="AW20" s="3"/>
      <c r="AX20" s="3"/>
      <c r="AY20" s="3"/>
      <c r="AZ20" s="3"/>
      <c r="BA20" s="3"/>
      <c r="BB20" s="3"/>
      <c r="BC20" s="3"/>
      <c r="BD20" s="3"/>
      <c r="BE20" s="3"/>
      <c r="BF20" s="3"/>
      <c r="BG20" s="3"/>
      <c r="BH20" s="3"/>
      <c r="BI20" s="3"/>
      <c r="BJ20" s="3"/>
      <c r="BK20" s="3"/>
      <c r="BL20" s="3"/>
    </row>
    <row r="21" spans="1:64" ht="31.5" customHeight="1">
      <c r="A21" s="93">
        <v>5</v>
      </c>
      <c r="B21" s="94" t="str">
        <f>'2. Identificación del Riesgo'!B21:B23</f>
        <v>Direccionamiento Estratégico</v>
      </c>
      <c r="C21" s="94" t="str">
        <f>IF('2. Identificación del Riesgo'!C21:C23="","",'2. Identificación del Riesgo'!C21:C23)</f>
        <v>Envio de informes y/o reportes a instancias del SDGRCC</v>
      </c>
      <c r="D21" s="94" t="str">
        <f>IF('2. Identificación del Riesgo'!D21:D23="","",'2. Identificación del Riesgo'!D21:D23)</f>
        <v>Afectación Reputacional</v>
      </c>
      <c r="E21" s="94" t="str">
        <f>IF('2. Identificación del Riesgo'!E21:E23="","",'2. Identificación del Riesgo'!E21:E23)</f>
        <v xml:space="preserve">Entrega de los informes de las instancias de coordinación del SDGR-CC y/o reportes de los instrumentos de planificación y políticas públicas solicitados al IDIGER fuera de los tiempos establecidos </v>
      </c>
      <c r="F21" s="94" t="str">
        <f>IF('2. Identificación del Riesgo'!F21:F23="","",'2. Identificación del Riesgo'!F21:F23)</f>
        <v>Carencia de responsables en la áreas de la entidad para realizar los reporte e informes
Cambios en normatividad no contemplados 
Fallas en los sistemas de reportes o información
Demora en la aprobación de los responsables de los informes y/o reportes.</v>
      </c>
      <c r="G21" s="94" t="str">
        <f>IF('2. Identificación del Riesgo'!G21:G23="","",'2.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1" s="94" t="str">
        <f>IF('2. Identificación del Riesgo'!H21:H23="","",'2. Identificación del Riesgo'!H21:H23)</f>
        <v>Gestión</v>
      </c>
      <c r="I21" s="94" t="str">
        <f>IF('2. Identificación del Riesgo'!I21:I23="","",'2. Identificación del Riesgo'!I21:I23)</f>
        <v>Ejecución y Administración de procesos</v>
      </c>
      <c r="J21" s="94" t="str">
        <f>IF('2. Identificación del Riesgo'!J21:J23="","",'2. Identificación del Riesgo'!J21:J23)</f>
        <v>Media: La actividad que conlleva el riesgo se ejecuta de 24 a 500 veces por año</v>
      </c>
      <c r="K21" s="99" t="str">
        <f>'2. Identificación del Riesgo'!K21:K23</f>
        <v>Media</v>
      </c>
      <c r="L21" s="96">
        <f>'2. Identificación del Riesgo'!L21:L23</f>
        <v>0.6</v>
      </c>
      <c r="M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con algunos usuarios de relevancia frente al logro de los objetivos</v>
      </c>
      <c r="N21" s="99" t="str">
        <f>'2. Identificación del Riesgo'!N21:N23</f>
        <v>Moderado</v>
      </c>
      <c r="O21" s="96">
        <f>'2. Identificación del Riesgo'!O21:O23</f>
        <v>0.6</v>
      </c>
      <c r="P21" s="97" t="str">
        <f>'2. Identificación del Riesgo'!P21:P23</f>
        <v>Moderado</v>
      </c>
      <c r="Q21" s="27" t="str">
        <f>IF($H$21="","",
IF(OR($H$21="Corrupción",$H$21="Lavado de Activos",$H$21="Financiación del Terrorismo",$H$21="Corrupción en Trámites, OPAs y Consultas de Acceso a la Información Pública"),"No Aplica",'5. Valoración de Controles'!H21))</f>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R21" s="27" t="str">
        <f>IF($H$21="","",
IF(OR($H$21="Corrupción",$H$21="Lavado de Activos",$H$21="Financiación del Terrorismo",$H$21="Corrupción en Trámites, OPAs y Consultas de Acceso a la Información Pública"),'6.Valoración Control Corrupción'!E21,"No Aplica"))</f>
        <v>No Aplica</v>
      </c>
      <c r="S21" s="27" t="str">
        <f>IF($H$21="","",
IF(OR($H$21="Corrupción",$H$21="Lavado de Activos",$H$21="Financiación del Terrorismo",$H$21="Corrupción en Trámites, OPAs y Consultas de Acceso a la Información Pública"),'6.Valoración Control Corrupción'!F21,"No Aplica"))</f>
        <v>No Aplica</v>
      </c>
      <c r="T21" s="27" t="str">
        <f>IF($H$21="","",
IF(OR($H$21="Corrupción",$H$21="Lavado de Activos",$H$21="Financiación del Terrorismo",$H$21="Corrupción en Trámites, OPAs y Consultas de Acceso a la Información Pública"),'6.Valoración Control Corrupción'!G21,"No Aplica"))</f>
        <v>No Aplica</v>
      </c>
      <c r="U21" s="27" t="str">
        <f>IF($H$21="","",
IF(OR($H$21="Corrupción",$H$21="Lavado de Activos",$H$21="Financiación del Terrorismo",$H$21="Corrupción en Trámites, OPAs y Consultas de Acceso a la Información Pública"),'6.Valoración Control Corrupción'!H21,"No Aplica"))</f>
        <v>No Aplica</v>
      </c>
      <c r="V21" s="27" t="str">
        <f>IF($H$21="","",
IF(OR($H$21="Corrupción",$H$21="Lavado de Activos",$H$21="Financiación del Terrorismo",$H$21="Corrupción en Trámites, OPAs y Consultas de Acceso a la Información Pública"),'6.Valoración Control Corrupción'!I21,"No Aplica"))</f>
        <v>No Aplica</v>
      </c>
      <c r="W21" s="27"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Correo electrónico, comunicaciones internas y externas</v>
      </c>
      <c r="AE21" s="23" t="str">
        <f>IF($H$21="","",
IF(OR($H$21="Corrupción",$H$21="Lavado de Activos",$H$21="Financiación del Terrorismo",$H$21="Trámites, OPAs y Consultas de Acceso a la Información Pública"),"No Aplica",'5. Valoración de Controles'!P21))</f>
        <v>Información reportada al interior del IDIGER y por parte de las entidades que hacen parte del SDGR-CC</v>
      </c>
      <c r="AF21" s="23" t="str">
        <f>IF($H$21="","",
IF(OR($H$21="Corrupción",$H$21="Lavado de Activos",$H$21="Financiación del Terrorismo",$H$21="Trámites, OPAs y Consultas de Acceso a la Información Pública"),"No Aplica",'5. Valoración de Controles'!Q21))</f>
        <v>Por correo electrónico y de forma verbal también</v>
      </c>
      <c r="AG21" s="24">
        <f>IF($H$21="","",
IF(OR($H$21="Corrupción",$H$21="Lavado de Activos",$H$21="Financiación del Terrorismo",$H$21="Corrupción en Trámites, OPAs y Consultas de Acceso a la Información Pública"),"No Aplica",'5. Valoración de Controles'!R21))</f>
        <v>0.4</v>
      </c>
      <c r="AH21" s="99"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5">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0.36</v>
      </c>
      <c r="AJ21" s="99"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15">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0.6</v>
      </c>
      <c r="AL21" s="97"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98" t="s">
        <v>408</v>
      </c>
      <c r="AN21" s="109"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3"/>
      <c r="AP21" s="114"/>
      <c r="AQ21" s="114" t="str">
        <f>IF(AO21="","","∑ Peso porcentual de cada acción definida")</f>
        <v/>
      </c>
      <c r="AR21" s="94"/>
      <c r="AS21" s="3"/>
      <c r="AT21" s="3"/>
      <c r="AU21" s="3"/>
      <c r="AV21" s="3"/>
      <c r="AW21" s="3"/>
      <c r="AX21" s="3"/>
      <c r="AY21" s="3"/>
      <c r="AZ21" s="3"/>
      <c r="BA21" s="3"/>
      <c r="BB21" s="3"/>
      <c r="BC21" s="3"/>
      <c r="BD21" s="3"/>
      <c r="BE21" s="3"/>
      <c r="BF21" s="3"/>
      <c r="BG21" s="3"/>
      <c r="BH21" s="3"/>
      <c r="BI21" s="3"/>
      <c r="BJ21" s="3"/>
      <c r="BK21" s="3"/>
      <c r="BL21" s="3"/>
    </row>
    <row r="22" spans="1:64" ht="31.5" customHeight="1">
      <c r="A22" s="88"/>
      <c r="B22" s="88"/>
      <c r="C22" s="88"/>
      <c r="D22" s="88"/>
      <c r="E22" s="88"/>
      <c r="F22" s="88"/>
      <c r="G22" s="88"/>
      <c r="H22" s="88"/>
      <c r="I22" s="88"/>
      <c r="J22" s="88"/>
      <c r="K22" s="88"/>
      <c r="L22" s="88"/>
      <c r="M22" s="88"/>
      <c r="N22" s="88"/>
      <c r="O22" s="88"/>
      <c r="P22" s="88"/>
      <c r="Q22" s="27" t="str">
        <f>IF($H$21="","",
IF(OR($H$21="Corrupción",$H$21="Lavado de Activos",$H$21="Financiación del Terrorismo",$H$21="Corrupción en Trámites, OPAs y Consultas de Acceso a la Información Pública"),"No Aplica",'5. Valoración de Controles'!H22))</f>
        <v xml:space="preserve">  </v>
      </c>
      <c r="R22" s="27" t="str">
        <f>IF($H$21="","",
IF(OR($H$21="Corrupción",$H$21="Lavado de Activos",$H$21="Financiación del Terrorismo",$H$21="Corrupción en Trámites, OPAs y Consultas de Acceso a la Información Pública"),'6.Valoración Control Corrupción'!E22,"No Aplica"))</f>
        <v>No Aplica</v>
      </c>
      <c r="S22" s="27" t="str">
        <f>IF($H$21="","",
IF(OR($H$21="Corrupción",$H$21="Lavado de Activos",$H$21="Financiación del Terrorismo",$H$21="Corrupción en Trámites, OPAs y Consultas de Acceso a la Información Pública"),'6.Valoración Control Corrupción'!F22,"No Aplica"))</f>
        <v>No Aplica</v>
      </c>
      <c r="T22" s="27" t="str">
        <f>IF($H$21="","",
IF(OR($H$21="Corrupción",$H$21="Lavado de Activos",$H$21="Financiación del Terrorismo",$H$21="Corrupción en Trámites, OPAs y Consultas de Acceso a la Información Pública"),'6.Valoración Control Corrupción'!G22,"No Aplica"))</f>
        <v>No Aplica</v>
      </c>
      <c r="U22" s="27" t="str">
        <f>IF($H$21="","",
IF(OR($H$21="Corrupción",$H$21="Lavado de Activos",$H$21="Financiación del Terrorismo",$H$21="Corrupción en Trámites, OPAs y Consultas de Acceso a la Información Pública"),'6.Valoración Control Corrupción'!H22,"No Aplica"))</f>
        <v>No Aplica</v>
      </c>
      <c r="V22" s="27" t="str">
        <f>IF($H$21="","",
IF(OR($H$21="Corrupción",$H$21="Lavado de Activos",$H$21="Financiación del Terrorismo",$H$21="Corrupción en Trámites, OPAs y Consultas de Acceso a la Información Pública"),'6.Valoración Control Corrupción'!I22,"No Aplica"))</f>
        <v>No Aplica</v>
      </c>
      <c r="W22" s="27"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8"/>
      <c r="AI22" s="88"/>
      <c r="AJ22" s="88"/>
      <c r="AK22" s="88"/>
      <c r="AL22" s="88"/>
      <c r="AM22" s="88"/>
      <c r="AN22" s="88"/>
      <c r="AO22" s="88"/>
      <c r="AP22" s="88"/>
      <c r="AQ22" s="88"/>
      <c r="AR22" s="88"/>
      <c r="AS22" s="3"/>
      <c r="AT22" s="3"/>
      <c r="AU22" s="3"/>
      <c r="AV22" s="3"/>
      <c r="AW22" s="3"/>
      <c r="AX22" s="3"/>
      <c r="AY22" s="3"/>
      <c r="AZ22" s="3"/>
      <c r="BA22" s="3"/>
      <c r="BB22" s="3"/>
      <c r="BC22" s="3"/>
      <c r="BD22" s="3"/>
      <c r="BE22" s="3"/>
      <c r="BF22" s="3"/>
      <c r="BG22" s="3"/>
      <c r="BH22" s="3"/>
      <c r="BI22" s="3"/>
      <c r="BJ22" s="3"/>
      <c r="BK22" s="3"/>
      <c r="BL22" s="3"/>
    </row>
    <row r="23" spans="1:64" ht="31.5" customHeight="1">
      <c r="A23" s="83"/>
      <c r="B23" s="83"/>
      <c r="C23" s="83"/>
      <c r="D23" s="83"/>
      <c r="E23" s="83"/>
      <c r="F23" s="83"/>
      <c r="G23" s="83"/>
      <c r="H23" s="83"/>
      <c r="I23" s="83"/>
      <c r="J23" s="83"/>
      <c r="K23" s="83"/>
      <c r="L23" s="83"/>
      <c r="M23" s="83"/>
      <c r="N23" s="83"/>
      <c r="O23" s="83"/>
      <c r="P23" s="83"/>
      <c r="Q23" s="27" t="str">
        <f>IF($H$21="","",
IF(OR($H$21="Corrupción",$H$21="Lavado de Activos",$H$21="Financiación del Terrorismo",$H$21="Corrupción en Trámites, OPAs y Consultas de Acceso a la Información Pública"),"No Aplica",'5. Valoración de Controles'!H23))</f>
        <v xml:space="preserve">  </v>
      </c>
      <c r="R23" s="27" t="str">
        <f>IF($H$21="","",
IF(OR($H$21="Corrupción",$H$21="Lavado de Activos",$H$21="Financiación del Terrorismo",$H$21="Corrupción en Trámites, OPAs y Consultas de Acceso a la Información Pública"),'6.Valoración Control Corrupción'!E23,"No Aplica"))</f>
        <v>No Aplica</v>
      </c>
      <c r="S23" s="27" t="str">
        <f>IF($H$21="","",
IF(OR($H$21="Corrupción",$H$21="Lavado de Activos",$H$21="Financiación del Terrorismo",$H$21="Corrupción en Trámites, OPAs y Consultas de Acceso a la Información Pública"),'6.Valoración Control Corrupción'!F23,"No Aplica"))</f>
        <v>No Aplica</v>
      </c>
      <c r="T23" s="27" t="str">
        <f>IF($H$21="","",
IF(OR($H$21="Corrupción",$H$21="Lavado de Activos",$H$21="Financiación del Terrorismo",$H$21="Corrupción en Trámites, OPAs y Consultas de Acceso a la Información Pública"),'6.Valoración Control Corrupción'!G23,"No Aplica"))</f>
        <v>No Aplica</v>
      </c>
      <c r="U23" s="27" t="str">
        <f>IF($H$21="","",
IF(OR($H$21="Corrupción",$H$21="Lavado de Activos",$H$21="Financiación del Terrorismo",$H$21="Corrupción en Trámites, OPAs y Consultas de Acceso a la Información Pública"),'6.Valoración Control Corrupción'!H23,"No Aplica"))</f>
        <v>No Aplica</v>
      </c>
      <c r="V23" s="27" t="str">
        <f>IF($H$21="","",
IF(OR($H$21="Corrupción",$H$21="Lavado de Activos",$H$21="Financiación del Terrorismo",$H$21="Corrupción en Trámites, OPAs y Consultas de Acceso a la Información Pública"),'6.Valoración Control Corrupción'!I23,"No Aplica"))</f>
        <v>No Aplica</v>
      </c>
      <c r="W23" s="27"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3"/>
      <c r="AI23" s="83"/>
      <c r="AJ23" s="83"/>
      <c r="AK23" s="83"/>
      <c r="AL23" s="83"/>
      <c r="AM23" s="83"/>
      <c r="AN23" s="83"/>
      <c r="AO23" s="83"/>
      <c r="AP23" s="83"/>
      <c r="AQ23" s="83"/>
      <c r="AR23" s="83"/>
      <c r="AS23" s="3"/>
      <c r="AT23" s="3"/>
      <c r="AU23" s="3"/>
      <c r="AV23" s="3"/>
      <c r="AW23" s="3"/>
      <c r="AX23" s="3"/>
      <c r="AY23" s="3"/>
      <c r="AZ23" s="3"/>
      <c r="BA23" s="3"/>
      <c r="BB23" s="3"/>
      <c r="BC23" s="3"/>
      <c r="BD23" s="3"/>
      <c r="BE23" s="3"/>
      <c r="BF23" s="3"/>
      <c r="BG23" s="3"/>
      <c r="BH23" s="3"/>
      <c r="BI23" s="3"/>
      <c r="BJ23" s="3"/>
      <c r="BK23" s="3"/>
      <c r="BL23" s="3"/>
    </row>
    <row r="24" spans="1:64" ht="31.5" customHeight="1">
      <c r="A24" s="93">
        <v>6</v>
      </c>
      <c r="B24" s="94" t="str">
        <f>'2. Identificación del Riesgo'!B24:B26</f>
        <v>Direccionamiento Estratégico</v>
      </c>
      <c r="C24" s="94" t="str">
        <f>IF('2. Identificación del Riesgo'!C24:C26="","",'2. Identificación del Riesgo'!C24:C26)</f>
        <v>Articulación con los actores ofertantes y demandantes.</v>
      </c>
      <c r="D24" s="94" t="str">
        <f>IF('2. Identificación del Riesgo'!D24:D26="","",'2. Identificación del Riesgo'!D24:D26)</f>
        <v>Afectación Reputacional</v>
      </c>
      <c r="E24" s="94" t="str">
        <f>IF('2. Identificación del Riesgo'!E24:E26="","",'2. Identificación del Riesgo'!E24:E26)</f>
        <v>Por la inadecuada identificación de los actores ofertantes y demandantes.</v>
      </c>
      <c r="F24" s="94" t="str">
        <f>IF('2. Identificación del Riesgo'!F24:F26="","",'2. Identificación del Riesgo'!F24:F26)</f>
        <v>Por falta de una adecuada comunicación de los intereses de los actores ofertantes o demandantes</v>
      </c>
      <c r="G24" s="94" t="str">
        <f>IF('2. Identificación del Riesgo'!G24:G26="","",'2. Identificación del Riesgo'!G24:G26)</f>
        <v>Posibilidad de afectación reputacional por la inadecuada identificación de los actores ofertantes y demandantes debido a la falta de una adecuada comunicación de los intereses de los actores ofertantes o demandantes</v>
      </c>
      <c r="H24" s="94" t="str">
        <f>IF('2. Identificación del Riesgo'!H24:H26="","",'2. Identificación del Riesgo'!H24:H26)</f>
        <v>Gestión</v>
      </c>
      <c r="I24" s="94" t="str">
        <f>IF('2. Identificación del Riesgo'!I24:I26="","",'2. Identificación del Riesgo'!I24:I26)</f>
        <v>Ejecución y Administración de procesos</v>
      </c>
      <c r="J24" s="94" t="str">
        <f>IF('2. Identificación del Riesgo'!J24:J26="","",'2. Identificación del Riesgo'!J24:J26)</f>
        <v>Baja: La actividad que conlleva el riesgo se ejecuta de 3 a 24 veces por año</v>
      </c>
      <c r="K24" s="99" t="str">
        <f>'2. Identificación del Riesgo'!K24:K26</f>
        <v>Baja</v>
      </c>
      <c r="L24" s="96">
        <f>'2. Identificación del Riesgo'!L24:L26</f>
        <v>0.4</v>
      </c>
      <c r="M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99" t="str">
        <f>'2. Identificación del Riesgo'!N24:N26</f>
        <v>Moderado</v>
      </c>
      <c r="O24" s="96">
        <f>'2. Identificación del Riesgo'!O24:O26</f>
        <v>0.6</v>
      </c>
      <c r="P24" s="97" t="str">
        <f>'2. Identificación del Riesgo'!P24:P26</f>
        <v>Moderado</v>
      </c>
      <c r="Q24" s="27" t="str">
        <f>IF($H$24="","",
IF(OR($H$24="Corrupción",$H$24="Lavado de Activos",$H$24="Financiación del Terrorismo",$H$24="Corrupción en Trámites, OPAs y Consultas de Acceso a la Información Pública"),"No Aplica",'5. Valoración de Controles'!H24))</f>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R24" s="27" t="str">
        <f>IF($H$24="","",
IF(OR($H$24="Corrupción",$H$24="Lavado de Activos",$H$24="Financiación del Terrorismo",$H$24="Corrupción en Trámites, OPAs y Consultas de Acceso a la Información Pública"),'6.Valoración Control Corrupción'!E24,"No Aplica"))</f>
        <v>No Aplica</v>
      </c>
      <c r="S24" s="27" t="str">
        <f>IF($H$24="","",
IF(OR($H$24="Corrupción",$H$24="Lavado de Activos",$H$24="Financiación del Terrorismo",$H$24="Corrupción en Trámites, OPAs y Consultas de Acceso a la Información Pública"),'6.Valoración Control Corrupción'!F24,"No Aplica"))</f>
        <v>No Aplica</v>
      </c>
      <c r="T24" s="27" t="str">
        <f>IF($H$24="","",
IF(OR($H$24="Corrupción",$H$24="Lavado de Activos",$H$24="Financiación del Terrorismo",$H$24="Corrupción en Trámites, OPAs y Consultas de Acceso a la Información Pública"),'6.Valoración Control Corrupción'!G24,"No Aplica"))</f>
        <v>No Aplica</v>
      </c>
      <c r="U24" s="27" t="str">
        <f>IF($H$24="","",
IF(OR($H$24="Corrupción",$H$24="Lavado de Activos",$H$24="Financiación del Terrorismo",$H$24="Corrupción en Trámites, OPAs y Consultas de Acceso a la Información Pública"),'6.Valoración Control Corrupción'!H24,"No Aplica"))</f>
        <v>No Aplica</v>
      </c>
      <c r="V24" s="27" t="str">
        <f>IF($H$24="","",
IF(OR($H$24="Corrupción",$H$24="Lavado de Activos",$H$24="Financiación del Terrorismo",$H$24="Corrupción en Trámites, OPAs y Consultas de Acceso a la Información Pública"),'6.Valoración Control Corrupción'!I24,"No Aplica"))</f>
        <v>No Aplica</v>
      </c>
      <c r="W24" s="27"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NAS:\coop. direc.general</v>
      </c>
      <c r="AE24" s="23" t="str">
        <f>IF($H$24="","",
IF(OR($H$24="Corrupción",$H$24="Lavado de Activos",$H$24="Financiación del Terrorismo",$H$24="Trámites, OPAs y Consultas de Acceso a la Información Pública"),"No Aplica",'5. Valoración de Controles'!P24))</f>
        <v>La Estrategia de Cooperación 2021 - 2024
 Los subdirectores y Líderes de las áreas</v>
      </c>
      <c r="AF24" s="23" t="str">
        <f>IF($H$24="","",
IF(OR($H$24="Corrupción",$H$24="Lavado de Activos",$H$24="Financiación del Terrorismo",$H$24="Trámites, OPAs y Consultas de Acceso a la Información Pública"),"No Aplica",'5. Valoración de Controles'!Q24))</f>
        <v>Con la revisión de las necesidades y prioridades identificadas por parte de la Dirección General</v>
      </c>
      <c r="AG24" s="24">
        <f>IF($H$24="","",
IF(OR($H$24="Corrupción",$H$24="Lavado de Activos",$H$24="Financiación del Terrorismo",$H$24="Corrupción en Trámites, OPAs y Consultas de Acceso a la Información Pública"),"No Aplica",'5. Valoración de Controles'!R24))</f>
        <v>0.4</v>
      </c>
      <c r="AH24" s="99"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5">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0.14399999999999999</v>
      </c>
      <c r="AJ24" s="99"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Moderado</v>
      </c>
      <c r="AK24" s="115">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0.6</v>
      </c>
      <c r="AL24" s="97"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Moderado</v>
      </c>
      <c r="AM24" s="98" t="s">
        <v>408</v>
      </c>
      <c r="AN24" s="109"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3" t="s">
        <v>412</v>
      </c>
      <c r="AP24" s="114" t="s">
        <v>410</v>
      </c>
      <c r="AQ24" s="114" t="str">
        <f>IF(AO24="","","∑ Peso porcentual de cada acción definida")</f>
        <v>∑ Peso porcentual de cada acción definida</v>
      </c>
      <c r="AR24" s="94" t="s">
        <v>413</v>
      </c>
      <c r="AS24" s="3"/>
      <c r="AT24" s="3"/>
      <c r="AU24" s="3"/>
      <c r="AV24" s="3"/>
      <c r="AW24" s="3"/>
      <c r="AX24" s="3"/>
      <c r="AY24" s="3"/>
      <c r="AZ24" s="3"/>
      <c r="BA24" s="3"/>
      <c r="BB24" s="3"/>
      <c r="BC24" s="3"/>
      <c r="BD24" s="3"/>
      <c r="BE24" s="3"/>
      <c r="BF24" s="3"/>
      <c r="BG24" s="3"/>
      <c r="BH24" s="3"/>
      <c r="BI24" s="3"/>
      <c r="BJ24" s="3"/>
      <c r="BK24" s="3"/>
      <c r="BL24" s="3"/>
    </row>
    <row r="25" spans="1:64" ht="31.5" customHeight="1">
      <c r="A25" s="88"/>
      <c r="B25" s="88"/>
      <c r="C25" s="88"/>
      <c r="D25" s="88"/>
      <c r="E25" s="88"/>
      <c r="F25" s="88"/>
      <c r="G25" s="88"/>
      <c r="H25" s="88"/>
      <c r="I25" s="88"/>
      <c r="J25" s="88"/>
      <c r="K25" s="88"/>
      <c r="L25" s="88"/>
      <c r="M25" s="88"/>
      <c r="N25" s="88"/>
      <c r="O25" s="88"/>
      <c r="P25" s="88"/>
      <c r="Q25" s="27" t="str">
        <f>IF($H$24="","",
IF(OR($H$24="Corrupción",$H$24="Lavado de Activos",$H$24="Financiación del Terrorismo",$H$24="Corrupción en Trámites, OPAs y Consultas de Acceso a la Información Pública"),"No Aplica",'5. Valoración de Controles'!H25))</f>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R25" s="27" t="str">
        <f>IF($H$24="","",
IF(OR($H$24="Corrupción",$H$24="Lavado de Activos",$H$24="Financiación del Terrorismo",$H$24="Corrupción en Trámites, OPAs y Consultas de Acceso a la Información Pública"),'6.Valoración Control Corrupción'!E25,"No Aplica"))</f>
        <v>No Aplica</v>
      </c>
      <c r="S25" s="27" t="str">
        <f>IF($H$24="","",
IF(OR($H$24="Corrupción",$H$24="Lavado de Activos",$H$24="Financiación del Terrorismo",$H$24="Corrupción en Trámites, OPAs y Consultas de Acceso a la Información Pública"),'6.Valoración Control Corrupción'!F25,"No Aplica"))</f>
        <v>No Aplica</v>
      </c>
      <c r="T25" s="27" t="str">
        <f>IF($H$24="","",
IF(OR($H$24="Corrupción",$H$24="Lavado de Activos",$H$24="Financiación del Terrorismo",$H$24="Corrupción en Trámites, OPAs y Consultas de Acceso a la Información Pública"),'6.Valoración Control Corrupción'!G25,"No Aplica"))</f>
        <v>No Aplica</v>
      </c>
      <c r="U25" s="27" t="str">
        <f>IF($H$24="","",
IF(OR($H$24="Corrupción",$H$24="Lavado de Activos",$H$24="Financiación del Terrorismo",$H$24="Corrupción en Trámites, OPAs y Consultas de Acceso a la Información Pública"),'6.Valoración Control Corrupción'!H25,"No Aplica"))</f>
        <v>No Aplica</v>
      </c>
      <c r="V25" s="27" t="str">
        <f>IF($H$24="","",
IF(OR($H$24="Corrupción",$H$24="Lavado de Activos",$H$24="Financiación del Terrorismo",$H$24="Corrupción en Trámites, OPAs y Consultas de Acceso a la Información Pública"),'6.Valoración Control Corrupción'!I25,"No Aplica"))</f>
        <v>No Aplica</v>
      </c>
      <c r="W25" s="27" t="str">
        <f>IF($H$24="","",
IF(OR($H$24="Corrupción",$H$24="Lavado de Activos",$H$24="Financiación del Terrorismo",$H$24="Corrupción en Trámites, OPAs y Consultas de Acceso a la Información Pública"),'6.Valoración Control Corrupción'!J25,"No Aplica"))</f>
        <v>No Aplica</v>
      </c>
      <c r="X25" s="23" t="str">
        <f>IF($H$24="","",
IF(OR($H$24="Corrupción",$H$24="Lavado de Activos",$H$24="Financiación del Terrorismo",$H$24="Trámites, OPAs y Consultas de Acceso a la Información Pública"),"No Aplica",'5. Valoración de Controles'!I25))</f>
        <v>Preventivo</v>
      </c>
      <c r="Y25" s="23" t="str">
        <f>IF($H$24="","",
IF(OR($H$24="Corrupción",$H$24="Lavado de Activos",$H$24="Financiación del Terrorismo",$H$24="Trámites, OPAs y Consultas de Acceso a la Información Pública"),"No Aplica",'5. Valoración de Controles'!J25))</f>
        <v>Afecta probabilidad</v>
      </c>
      <c r="Z25" s="23" t="str">
        <f>IF($H$24="","",
IF(OR($H$24="Corrupción",$H$24="Lavado de Activos",$H$24="Financiación del Terrorismo",$H$24="Trámites, OPAs y Consultas de Acceso a la Información Pública"),"No Aplica",'5. Valoración de Controles'!K25))</f>
        <v>Manual</v>
      </c>
      <c r="AA25" s="23" t="str">
        <f>IF($H$24="","",
IF(OR($H$24="Corrupción",$H$24="Lavado de Activos",$H$24="Financiación del Terrorismo",$H$24="Trámites, OPAs y Consultas de Acceso a la Información Pública"),"No Aplica",'5. Valoración de Controles'!L25))</f>
        <v>Documentado</v>
      </c>
      <c r="AB25" s="23" t="str">
        <f>IF($H$24="","",
IF(OR($H$24="Corrupción",$H$24="Lavado de Activos",$H$24="Financiación del Terrorismo",$H$24="Trámites, OPAs y Consultas de Acceso a la Información Pública"),"No Aplica",'5. Valoración de Controles'!M25))</f>
        <v>Continua</v>
      </c>
      <c r="AC25" s="23" t="str">
        <f>IF($H$24="","",
IF(OR($H$24="Corrupción",$H$24="Lavado de Activos",$H$24="Financiación del Terrorismo",$H$24="Trámites, OPAs y Consultas de Acceso a la Información Pública"),"No Aplica",'5. Valoración de Controles'!N25))</f>
        <v>Con registro</v>
      </c>
      <c r="AD25" s="23" t="str">
        <f>IF($H$24="","",
IF(OR($H$24="Corrupción",$H$24="Lavado de Activos",$H$24="Financiación del Terrorismo",$H$24="Trámites, OPAs y Consultas de Acceso a la Información Pública"),"No Aplica",'5. Valoración de Controles'!O25))</f>
        <v>CARPETA NAS:\coop. direc.general\informes men, trim, semest\2022</v>
      </c>
      <c r="AE25" s="23" t="str">
        <f>IF($H$24="","",
IF(OR($H$24="Corrupción",$H$24="Lavado de Activos",$H$24="Financiación del Terrorismo",$H$24="Trámites, OPAs y Consultas de Acceso a la Información Pública"),"No Aplica",'5. Valoración de Controles'!P25))</f>
        <v>La Estrategia de Cooperación 2021 - 2024
 Los lineamientos de las convocatoria
 Los Cooperantes tanto en oferta como demanda.</v>
      </c>
      <c r="AF25" s="23" t="str">
        <f>IF($H$24="","",
IF(OR($H$24="Corrupción",$H$24="Lavado de Activos",$H$24="Financiación del Terrorismo",$H$24="Trámites, OPAs y Consultas de Acceso a la Información Pública"),"No Aplica",'5. Valoración de Controles'!Q25))</f>
        <v>Si hay inquietudes sobre la viabilidad y/competencia del IDIGER para ejecutar alguna actividad de cooperación se consulta con la Dirección General, área jurídica o con la DDRI</v>
      </c>
      <c r="AG25" s="24">
        <f>IF($H$24="","",
IF(OR($H$24="Corrupción",$H$24="Lavado de Activos",$H$24="Financiación del Terrorismo",$H$24="Corrupción en Trámites, OPAs y Consultas de Acceso a la Información Pública"),"No Aplica",'5. Valoración de Controles'!R25))</f>
        <v>0.4</v>
      </c>
      <c r="AH25" s="88"/>
      <c r="AI25" s="88"/>
      <c r="AJ25" s="88"/>
      <c r="AK25" s="88"/>
      <c r="AL25" s="88"/>
      <c r="AM25" s="88"/>
      <c r="AN25" s="88"/>
      <c r="AO25" s="88"/>
      <c r="AP25" s="88"/>
      <c r="AQ25" s="88"/>
      <c r="AR25" s="88"/>
      <c r="AS25" s="3"/>
      <c r="AT25" s="3"/>
      <c r="AU25" s="3"/>
      <c r="AV25" s="3"/>
      <c r="AW25" s="3"/>
      <c r="AX25" s="3"/>
      <c r="AY25" s="3"/>
      <c r="AZ25" s="3"/>
      <c r="BA25" s="3"/>
      <c r="BB25" s="3"/>
      <c r="BC25" s="3"/>
      <c r="BD25" s="3"/>
      <c r="BE25" s="3"/>
      <c r="BF25" s="3"/>
      <c r="BG25" s="3"/>
      <c r="BH25" s="3"/>
      <c r="BI25" s="3"/>
      <c r="BJ25" s="3"/>
      <c r="BK25" s="3"/>
      <c r="BL25" s="3"/>
    </row>
    <row r="26" spans="1:64" ht="31.5" customHeight="1">
      <c r="A26" s="83"/>
      <c r="B26" s="83"/>
      <c r="C26" s="83"/>
      <c r="D26" s="83"/>
      <c r="E26" s="83"/>
      <c r="F26" s="83"/>
      <c r="G26" s="83"/>
      <c r="H26" s="83"/>
      <c r="I26" s="83"/>
      <c r="J26" s="83"/>
      <c r="K26" s="83"/>
      <c r="L26" s="83"/>
      <c r="M26" s="83"/>
      <c r="N26" s="83"/>
      <c r="O26" s="83"/>
      <c r="P26" s="83"/>
      <c r="Q26" s="27" t="str">
        <f>IF($H$24="","",
IF(OR($H$24="Corrupción",$H$24="Lavado de Activos",$H$24="Financiación del Terrorismo",$H$24="Corrupción en Trámites, OPAs y Consultas de Acceso a la Información Pública"),"No Aplica",'5. Valoración de Controles'!H26))</f>
        <v xml:space="preserve">  </v>
      </c>
      <c r="R26" s="27" t="str">
        <f>IF($H$24="","",
IF(OR($H$24="Corrupción",$H$24="Lavado de Activos",$H$24="Financiación del Terrorismo",$H$24="Corrupción en Trámites, OPAs y Consultas de Acceso a la Información Pública"),'6.Valoración Control Corrupción'!E26,"No Aplica"))</f>
        <v>No Aplica</v>
      </c>
      <c r="S26" s="27" t="str">
        <f>IF($H$24="","",
IF(OR($H$24="Corrupción",$H$24="Lavado de Activos",$H$24="Financiación del Terrorismo",$H$24="Corrupción en Trámites, OPAs y Consultas de Acceso a la Información Pública"),'6.Valoración Control Corrupción'!F26,"No Aplica"))</f>
        <v>No Aplica</v>
      </c>
      <c r="T26" s="27" t="str">
        <f>IF($H$24="","",
IF(OR($H$24="Corrupción",$H$24="Lavado de Activos",$H$24="Financiación del Terrorismo",$H$24="Corrupción en Trámites, OPAs y Consultas de Acceso a la Información Pública"),'6.Valoración Control Corrupción'!G26,"No Aplica"))</f>
        <v>No Aplica</v>
      </c>
      <c r="U26" s="27" t="str">
        <f>IF($H$24="","",
IF(OR($H$24="Corrupción",$H$24="Lavado de Activos",$H$24="Financiación del Terrorismo",$H$24="Corrupción en Trámites, OPAs y Consultas de Acceso a la Información Pública"),'6.Valoración Control Corrupción'!H26,"No Aplica"))</f>
        <v>No Aplica</v>
      </c>
      <c r="V26" s="27" t="str">
        <f>IF($H$24="","",
IF(OR($H$24="Corrupción",$H$24="Lavado de Activos",$H$24="Financiación del Terrorismo",$H$24="Corrupción en Trámites, OPAs y Consultas de Acceso a la Información Pública"),'6.Valoración Control Corrupción'!I26,"No Aplica"))</f>
        <v>No Aplica</v>
      </c>
      <c r="W26" s="27"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3"/>
      <c r="AI26" s="83"/>
      <c r="AJ26" s="83"/>
      <c r="AK26" s="83"/>
      <c r="AL26" s="83"/>
      <c r="AM26" s="83"/>
      <c r="AN26" s="83"/>
      <c r="AO26" s="83"/>
      <c r="AP26" s="83"/>
      <c r="AQ26" s="83"/>
      <c r="AR26" s="83"/>
      <c r="AS26" s="3"/>
      <c r="AT26" s="3"/>
      <c r="AU26" s="3"/>
      <c r="AV26" s="3"/>
      <c r="AW26" s="3"/>
      <c r="AX26" s="3"/>
      <c r="AY26" s="3"/>
      <c r="AZ26" s="3"/>
      <c r="BA26" s="3"/>
      <c r="BB26" s="3"/>
      <c r="BC26" s="3"/>
      <c r="BD26" s="3"/>
      <c r="BE26" s="3"/>
      <c r="BF26" s="3"/>
      <c r="BG26" s="3"/>
      <c r="BH26" s="3"/>
      <c r="BI26" s="3"/>
      <c r="BJ26" s="3"/>
      <c r="BK26" s="3"/>
      <c r="BL26" s="3"/>
    </row>
    <row r="27" spans="1:64" ht="31.5" customHeight="1">
      <c r="A27" s="93">
        <v>7</v>
      </c>
      <c r="B27" s="94" t="str">
        <f>'2. Identificación del Riesgo'!B27:B29</f>
        <v>Direccionamiento Estratégico</v>
      </c>
      <c r="C27" s="94" t="str">
        <f>IF('2. Identificación del Riesgo'!C27:C29="","",'2. Identificación del Riesgo'!C27:C29)</f>
        <v>Ejecución de la Estrategia de Cooperación</v>
      </c>
      <c r="D27" s="94" t="str">
        <f>IF('2. Identificación del Riesgo'!D27:D29="","",'2. Identificación del Riesgo'!D27:D29)</f>
        <v>Afectación Económica o Presupuestal</v>
      </c>
      <c r="E27" s="94" t="str">
        <f>IF('2. Identificación del Riesgo'!E27:E29="","",'2. Identificación del Riesgo'!E27:E29)</f>
        <v>Por el incumplimiento de las actividades establecidas en el plan de trabajo.</v>
      </c>
      <c r="F27" s="94" t="str">
        <f>IF('2. Identificación del Riesgo'!F27:F29="","",'2. Identificación del Riesgo'!F27:F29)</f>
        <v>Por falta de seguimiento y la definición adecuada del alcance del plan del trabajo en función de los recursos</v>
      </c>
      <c r="G27" s="94" t="str">
        <f>IF('2. Identificación del Riesgo'!G27:G29="","",'2.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H27" s="94" t="str">
        <f>IF('2. Identificación del Riesgo'!H27:H29="","",'2. Identificación del Riesgo'!H27:H29)</f>
        <v>Gestión</v>
      </c>
      <c r="I27" s="94" t="str">
        <f>IF('2. Identificación del Riesgo'!I27:I29="","",'2. Identificación del Riesgo'!I27:I29)</f>
        <v>Ejecución y Administración de procesos</v>
      </c>
      <c r="J27" s="94" t="str">
        <f>IF('2. Identificación del Riesgo'!J27:J29="","",'2. Identificación del Riesgo'!J27:J29)</f>
        <v>Baja: La actividad que conlleva el riesgo se ejecuta de 3 a 24 veces por año</v>
      </c>
      <c r="K27" s="99" t="str">
        <f>'2. Identificación del Riesgo'!K27:K29</f>
        <v>Baja</v>
      </c>
      <c r="L27" s="96">
        <f>'2. Identificación del Riesgo'!L27:L29</f>
        <v>0.4</v>
      </c>
      <c r="M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Económico: Entre 10 y 50 SMLMV</v>
      </c>
      <c r="N27" s="99" t="str">
        <f>'2. Identificación del Riesgo'!N27:N29</f>
        <v>Menor</v>
      </c>
      <c r="O27" s="96">
        <f>'2. Identificación del Riesgo'!O27:O29</f>
        <v>0.4</v>
      </c>
      <c r="P27" s="97" t="str">
        <f>'2. Identificación del Riesgo'!P27:P29</f>
        <v>Moderado</v>
      </c>
      <c r="Q27" s="27" t="str">
        <f>IF($H$27="","",
IF(OR($H$27="Corrupción",$H$27="Lavado de Activos",$H$27="Financiación del Terrorismo",$H$27="Corrupción en Trámites, OPAs y Consultas de Acceso a la Información Pública"),"No Aplica",'5. Valoración de Controles'!H27))</f>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R27" s="27" t="str">
        <f>IF($H$27="","",
IF(OR($H$27="Corrupción",$H$27="Lavado de Activos",$H$27="Financiación del Terrorismo",$H$27="Corrupción en Trámites, OPAs y Consultas de Acceso a la Información Pública"),'6.Valoración Control Corrupción'!E27,"No Aplica"))</f>
        <v>No Aplica</v>
      </c>
      <c r="S27" s="27" t="str">
        <f>IF($H$27="","",
IF(OR($H$27="Corrupción",$H$27="Lavado de Activos",$H$27="Financiación del Terrorismo",$H$27="Corrupción en Trámites, OPAs y Consultas de Acceso a la Información Pública"),'6.Valoración Control Corrupción'!F27,"No Aplica"))</f>
        <v>No Aplica</v>
      </c>
      <c r="T27" s="27" t="str">
        <f>IF($H$27="","",
IF(OR($H$27="Corrupción",$H$27="Lavado de Activos",$H$27="Financiación del Terrorismo",$H$27="Corrupción en Trámites, OPAs y Consultas de Acceso a la Información Pública"),'6.Valoración Control Corrupción'!G27,"No Aplica"))</f>
        <v>No Aplica</v>
      </c>
      <c r="U27" s="27" t="str">
        <f>IF($H$27="","",
IF(OR($H$27="Corrupción",$H$27="Lavado de Activos",$H$27="Financiación del Terrorismo",$H$27="Corrupción en Trámites, OPAs y Consultas de Acceso a la Información Pública"),'6.Valoración Control Corrupción'!H27,"No Aplica"))</f>
        <v>No Aplica</v>
      </c>
      <c r="V27" s="27" t="str">
        <f>IF($H$27="","",
IF(OR($H$27="Corrupción",$H$27="Lavado de Activos",$H$27="Financiación del Terrorismo",$H$27="Corrupción en Trámites, OPAs y Consultas de Acceso a la Información Pública"),'6.Valoración Control Corrupción'!I27,"No Aplica"))</f>
        <v>No Aplica</v>
      </c>
      <c r="W27" s="27" t="str">
        <f>IF($H$27="","",
IF(OR($H$27="Corrupción",$H$27="Lavado de Activos",$H$27="Financiación del Terrorismo",$H$27="Corrupción en Trámites, OPAs y Consultas de Acceso a la Información Pública"),'6.Valoración Control Corrupción'!J27,"No Aplica"))</f>
        <v>No Aplica</v>
      </c>
      <c r="X27" s="23" t="str">
        <f>IF($H$27="","",
IF(OR($H$27="Corrupción",$H$27="Lavado de Activos",$H$27="Financiación del Terrorismo",$H$27="Trámites, OPAs y Consultas de Acceso a la Información Pública"),"No Aplica",'5. Valoración de Controles'!I27))</f>
        <v>Preventivo</v>
      </c>
      <c r="Y27" s="23" t="str">
        <f>IF($H$27="","",
IF(OR($H$27="Corrupción",$H$27="Lavado de Activos",$H$27="Financiación del Terrorismo",$H$27="Trámites, OPAs y Consultas de Acceso a la Información Pública"),"No Aplica",'5. Valoración de Controles'!J27))</f>
        <v>Afecta probabilidad</v>
      </c>
      <c r="Z27" s="23" t="str">
        <f>IF($H$27="","",
IF(OR($H$27="Corrupción",$H$27="Lavado de Activos",$H$27="Financiación del Terrorismo",$H$27="Trámites, OPAs y Consultas de Acceso a la Información Pública"),"No Aplica",'5. Valoración de Controles'!K27))</f>
        <v>Manual</v>
      </c>
      <c r="AA27" s="23" t="str">
        <f>IF($H$27="","",
IF(OR($H$27="Corrupción",$H$27="Lavado de Activos",$H$27="Financiación del Terrorismo",$H$27="Trámites, OPAs y Consultas de Acceso a la Información Pública"),"No Aplica",'5. Valoración de Controles'!L27))</f>
        <v>Documentado</v>
      </c>
      <c r="AB27" s="23" t="str">
        <f>IF($H$27="","",
IF(OR($H$27="Corrupción",$H$27="Lavado de Activos",$H$27="Financiación del Terrorismo",$H$27="Trámites, OPAs y Consultas de Acceso a la Información Pública"),"No Aplica",'5. Valoración de Controles'!M27))</f>
        <v>Continua</v>
      </c>
      <c r="AC27" s="23" t="str">
        <f>IF($H$27="","",
IF(OR($H$27="Corrupción",$H$27="Lavado de Activos",$H$27="Financiación del Terrorismo",$H$27="Trámites, OPAs y Consultas de Acceso a la Información Pública"),"No Aplica",'5. Valoración de Controles'!N27))</f>
        <v>Con registro</v>
      </c>
      <c r="AD27" s="23" t="str">
        <f>IF($H$27="","",
IF(OR($H$27="Corrupción",$H$27="Lavado de Activos",$H$27="Financiación del Terrorismo",$H$27="Trámites, OPAs y Consultas de Acceso a la Información Pública"),"No Aplica",'5. Valoración de Controles'!O27))</f>
        <v>CARPETA NAS:\COOP. DIREC.GENERAL_INFORMES MEN.TRIM.SEM</v>
      </c>
      <c r="AE27" s="23" t="str">
        <f>IF($H$27="","",
IF(OR($H$27="Corrupción",$H$27="Lavado de Activos",$H$27="Financiación del Terrorismo",$H$27="Trámites, OPAs y Consultas de Acceso a la Información Pública"),"No Aplica",'5. Valoración de Controles'!P27))</f>
        <v>Plan de trabajo anual de cooperación
 áreas delegadas
 cooperantes</v>
      </c>
      <c r="AF27" s="23" t="str">
        <f>IF($H$27="","",
IF(OR($H$27="Corrupción",$H$27="Lavado de Activos",$H$27="Financiación del Terrorismo",$H$27="Trámites, OPAs y Consultas de Acceso a la Información Pública"),"No Aplica",'5. Valoración de Controles'!Q27))</f>
        <v>De acuerdo con el Porcentaje de cumplimiento del Plan de Trabajo se identifican desviaciones e inmediatamente se solicita mediante correo electrónico u otro medio las aclaraciones y o avaces necesarios</v>
      </c>
      <c r="AG27" s="24">
        <f>IF($H$27="","",
IF(OR($H$27="Corrupción",$H$27="Lavado de Activos",$H$27="Financiación del Terrorismo",$H$27="Corrupción en Trámites, OPAs y Consultas de Acceso a la Información Pública"),"No Aplica",'5. Valoración de Controles'!R27))</f>
        <v>0.4</v>
      </c>
      <c r="AH27" s="99"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15">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0.24</v>
      </c>
      <c r="AJ27" s="99"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Menor</v>
      </c>
      <c r="AK27" s="115">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0.4</v>
      </c>
      <c r="AL27" s="97"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Bajo</v>
      </c>
      <c r="AM27" s="98" t="s">
        <v>408</v>
      </c>
      <c r="AN27" s="109"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No amerita plan de acción. Asuma las consecuencias de la materialización del riesgo</v>
      </c>
      <c r="AO27" s="103"/>
      <c r="AP27" s="114"/>
      <c r="AQ27" s="114" t="str">
        <f>IF(AO27="","","∑ Peso porcentual de cada acción definida")</f>
        <v/>
      </c>
      <c r="AR27" s="94"/>
      <c r="AS27" s="3"/>
      <c r="AT27" s="3"/>
      <c r="AU27" s="3"/>
      <c r="AV27" s="3"/>
      <c r="AW27" s="3"/>
      <c r="AX27" s="3"/>
      <c r="AY27" s="3"/>
      <c r="AZ27" s="3"/>
      <c r="BA27" s="3"/>
      <c r="BB27" s="3"/>
      <c r="BC27" s="3"/>
      <c r="BD27" s="3"/>
      <c r="BE27" s="3"/>
      <c r="BF27" s="3"/>
      <c r="BG27" s="3"/>
      <c r="BH27" s="3"/>
      <c r="BI27" s="3"/>
      <c r="BJ27" s="3"/>
      <c r="BK27" s="3"/>
      <c r="BL27" s="3"/>
    </row>
    <row r="28" spans="1:64" ht="31.5" customHeight="1">
      <c r="A28" s="88"/>
      <c r="B28" s="88"/>
      <c r="C28" s="88"/>
      <c r="D28" s="88"/>
      <c r="E28" s="88"/>
      <c r="F28" s="88"/>
      <c r="G28" s="88"/>
      <c r="H28" s="88"/>
      <c r="I28" s="88"/>
      <c r="J28" s="88"/>
      <c r="K28" s="88"/>
      <c r="L28" s="88"/>
      <c r="M28" s="88"/>
      <c r="N28" s="88"/>
      <c r="O28" s="88"/>
      <c r="P28" s="88"/>
      <c r="Q28" s="27" t="str">
        <f>IF($H$27="","",
IF(OR($H$27="Corrupción",$H$27="Lavado de Activos",$H$27="Financiación del Terrorismo",$H$27="Corrupción en Trámites, OPAs y Consultas de Acceso a la Información Pública"),"No Aplica",'5. Valoración de Controles'!H28))</f>
        <v xml:space="preserve">  </v>
      </c>
      <c r="R28" s="27" t="str">
        <f>IF($H$27="","",
IF(OR($H$27="Corrupción",$H$27="Lavado de Activos",$H$27="Financiación del Terrorismo",$H$27="Corrupción en Trámites, OPAs y Consultas de Acceso a la Información Pública"),'6.Valoración Control Corrupción'!E28,"No Aplica"))</f>
        <v>No Aplica</v>
      </c>
      <c r="S28" s="27" t="str">
        <f>IF($H$27="","",
IF(OR($H$27="Corrupción",$H$27="Lavado de Activos",$H$27="Financiación del Terrorismo",$H$27="Corrupción en Trámites, OPAs y Consultas de Acceso a la Información Pública"),'6.Valoración Control Corrupción'!F28,"No Aplica"))</f>
        <v>No Aplica</v>
      </c>
      <c r="T28" s="27" t="str">
        <f>IF($H$27="","",
IF(OR($H$27="Corrupción",$H$27="Lavado de Activos",$H$27="Financiación del Terrorismo",$H$27="Corrupción en Trámites, OPAs y Consultas de Acceso a la Información Pública"),'6.Valoración Control Corrupción'!G28,"No Aplica"))</f>
        <v>No Aplica</v>
      </c>
      <c r="U28" s="27" t="str">
        <f>IF($H$27="","",
IF(OR($H$27="Corrupción",$H$27="Lavado de Activos",$H$27="Financiación del Terrorismo",$H$27="Corrupción en Trámites, OPAs y Consultas de Acceso a la Información Pública"),'6.Valoración Control Corrupción'!H28,"No Aplica"))</f>
        <v>No Aplica</v>
      </c>
      <c r="V28" s="27" t="str">
        <f>IF($H$27="","",
IF(OR($H$27="Corrupción",$H$27="Lavado de Activos",$H$27="Financiación del Terrorismo",$H$27="Corrupción en Trámites, OPAs y Consultas de Acceso a la Información Pública"),'6.Valoración Control Corrupción'!I28,"No Aplica"))</f>
        <v>No Aplica</v>
      </c>
      <c r="W28" s="27" t="str">
        <f>IF($H$27="","",
IF(OR($H$27="Corrupción",$H$27="Lavado de Activos",$H$27="Financiación del Terrorismo",$H$27="Corrupción en Trámites, OPAs y Consultas de Acceso a la Información Pública"),'6.Valoración Control Corrupción'!J28,"No Aplica"))</f>
        <v>No Aplica</v>
      </c>
      <c r="X28" s="23">
        <f>IF($H$27="","",
IF(OR($H$27="Corrupción",$H$27="Lavado de Activos",$H$27="Financiación del Terrorismo",$H$27="Trámites, OPAs y Consultas de Acceso a la Información Pública"),"No Aplica",'5. Valoración de Controles'!I28))</f>
        <v>0</v>
      </c>
      <c r="Y28" s="23" t="str">
        <f>IF($H$27="","",
IF(OR($H$27="Corrupción",$H$27="Lavado de Activos",$H$27="Financiación del Terrorismo",$H$27="Trámites, OPAs y Consultas de Acceso a la Información Pública"),"No Aplica",'5. Valoración de Controles'!J28))</f>
        <v/>
      </c>
      <c r="Z28" s="23">
        <f>IF($H$27="","",
IF(OR($H$27="Corrupción",$H$27="Lavado de Activos",$H$27="Financiación del Terrorismo",$H$27="Trámites, OPAs y Consultas de Acceso a la Información Pública"),"No Aplica",'5. Valoración de Controles'!K28))</f>
        <v>0</v>
      </c>
      <c r="AA28" s="23">
        <f>IF($H$27="","",
IF(OR($H$27="Corrupción",$H$27="Lavado de Activos",$H$27="Financiación del Terrorismo",$H$27="Trámites, OPAs y Consultas de Acceso a la Información Pública"),"No Aplica",'5. Valoración de Controles'!L28))</f>
        <v>0</v>
      </c>
      <c r="AB28" s="23">
        <f>IF($H$27="","",
IF(OR($H$27="Corrupción",$H$27="Lavado de Activos",$H$27="Financiación del Terrorismo",$H$27="Trámites, OPAs y Consultas de Acceso a la Información Pública"),"No Aplica",'5. Valoración de Controles'!M28))</f>
        <v>0</v>
      </c>
      <c r="AC28" s="23">
        <f>IF($H$27="","",
IF(OR($H$27="Corrupción",$H$27="Lavado de Activos",$H$27="Financiación del Terrorismo",$H$27="Trámites, OPAs y Consultas de Acceso a la Información Pública"),"No Aplica",'5. Valoración de Controles'!N28))</f>
        <v>0</v>
      </c>
      <c r="AD28" s="23">
        <f>IF($H$27="","",
IF(OR($H$27="Corrupción",$H$27="Lavado de Activos",$H$27="Financiación del Terrorismo",$H$27="Trámites, OPAs y Consultas de Acceso a la Información Pública"),"No Aplica",'5. Valoración de Controles'!O28))</f>
        <v>0</v>
      </c>
      <c r="AE28" s="23">
        <f>IF($H$27="","",
IF(OR($H$27="Corrupción",$H$27="Lavado de Activos",$H$27="Financiación del Terrorismo",$H$27="Trámites, OPAs y Consultas de Acceso a la Información Pública"),"No Aplica",'5. Valoración de Controles'!P28))</f>
        <v>0</v>
      </c>
      <c r="AF28" s="23">
        <f>IF($H$27="","",
IF(OR($H$27="Corrupción",$H$27="Lavado de Activos",$H$27="Financiación del Terrorismo",$H$27="Trámites, OPAs y Consultas de Acceso a la Información Pública"),"No Aplica",'5. Valoración de Controles'!Q28))</f>
        <v>0</v>
      </c>
      <c r="AG28" s="24" t="str">
        <f>IF($H$27="","",
IF(OR($H$27="Corrupción",$H$27="Lavado de Activos",$H$27="Financiación del Terrorismo",$H$27="Corrupción en Trámites, OPAs y Consultas de Acceso a la Información Pública"),"No Aplica",'5. Valoración de Controles'!R28))</f>
        <v/>
      </c>
      <c r="AH28" s="88"/>
      <c r="AI28" s="88"/>
      <c r="AJ28" s="88"/>
      <c r="AK28" s="88"/>
      <c r="AL28" s="88"/>
      <c r="AM28" s="88"/>
      <c r="AN28" s="88"/>
      <c r="AO28" s="88"/>
      <c r="AP28" s="88"/>
      <c r="AQ28" s="88"/>
      <c r="AR28" s="88"/>
      <c r="AS28" s="3"/>
      <c r="AT28" s="3"/>
      <c r="AU28" s="3"/>
      <c r="AV28" s="3"/>
      <c r="AW28" s="3"/>
      <c r="AX28" s="3"/>
      <c r="AY28" s="3"/>
      <c r="AZ28" s="3"/>
      <c r="BA28" s="3"/>
      <c r="BB28" s="3"/>
      <c r="BC28" s="3"/>
      <c r="BD28" s="3"/>
      <c r="BE28" s="3"/>
      <c r="BF28" s="3"/>
      <c r="BG28" s="3"/>
      <c r="BH28" s="3"/>
      <c r="BI28" s="3"/>
      <c r="BJ28" s="3"/>
      <c r="BK28" s="3"/>
      <c r="BL28" s="3"/>
    </row>
    <row r="29" spans="1:64" ht="31.5" customHeight="1">
      <c r="A29" s="83"/>
      <c r="B29" s="83"/>
      <c r="C29" s="83"/>
      <c r="D29" s="83"/>
      <c r="E29" s="83"/>
      <c r="F29" s="83"/>
      <c r="G29" s="83"/>
      <c r="H29" s="83"/>
      <c r="I29" s="83"/>
      <c r="J29" s="83"/>
      <c r="K29" s="83"/>
      <c r="L29" s="83"/>
      <c r="M29" s="83"/>
      <c r="N29" s="83"/>
      <c r="O29" s="83"/>
      <c r="P29" s="83"/>
      <c r="Q29" s="27" t="str">
        <f>IF($H$27="","",
IF(OR($H$27="Corrupción",$H$27="Lavado de Activos",$H$27="Financiación del Terrorismo",$H$27="Corrupción en Trámites, OPAs y Consultas de Acceso a la Información Pública"),"No Aplica",'5. Valoración de Controles'!H29))</f>
        <v xml:space="preserve">  </v>
      </c>
      <c r="R29" s="27" t="str">
        <f>IF($H$27="","",
IF(OR($H$27="Corrupción",$H$27="Lavado de Activos",$H$27="Financiación del Terrorismo",$H$27="Corrupción en Trámites, OPAs y Consultas de Acceso a la Información Pública"),'6.Valoración Control Corrupción'!E29,"No Aplica"))</f>
        <v>No Aplica</v>
      </c>
      <c r="S29" s="27" t="str">
        <f>IF($H$27="","",
IF(OR($H$27="Corrupción",$H$27="Lavado de Activos",$H$27="Financiación del Terrorismo",$H$27="Corrupción en Trámites, OPAs y Consultas de Acceso a la Información Pública"),'6.Valoración Control Corrupción'!F29,"No Aplica"))</f>
        <v>No Aplica</v>
      </c>
      <c r="T29" s="27" t="str">
        <f>IF($H$27="","",
IF(OR($H$27="Corrupción",$H$27="Lavado de Activos",$H$27="Financiación del Terrorismo",$H$27="Corrupción en Trámites, OPAs y Consultas de Acceso a la Información Pública"),'6.Valoración Control Corrupción'!G29,"No Aplica"))</f>
        <v>No Aplica</v>
      </c>
      <c r="U29" s="27" t="str">
        <f>IF($H$27="","",
IF(OR($H$27="Corrupción",$H$27="Lavado de Activos",$H$27="Financiación del Terrorismo",$H$27="Corrupción en Trámites, OPAs y Consultas de Acceso a la Información Pública"),'6.Valoración Control Corrupción'!H29,"No Aplica"))</f>
        <v>No Aplica</v>
      </c>
      <c r="V29" s="27" t="str">
        <f>IF($H$27="","",
IF(OR($H$27="Corrupción",$H$27="Lavado de Activos",$H$27="Financiación del Terrorismo",$H$27="Corrupción en Trámites, OPAs y Consultas de Acceso a la Información Pública"),'6.Valoración Control Corrupción'!I29,"No Aplica"))</f>
        <v>No Aplica</v>
      </c>
      <c r="W29" s="27" t="str">
        <f>IF($H$27="","",
IF(OR($H$27="Corrupción",$H$27="Lavado de Activos",$H$27="Financiación del Terrorismo",$H$27="Corrupción en Trámites, OPAs y Consultas de Acceso a la Información Pública"),'6.Valoración Control Corrupción'!J29,"No Aplica"))</f>
        <v>No Aplica</v>
      </c>
      <c r="X29" s="23">
        <f>IF($H$27="","",
IF(OR($H$27="Corrupción",$H$27="Lavado de Activos",$H$27="Financiación del Terrorismo",$H$27="Trámites, OPAs y Consultas de Acceso a la Información Pública"),"No Aplica",'5. Valoración de Controles'!I29))</f>
        <v>0</v>
      </c>
      <c r="Y29" s="23" t="str">
        <f>IF($H$27="","",
IF(OR($H$27="Corrupción",$H$27="Lavado de Activos",$H$27="Financiación del Terrorismo",$H$27="Trámites, OPAs y Consultas de Acceso a la Información Pública"),"No Aplica",'5. Valoración de Controles'!J29))</f>
        <v/>
      </c>
      <c r="Z29" s="23">
        <f>IF($H$27="","",
IF(OR($H$27="Corrupción",$H$27="Lavado de Activos",$H$27="Financiación del Terrorismo",$H$27="Trámites, OPAs y Consultas de Acceso a la Información Pública"),"No Aplica",'5. Valoración de Controles'!K29))</f>
        <v>0</v>
      </c>
      <c r="AA29" s="23">
        <f>IF($H$27="","",
IF(OR($H$27="Corrupción",$H$27="Lavado de Activos",$H$27="Financiación del Terrorismo",$H$27="Trámites, OPAs y Consultas de Acceso a la Información Pública"),"No Aplica",'5. Valoración de Controles'!L29))</f>
        <v>0</v>
      </c>
      <c r="AB29" s="23">
        <f>IF($H$27="","",
IF(OR($H$27="Corrupción",$H$27="Lavado de Activos",$H$27="Financiación del Terrorismo",$H$27="Trámites, OPAs y Consultas de Acceso a la Información Pública"),"No Aplica",'5. Valoración de Controles'!M29))</f>
        <v>0</v>
      </c>
      <c r="AC29" s="23">
        <f>IF($H$27="","",
IF(OR($H$27="Corrupción",$H$27="Lavado de Activos",$H$27="Financiación del Terrorismo",$H$27="Trámites, OPAs y Consultas de Acceso a la Información Pública"),"No Aplica",'5. Valoración de Controles'!N29))</f>
        <v>0</v>
      </c>
      <c r="AD29" s="23">
        <f>IF($H$27="","",
IF(OR($H$27="Corrupción",$H$27="Lavado de Activos",$H$27="Financiación del Terrorismo",$H$27="Trámites, OPAs y Consultas de Acceso a la Información Pública"),"No Aplica",'5. Valoración de Controles'!O29))</f>
        <v>0</v>
      </c>
      <c r="AE29" s="23">
        <f>IF($H$27="","",
IF(OR($H$27="Corrupción",$H$27="Lavado de Activos",$H$27="Financiación del Terrorismo",$H$27="Trámites, OPAs y Consultas de Acceso a la Información Pública"),"No Aplica",'5. Valoración de Controles'!P29))</f>
        <v>0</v>
      </c>
      <c r="AF29" s="23">
        <f>IF($H$27="","",
IF(OR($H$27="Corrupción",$H$27="Lavado de Activos",$H$27="Financiación del Terrorismo",$H$27="Trámites, OPAs y Consultas de Acceso a la Información Pública"),"No Aplica",'5. Valoración de Controles'!Q29))</f>
        <v>0</v>
      </c>
      <c r="AG29" s="24" t="str">
        <f>IF($H$27="","",
IF(OR($H$27="Corrupción",$H$27="Lavado de Activos",$H$27="Financiación del Terrorismo",$H$27="Corrupción en Trámites, OPAs y Consultas de Acceso a la Información Pública"),"No Aplica",'5. Valoración de Controles'!R29))</f>
        <v/>
      </c>
      <c r="AH29" s="83"/>
      <c r="AI29" s="83"/>
      <c r="AJ29" s="83"/>
      <c r="AK29" s="83"/>
      <c r="AL29" s="83"/>
      <c r="AM29" s="83"/>
      <c r="AN29" s="83"/>
      <c r="AO29" s="83"/>
      <c r="AP29" s="83"/>
      <c r="AQ29" s="83"/>
      <c r="AR29" s="83"/>
      <c r="AS29" s="3"/>
      <c r="AT29" s="3"/>
      <c r="AU29" s="3"/>
      <c r="AV29" s="3"/>
      <c r="AW29" s="3"/>
      <c r="AX29" s="3"/>
      <c r="AY29" s="3"/>
      <c r="AZ29" s="3"/>
      <c r="BA29" s="3"/>
      <c r="BB29" s="3"/>
      <c r="BC29" s="3"/>
      <c r="BD29" s="3"/>
      <c r="BE29" s="3"/>
      <c r="BF29" s="3"/>
      <c r="BG29" s="3"/>
      <c r="BH29" s="3"/>
      <c r="BI29" s="3"/>
      <c r="BJ29" s="3"/>
      <c r="BK29" s="3"/>
      <c r="BL29" s="3"/>
    </row>
    <row r="30" spans="1:64" ht="31.5" customHeight="1">
      <c r="A30" s="93">
        <v>8</v>
      </c>
      <c r="B30" s="94" t="str">
        <f>'2. Identificación del Riesgo'!B30:B32</f>
        <v/>
      </c>
      <c r="C30" s="94" t="str">
        <f>IF('2. Identificación del Riesgo'!C30:C32="","",'2. Identificación del Riesgo'!C30:C32)</f>
        <v/>
      </c>
      <c r="D30" s="94" t="str">
        <f>IF('2. Identificación del Riesgo'!D30:D32="","",'2. Identificación del Riesgo'!D30:D32)</f>
        <v/>
      </c>
      <c r="E30" s="94" t="str">
        <f>IF('2. Identificación del Riesgo'!E30:E32="","",'2. Identificación del Riesgo'!E30:E32)</f>
        <v/>
      </c>
      <c r="F30" s="94" t="str">
        <f>IF('2. Identificación del Riesgo'!F30:F32="","",'2. Identificación del Riesgo'!F30:F32)</f>
        <v/>
      </c>
      <c r="G30" s="94" t="str">
        <f>IF('2. Identificación del Riesgo'!G30:G32="","",'2. Identificación del Riesgo'!G30:G32)</f>
        <v/>
      </c>
      <c r="H30" s="94" t="str">
        <f>IF('2. Identificación del Riesgo'!H30:H32="","",'2. Identificación del Riesgo'!H30:H32)</f>
        <v/>
      </c>
      <c r="I30" s="94" t="str">
        <f>IF('2. Identificación del Riesgo'!I30:I32="","",'2. Identificación del Riesgo'!I30:I32)</f>
        <v/>
      </c>
      <c r="J30" s="94" t="str">
        <f>IF('2. Identificación del Riesgo'!J30:J32="","",'2. Identificación del Riesgo'!J30:J32)</f>
        <v/>
      </c>
      <c r="K30" s="99" t="str">
        <f>'2. Identificación del Riesgo'!K30:K32</f>
        <v/>
      </c>
      <c r="L30" s="96" t="str">
        <f>'2. Identificación del Riesgo'!L30:L32</f>
        <v/>
      </c>
      <c r="M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99" t="str">
        <f>'2. Identificación del Riesgo'!N30:N32</f>
        <v/>
      </c>
      <c r="O30" s="96" t="str">
        <f>'2. Identificación del Riesgo'!O30:O32</f>
        <v/>
      </c>
      <c r="P30" s="97" t="str">
        <f>'2. Identificación del Riesgo'!P30:P32</f>
        <v/>
      </c>
      <c r="Q30" s="27" t="str">
        <f>IF($H$30="","",
IF(OR($H$30="Corrupción",$H$30="Lavado de Activos",$H$30="Financiación del Terrorismo",$H$30="Corrupción en Trámites, OPAs y Consultas de Acceso a la Información Pública"),"No Aplica",'5. Valoración de Controles'!H30))</f>
        <v/>
      </c>
      <c r="R30" s="27" t="str">
        <f>IF($H$30="","",
IF(OR($H$30="Corrupción",$H$30="Lavado de Activos",$H$30="Financiación del Terrorismo",$H$30="Corrupción en Trámites, OPAs y Consultas de Acceso a la Información Pública"),'6.Valoración Control Corrupción'!E30,"No Aplica"))</f>
        <v/>
      </c>
      <c r="S30" s="27" t="str">
        <f>IF($H$30="","",
IF(OR($H$30="Corrupción",$H$30="Lavado de Activos",$H$30="Financiación del Terrorismo",$H$30="Corrupción en Trámites, OPAs y Consultas de Acceso a la Información Pública"),'6.Valoración Control Corrupción'!F30,"No Aplica"))</f>
        <v/>
      </c>
      <c r="T30" s="27" t="str">
        <f>IF($H$30="","",
IF(OR($H$30="Corrupción",$H$30="Lavado de Activos",$H$30="Financiación del Terrorismo",$H$30="Corrupción en Trámites, OPAs y Consultas de Acceso a la Información Pública"),'6.Valoración Control Corrupción'!G30,"No Aplica"))</f>
        <v/>
      </c>
      <c r="U30" s="27" t="str">
        <f>IF($H$30="","",
IF(OR($H$30="Corrupción",$H$30="Lavado de Activos",$H$30="Financiación del Terrorismo",$H$30="Corrupción en Trámites, OPAs y Consultas de Acceso a la Información Pública"),'6.Valoración Control Corrupción'!H30,"No Aplica"))</f>
        <v/>
      </c>
      <c r="V30" s="27" t="str">
        <f>IF($H$30="","",
IF(OR($H$30="Corrupción",$H$30="Lavado de Activos",$H$30="Financiación del Terrorismo",$H$30="Corrupción en Trámites, OPAs y Consultas de Acceso a la Información Pública"),'6.Valoración Control Corrupción'!I30,"No Aplica"))</f>
        <v/>
      </c>
      <c r="W30" s="27"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99"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99"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97"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98"/>
      <c r="AN30" s="109"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3"/>
      <c r="AP30" s="114"/>
      <c r="AQ30" s="114" t="str">
        <f>IF(AO30="","","∑ Peso porcentual de cada acción definida")</f>
        <v/>
      </c>
      <c r="AR30" s="94"/>
      <c r="AS30" s="3"/>
      <c r="AT30" s="3"/>
      <c r="AU30" s="3"/>
      <c r="AV30" s="3"/>
      <c r="AW30" s="3"/>
      <c r="AX30" s="3"/>
      <c r="AY30" s="3"/>
      <c r="AZ30" s="3"/>
      <c r="BA30" s="3"/>
      <c r="BB30" s="3"/>
      <c r="BC30" s="3"/>
      <c r="BD30" s="3"/>
      <c r="BE30" s="3"/>
      <c r="BF30" s="3"/>
      <c r="BG30" s="3"/>
      <c r="BH30" s="3"/>
      <c r="BI30" s="3"/>
      <c r="BJ30" s="3"/>
      <c r="BK30" s="3"/>
      <c r="BL30" s="3"/>
    </row>
    <row r="31" spans="1:64" ht="31.5" customHeight="1">
      <c r="A31" s="88"/>
      <c r="B31" s="88"/>
      <c r="C31" s="88"/>
      <c r="D31" s="88"/>
      <c r="E31" s="88"/>
      <c r="F31" s="88"/>
      <c r="G31" s="88"/>
      <c r="H31" s="88"/>
      <c r="I31" s="88"/>
      <c r="J31" s="88"/>
      <c r="K31" s="88"/>
      <c r="L31" s="88"/>
      <c r="M31" s="88"/>
      <c r="N31" s="88"/>
      <c r="O31" s="88"/>
      <c r="P31" s="88"/>
      <c r="Q31" s="27" t="str">
        <f>IF($H$30="","",
IF(OR($H$30="Corrupción",$H$30="Lavado de Activos",$H$30="Financiación del Terrorismo",$H$30="Corrupción en Trámites, OPAs y Consultas de Acceso a la Información Pública"),"No Aplica",'5. Valoración de Controles'!H31))</f>
        <v/>
      </c>
      <c r="R31" s="27" t="str">
        <f>IF($H$30="","",
IF(OR($H$30="Corrupción",$H$30="Lavado de Activos",$H$30="Financiación del Terrorismo",$H$30="Corrupción en Trámites, OPAs y Consultas de Acceso a la Información Pública"),'6.Valoración Control Corrupción'!E31,"No Aplica"))</f>
        <v/>
      </c>
      <c r="S31" s="27" t="str">
        <f>IF($H$30="","",
IF(OR($H$30="Corrupción",$H$30="Lavado de Activos",$H$30="Financiación del Terrorismo",$H$30="Corrupción en Trámites, OPAs y Consultas de Acceso a la Información Pública"),'6.Valoración Control Corrupción'!F31,"No Aplica"))</f>
        <v/>
      </c>
      <c r="T31" s="27" t="str">
        <f>IF($H$30="","",
IF(OR($H$30="Corrupción",$H$30="Lavado de Activos",$H$30="Financiación del Terrorismo",$H$30="Corrupción en Trámites, OPAs y Consultas de Acceso a la Información Pública"),'6.Valoración Control Corrupción'!G31,"No Aplica"))</f>
        <v/>
      </c>
      <c r="U31" s="27" t="str">
        <f>IF($H$30="","",
IF(OR($H$30="Corrupción",$H$30="Lavado de Activos",$H$30="Financiación del Terrorismo",$H$30="Corrupción en Trámites, OPAs y Consultas de Acceso a la Información Pública"),'6.Valoración Control Corrupción'!H31,"No Aplica"))</f>
        <v/>
      </c>
      <c r="V31" s="27" t="str">
        <f>IF($H$30="","",
IF(OR($H$30="Corrupción",$H$30="Lavado de Activos",$H$30="Financiación del Terrorismo",$H$30="Corrupción en Trámites, OPAs y Consultas de Acceso a la Información Pública"),'6.Valoración Control Corrupción'!I31,"No Aplica"))</f>
        <v/>
      </c>
      <c r="W31" s="27"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8"/>
      <c r="AI31" s="88"/>
      <c r="AJ31" s="88"/>
      <c r="AK31" s="88"/>
      <c r="AL31" s="88"/>
      <c r="AM31" s="88"/>
      <c r="AN31" s="88"/>
      <c r="AO31" s="88"/>
      <c r="AP31" s="88"/>
      <c r="AQ31" s="88"/>
      <c r="AR31" s="88"/>
      <c r="AS31" s="3"/>
      <c r="AT31" s="3"/>
      <c r="AU31" s="3"/>
      <c r="AV31" s="3"/>
      <c r="AW31" s="3"/>
      <c r="AX31" s="3"/>
      <c r="AY31" s="3"/>
      <c r="AZ31" s="3"/>
      <c r="BA31" s="3"/>
      <c r="BB31" s="3"/>
      <c r="BC31" s="3"/>
      <c r="BD31" s="3"/>
      <c r="BE31" s="3"/>
      <c r="BF31" s="3"/>
      <c r="BG31" s="3"/>
      <c r="BH31" s="3"/>
      <c r="BI31" s="3"/>
      <c r="BJ31" s="3"/>
      <c r="BK31" s="3"/>
      <c r="BL31" s="3"/>
    </row>
    <row r="32" spans="1:64" ht="31.5" customHeight="1">
      <c r="A32" s="83"/>
      <c r="B32" s="83"/>
      <c r="C32" s="83"/>
      <c r="D32" s="83"/>
      <c r="E32" s="83"/>
      <c r="F32" s="83"/>
      <c r="G32" s="83"/>
      <c r="H32" s="83"/>
      <c r="I32" s="83"/>
      <c r="J32" s="83"/>
      <c r="K32" s="83"/>
      <c r="L32" s="83"/>
      <c r="M32" s="83"/>
      <c r="N32" s="83"/>
      <c r="O32" s="83"/>
      <c r="P32" s="83"/>
      <c r="Q32" s="27" t="str">
        <f>IF($H$30="","",
IF(OR($H$30="Corrupción",$H$30="Lavado de Activos",$H$30="Financiación del Terrorismo",$H$30="Corrupción en Trámites, OPAs y Consultas de Acceso a la Información Pública"),"No Aplica",'5. Valoración de Controles'!H32))</f>
        <v/>
      </c>
      <c r="R32" s="27" t="str">
        <f>IF($H$30="","",
IF(OR($H$30="Corrupción",$H$30="Lavado de Activos",$H$30="Financiación del Terrorismo",$H$30="Corrupción en Trámites, OPAs y Consultas de Acceso a la Información Pública"),'6.Valoración Control Corrupción'!E32,"No Aplica"))</f>
        <v/>
      </c>
      <c r="S32" s="27" t="str">
        <f>IF($H$30="","",
IF(OR($H$30="Corrupción",$H$30="Lavado de Activos",$H$30="Financiación del Terrorismo",$H$30="Corrupción en Trámites, OPAs y Consultas de Acceso a la Información Pública"),'6.Valoración Control Corrupción'!F32,"No Aplica"))</f>
        <v/>
      </c>
      <c r="T32" s="27" t="str">
        <f>IF($H$30="","",
IF(OR($H$30="Corrupción",$H$30="Lavado de Activos",$H$30="Financiación del Terrorismo",$H$30="Corrupción en Trámites, OPAs y Consultas de Acceso a la Información Pública"),'6.Valoración Control Corrupción'!G32,"No Aplica"))</f>
        <v/>
      </c>
      <c r="U32" s="27" t="str">
        <f>IF($H$30="","",
IF(OR($H$30="Corrupción",$H$30="Lavado de Activos",$H$30="Financiación del Terrorismo",$H$30="Corrupción en Trámites, OPAs y Consultas de Acceso a la Información Pública"),'6.Valoración Control Corrupción'!H32,"No Aplica"))</f>
        <v/>
      </c>
      <c r="V32" s="27" t="str">
        <f>IF($H$30="","",
IF(OR($H$30="Corrupción",$H$30="Lavado de Activos",$H$30="Financiación del Terrorismo",$H$30="Corrupción en Trámites, OPAs y Consultas de Acceso a la Información Pública"),'6.Valoración Control Corrupción'!I32,"No Aplica"))</f>
        <v/>
      </c>
      <c r="W32" s="27"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3"/>
      <c r="AI32" s="83"/>
      <c r="AJ32" s="83"/>
      <c r="AK32" s="83"/>
      <c r="AL32" s="83"/>
      <c r="AM32" s="83"/>
      <c r="AN32" s="83"/>
      <c r="AO32" s="83"/>
      <c r="AP32" s="83"/>
      <c r="AQ32" s="83"/>
      <c r="AR32" s="83"/>
      <c r="AS32" s="3"/>
      <c r="AT32" s="3"/>
      <c r="AU32" s="3"/>
      <c r="AV32" s="3"/>
      <c r="AW32" s="3"/>
      <c r="AX32" s="3"/>
      <c r="AY32" s="3"/>
      <c r="AZ32" s="3"/>
      <c r="BA32" s="3"/>
      <c r="BB32" s="3"/>
      <c r="BC32" s="3"/>
      <c r="BD32" s="3"/>
      <c r="BE32" s="3"/>
      <c r="BF32" s="3"/>
      <c r="BG32" s="3"/>
      <c r="BH32" s="3"/>
      <c r="BI32" s="3"/>
      <c r="BJ32" s="3"/>
      <c r="BK32" s="3"/>
      <c r="BL32" s="3"/>
    </row>
    <row r="33" spans="1:64" ht="31.5" customHeight="1">
      <c r="A33" s="93">
        <v>9</v>
      </c>
      <c r="B33" s="94" t="str">
        <f>'2. Identificación del Riesgo'!B33:B35</f>
        <v/>
      </c>
      <c r="C33" s="94" t="str">
        <f>IF('2. Identificación del Riesgo'!C33:C35="","",'2. Identificación del Riesgo'!C33:C35)</f>
        <v/>
      </c>
      <c r="D33" s="94" t="str">
        <f>IF('2. Identificación del Riesgo'!D33:D35="","",'2. Identificación del Riesgo'!D33:D35)</f>
        <v/>
      </c>
      <c r="E33" s="94" t="str">
        <f>IF('2. Identificación del Riesgo'!E33:E35="","",'2. Identificación del Riesgo'!E33:E35)</f>
        <v/>
      </c>
      <c r="F33" s="94" t="str">
        <f>IF('2. Identificación del Riesgo'!F33:F35="","",'2. Identificación del Riesgo'!F33:F35)</f>
        <v/>
      </c>
      <c r="G33" s="94" t="str">
        <f>IF('2. Identificación del Riesgo'!G33:G35="","",'2. Identificación del Riesgo'!G33:G35)</f>
        <v/>
      </c>
      <c r="H33" s="94" t="str">
        <f>IF('2. Identificación del Riesgo'!H33:H35="","",'2. Identificación del Riesgo'!H33:H35)</f>
        <v/>
      </c>
      <c r="I33" s="94" t="str">
        <f>IF('2. Identificación del Riesgo'!I33:I35="","",'2. Identificación del Riesgo'!I33:I35)</f>
        <v/>
      </c>
      <c r="J33" s="94" t="str">
        <f>IF('2. Identificación del Riesgo'!J33:J35="","",'2. Identificación del Riesgo'!J33:J35)</f>
        <v/>
      </c>
      <c r="K33" s="99" t="str">
        <f>'2. Identificación del Riesgo'!K33:K35</f>
        <v/>
      </c>
      <c r="L33" s="96" t="str">
        <f>'2. Identificación del Riesgo'!L33:L35</f>
        <v/>
      </c>
      <c r="M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9" t="str">
        <f>'2. Identificación del Riesgo'!N33:N35</f>
        <v/>
      </c>
      <c r="O33" s="96" t="str">
        <f>'2. Identificación del Riesgo'!O33:O35</f>
        <v/>
      </c>
      <c r="P33" s="97" t="str">
        <f>'2. Identificación del Riesgo'!P33:P35</f>
        <v/>
      </c>
      <c r="Q33" s="27" t="str">
        <f>IF($H$33="","",
IF(OR($H$33="Corrupción",$H$33="Lavado de Activos",$H$33="Financiación del Terrorismo",$H$33="Corrupción en Trámites, OPAs y Consultas de Acceso a la Información Pública"),"No Aplica",'5. Valoración de Controles'!H33))</f>
        <v/>
      </c>
      <c r="R33" s="27" t="str">
        <f>IF($H$33="","",
IF(OR($H$33="Corrupción",$H$33="Lavado de Activos",$H$33="Financiación del Terrorismo",$H$33="Corrupción en Trámites, OPAs y Consultas de Acceso a la Información Pública"),'6.Valoración Control Corrupción'!E33,"No Aplica"))</f>
        <v/>
      </c>
      <c r="S33" s="27" t="str">
        <f>IF($H$33="","",
IF(OR($H$33="Corrupción",$H$33="Lavado de Activos",$H$33="Financiación del Terrorismo",$H$33="Corrupción en Trámites, OPAs y Consultas de Acceso a la Información Pública"),'6.Valoración Control Corrupción'!F33,"No Aplica"))</f>
        <v/>
      </c>
      <c r="T33" s="27" t="str">
        <f>IF($H$33="","",
IF(OR($H$33="Corrupción",$H$33="Lavado de Activos",$H$33="Financiación del Terrorismo",$H$33="Corrupción en Trámites, OPAs y Consultas de Acceso a la Información Pública"),'6.Valoración Control Corrupción'!G33,"No Aplica"))</f>
        <v/>
      </c>
      <c r="U33" s="27" t="str">
        <f>IF($H$33="","",
IF(OR($H$33="Corrupción",$H$33="Lavado de Activos",$H$33="Financiación del Terrorismo",$H$33="Corrupción en Trámites, OPAs y Consultas de Acceso a la Información Pública"),'6.Valoración Control Corrupción'!H33,"No Aplica"))</f>
        <v/>
      </c>
      <c r="V33" s="27" t="str">
        <f>IF($H$33="","",
IF(OR($H$33="Corrupción",$H$33="Lavado de Activos",$H$33="Financiación del Terrorismo",$H$33="Corrupción en Trámites, OPAs y Consultas de Acceso a la Información Pública"),'6.Valoración Control Corrupción'!I33,"No Aplica"))</f>
        <v/>
      </c>
      <c r="W33" s="27"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9"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9"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7"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8"/>
      <c r="AN33" s="109"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3"/>
      <c r="AP33" s="114"/>
      <c r="AQ33" s="114" t="str">
        <f>IF(AO33="","","∑ Peso porcentual de cada acción definida")</f>
        <v/>
      </c>
      <c r="AR33" s="94"/>
      <c r="AS33" s="3"/>
      <c r="AT33" s="3"/>
      <c r="AU33" s="3"/>
      <c r="AV33" s="3"/>
      <c r="AW33" s="3"/>
      <c r="AX33" s="3"/>
      <c r="AY33" s="3"/>
      <c r="AZ33" s="3"/>
      <c r="BA33" s="3"/>
      <c r="BB33" s="3"/>
      <c r="BC33" s="3"/>
      <c r="BD33" s="3"/>
      <c r="BE33" s="3"/>
      <c r="BF33" s="3"/>
      <c r="BG33" s="3"/>
      <c r="BH33" s="3"/>
      <c r="BI33" s="3"/>
      <c r="BJ33" s="3"/>
      <c r="BK33" s="3"/>
      <c r="BL33" s="3"/>
    </row>
    <row r="34" spans="1:64" ht="31.5" customHeight="1">
      <c r="A34" s="88"/>
      <c r="B34" s="88"/>
      <c r="C34" s="88"/>
      <c r="D34" s="88"/>
      <c r="E34" s="88"/>
      <c r="F34" s="88"/>
      <c r="G34" s="88"/>
      <c r="H34" s="88"/>
      <c r="I34" s="88"/>
      <c r="J34" s="88"/>
      <c r="K34" s="88"/>
      <c r="L34" s="88"/>
      <c r="M34" s="88"/>
      <c r="N34" s="88"/>
      <c r="O34" s="88"/>
      <c r="P34" s="88"/>
      <c r="Q34" s="27" t="str">
        <f>IF($H$33="","",
IF(OR($H$33="Corrupción",$H$33="Lavado de Activos",$H$33="Financiación del Terrorismo",$H$33="Corrupción en Trámites, OPAs y Consultas de Acceso a la Información Pública"),"No Aplica",'5. Valoración de Controles'!H34))</f>
        <v/>
      </c>
      <c r="R34" s="27" t="str">
        <f>IF($H$33="","",
IF(OR($H$33="Corrupción",$H$33="Lavado de Activos",$H$33="Financiación del Terrorismo",$H$33="Corrupción en Trámites, OPAs y Consultas de Acceso a la Información Pública"),'6.Valoración Control Corrupción'!E34,"No Aplica"))</f>
        <v/>
      </c>
      <c r="S34" s="27" t="str">
        <f>IF($H$33="","",
IF(OR($H$33="Corrupción",$H$33="Lavado de Activos",$H$33="Financiación del Terrorismo",$H$33="Corrupción en Trámites, OPAs y Consultas de Acceso a la Información Pública"),'6.Valoración Control Corrupción'!F34,"No Aplica"))</f>
        <v/>
      </c>
      <c r="T34" s="27" t="str">
        <f>IF($H$33="","",
IF(OR($H$33="Corrupción",$H$33="Lavado de Activos",$H$33="Financiación del Terrorismo",$H$33="Corrupción en Trámites, OPAs y Consultas de Acceso a la Información Pública"),'6.Valoración Control Corrupción'!G34,"No Aplica"))</f>
        <v/>
      </c>
      <c r="U34" s="27" t="str">
        <f>IF($H$33="","",
IF(OR($H$33="Corrupción",$H$33="Lavado de Activos",$H$33="Financiación del Terrorismo",$H$33="Corrupción en Trámites, OPAs y Consultas de Acceso a la Información Pública"),'6.Valoración Control Corrupción'!H34,"No Aplica"))</f>
        <v/>
      </c>
      <c r="V34" s="27" t="str">
        <f>IF($H$33="","",
IF(OR($H$33="Corrupción",$H$33="Lavado de Activos",$H$33="Financiación del Terrorismo",$H$33="Corrupción en Trámites, OPAs y Consultas de Acceso a la Información Pública"),'6.Valoración Control Corrupción'!I34,"No Aplica"))</f>
        <v/>
      </c>
      <c r="W34" s="27"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8"/>
      <c r="AI34" s="88"/>
      <c r="AJ34" s="88"/>
      <c r="AK34" s="88"/>
      <c r="AL34" s="88"/>
      <c r="AM34" s="88"/>
      <c r="AN34" s="88"/>
      <c r="AO34" s="88"/>
      <c r="AP34" s="88"/>
      <c r="AQ34" s="88"/>
      <c r="AR34" s="88"/>
      <c r="AS34" s="3"/>
      <c r="AT34" s="3"/>
      <c r="AU34" s="3"/>
      <c r="AV34" s="3"/>
      <c r="AW34" s="3"/>
      <c r="AX34" s="3"/>
      <c r="AY34" s="3"/>
      <c r="AZ34" s="3"/>
      <c r="BA34" s="3"/>
      <c r="BB34" s="3"/>
      <c r="BC34" s="3"/>
      <c r="BD34" s="3"/>
      <c r="BE34" s="3"/>
      <c r="BF34" s="3"/>
      <c r="BG34" s="3"/>
      <c r="BH34" s="3"/>
      <c r="BI34" s="3"/>
      <c r="BJ34" s="3"/>
      <c r="BK34" s="3"/>
      <c r="BL34" s="3"/>
    </row>
    <row r="35" spans="1:64" ht="31.5" customHeight="1">
      <c r="A35" s="83"/>
      <c r="B35" s="83"/>
      <c r="C35" s="83"/>
      <c r="D35" s="83"/>
      <c r="E35" s="83"/>
      <c r="F35" s="83"/>
      <c r="G35" s="83"/>
      <c r="H35" s="83"/>
      <c r="I35" s="83"/>
      <c r="J35" s="83"/>
      <c r="K35" s="83"/>
      <c r="L35" s="83"/>
      <c r="M35" s="83"/>
      <c r="N35" s="83"/>
      <c r="O35" s="83"/>
      <c r="P35" s="83"/>
      <c r="Q35" s="27" t="str">
        <f>IF($H$33="","",
IF(OR($H$33="Corrupción",$H$33="Lavado de Activos",$H$33="Financiación del Terrorismo",$H$33="Corrupción en Trámites, OPAs y Consultas de Acceso a la Información Pública"),"No Aplica",'5. Valoración de Controles'!H35))</f>
        <v/>
      </c>
      <c r="R35" s="27" t="str">
        <f>IF($H$33="","",
IF(OR($H$33="Corrupción",$H$33="Lavado de Activos",$H$33="Financiación del Terrorismo",$H$33="Corrupción en Trámites, OPAs y Consultas de Acceso a la Información Pública"),'6.Valoración Control Corrupción'!E35,"No Aplica"))</f>
        <v/>
      </c>
      <c r="S35" s="27" t="str">
        <f>IF($H$33="","",
IF(OR($H$33="Corrupción",$H$33="Lavado de Activos",$H$33="Financiación del Terrorismo",$H$33="Corrupción en Trámites, OPAs y Consultas de Acceso a la Información Pública"),'6.Valoración Control Corrupción'!F35,"No Aplica"))</f>
        <v/>
      </c>
      <c r="T35" s="27" t="str">
        <f>IF($H$33="","",
IF(OR($H$33="Corrupción",$H$33="Lavado de Activos",$H$33="Financiación del Terrorismo",$H$33="Corrupción en Trámites, OPAs y Consultas de Acceso a la Información Pública"),'6.Valoración Control Corrupción'!G35,"No Aplica"))</f>
        <v/>
      </c>
      <c r="U35" s="27" t="str">
        <f>IF($H$33="","",
IF(OR($H$33="Corrupción",$H$33="Lavado de Activos",$H$33="Financiación del Terrorismo",$H$33="Corrupción en Trámites, OPAs y Consultas de Acceso a la Información Pública"),'6.Valoración Control Corrupción'!H35,"No Aplica"))</f>
        <v/>
      </c>
      <c r="V35" s="27" t="str">
        <f>IF($H$33="","",
IF(OR($H$33="Corrupción",$H$33="Lavado de Activos",$H$33="Financiación del Terrorismo",$H$33="Corrupción en Trámites, OPAs y Consultas de Acceso a la Información Pública"),'6.Valoración Control Corrupción'!I35,"No Aplica"))</f>
        <v/>
      </c>
      <c r="W35" s="27"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3"/>
      <c r="AI35" s="83"/>
      <c r="AJ35" s="83"/>
      <c r="AK35" s="83"/>
      <c r="AL35" s="83"/>
      <c r="AM35" s="83"/>
      <c r="AN35" s="83"/>
      <c r="AO35" s="83"/>
      <c r="AP35" s="83"/>
      <c r="AQ35" s="83"/>
      <c r="AR35" s="83"/>
      <c r="AS35" s="3"/>
      <c r="AT35" s="3"/>
      <c r="AU35" s="3"/>
      <c r="AV35" s="3"/>
      <c r="AW35" s="3"/>
      <c r="AX35" s="3"/>
      <c r="AY35" s="3"/>
      <c r="AZ35" s="3"/>
      <c r="BA35" s="3"/>
      <c r="BB35" s="3"/>
      <c r="BC35" s="3"/>
      <c r="BD35" s="3"/>
      <c r="BE35" s="3"/>
      <c r="BF35" s="3"/>
      <c r="BG35" s="3"/>
      <c r="BH35" s="3"/>
      <c r="BI35" s="3"/>
      <c r="BJ35" s="3"/>
      <c r="BK35" s="3"/>
      <c r="BL35" s="3"/>
    </row>
    <row r="36" spans="1:64" ht="31.5" customHeight="1">
      <c r="A36" s="93">
        <v>10</v>
      </c>
      <c r="B36" s="94" t="str">
        <f>'2. Identificación del Riesgo'!B36:B38</f>
        <v/>
      </c>
      <c r="C36" s="94" t="str">
        <f>IF('2. Identificación del Riesgo'!C36:C38="","",'2. Identificación del Riesgo'!C36:C38)</f>
        <v/>
      </c>
      <c r="D36" s="94" t="str">
        <f>IF('2. Identificación del Riesgo'!D36:D38="","",'2. Identificación del Riesgo'!D36:D38)</f>
        <v/>
      </c>
      <c r="E36" s="94" t="str">
        <f>IF('2. Identificación del Riesgo'!E36:E38="","",'2. Identificación del Riesgo'!E36:E38)</f>
        <v/>
      </c>
      <c r="F36" s="94" t="str">
        <f>IF('2. Identificación del Riesgo'!F36:F38="","",'2. Identificación del Riesgo'!F36:F38)</f>
        <v/>
      </c>
      <c r="G36" s="94" t="str">
        <f>IF('2. Identificación del Riesgo'!G36:G38="","",'2. Identificación del Riesgo'!G36:G38)</f>
        <v/>
      </c>
      <c r="H36" s="94" t="str">
        <f>IF('2. Identificación del Riesgo'!H36:H38="","",'2. Identificación del Riesgo'!H36:H38)</f>
        <v/>
      </c>
      <c r="I36" s="94" t="str">
        <f>IF('2. Identificación del Riesgo'!I36:I38="","",'2. Identificación del Riesgo'!I36:I38)</f>
        <v/>
      </c>
      <c r="J36" s="94" t="str">
        <f>IF('2. Identificación del Riesgo'!J36:J38="","",'2. Identificación del Riesgo'!J36:J38)</f>
        <v/>
      </c>
      <c r="K36" s="99" t="str">
        <f>'2. Identificación del Riesgo'!K36:K38</f>
        <v/>
      </c>
      <c r="L36" s="96" t="str">
        <f>'2. Identificación del Riesgo'!L36:L38</f>
        <v/>
      </c>
      <c r="M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9" t="str">
        <f>'2. Identificación del Riesgo'!N36:N38</f>
        <v/>
      </c>
      <c r="O36" s="96" t="str">
        <f>'2. Identificación del Riesgo'!O36:O38</f>
        <v/>
      </c>
      <c r="P36" s="97" t="str">
        <f>'2. Identificación del Riesgo'!P36:P38</f>
        <v/>
      </c>
      <c r="Q36" s="27" t="str">
        <f>IF($H$36="","",
IF(OR($H$36="Corrupción",$H$36="Lavado de Activos",$H$36="Financiación del Terrorismo",$H$36="Corrupción en Trámites, OPAs y Consultas de Acceso a la Información Pública"),"No Aplica",'5. Valoración de Controles'!H36))</f>
        <v/>
      </c>
      <c r="R36" s="27" t="str">
        <f>IF($H$36="","",
IF(OR($H$36="Corrupción",$H$36="Lavado de Activos",$H$36="Financiación del Terrorismo",$H$36="Corrupción en Trámites, OPAs y Consultas de Acceso a la Información Pública"),'6.Valoración Control Corrupción'!E36,"No Aplica"))</f>
        <v/>
      </c>
      <c r="S36" s="27" t="str">
        <f>IF($H$36="","",
IF(OR($H$36="Corrupción",$H$36="Lavado de Activos",$H$36="Financiación del Terrorismo",$H$36="Corrupción en Trámites, OPAs y Consultas de Acceso a la Información Pública"),'6.Valoración Control Corrupción'!F36,"No Aplica"))</f>
        <v/>
      </c>
      <c r="T36" s="27" t="str">
        <f>IF($H$36="","",
IF(OR($H$36="Corrupción",$H$36="Lavado de Activos",$H$36="Financiación del Terrorismo",$H$36="Corrupción en Trámites, OPAs y Consultas de Acceso a la Información Pública"),'6.Valoración Control Corrupción'!G36,"No Aplica"))</f>
        <v/>
      </c>
      <c r="U36" s="27" t="str">
        <f>IF($H$36="","",
IF(OR($H$36="Corrupción",$H$36="Lavado de Activos",$H$36="Financiación del Terrorismo",$H$36="Corrupción en Trámites, OPAs y Consultas de Acceso a la Información Pública"),'6.Valoración Control Corrupción'!H36,"No Aplica"))</f>
        <v/>
      </c>
      <c r="V36" s="27" t="str">
        <f>IF($H$36="","",
IF(OR($H$36="Corrupción",$H$36="Lavado de Activos",$H$36="Financiación del Terrorismo",$H$36="Corrupción en Trámites, OPAs y Consultas de Acceso a la Información Pública"),'6.Valoración Control Corrupción'!I36,"No Aplica"))</f>
        <v/>
      </c>
      <c r="W36" s="27"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9"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9"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7"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8"/>
      <c r="AN36" s="109"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3"/>
      <c r="AP36" s="114"/>
      <c r="AQ36" s="114" t="str">
        <f>IF(AO36="","","∑ Peso porcentual de cada acción definida")</f>
        <v/>
      </c>
      <c r="AR36" s="94"/>
      <c r="AS36" s="3"/>
      <c r="AT36" s="3"/>
      <c r="AU36" s="3"/>
      <c r="AV36" s="3"/>
      <c r="AW36" s="3"/>
      <c r="AX36" s="3"/>
      <c r="AY36" s="3"/>
      <c r="AZ36" s="3"/>
      <c r="BA36" s="3"/>
      <c r="BB36" s="3"/>
      <c r="BC36" s="3"/>
      <c r="BD36" s="3"/>
      <c r="BE36" s="3"/>
      <c r="BF36" s="3"/>
      <c r="BG36" s="3"/>
      <c r="BH36" s="3"/>
      <c r="BI36" s="3"/>
      <c r="BJ36" s="3"/>
      <c r="BK36" s="3"/>
      <c r="BL36" s="3"/>
    </row>
    <row r="37" spans="1:64" ht="31.5" customHeight="1">
      <c r="A37" s="88"/>
      <c r="B37" s="88"/>
      <c r="C37" s="88"/>
      <c r="D37" s="88"/>
      <c r="E37" s="88"/>
      <c r="F37" s="88"/>
      <c r="G37" s="88"/>
      <c r="H37" s="88"/>
      <c r="I37" s="88"/>
      <c r="J37" s="88"/>
      <c r="K37" s="88"/>
      <c r="L37" s="88"/>
      <c r="M37" s="88"/>
      <c r="N37" s="88"/>
      <c r="O37" s="88"/>
      <c r="P37" s="88"/>
      <c r="Q37" s="27" t="str">
        <f>IF($H$36="","",
IF(OR($H$36="Corrupción",$H$36="Lavado de Activos",$H$36="Financiación del Terrorismo",$H$36="Corrupción en Trámites, OPAs y Consultas de Acceso a la Información Pública"),"No Aplica",'5. Valoración de Controles'!H37))</f>
        <v/>
      </c>
      <c r="R37" s="27" t="str">
        <f>IF($H$36="","",
IF(OR($H$36="Corrupción",$H$36="Lavado de Activos",$H$36="Financiación del Terrorismo",$H$36="Corrupción en Trámites, OPAs y Consultas de Acceso a la Información Pública"),'6.Valoración Control Corrupción'!E37,"No Aplica"))</f>
        <v/>
      </c>
      <c r="S37" s="27" t="str">
        <f>IF($H$36="","",
IF(OR($H$36="Corrupción",$H$36="Lavado de Activos",$H$36="Financiación del Terrorismo",$H$36="Corrupción en Trámites, OPAs y Consultas de Acceso a la Información Pública"),'6.Valoración Control Corrupción'!F37,"No Aplica"))</f>
        <v/>
      </c>
      <c r="T37" s="27" t="str">
        <f>IF($H$36="","",
IF(OR($H$36="Corrupción",$H$36="Lavado de Activos",$H$36="Financiación del Terrorismo",$H$36="Corrupción en Trámites, OPAs y Consultas de Acceso a la Información Pública"),'6.Valoración Control Corrupción'!G37,"No Aplica"))</f>
        <v/>
      </c>
      <c r="U37" s="27" t="str">
        <f>IF($H$36="","",
IF(OR($H$36="Corrupción",$H$36="Lavado de Activos",$H$36="Financiación del Terrorismo",$H$36="Corrupción en Trámites, OPAs y Consultas de Acceso a la Información Pública"),'6.Valoración Control Corrupción'!H37,"No Aplica"))</f>
        <v/>
      </c>
      <c r="V37" s="27" t="str">
        <f>IF($H$36="","",
IF(OR($H$36="Corrupción",$H$36="Lavado de Activos",$H$36="Financiación del Terrorismo",$H$36="Corrupción en Trámites, OPAs y Consultas de Acceso a la Información Pública"),'6.Valoración Control Corrupción'!I37,"No Aplica"))</f>
        <v/>
      </c>
      <c r="W37" s="27"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8"/>
      <c r="AI37" s="88"/>
      <c r="AJ37" s="88"/>
      <c r="AK37" s="88"/>
      <c r="AL37" s="88"/>
      <c r="AM37" s="88"/>
      <c r="AN37" s="88"/>
      <c r="AO37" s="88"/>
      <c r="AP37" s="88"/>
      <c r="AQ37" s="88"/>
      <c r="AR37" s="88"/>
      <c r="AS37" s="2"/>
      <c r="AT37" s="2"/>
      <c r="AU37" s="2"/>
      <c r="AV37" s="2"/>
      <c r="AW37" s="2"/>
      <c r="AX37" s="2"/>
      <c r="AY37" s="2"/>
      <c r="AZ37" s="2"/>
      <c r="BA37" s="2"/>
      <c r="BB37" s="2"/>
      <c r="BC37" s="2"/>
      <c r="BD37" s="2"/>
      <c r="BE37" s="2"/>
      <c r="BF37" s="2"/>
      <c r="BG37" s="2"/>
      <c r="BH37" s="2"/>
      <c r="BI37" s="2"/>
      <c r="BJ37" s="2"/>
      <c r="BK37" s="2"/>
      <c r="BL37" s="2"/>
    </row>
    <row r="38" spans="1:64" ht="31.5" customHeight="1">
      <c r="A38" s="83"/>
      <c r="B38" s="83"/>
      <c r="C38" s="83"/>
      <c r="D38" s="83"/>
      <c r="E38" s="83"/>
      <c r="F38" s="83"/>
      <c r="G38" s="83"/>
      <c r="H38" s="83"/>
      <c r="I38" s="83"/>
      <c r="J38" s="83"/>
      <c r="K38" s="83"/>
      <c r="L38" s="83"/>
      <c r="M38" s="83"/>
      <c r="N38" s="83"/>
      <c r="O38" s="83"/>
      <c r="P38" s="83"/>
      <c r="Q38" s="27" t="str">
        <f>IF($H$36="","",
IF(OR($H$36="Corrupción",$H$36="Lavado de Activos",$H$36="Financiación del Terrorismo",$H$36="Corrupción en Trámites, OPAs y Consultas de Acceso a la Información Pública"),"No Aplica",'5. Valoración de Controles'!H38))</f>
        <v/>
      </c>
      <c r="R38" s="27" t="str">
        <f>IF($H$36="","",
IF(OR($H$36="Corrupción",$H$36="Lavado de Activos",$H$36="Financiación del Terrorismo",$H$36="Corrupción en Trámites, OPAs y Consultas de Acceso a la Información Pública"),'6.Valoración Control Corrupción'!E38,"No Aplica"))</f>
        <v/>
      </c>
      <c r="S38" s="27" t="str">
        <f>IF($H$36="","",
IF(OR($H$36="Corrupción",$H$36="Lavado de Activos",$H$36="Financiación del Terrorismo",$H$36="Corrupción en Trámites, OPAs y Consultas de Acceso a la Información Pública"),'6.Valoración Control Corrupción'!F38,"No Aplica"))</f>
        <v/>
      </c>
      <c r="T38" s="27" t="str">
        <f>IF($H$36="","",
IF(OR($H$36="Corrupción",$H$36="Lavado de Activos",$H$36="Financiación del Terrorismo",$H$36="Corrupción en Trámites, OPAs y Consultas de Acceso a la Información Pública"),'6.Valoración Control Corrupción'!G38,"No Aplica"))</f>
        <v/>
      </c>
      <c r="U38" s="27" t="str">
        <f>IF($H$36="","",
IF(OR($H$36="Corrupción",$H$36="Lavado de Activos",$H$36="Financiación del Terrorismo",$H$36="Corrupción en Trámites, OPAs y Consultas de Acceso a la Información Pública"),'6.Valoración Control Corrupción'!H38,"No Aplica"))</f>
        <v/>
      </c>
      <c r="V38" s="27" t="str">
        <f>IF($H$36="","",
IF(OR($H$36="Corrupción",$H$36="Lavado de Activos",$H$36="Financiación del Terrorismo",$H$36="Corrupción en Trámites, OPAs y Consultas de Acceso a la Información Pública"),'6.Valoración Control Corrupción'!I38,"No Aplica"))</f>
        <v/>
      </c>
      <c r="W38" s="27"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3"/>
      <c r="AI38" s="83"/>
      <c r="AJ38" s="83"/>
      <c r="AK38" s="83"/>
      <c r="AL38" s="83"/>
      <c r="AM38" s="83"/>
      <c r="AN38" s="83"/>
      <c r="AO38" s="83"/>
      <c r="AP38" s="83"/>
      <c r="AQ38" s="83"/>
      <c r="AR38" s="83"/>
      <c r="AS38" s="2"/>
      <c r="AT38" s="2"/>
      <c r="AU38" s="2"/>
      <c r="AV38" s="2"/>
      <c r="AW38" s="2"/>
      <c r="AX38" s="2"/>
      <c r="AY38" s="2"/>
      <c r="AZ38" s="2"/>
      <c r="BA38" s="2"/>
      <c r="BB38" s="2"/>
      <c r="BC38" s="2"/>
      <c r="BD38" s="2"/>
      <c r="BE38" s="2"/>
      <c r="BF38" s="2"/>
      <c r="BG38" s="2"/>
      <c r="BH38" s="2"/>
      <c r="BI38" s="2"/>
      <c r="BJ38" s="2"/>
      <c r="BK38" s="2"/>
      <c r="BL38" s="2"/>
    </row>
    <row r="39" spans="1:64" ht="31.5" customHeight="1">
      <c r="A39" s="93">
        <v>11</v>
      </c>
      <c r="B39" s="94" t="str">
        <f>'2. Identificación del Riesgo'!B39:B41</f>
        <v/>
      </c>
      <c r="C39" s="94" t="str">
        <f>IF('2. Identificación del Riesgo'!C39:C41="","",'2. Identificación del Riesgo'!C39:C41)</f>
        <v/>
      </c>
      <c r="D39" s="94" t="str">
        <f>IF('2. Identificación del Riesgo'!D39:D41="","",'2. Identificación del Riesgo'!D39:D41)</f>
        <v/>
      </c>
      <c r="E39" s="94" t="str">
        <f>IF('2. Identificación del Riesgo'!E39:E41="","",'2. Identificación del Riesgo'!E39:E41)</f>
        <v/>
      </c>
      <c r="F39" s="94" t="str">
        <f>IF('2. Identificación del Riesgo'!F39:F41="","",'2. Identificación del Riesgo'!F39:F41)</f>
        <v/>
      </c>
      <c r="G39" s="94" t="str">
        <f>IF('2. Identificación del Riesgo'!G39:G41="","",'2. Identificación del Riesgo'!G39:G41)</f>
        <v/>
      </c>
      <c r="H39" s="94" t="str">
        <f>IF('2. Identificación del Riesgo'!H39:H41="","",'2. Identificación del Riesgo'!H39:H41)</f>
        <v/>
      </c>
      <c r="I39" s="94" t="str">
        <f>IF('2. Identificación del Riesgo'!I39:I41="","",'2. Identificación del Riesgo'!I39:I41)</f>
        <v/>
      </c>
      <c r="J39" s="94" t="str">
        <f>IF('2. Identificación del Riesgo'!J39:J41="","",'2. Identificación del Riesgo'!J39:J41)</f>
        <v/>
      </c>
      <c r="K39" s="99" t="str">
        <f>'2. Identificación del Riesgo'!K39:K41</f>
        <v/>
      </c>
      <c r="L39" s="96" t="str">
        <f>'2. Identificación del Riesgo'!L39:L41</f>
        <v/>
      </c>
      <c r="M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9" t="str">
        <f>'2. Identificación del Riesgo'!N39:N41</f>
        <v/>
      </c>
      <c r="O39" s="96" t="str">
        <f>'2. Identificación del Riesgo'!O39:O41</f>
        <v/>
      </c>
      <c r="P39" s="97" t="str">
        <f>'2. Identificación del Riesgo'!P39:P41</f>
        <v/>
      </c>
      <c r="Q39" s="27" t="str">
        <f>IF($H$39="","",
IF(OR($H$39="Corrupción",$H$39="Lavado de Activos",$H$39="Financiación del Terrorismo",$H$39="Corrupción en Trámites, OPAs y Consultas de Acceso a la Información Pública"),"No Aplica",'5. Valoración de Controles'!H39))</f>
        <v/>
      </c>
      <c r="R39" s="27" t="str">
        <f>IF($H$39="","",
IF(OR($H$39="Corrupción",$H$39="Lavado de Activos",$H$39="Financiación del Terrorismo",$H$39="Corrupción en Trámites, OPAs y Consultas de Acceso a la Información Pública"),'6.Valoración Control Corrupción'!E39,"No Aplica"))</f>
        <v/>
      </c>
      <c r="S39" s="27" t="str">
        <f>IF($H$39="","",
IF(OR($H$39="Corrupción",$H$39="Lavado de Activos",$H$39="Financiación del Terrorismo",$H$39="Corrupción en Trámites, OPAs y Consultas de Acceso a la Información Pública"),'6.Valoración Control Corrupción'!F39,"No Aplica"))</f>
        <v/>
      </c>
      <c r="T39" s="27" t="str">
        <f>IF($H$39="","",
IF(OR($H$39="Corrupción",$H$39="Lavado de Activos",$H$39="Financiación del Terrorismo",$H$39="Corrupción en Trámites, OPAs y Consultas de Acceso a la Información Pública"),'6.Valoración Control Corrupción'!G39,"No Aplica"))</f>
        <v/>
      </c>
      <c r="U39" s="27" t="str">
        <f>IF($H$39="","",
IF(OR($H$39="Corrupción",$H$39="Lavado de Activos",$H$39="Financiación del Terrorismo",$H$39="Corrupción en Trámites, OPAs y Consultas de Acceso a la Información Pública"),'6.Valoración Control Corrupción'!H39,"No Aplica"))</f>
        <v/>
      </c>
      <c r="V39" s="27" t="str">
        <f>IF($H$39="","",
IF(OR($H$39="Corrupción",$H$39="Lavado de Activos",$H$39="Financiación del Terrorismo",$H$39="Corrupción en Trámites, OPAs y Consultas de Acceso a la Información Pública"),'6.Valoración Control Corrupción'!I39,"No Aplica"))</f>
        <v/>
      </c>
      <c r="W39" s="27"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9"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9"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7"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8"/>
      <c r="AN39" s="109"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3"/>
      <c r="AP39" s="114"/>
      <c r="AQ39" s="114" t="str">
        <f>IF(AO39="","","∑ Peso porcentual de cada acción definida")</f>
        <v/>
      </c>
      <c r="AR39" s="94"/>
      <c r="AS39" s="3"/>
      <c r="AT39" s="3"/>
      <c r="AU39" s="3"/>
      <c r="AV39" s="3"/>
      <c r="AW39" s="3"/>
      <c r="AX39" s="3"/>
      <c r="AY39" s="3"/>
      <c r="AZ39" s="3"/>
      <c r="BA39" s="3"/>
      <c r="BB39" s="3"/>
      <c r="BC39" s="3"/>
      <c r="BD39" s="3"/>
      <c r="BE39" s="3"/>
      <c r="BF39" s="3"/>
      <c r="BG39" s="3"/>
      <c r="BH39" s="3"/>
      <c r="BI39" s="3"/>
      <c r="BJ39" s="3"/>
      <c r="BK39" s="3"/>
      <c r="BL39" s="3"/>
    </row>
    <row r="40" spans="1:64" ht="31.5" customHeight="1">
      <c r="A40" s="88"/>
      <c r="B40" s="88"/>
      <c r="C40" s="88"/>
      <c r="D40" s="88"/>
      <c r="E40" s="88"/>
      <c r="F40" s="88"/>
      <c r="G40" s="88"/>
      <c r="H40" s="88"/>
      <c r="I40" s="88"/>
      <c r="J40" s="88"/>
      <c r="K40" s="88"/>
      <c r="L40" s="88"/>
      <c r="M40" s="88"/>
      <c r="N40" s="88"/>
      <c r="O40" s="88"/>
      <c r="P40" s="88"/>
      <c r="Q40" s="27" t="str">
        <f>IF($H$39="","",
IF(OR($H$39="Corrupción",$H$39="Lavado de Activos",$H$39="Financiación del Terrorismo",$H$39="Corrupción en Trámites, OPAs y Consultas de Acceso a la Información Pública"),"No Aplica",'5. Valoración de Controles'!H40))</f>
        <v/>
      </c>
      <c r="R40" s="27" t="str">
        <f>IF($H$39="","",
IF(OR($H$39="Corrupción",$H$39="Lavado de Activos",$H$39="Financiación del Terrorismo",$H$39="Corrupción en Trámites, OPAs y Consultas de Acceso a la Información Pública"),'6.Valoración Control Corrupción'!E40,"No Aplica"))</f>
        <v/>
      </c>
      <c r="S40" s="27" t="str">
        <f>IF($H$39="","",
IF(OR($H$39="Corrupción",$H$39="Lavado de Activos",$H$39="Financiación del Terrorismo",$H$39="Corrupción en Trámites, OPAs y Consultas de Acceso a la Información Pública"),'6.Valoración Control Corrupción'!F40,"No Aplica"))</f>
        <v/>
      </c>
      <c r="T40" s="27" t="str">
        <f>IF($H$39="","",
IF(OR($H$39="Corrupción",$H$39="Lavado de Activos",$H$39="Financiación del Terrorismo",$H$39="Corrupción en Trámites, OPAs y Consultas de Acceso a la Información Pública"),'6.Valoración Control Corrupción'!G40,"No Aplica"))</f>
        <v/>
      </c>
      <c r="U40" s="27" t="str">
        <f>IF($H$39="","",
IF(OR($H$39="Corrupción",$H$39="Lavado de Activos",$H$39="Financiación del Terrorismo",$H$39="Corrupción en Trámites, OPAs y Consultas de Acceso a la Información Pública"),'6.Valoración Control Corrupción'!H40,"No Aplica"))</f>
        <v/>
      </c>
      <c r="V40" s="27" t="str">
        <f>IF($H$39="","",
IF(OR($H$39="Corrupción",$H$39="Lavado de Activos",$H$39="Financiación del Terrorismo",$H$39="Corrupción en Trámites, OPAs y Consultas de Acceso a la Información Pública"),'6.Valoración Control Corrupción'!I40,"No Aplica"))</f>
        <v/>
      </c>
      <c r="W40" s="27"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8"/>
      <c r="AI40" s="88"/>
      <c r="AJ40" s="88"/>
      <c r="AK40" s="88"/>
      <c r="AL40" s="88"/>
      <c r="AM40" s="88"/>
      <c r="AN40" s="88"/>
      <c r="AO40" s="88"/>
      <c r="AP40" s="88"/>
      <c r="AQ40" s="88"/>
      <c r="AR40" s="88"/>
      <c r="AS40" s="2"/>
      <c r="AT40" s="2"/>
      <c r="AU40" s="2"/>
      <c r="AV40" s="2"/>
      <c r="AW40" s="2"/>
      <c r="AX40" s="2"/>
      <c r="AY40" s="2"/>
      <c r="AZ40" s="2"/>
      <c r="BA40" s="2"/>
      <c r="BB40" s="2"/>
      <c r="BC40" s="2"/>
      <c r="BD40" s="2"/>
      <c r="BE40" s="2"/>
      <c r="BF40" s="2"/>
      <c r="BG40" s="2"/>
      <c r="BH40" s="2"/>
      <c r="BI40" s="2"/>
      <c r="BJ40" s="2"/>
      <c r="BK40" s="2"/>
      <c r="BL40" s="2"/>
    </row>
    <row r="41" spans="1:64" ht="31.5" customHeight="1">
      <c r="A41" s="83"/>
      <c r="B41" s="83"/>
      <c r="C41" s="83"/>
      <c r="D41" s="83"/>
      <c r="E41" s="83"/>
      <c r="F41" s="83"/>
      <c r="G41" s="83"/>
      <c r="H41" s="83"/>
      <c r="I41" s="83"/>
      <c r="J41" s="83"/>
      <c r="K41" s="83"/>
      <c r="L41" s="83"/>
      <c r="M41" s="83"/>
      <c r="N41" s="83"/>
      <c r="O41" s="83"/>
      <c r="P41" s="83"/>
      <c r="Q41" s="27" t="str">
        <f>IF($H$39="","",
IF(OR($H$39="Corrupción",$H$39="Lavado de Activos",$H$39="Financiación del Terrorismo",$H$39="Corrupción en Trámites, OPAs y Consultas de Acceso a la Información Pública"),"No Aplica",'5. Valoración de Controles'!H41))</f>
        <v/>
      </c>
      <c r="R41" s="27" t="str">
        <f>IF($H$39="","",
IF(OR($H$39="Corrupción",$H$39="Lavado de Activos",$H$39="Financiación del Terrorismo",$H$39="Corrupción en Trámites, OPAs y Consultas de Acceso a la Información Pública"),'6.Valoración Control Corrupción'!E41,"No Aplica"))</f>
        <v/>
      </c>
      <c r="S41" s="27" t="str">
        <f>IF($H$39="","",
IF(OR($H$39="Corrupción",$H$39="Lavado de Activos",$H$39="Financiación del Terrorismo",$H$39="Corrupción en Trámites, OPAs y Consultas de Acceso a la Información Pública"),'6.Valoración Control Corrupción'!F41,"No Aplica"))</f>
        <v/>
      </c>
      <c r="T41" s="27" t="str">
        <f>IF($H$39="","",
IF(OR($H$39="Corrupción",$H$39="Lavado de Activos",$H$39="Financiación del Terrorismo",$H$39="Corrupción en Trámites, OPAs y Consultas de Acceso a la Información Pública"),'6.Valoración Control Corrupción'!G41,"No Aplica"))</f>
        <v/>
      </c>
      <c r="U41" s="27" t="str">
        <f>IF($H$39="","",
IF(OR($H$39="Corrupción",$H$39="Lavado de Activos",$H$39="Financiación del Terrorismo",$H$39="Corrupción en Trámites, OPAs y Consultas de Acceso a la Información Pública"),'6.Valoración Control Corrupción'!H41,"No Aplica"))</f>
        <v/>
      </c>
      <c r="V41" s="27" t="str">
        <f>IF($H$39="","",
IF(OR($H$39="Corrupción",$H$39="Lavado de Activos",$H$39="Financiación del Terrorismo",$H$39="Corrupción en Trámites, OPAs y Consultas de Acceso a la Información Pública"),'6.Valoración Control Corrupción'!I41,"No Aplica"))</f>
        <v/>
      </c>
      <c r="W41" s="27"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3"/>
      <c r="AI41" s="83"/>
      <c r="AJ41" s="83"/>
      <c r="AK41" s="83"/>
      <c r="AL41" s="83"/>
      <c r="AM41" s="83"/>
      <c r="AN41" s="83"/>
      <c r="AO41" s="83"/>
      <c r="AP41" s="83"/>
      <c r="AQ41" s="83"/>
      <c r="AR41" s="83"/>
      <c r="AS41" s="2"/>
      <c r="AT41" s="2"/>
      <c r="AU41" s="2"/>
      <c r="AV41" s="2"/>
      <c r="AW41" s="2"/>
      <c r="AX41" s="2"/>
      <c r="AY41" s="2"/>
      <c r="AZ41" s="2"/>
      <c r="BA41" s="2"/>
      <c r="BB41" s="2"/>
      <c r="BC41" s="2"/>
      <c r="BD41" s="2"/>
      <c r="BE41" s="2"/>
      <c r="BF41" s="2"/>
      <c r="BG41" s="2"/>
      <c r="BH41" s="2"/>
      <c r="BI41" s="2"/>
      <c r="BJ41" s="2"/>
      <c r="BK41" s="2"/>
      <c r="BL41" s="2"/>
    </row>
    <row r="42" spans="1:64" ht="31.5" customHeight="1">
      <c r="A42" s="93">
        <v>12</v>
      </c>
      <c r="B42" s="94" t="str">
        <f>'2. Identificación del Riesgo'!B42:B44</f>
        <v/>
      </c>
      <c r="C42" s="94" t="str">
        <f>IF('2. Identificación del Riesgo'!C42:C44="","",'2. Identificación del Riesgo'!C42:C44)</f>
        <v/>
      </c>
      <c r="D42" s="94" t="str">
        <f>IF('2. Identificación del Riesgo'!D42:D44="","",'2. Identificación del Riesgo'!D42:D44)</f>
        <v/>
      </c>
      <c r="E42" s="94" t="str">
        <f>IF('2. Identificación del Riesgo'!E42:E44="","",'2. Identificación del Riesgo'!E42:E44)</f>
        <v/>
      </c>
      <c r="F42" s="94" t="str">
        <f>IF('2. Identificación del Riesgo'!F42:F44="","",'2. Identificación del Riesgo'!F42:F44)</f>
        <v/>
      </c>
      <c r="G42" s="94" t="str">
        <f>IF('2. Identificación del Riesgo'!G42:G44="","",'2. Identificación del Riesgo'!G42:G44)</f>
        <v/>
      </c>
      <c r="H42" s="94" t="str">
        <f>IF('2. Identificación del Riesgo'!H42:H44="","",'2. Identificación del Riesgo'!H42:H44)</f>
        <v/>
      </c>
      <c r="I42" s="94" t="str">
        <f>IF('2. Identificación del Riesgo'!I42:I44="","",'2. Identificación del Riesgo'!I42:I44)</f>
        <v/>
      </c>
      <c r="J42" s="94" t="str">
        <f>IF('2. Identificación del Riesgo'!J42:J44="","",'2. Identificación del Riesgo'!J42:J44)</f>
        <v/>
      </c>
      <c r="K42" s="99" t="str">
        <f>'2. Identificación del Riesgo'!K42:K44</f>
        <v/>
      </c>
      <c r="L42" s="96" t="str">
        <f>'2. Identificación del Riesgo'!L42:L44</f>
        <v/>
      </c>
      <c r="M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9" t="str">
        <f>'2. Identificación del Riesgo'!N42:N44</f>
        <v/>
      </c>
      <c r="O42" s="96" t="str">
        <f>'2. Identificación del Riesgo'!O42:O44</f>
        <v/>
      </c>
      <c r="P42" s="97" t="str">
        <f>'2. Identificación del Riesgo'!P42:P44</f>
        <v/>
      </c>
      <c r="Q42" s="27" t="str">
        <f>IF($H$42="","",
IF(OR($H$42="Corrupción",$H$42="Lavado de Activos",$H$42="Financiación del Terrorismo",$H$42="Corrupción en Trámites, OPAs y Consultas de Acceso a la Información Pública"),"No Aplica",'5. Valoración de Controles'!H42))</f>
        <v/>
      </c>
      <c r="R42" s="27" t="str">
        <f>IF($H$42="","",
IF(OR($H$42="Corrupción",$H$42="Lavado de Activos",$H$42="Financiación del Terrorismo",$H$42="Corrupción en Trámites, OPAs y Consultas de Acceso a la Información Pública"),'6.Valoración Control Corrupción'!E42,"No Aplica"))</f>
        <v/>
      </c>
      <c r="S42" s="27" t="str">
        <f>IF($H$42="","",
IF(OR($H$42="Corrupción",$H$42="Lavado de Activos",$H$42="Financiación del Terrorismo",$H$42="Corrupción en Trámites, OPAs y Consultas de Acceso a la Información Pública"),'6.Valoración Control Corrupción'!F42,"No Aplica"))</f>
        <v/>
      </c>
      <c r="T42" s="27" t="str">
        <f>IF($H$42="","",
IF(OR($H$42="Corrupción",$H$42="Lavado de Activos",$H$42="Financiación del Terrorismo",$H$42="Corrupción en Trámites, OPAs y Consultas de Acceso a la Información Pública"),'6.Valoración Control Corrupción'!G42,"No Aplica"))</f>
        <v/>
      </c>
      <c r="U42" s="27" t="str">
        <f>IF($H$42="","",
IF(OR($H$42="Corrupción",$H$42="Lavado de Activos",$H$42="Financiación del Terrorismo",$H$42="Corrupción en Trámites, OPAs y Consultas de Acceso a la Información Pública"),'6.Valoración Control Corrupción'!H42,"No Aplica"))</f>
        <v/>
      </c>
      <c r="V42" s="27" t="str">
        <f>IF($H$42="","",
IF(OR($H$42="Corrupción",$H$42="Lavado de Activos",$H$42="Financiación del Terrorismo",$H$42="Corrupción en Trámites, OPAs y Consultas de Acceso a la Información Pública"),'6.Valoración Control Corrupción'!I42,"No Aplica"))</f>
        <v/>
      </c>
      <c r="W42" s="27"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9"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9"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7"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8"/>
      <c r="AN42" s="109"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3"/>
      <c r="AP42" s="114"/>
      <c r="AQ42" s="114" t="str">
        <f>IF(AO42="","","∑ Peso porcentual de cada acción definida")</f>
        <v/>
      </c>
      <c r="AR42" s="94"/>
      <c r="AS42" s="3"/>
      <c r="AT42" s="3"/>
      <c r="AU42" s="3"/>
      <c r="AV42" s="3"/>
      <c r="AW42" s="3"/>
      <c r="AX42" s="3"/>
      <c r="AY42" s="3"/>
      <c r="AZ42" s="3"/>
      <c r="BA42" s="3"/>
      <c r="BB42" s="3"/>
      <c r="BC42" s="3"/>
      <c r="BD42" s="3"/>
      <c r="BE42" s="3"/>
      <c r="BF42" s="3"/>
      <c r="BG42" s="3"/>
      <c r="BH42" s="3"/>
      <c r="BI42" s="3"/>
      <c r="BJ42" s="3"/>
      <c r="BK42" s="3"/>
      <c r="BL42" s="3"/>
    </row>
    <row r="43" spans="1:64" ht="31.5" customHeight="1">
      <c r="A43" s="88"/>
      <c r="B43" s="88"/>
      <c r="C43" s="88"/>
      <c r="D43" s="88"/>
      <c r="E43" s="88"/>
      <c r="F43" s="88"/>
      <c r="G43" s="88"/>
      <c r="H43" s="88"/>
      <c r="I43" s="88"/>
      <c r="J43" s="88"/>
      <c r="K43" s="88"/>
      <c r="L43" s="88"/>
      <c r="M43" s="88"/>
      <c r="N43" s="88"/>
      <c r="O43" s="88"/>
      <c r="P43" s="88"/>
      <c r="Q43" s="27" t="str">
        <f>IF($H$42="","",
IF(OR($H$42="Corrupción",$H$42="Lavado de Activos",$H$42="Financiación del Terrorismo",$H$42="Corrupción en Trámites, OPAs y Consultas de Acceso a la Información Pública"),"No Aplica",'5. Valoración de Controles'!H43))</f>
        <v/>
      </c>
      <c r="R43" s="27" t="str">
        <f>IF($H$42="","",
IF(OR($H$42="Corrupción",$H$42="Lavado de Activos",$H$42="Financiación del Terrorismo",$H$42="Corrupción en Trámites, OPAs y Consultas de Acceso a la Información Pública"),'6.Valoración Control Corrupción'!E43,"No Aplica"))</f>
        <v/>
      </c>
      <c r="S43" s="27" t="str">
        <f>IF($H$42="","",
IF(OR($H$42="Corrupción",$H$42="Lavado de Activos",$H$42="Financiación del Terrorismo",$H$42="Corrupción en Trámites, OPAs y Consultas de Acceso a la Información Pública"),'6.Valoración Control Corrupción'!F43,"No Aplica"))</f>
        <v/>
      </c>
      <c r="T43" s="27" t="str">
        <f>IF($H$42="","",
IF(OR($H$42="Corrupción",$H$42="Lavado de Activos",$H$42="Financiación del Terrorismo",$H$42="Corrupción en Trámites, OPAs y Consultas de Acceso a la Información Pública"),'6.Valoración Control Corrupción'!G43,"No Aplica"))</f>
        <v/>
      </c>
      <c r="U43" s="27" t="str">
        <f>IF($H$42="","",
IF(OR($H$42="Corrupción",$H$42="Lavado de Activos",$H$42="Financiación del Terrorismo",$H$42="Corrupción en Trámites, OPAs y Consultas de Acceso a la Información Pública"),'6.Valoración Control Corrupción'!H43,"No Aplica"))</f>
        <v/>
      </c>
      <c r="V43" s="27" t="str">
        <f>IF($H$42="","",
IF(OR($H$42="Corrupción",$H$42="Lavado de Activos",$H$42="Financiación del Terrorismo",$H$42="Corrupción en Trámites, OPAs y Consultas de Acceso a la Información Pública"),'6.Valoración Control Corrupción'!I43,"No Aplica"))</f>
        <v/>
      </c>
      <c r="W43" s="27"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8"/>
      <c r="AI43" s="88"/>
      <c r="AJ43" s="88"/>
      <c r="AK43" s="88"/>
      <c r="AL43" s="88"/>
      <c r="AM43" s="88"/>
      <c r="AN43" s="88"/>
      <c r="AO43" s="88"/>
      <c r="AP43" s="88"/>
      <c r="AQ43" s="88"/>
      <c r="AR43" s="88"/>
      <c r="AS43" s="2"/>
      <c r="AT43" s="2"/>
      <c r="AU43" s="2"/>
      <c r="AV43" s="2"/>
      <c r="AW43" s="2"/>
      <c r="AX43" s="2"/>
      <c r="AY43" s="2"/>
      <c r="AZ43" s="2"/>
      <c r="BA43" s="2"/>
      <c r="BB43" s="2"/>
      <c r="BC43" s="2"/>
      <c r="BD43" s="2"/>
      <c r="BE43" s="2"/>
      <c r="BF43" s="2"/>
      <c r="BG43" s="2"/>
      <c r="BH43" s="2"/>
      <c r="BI43" s="2"/>
      <c r="BJ43" s="2"/>
      <c r="BK43" s="2"/>
      <c r="BL43" s="2"/>
    </row>
    <row r="44" spans="1:64" ht="31.5" customHeight="1">
      <c r="A44" s="83"/>
      <c r="B44" s="83"/>
      <c r="C44" s="83"/>
      <c r="D44" s="83"/>
      <c r="E44" s="83"/>
      <c r="F44" s="83"/>
      <c r="G44" s="83"/>
      <c r="H44" s="83"/>
      <c r="I44" s="83"/>
      <c r="J44" s="83"/>
      <c r="K44" s="83"/>
      <c r="L44" s="83"/>
      <c r="M44" s="83"/>
      <c r="N44" s="83"/>
      <c r="O44" s="83"/>
      <c r="P44" s="83"/>
      <c r="Q44" s="27" t="str">
        <f>IF($H$42="","",
IF(OR($H$42="Corrupción",$H$42="Lavado de Activos",$H$42="Financiación del Terrorismo",$H$42="Corrupción en Trámites, OPAs y Consultas de Acceso a la Información Pública"),"No Aplica",'5. Valoración de Controles'!H44))</f>
        <v/>
      </c>
      <c r="R44" s="27" t="str">
        <f>IF($H$42="","",
IF(OR($H$42="Corrupción",$H$42="Lavado de Activos",$H$42="Financiación del Terrorismo",$H$42="Corrupción en Trámites, OPAs y Consultas de Acceso a la Información Pública"),'6.Valoración Control Corrupción'!E44,"No Aplica"))</f>
        <v/>
      </c>
      <c r="S44" s="27" t="str">
        <f>IF($H$42="","",
IF(OR($H$42="Corrupción",$H$42="Lavado de Activos",$H$42="Financiación del Terrorismo",$H$42="Corrupción en Trámites, OPAs y Consultas de Acceso a la Información Pública"),'6.Valoración Control Corrupción'!F44,"No Aplica"))</f>
        <v/>
      </c>
      <c r="T44" s="27" t="str">
        <f>IF($H$42="","",
IF(OR($H$42="Corrupción",$H$42="Lavado de Activos",$H$42="Financiación del Terrorismo",$H$42="Corrupción en Trámites, OPAs y Consultas de Acceso a la Información Pública"),'6.Valoración Control Corrupción'!G44,"No Aplica"))</f>
        <v/>
      </c>
      <c r="U44" s="27" t="str">
        <f>IF($H$42="","",
IF(OR($H$42="Corrupción",$H$42="Lavado de Activos",$H$42="Financiación del Terrorismo",$H$42="Corrupción en Trámites, OPAs y Consultas de Acceso a la Información Pública"),'6.Valoración Control Corrupción'!H44,"No Aplica"))</f>
        <v/>
      </c>
      <c r="V44" s="27" t="str">
        <f>IF($H$42="","",
IF(OR($H$42="Corrupción",$H$42="Lavado de Activos",$H$42="Financiación del Terrorismo",$H$42="Corrupción en Trámites, OPAs y Consultas de Acceso a la Información Pública"),'6.Valoración Control Corrupción'!I44,"No Aplica"))</f>
        <v/>
      </c>
      <c r="W44" s="27"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3"/>
      <c r="AI44" s="83"/>
      <c r="AJ44" s="83"/>
      <c r="AK44" s="83"/>
      <c r="AL44" s="83"/>
      <c r="AM44" s="83"/>
      <c r="AN44" s="83"/>
      <c r="AO44" s="83"/>
      <c r="AP44" s="83"/>
      <c r="AQ44" s="83"/>
      <c r="AR44" s="83"/>
      <c r="AS44" s="2"/>
      <c r="AT44" s="2"/>
      <c r="AU44" s="2"/>
      <c r="AV44" s="2"/>
      <c r="AW44" s="2"/>
      <c r="AX44" s="2"/>
      <c r="AY44" s="2"/>
      <c r="AZ44" s="2"/>
      <c r="BA44" s="2"/>
      <c r="BB44" s="2"/>
      <c r="BC44" s="2"/>
      <c r="BD44" s="2"/>
      <c r="BE44" s="2"/>
      <c r="BF44" s="2"/>
      <c r="BG44" s="2"/>
      <c r="BH44" s="2"/>
      <c r="BI44" s="2"/>
      <c r="BJ44" s="2"/>
      <c r="BK44" s="2"/>
      <c r="BL44" s="2"/>
    </row>
    <row r="45" spans="1:64" ht="31.5" customHeight="1">
      <c r="A45" s="93">
        <v>13</v>
      </c>
      <c r="B45" s="94" t="str">
        <f>'2. Identificación del Riesgo'!B45:B47</f>
        <v/>
      </c>
      <c r="C45" s="94" t="str">
        <f>IF('2. Identificación del Riesgo'!C45:C47="","",'2. Identificación del Riesgo'!C45:C47)</f>
        <v/>
      </c>
      <c r="D45" s="94" t="str">
        <f>IF('2. Identificación del Riesgo'!D45:D47="","",'2. Identificación del Riesgo'!D45:D47)</f>
        <v/>
      </c>
      <c r="E45" s="94" t="str">
        <f>IF('2. Identificación del Riesgo'!E45:E47="","",'2. Identificación del Riesgo'!E45:E47)</f>
        <v/>
      </c>
      <c r="F45" s="94" t="str">
        <f>IF('2. Identificación del Riesgo'!F45:F47="","",'2. Identificación del Riesgo'!F45:F47)</f>
        <v/>
      </c>
      <c r="G45" s="94" t="str">
        <f>IF('2. Identificación del Riesgo'!G45:G47="","",'2. Identificación del Riesgo'!G45:G47)</f>
        <v/>
      </c>
      <c r="H45" s="94" t="str">
        <f>IF('2. Identificación del Riesgo'!H45:H47="","",'2. Identificación del Riesgo'!H45:H47)</f>
        <v/>
      </c>
      <c r="I45" s="94" t="str">
        <f>IF('2. Identificación del Riesgo'!I45:I47="","",'2. Identificación del Riesgo'!I45:I47)</f>
        <v/>
      </c>
      <c r="J45" s="94" t="str">
        <f>IF('2. Identificación del Riesgo'!J45:J47="","",'2. Identificación del Riesgo'!J45:J47)</f>
        <v/>
      </c>
      <c r="K45" s="99" t="str">
        <f>'2. Identificación del Riesgo'!K45:K47</f>
        <v/>
      </c>
      <c r="L45" s="96" t="str">
        <f>'2. Identificación del Riesgo'!L45:L47</f>
        <v/>
      </c>
      <c r="M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9" t="str">
        <f>'2. Identificación del Riesgo'!N45:N47</f>
        <v/>
      </c>
      <c r="O45" s="96" t="str">
        <f>'2. Identificación del Riesgo'!O45:O47</f>
        <v/>
      </c>
      <c r="P45" s="97" t="str">
        <f>'2. Identificación del Riesgo'!P45:P47</f>
        <v/>
      </c>
      <c r="Q45" s="27" t="str">
        <f>IF($H$45="","",
IF(OR($H$45="Corrupción",$H$45="Lavado de Activos",$H$45="Financiación del Terrorismo",$H$45="Corrupción en Trámites, OPAs y Consultas de Acceso a la Información Pública"),"No Aplica",'5. Valoración de Controles'!H45))</f>
        <v/>
      </c>
      <c r="R45" s="27" t="str">
        <f>IF($H$45="","",
IF(OR($H$45="Corrupción",$H$45="Lavado de Activos",$H$45="Financiación del Terrorismo",$H$45="Corrupción en Trámites, OPAs y Consultas de Acceso a la Información Pública"),'6.Valoración Control Corrupción'!E45,"No Aplica"))</f>
        <v/>
      </c>
      <c r="S45" s="27" t="str">
        <f>IF($H$45="","",
IF(OR($H$45="Corrupción",$H$45="Lavado de Activos",$H$45="Financiación del Terrorismo",$H$45="Corrupción en Trámites, OPAs y Consultas de Acceso a la Información Pública"),'6.Valoración Control Corrupción'!F45,"No Aplica"))</f>
        <v/>
      </c>
      <c r="T45" s="27" t="str">
        <f>IF($H$45="","",
IF(OR($H$45="Corrupción",$H$45="Lavado de Activos",$H$45="Financiación del Terrorismo",$H$45="Corrupción en Trámites, OPAs y Consultas de Acceso a la Información Pública"),'6.Valoración Control Corrupción'!G45,"No Aplica"))</f>
        <v/>
      </c>
      <c r="U45" s="27" t="str">
        <f>IF($H$45="","",
IF(OR($H$45="Corrupción",$H$45="Lavado de Activos",$H$45="Financiación del Terrorismo",$H$45="Corrupción en Trámites, OPAs y Consultas de Acceso a la Información Pública"),'6.Valoración Control Corrupción'!H45,"No Aplica"))</f>
        <v/>
      </c>
      <c r="V45" s="27" t="str">
        <f>IF($H$45="","",
IF(OR($H$45="Corrupción",$H$45="Lavado de Activos",$H$45="Financiación del Terrorismo",$H$45="Corrupción en Trámites, OPAs y Consultas de Acceso a la Información Pública"),'6.Valoración Control Corrupción'!I45,"No Aplica"))</f>
        <v/>
      </c>
      <c r="W45" s="27"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9"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9"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7"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8"/>
      <c r="AN45" s="109"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3"/>
      <c r="AP45" s="114"/>
      <c r="AQ45" s="114" t="str">
        <f>IF(AO45="","","∑ Peso porcentual de cada acción definida")</f>
        <v/>
      </c>
      <c r="AR45" s="94"/>
      <c r="AS45" s="3"/>
      <c r="AT45" s="3"/>
      <c r="AU45" s="3"/>
      <c r="AV45" s="3"/>
      <c r="AW45" s="3"/>
      <c r="AX45" s="3"/>
      <c r="AY45" s="3"/>
      <c r="AZ45" s="3"/>
      <c r="BA45" s="3"/>
      <c r="BB45" s="3"/>
      <c r="BC45" s="3"/>
      <c r="BD45" s="3"/>
      <c r="BE45" s="3"/>
      <c r="BF45" s="3"/>
      <c r="BG45" s="3"/>
      <c r="BH45" s="3"/>
      <c r="BI45" s="3"/>
      <c r="BJ45" s="3"/>
      <c r="BK45" s="3"/>
      <c r="BL45" s="3"/>
    </row>
    <row r="46" spans="1:64" ht="31.5" customHeight="1">
      <c r="A46" s="88"/>
      <c r="B46" s="88"/>
      <c r="C46" s="88"/>
      <c r="D46" s="88"/>
      <c r="E46" s="88"/>
      <c r="F46" s="88"/>
      <c r="G46" s="88"/>
      <c r="H46" s="88"/>
      <c r="I46" s="88"/>
      <c r="J46" s="88"/>
      <c r="K46" s="88"/>
      <c r="L46" s="88"/>
      <c r="M46" s="88"/>
      <c r="N46" s="88"/>
      <c r="O46" s="88"/>
      <c r="P46" s="88"/>
      <c r="Q46" s="27" t="str">
        <f>IF($H$45="","",
IF(OR($H$45="Corrupción",$H$45="Lavado de Activos",$H$45="Financiación del Terrorismo",$H$45="Corrupción en Trámites, OPAs y Consultas de Acceso a la Información Pública"),"No Aplica",'5. Valoración de Controles'!H46))</f>
        <v/>
      </c>
      <c r="R46" s="27" t="str">
        <f>IF($H$45="","",
IF(OR($H$45="Corrupción",$H$45="Lavado de Activos",$H$45="Financiación del Terrorismo",$H$45="Corrupción en Trámites, OPAs y Consultas de Acceso a la Información Pública"),'6.Valoración Control Corrupción'!E46,"No Aplica"))</f>
        <v/>
      </c>
      <c r="S46" s="27" t="str">
        <f>IF($H$45="","",
IF(OR($H$45="Corrupción",$H$45="Lavado de Activos",$H$45="Financiación del Terrorismo",$H$45="Corrupción en Trámites, OPAs y Consultas de Acceso a la Información Pública"),'6.Valoración Control Corrupción'!F46,"No Aplica"))</f>
        <v/>
      </c>
      <c r="T46" s="27" t="str">
        <f>IF($H$45="","",
IF(OR($H$45="Corrupción",$H$45="Lavado de Activos",$H$45="Financiación del Terrorismo",$H$45="Corrupción en Trámites, OPAs y Consultas de Acceso a la Información Pública"),'6.Valoración Control Corrupción'!G46,"No Aplica"))</f>
        <v/>
      </c>
      <c r="U46" s="27" t="str">
        <f>IF($H$45="","",
IF(OR($H$45="Corrupción",$H$45="Lavado de Activos",$H$45="Financiación del Terrorismo",$H$45="Corrupción en Trámites, OPAs y Consultas de Acceso a la Información Pública"),'6.Valoración Control Corrupción'!H46,"No Aplica"))</f>
        <v/>
      </c>
      <c r="V46" s="27" t="str">
        <f>IF($H$45="","",
IF(OR($H$45="Corrupción",$H$45="Lavado de Activos",$H$45="Financiación del Terrorismo",$H$45="Corrupción en Trámites, OPAs y Consultas de Acceso a la Información Pública"),'6.Valoración Control Corrupción'!I46,"No Aplica"))</f>
        <v/>
      </c>
      <c r="W46" s="27"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8"/>
      <c r="AI46" s="88"/>
      <c r="AJ46" s="88"/>
      <c r="AK46" s="88"/>
      <c r="AL46" s="88"/>
      <c r="AM46" s="88"/>
      <c r="AN46" s="88"/>
      <c r="AO46" s="88"/>
      <c r="AP46" s="88"/>
      <c r="AQ46" s="88"/>
      <c r="AR46" s="88"/>
      <c r="AS46" s="2"/>
      <c r="AT46" s="2"/>
      <c r="AU46" s="2"/>
      <c r="AV46" s="2"/>
      <c r="AW46" s="2"/>
      <c r="AX46" s="2"/>
      <c r="AY46" s="2"/>
      <c r="AZ46" s="2"/>
      <c r="BA46" s="2"/>
      <c r="BB46" s="2"/>
      <c r="BC46" s="2"/>
      <c r="BD46" s="2"/>
      <c r="BE46" s="2"/>
      <c r="BF46" s="2"/>
      <c r="BG46" s="2"/>
      <c r="BH46" s="2"/>
      <c r="BI46" s="2"/>
      <c r="BJ46" s="2"/>
      <c r="BK46" s="2"/>
      <c r="BL46" s="2"/>
    </row>
    <row r="47" spans="1:64" ht="31.5" customHeight="1">
      <c r="A47" s="83"/>
      <c r="B47" s="83"/>
      <c r="C47" s="83"/>
      <c r="D47" s="83"/>
      <c r="E47" s="83"/>
      <c r="F47" s="83"/>
      <c r="G47" s="83"/>
      <c r="H47" s="83"/>
      <c r="I47" s="83"/>
      <c r="J47" s="83"/>
      <c r="K47" s="83"/>
      <c r="L47" s="83"/>
      <c r="M47" s="83"/>
      <c r="N47" s="83"/>
      <c r="O47" s="83"/>
      <c r="P47" s="83"/>
      <c r="Q47" s="27" t="str">
        <f>IF($H$45="","",
IF(OR($H$45="Corrupción",$H$45="Lavado de Activos",$H$45="Financiación del Terrorismo",$H$45="Corrupción en Trámites, OPAs y Consultas de Acceso a la Información Pública"),"No Aplica",'5. Valoración de Controles'!H47))</f>
        <v/>
      </c>
      <c r="R47" s="27" t="str">
        <f>IF($H$45="","",
IF(OR($H$45="Corrupción",$H$45="Lavado de Activos",$H$45="Financiación del Terrorismo",$H$45="Corrupción en Trámites, OPAs y Consultas de Acceso a la Información Pública"),'6.Valoración Control Corrupción'!E47,"No Aplica"))</f>
        <v/>
      </c>
      <c r="S47" s="27" t="str">
        <f>IF($H$45="","",
IF(OR($H$45="Corrupción",$H$45="Lavado de Activos",$H$45="Financiación del Terrorismo",$H$45="Corrupción en Trámites, OPAs y Consultas de Acceso a la Información Pública"),'6.Valoración Control Corrupción'!F47,"No Aplica"))</f>
        <v/>
      </c>
      <c r="T47" s="27" t="str">
        <f>IF($H$45="","",
IF(OR($H$45="Corrupción",$H$45="Lavado de Activos",$H$45="Financiación del Terrorismo",$H$45="Corrupción en Trámites, OPAs y Consultas de Acceso a la Información Pública"),'6.Valoración Control Corrupción'!G47,"No Aplica"))</f>
        <v/>
      </c>
      <c r="U47" s="27" t="str">
        <f>IF($H$45="","",
IF(OR($H$45="Corrupción",$H$45="Lavado de Activos",$H$45="Financiación del Terrorismo",$H$45="Corrupción en Trámites, OPAs y Consultas de Acceso a la Información Pública"),'6.Valoración Control Corrupción'!H47,"No Aplica"))</f>
        <v/>
      </c>
      <c r="V47" s="27" t="str">
        <f>IF($H$45="","",
IF(OR($H$45="Corrupción",$H$45="Lavado de Activos",$H$45="Financiación del Terrorismo",$H$45="Corrupción en Trámites, OPAs y Consultas de Acceso a la Información Pública"),'6.Valoración Control Corrupción'!I47,"No Aplica"))</f>
        <v/>
      </c>
      <c r="W47" s="27"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3"/>
      <c r="AI47" s="83"/>
      <c r="AJ47" s="83"/>
      <c r="AK47" s="83"/>
      <c r="AL47" s="83"/>
      <c r="AM47" s="83"/>
      <c r="AN47" s="83"/>
      <c r="AO47" s="83"/>
      <c r="AP47" s="83"/>
      <c r="AQ47" s="83"/>
      <c r="AR47" s="83"/>
      <c r="AS47" s="2"/>
      <c r="AT47" s="2"/>
      <c r="AU47" s="2"/>
      <c r="AV47" s="2"/>
      <c r="AW47" s="2"/>
      <c r="AX47" s="2"/>
      <c r="AY47" s="2"/>
      <c r="AZ47" s="2"/>
      <c r="BA47" s="2"/>
      <c r="BB47" s="2"/>
      <c r="BC47" s="2"/>
      <c r="BD47" s="2"/>
      <c r="BE47" s="2"/>
      <c r="BF47" s="2"/>
      <c r="BG47" s="2"/>
      <c r="BH47" s="2"/>
      <c r="BI47" s="2"/>
      <c r="BJ47" s="2"/>
      <c r="BK47" s="2"/>
      <c r="BL47" s="2"/>
    </row>
    <row r="48" spans="1:64" ht="31.5" customHeight="1">
      <c r="A48" s="93">
        <v>14</v>
      </c>
      <c r="B48" s="94" t="str">
        <f>'2. Identificación del Riesgo'!B48:B50</f>
        <v/>
      </c>
      <c r="C48" s="94" t="str">
        <f>IF('2. Identificación del Riesgo'!C48:C50="","",'2. Identificación del Riesgo'!C48:C50)</f>
        <v/>
      </c>
      <c r="D48" s="94" t="str">
        <f>IF('2. Identificación del Riesgo'!D48:D50="","",'2. Identificación del Riesgo'!D48:D50)</f>
        <v/>
      </c>
      <c r="E48" s="94" t="str">
        <f>IF('2. Identificación del Riesgo'!E48:E50="","",'2. Identificación del Riesgo'!E48:E50)</f>
        <v/>
      </c>
      <c r="F48" s="94" t="str">
        <f>IF('2. Identificación del Riesgo'!F48:F50="","",'2. Identificación del Riesgo'!F48:F50)</f>
        <v/>
      </c>
      <c r="G48" s="94" t="str">
        <f>IF('2. Identificación del Riesgo'!G48:G50="","",'2. Identificación del Riesgo'!G48:G50)</f>
        <v/>
      </c>
      <c r="H48" s="94" t="str">
        <f>IF('2. Identificación del Riesgo'!H48:H50="","",'2. Identificación del Riesgo'!H48:H50)</f>
        <v/>
      </c>
      <c r="I48" s="94" t="str">
        <f>IF('2. Identificación del Riesgo'!I48:I50="","",'2. Identificación del Riesgo'!I48:I50)</f>
        <v/>
      </c>
      <c r="J48" s="94" t="str">
        <f>IF('2. Identificación del Riesgo'!J48:J50="","",'2. Identificación del Riesgo'!J48:J50)</f>
        <v/>
      </c>
      <c r="K48" s="99" t="str">
        <f>'2. Identificación del Riesgo'!K48:K50</f>
        <v/>
      </c>
      <c r="L48" s="96" t="str">
        <f>'2. Identificación del Riesgo'!L48:L50</f>
        <v/>
      </c>
      <c r="M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9" t="str">
        <f>'2. Identificación del Riesgo'!N48:N50</f>
        <v/>
      </c>
      <c r="O48" s="96" t="str">
        <f>'2. Identificación del Riesgo'!O48:O50</f>
        <v/>
      </c>
      <c r="P48" s="97" t="str">
        <f>'2. Identificación del Riesgo'!P48:P50</f>
        <v/>
      </c>
      <c r="Q48" s="27" t="str">
        <f>IF($H$48="","",
IF(OR($H$48="Corrupción",$H$48="Lavado de Activos",$H$48="Financiación del Terrorismo",$H$48="Corrupción en Trámites, OPAs y Consultas de Acceso a la Información Pública"),"No Aplica",'5. Valoración de Controles'!H48))</f>
        <v/>
      </c>
      <c r="R48" s="27" t="str">
        <f>IF($H$48="","",
IF(OR($H$48="Corrupción",$H$48="Lavado de Activos",$H$48="Financiación del Terrorismo",$H$48="Corrupción en Trámites, OPAs y Consultas de Acceso a la Información Pública"),'6.Valoración Control Corrupción'!E48,"No Aplica"))</f>
        <v/>
      </c>
      <c r="S48" s="27" t="str">
        <f>IF($H$48="","",
IF(OR($H$48="Corrupción",$H$48="Lavado de Activos",$H$48="Financiación del Terrorismo",$H$48="Corrupción en Trámites, OPAs y Consultas de Acceso a la Información Pública"),'6.Valoración Control Corrupción'!F48,"No Aplica"))</f>
        <v/>
      </c>
      <c r="T48" s="27" t="str">
        <f>IF($H$48="","",
IF(OR($H$48="Corrupción",$H$48="Lavado de Activos",$H$48="Financiación del Terrorismo",$H$48="Corrupción en Trámites, OPAs y Consultas de Acceso a la Información Pública"),'6.Valoración Control Corrupción'!G48,"No Aplica"))</f>
        <v/>
      </c>
      <c r="U48" s="27" t="str">
        <f>IF($H$48="","",
IF(OR($H$48="Corrupción",$H$48="Lavado de Activos",$H$48="Financiación del Terrorismo",$H$48="Corrupción en Trámites, OPAs y Consultas de Acceso a la Información Pública"),'6.Valoración Control Corrupción'!H48,"No Aplica"))</f>
        <v/>
      </c>
      <c r="V48" s="27" t="str">
        <f>IF($H$48="","",
IF(OR($H$48="Corrupción",$H$48="Lavado de Activos",$H$48="Financiación del Terrorismo",$H$48="Corrupción en Trámites, OPAs y Consultas de Acceso a la Información Pública"),'6.Valoración Control Corrupción'!I48,"No Aplica"))</f>
        <v/>
      </c>
      <c r="W48" s="27"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9"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9"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7"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8"/>
      <c r="AN48" s="109"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3"/>
      <c r="AP48" s="114"/>
      <c r="AQ48" s="114" t="str">
        <f>IF(AO48="","","∑ Peso porcentual de cada acción definida")</f>
        <v/>
      </c>
      <c r="AR48" s="94"/>
      <c r="AS48" s="3"/>
      <c r="AT48" s="3"/>
      <c r="AU48" s="3"/>
      <c r="AV48" s="3"/>
      <c r="AW48" s="3"/>
      <c r="AX48" s="3"/>
      <c r="AY48" s="3"/>
      <c r="AZ48" s="3"/>
      <c r="BA48" s="3"/>
      <c r="BB48" s="3"/>
      <c r="BC48" s="3"/>
      <c r="BD48" s="3"/>
      <c r="BE48" s="3"/>
      <c r="BF48" s="3"/>
      <c r="BG48" s="3"/>
      <c r="BH48" s="3"/>
      <c r="BI48" s="3"/>
      <c r="BJ48" s="3"/>
      <c r="BK48" s="3"/>
      <c r="BL48" s="3"/>
    </row>
    <row r="49" spans="1:64" ht="31.5" customHeight="1">
      <c r="A49" s="88"/>
      <c r="B49" s="88"/>
      <c r="C49" s="88"/>
      <c r="D49" s="88"/>
      <c r="E49" s="88"/>
      <c r="F49" s="88"/>
      <c r="G49" s="88"/>
      <c r="H49" s="88"/>
      <c r="I49" s="88"/>
      <c r="J49" s="88"/>
      <c r="K49" s="88"/>
      <c r="L49" s="88"/>
      <c r="M49" s="88"/>
      <c r="N49" s="88"/>
      <c r="O49" s="88"/>
      <c r="P49" s="88"/>
      <c r="Q49" s="27" t="str">
        <f>IF($H$48="","",
IF(OR($H$48="Corrupción",$H$48="Lavado de Activos",$H$48="Financiación del Terrorismo",$H$48="Corrupción en Trámites, OPAs y Consultas de Acceso a la Información Pública"),"No Aplica",'5. Valoración de Controles'!H49))</f>
        <v/>
      </c>
      <c r="R49" s="27" t="str">
        <f>IF($H$48="","",
IF(OR($H$48="Corrupción",$H$48="Lavado de Activos",$H$48="Financiación del Terrorismo",$H$48="Corrupción en Trámites, OPAs y Consultas de Acceso a la Información Pública"),'6.Valoración Control Corrupción'!E49,"No Aplica"))</f>
        <v/>
      </c>
      <c r="S49" s="27" t="str">
        <f>IF($H$48="","",
IF(OR($H$48="Corrupción",$H$48="Lavado de Activos",$H$48="Financiación del Terrorismo",$H$48="Corrupción en Trámites, OPAs y Consultas de Acceso a la Información Pública"),'6.Valoración Control Corrupción'!F49,"No Aplica"))</f>
        <v/>
      </c>
      <c r="T49" s="27" t="str">
        <f>IF($H$48="","",
IF(OR($H$48="Corrupción",$H$48="Lavado de Activos",$H$48="Financiación del Terrorismo",$H$48="Corrupción en Trámites, OPAs y Consultas de Acceso a la Información Pública"),'6.Valoración Control Corrupción'!G49,"No Aplica"))</f>
        <v/>
      </c>
      <c r="U49" s="27" t="str">
        <f>IF($H$48="","",
IF(OR($H$48="Corrupción",$H$48="Lavado de Activos",$H$48="Financiación del Terrorismo",$H$48="Corrupción en Trámites, OPAs y Consultas de Acceso a la Información Pública"),'6.Valoración Control Corrupción'!H49,"No Aplica"))</f>
        <v/>
      </c>
      <c r="V49" s="27" t="str">
        <f>IF($H$48="","",
IF(OR($H$48="Corrupción",$H$48="Lavado de Activos",$H$48="Financiación del Terrorismo",$H$48="Corrupción en Trámites, OPAs y Consultas de Acceso a la Información Pública"),'6.Valoración Control Corrupción'!I49,"No Aplica"))</f>
        <v/>
      </c>
      <c r="W49" s="27"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8"/>
      <c r="AI49" s="88"/>
      <c r="AJ49" s="88"/>
      <c r="AK49" s="88"/>
      <c r="AL49" s="88"/>
      <c r="AM49" s="88"/>
      <c r="AN49" s="88"/>
      <c r="AO49" s="88"/>
      <c r="AP49" s="88"/>
      <c r="AQ49" s="88"/>
      <c r="AR49" s="88"/>
      <c r="AS49" s="2"/>
      <c r="AT49" s="2"/>
      <c r="AU49" s="2"/>
      <c r="AV49" s="2"/>
      <c r="AW49" s="2"/>
      <c r="AX49" s="2"/>
      <c r="AY49" s="2"/>
      <c r="AZ49" s="2"/>
      <c r="BA49" s="2"/>
      <c r="BB49" s="2"/>
      <c r="BC49" s="2"/>
      <c r="BD49" s="2"/>
      <c r="BE49" s="2"/>
      <c r="BF49" s="2"/>
      <c r="BG49" s="2"/>
      <c r="BH49" s="2"/>
      <c r="BI49" s="2"/>
      <c r="BJ49" s="2"/>
      <c r="BK49" s="2"/>
      <c r="BL49" s="2"/>
    </row>
    <row r="50" spans="1:64" ht="31.5" customHeight="1">
      <c r="A50" s="83"/>
      <c r="B50" s="83"/>
      <c r="C50" s="83"/>
      <c r="D50" s="83"/>
      <c r="E50" s="83"/>
      <c r="F50" s="83"/>
      <c r="G50" s="83"/>
      <c r="H50" s="83"/>
      <c r="I50" s="83"/>
      <c r="J50" s="83"/>
      <c r="K50" s="83"/>
      <c r="L50" s="83"/>
      <c r="M50" s="83"/>
      <c r="N50" s="83"/>
      <c r="O50" s="83"/>
      <c r="P50" s="83"/>
      <c r="Q50" s="27" t="str">
        <f>IF($H$48="","",
IF(OR($H$48="Corrupción",$H$48="Lavado de Activos",$H$48="Financiación del Terrorismo",$H$48="Corrupción en Trámites, OPAs y Consultas de Acceso a la Información Pública"),"No Aplica",'5. Valoración de Controles'!H50))</f>
        <v/>
      </c>
      <c r="R50" s="27" t="str">
        <f>IF($H$48="","",
IF(OR($H$48="Corrupción",$H$48="Lavado de Activos",$H$48="Financiación del Terrorismo",$H$48="Corrupción en Trámites, OPAs y Consultas de Acceso a la Información Pública"),'6.Valoración Control Corrupción'!E50,"No Aplica"))</f>
        <v/>
      </c>
      <c r="S50" s="27" t="str">
        <f>IF($H$48="","",
IF(OR($H$48="Corrupción",$H$48="Lavado de Activos",$H$48="Financiación del Terrorismo",$H$48="Corrupción en Trámites, OPAs y Consultas de Acceso a la Información Pública"),'6.Valoración Control Corrupción'!F50,"No Aplica"))</f>
        <v/>
      </c>
      <c r="T50" s="27" t="str">
        <f>IF($H$48="","",
IF(OR($H$48="Corrupción",$H$48="Lavado de Activos",$H$48="Financiación del Terrorismo",$H$48="Corrupción en Trámites, OPAs y Consultas de Acceso a la Información Pública"),'6.Valoración Control Corrupción'!G50,"No Aplica"))</f>
        <v/>
      </c>
      <c r="U50" s="27" t="str">
        <f>IF($H$48="","",
IF(OR($H$48="Corrupción",$H$48="Lavado de Activos",$H$48="Financiación del Terrorismo",$H$48="Corrupción en Trámites, OPAs y Consultas de Acceso a la Información Pública"),'6.Valoración Control Corrupción'!H50,"No Aplica"))</f>
        <v/>
      </c>
      <c r="V50" s="27" t="str">
        <f>IF($H$48="","",
IF(OR($H$48="Corrupción",$H$48="Lavado de Activos",$H$48="Financiación del Terrorismo",$H$48="Corrupción en Trámites, OPAs y Consultas de Acceso a la Información Pública"),'6.Valoración Control Corrupción'!I50,"No Aplica"))</f>
        <v/>
      </c>
      <c r="W50" s="27"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3"/>
      <c r="AI50" s="83"/>
      <c r="AJ50" s="83"/>
      <c r="AK50" s="83"/>
      <c r="AL50" s="83"/>
      <c r="AM50" s="83"/>
      <c r="AN50" s="83"/>
      <c r="AO50" s="83"/>
      <c r="AP50" s="83"/>
      <c r="AQ50" s="83"/>
      <c r="AR50" s="83"/>
      <c r="AS50" s="2"/>
      <c r="AT50" s="2"/>
      <c r="AU50" s="2"/>
      <c r="AV50" s="2"/>
      <c r="AW50" s="2"/>
      <c r="AX50" s="2"/>
      <c r="AY50" s="2"/>
      <c r="AZ50" s="2"/>
      <c r="BA50" s="2"/>
      <c r="BB50" s="2"/>
      <c r="BC50" s="2"/>
      <c r="BD50" s="2"/>
      <c r="BE50" s="2"/>
      <c r="BF50" s="2"/>
      <c r="BG50" s="2"/>
      <c r="BH50" s="2"/>
      <c r="BI50" s="2"/>
      <c r="BJ50" s="2"/>
      <c r="BK50" s="2"/>
      <c r="BL50" s="2"/>
    </row>
    <row r="51" spans="1:64" ht="31.5" customHeight="1">
      <c r="A51" s="93">
        <v>15</v>
      </c>
      <c r="B51" s="94" t="str">
        <f>'2. Identificación del Riesgo'!B51:B53</f>
        <v/>
      </c>
      <c r="C51" s="94" t="str">
        <f>IF('2. Identificación del Riesgo'!C51:C53="","",'2. Identificación del Riesgo'!C51:C53)</f>
        <v/>
      </c>
      <c r="D51" s="94" t="str">
        <f>IF('2. Identificación del Riesgo'!D51:D53="","",'2. Identificación del Riesgo'!D51:D53)</f>
        <v/>
      </c>
      <c r="E51" s="94" t="str">
        <f>IF('2. Identificación del Riesgo'!E51:E53="","",'2. Identificación del Riesgo'!E51:E53)</f>
        <v/>
      </c>
      <c r="F51" s="94" t="str">
        <f>IF('2. Identificación del Riesgo'!F51:F53="","",'2. Identificación del Riesgo'!F51:F53)</f>
        <v/>
      </c>
      <c r="G51" s="94" t="str">
        <f>IF('2. Identificación del Riesgo'!G51:G53="","",'2. Identificación del Riesgo'!G51:G53)</f>
        <v/>
      </c>
      <c r="H51" s="94" t="str">
        <f>IF('2. Identificación del Riesgo'!H51:H53="","",'2. Identificación del Riesgo'!H51:H53)</f>
        <v/>
      </c>
      <c r="I51" s="94" t="str">
        <f>IF('2. Identificación del Riesgo'!I51:I53="","",'2. Identificación del Riesgo'!I51:I53)</f>
        <v/>
      </c>
      <c r="J51" s="94" t="str">
        <f>IF('2. Identificación del Riesgo'!J51:J53="","",'2. Identificación del Riesgo'!J51:J53)</f>
        <v/>
      </c>
      <c r="K51" s="99" t="str">
        <f>'2. Identificación del Riesgo'!K51:K53</f>
        <v/>
      </c>
      <c r="L51" s="96" t="str">
        <f>'2. Identificación del Riesgo'!L51:L53</f>
        <v/>
      </c>
      <c r="M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9" t="str">
        <f>'2. Identificación del Riesgo'!N51:N53</f>
        <v/>
      </c>
      <c r="O51" s="96" t="str">
        <f>'2. Identificación del Riesgo'!O51:O53</f>
        <v/>
      </c>
      <c r="P51" s="97" t="str">
        <f>'2. Identificación del Riesgo'!P51:P53</f>
        <v/>
      </c>
      <c r="Q51" s="27" t="str">
        <f>IF($H$51="","",
IF(OR($H$51="Corrupción",$H$51="Lavado de Activos",$H$51="Financiación del Terrorismo",$H$51="Corrupción en Trámites, OPAs y Consultas de Acceso a la Información Pública"),"No Aplica",'5. Valoración de Controles'!H51))</f>
        <v/>
      </c>
      <c r="R51" s="27" t="str">
        <f>IF($H$51="","",
IF(OR($H$51="Corrupción",$H$51="Lavado de Activos",$H$51="Financiación del Terrorismo",$H$51="Corrupción en Trámites, OPAs y Consultas de Acceso a la Información Pública"),'6.Valoración Control Corrupción'!E51,"No Aplica"))</f>
        <v/>
      </c>
      <c r="S51" s="27" t="str">
        <f>IF($H$51="","",
IF(OR($H$51="Corrupción",$H$51="Lavado de Activos",$H$51="Financiación del Terrorismo",$H$51="Corrupción en Trámites, OPAs y Consultas de Acceso a la Información Pública"),'6.Valoración Control Corrupción'!F51,"No Aplica"))</f>
        <v/>
      </c>
      <c r="T51" s="27" t="str">
        <f>IF($H$51="","",
IF(OR($H$51="Corrupción",$H$51="Lavado de Activos",$H$51="Financiación del Terrorismo",$H$51="Corrupción en Trámites, OPAs y Consultas de Acceso a la Información Pública"),'6.Valoración Control Corrupción'!G51,"No Aplica"))</f>
        <v/>
      </c>
      <c r="U51" s="27" t="str">
        <f>IF($H$51="","",
IF(OR($H$51="Corrupción",$H$51="Lavado de Activos",$H$51="Financiación del Terrorismo",$H$51="Corrupción en Trámites, OPAs y Consultas de Acceso a la Información Pública"),'6.Valoración Control Corrupción'!H51,"No Aplica"))</f>
        <v/>
      </c>
      <c r="V51" s="27" t="str">
        <f>IF($H$51="","",
IF(OR($H$51="Corrupción",$H$51="Lavado de Activos",$H$51="Financiación del Terrorismo",$H$51="Corrupción en Trámites, OPAs y Consultas de Acceso a la Información Pública"),'6.Valoración Control Corrupción'!I51,"No Aplica"))</f>
        <v/>
      </c>
      <c r="W51" s="27"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9"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9"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7"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8"/>
      <c r="AN51" s="109"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3"/>
      <c r="AP51" s="114"/>
      <c r="AQ51" s="114" t="str">
        <f>IF(AO51="","","∑ Peso porcentual de cada acción definida")</f>
        <v/>
      </c>
      <c r="AR51" s="94"/>
      <c r="AS51" s="3"/>
      <c r="AT51" s="3"/>
      <c r="AU51" s="3"/>
      <c r="AV51" s="3"/>
      <c r="AW51" s="3"/>
      <c r="AX51" s="3"/>
      <c r="AY51" s="3"/>
      <c r="AZ51" s="3"/>
      <c r="BA51" s="3"/>
      <c r="BB51" s="3"/>
      <c r="BC51" s="3"/>
      <c r="BD51" s="3"/>
      <c r="BE51" s="3"/>
      <c r="BF51" s="3"/>
      <c r="BG51" s="3"/>
      <c r="BH51" s="3"/>
      <c r="BI51" s="3"/>
      <c r="BJ51" s="3"/>
      <c r="BK51" s="3"/>
      <c r="BL51" s="3"/>
    </row>
    <row r="52" spans="1:64" ht="31.5" customHeight="1">
      <c r="A52" s="88"/>
      <c r="B52" s="88"/>
      <c r="C52" s="88"/>
      <c r="D52" s="88"/>
      <c r="E52" s="88"/>
      <c r="F52" s="88"/>
      <c r="G52" s="88"/>
      <c r="H52" s="88"/>
      <c r="I52" s="88"/>
      <c r="J52" s="88"/>
      <c r="K52" s="88"/>
      <c r="L52" s="88"/>
      <c r="M52" s="88"/>
      <c r="N52" s="88"/>
      <c r="O52" s="88"/>
      <c r="P52" s="88"/>
      <c r="Q52" s="27" t="str">
        <f>IF($H$51="","",
IF(OR($H$51="Corrupción",$H$51="Lavado de Activos",$H$51="Financiación del Terrorismo",$H$51="Corrupción en Trámites, OPAs y Consultas de Acceso a la Información Pública"),"No Aplica",'5. Valoración de Controles'!H52))</f>
        <v/>
      </c>
      <c r="R52" s="27" t="str">
        <f>IF($H$51="","",
IF(OR($H$51="Corrupción",$H$51="Lavado de Activos",$H$51="Financiación del Terrorismo",$H$51="Corrupción en Trámites, OPAs y Consultas de Acceso a la Información Pública"),'6.Valoración Control Corrupción'!E52,"No Aplica"))</f>
        <v/>
      </c>
      <c r="S52" s="27" t="str">
        <f>IF($H$51="","",
IF(OR($H$51="Corrupción",$H$51="Lavado de Activos",$H$51="Financiación del Terrorismo",$H$51="Corrupción en Trámites, OPAs y Consultas de Acceso a la Información Pública"),'6.Valoración Control Corrupción'!F52,"No Aplica"))</f>
        <v/>
      </c>
      <c r="T52" s="27" t="str">
        <f>IF($H$51="","",
IF(OR($H$51="Corrupción",$H$51="Lavado de Activos",$H$51="Financiación del Terrorismo",$H$51="Corrupción en Trámites, OPAs y Consultas de Acceso a la Información Pública"),'6.Valoración Control Corrupción'!G52,"No Aplica"))</f>
        <v/>
      </c>
      <c r="U52" s="27" t="str">
        <f>IF($H$51="","",
IF(OR($H$51="Corrupción",$H$51="Lavado de Activos",$H$51="Financiación del Terrorismo",$H$51="Corrupción en Trámites, OPAs y Consultas de Acceso a la Información Pública"),'6.Valoración Control Corrupción'!H52,"No Aplica"))</f>
        <v/>
      </c>
      <c r="V52" s="27" t="str">
        <f>IF($H$51="","",
IF(OR($H$51="Corrupción",$H$51="Lavado de Activos",$H$51="Financiación del Terrorismo",$H$51="Corrupción en Trámites, OPAs y Consultas de Acceso a la Información Pública"),'6.Valoración Control Corrupción'!I52,"No Aplica"))</f>
        <v/>
      </c>
      <c r="W52" s="27"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8"/>
      <c r="AI52" s="88"/>
      <c r="AJ52" s="88"/>
      <c r="AK52" s="88"/>
      <c r="AL52" s="88"/>
      <c r="AM52" s="88"/>
      <c r="AN52" s="88"/>
      <c r="AO52" s="88"/>
      <c r="AP52" s="88"/>
      <c r="AQ52" s="88"/>
      <c r="AR52" s="88"/>
      <c r="AS52" s="2"/>
      <c r="AT52" s="2"/>
      <c r="AU52" s="2"/>
      <c r="AV52" s="2"/>
      <c r="AW52" s="2"/>
      <c r="AX52" s="2"/>
      <c r="AY52" s="2"/>
      <c r="AZ52" s="2"/>
      <c r="BA52" s="2"/>
      <c r="BB52" s="2"/>
      <c r="BC52" s="2"/>
      <c r="BD52" s="2"/>
      <c r="BE52" s="2"/>
      <c r="BF52" s="2"/>
      <c r="BG52" s="2"/>
      <c r="BH52" s="2"/>
      <c r="BI52" s="2"/>
      <c r="BJ52" s="2"/>
      <c r="BK52" s="2"/>
      <c r="BL52" s="2"/>
    </row>
    <row r="53" spans="1:64" ht="31.5" customHeight="1">
      <c r="A53" s="83"/>
      <c r="B53" s="83"/>
      <c r="C53" s="83"/>
      <c r="D53" s="83"/>
      <c r="E53" s="83"/>
      <c r="F53" s="83"/>
      <c r="G53" s="83"/>
      <c r="H53" s="83"/>
      <c r="I53" s="83"/>
      <c r="J53" s="83"/>
      <c r="K53" s="83"/>
      <c r="L53" s="83"/>
      <c r="M53" s="83"/>
      <c r="N53" s="83"/>
      <c r="O53" s="83"/>
      <c r="P53" s="83"/>
      <c r="Q53" s="27" t="str">
        <f>IF($H$51="","",
IF(OR($H$51="Corrupción",$H$51="Lavado de Activos",$H$51="Financiación del Terrorismo",$H$51="Corrupción en Trámites, OPAs y Consultas de Acceso a la Información Pública"),"No Aplica",'5. Valoración de Controles'!H53))</f>
        <v/>
      </c>
      <c r="R53" s="27" t="str">
        <f>IF($H$51="","",
IF(OR($H$51="Corrupción",$H$51="Lavado de Activos",$H$51="Financiación del Terrorismo",$H$51="Corrupción en Trámites, OPAs y Consultas de Acceso a la Información Pública"),'6.Valoración Control Corrupción'!E53,"No Aplica"))</f>
        <v/>
      </c>
      <c r="S53" s="27" t="str">
        <f>IF($H$51="","",
IF(OR($H$51="Corrupción",$H$51="Lavado de Activos",$H$51="Financiación del Terrorismo",$H$51="Corrupción en Trámites, OPAs y Consultas de Acceso a la Información Pública"),'6.Valoración Control Corrupción'!F53,"No Aplica"))</f>
        <v/>
      </c>
      <c r="T53" s="27" t="str">
        <f>IF($H$51="","",
IF(OR($H$51="Corrupción",$H$51="Lavado de Activos",$H$51="Financiación del Terrorismo",$H$51="Corrupción en Trámites, OPAs y Consultas de Acceso a la Información Pública"),'6.Valoración Control Corrupción'!G53,"No Aplica"))</f>
        <v/>
      </c>
      <c r="U53" s="27" t="str">
        <f>IF($H$51="","",
IF(OR($H$51="Corrupción",$H$51="Lavado de Activos",$H$51="Financiación del Terrorismo",$H$51="Corrupción en Trámites, OPAs y Consultas de Acceso a la Información Pública"),'6.Valoración Control Corrupción'!H53,"No Aplica"))</f>
        <v/>
      </c>
      <c r="V53" s="27" t="str">
        <f>IF($H$51="","",
IF(OR($H$51="Corrupción",$H$51="Lavado de Activos",$H$51="Financiación del Terrorismo",$H$51="Corrupción en Trámites, OPAs y Consultas de Acceso a la Información Pública"),'6.Valoración Control Corrupción'!I53,"No Aplica"))</f>
        <v/>
      </c>
      <c r="W53" s="27"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3"/>
      <c r="AI53" s="83"/>
      <c r="AJ53" s="83"/>
      <c r="AK53" s="83"/>
      <c r="AL53" s="83"/>
      <c r="AM53" s="83"/>
      <c r="AN53" s="83"/>
      <c r="AO53" s="83"/>
      <c r="AP53" s="83"/>
      <c r="AQ53" s="83"/>
      <c r="AR53" s="83"/>
      <c r="AS53" s="2"/>
      <c r="AT53" s="2"/>
      <c r="AU53" s="2"/>
      <c r="AV53" s="2"/>
      <c r="AW53" s="2"/>
      <c r="AX53" s="2"/>
      <c r="AY53" s="2"/>
      <c r="AZ53" s="2"/>
      <c r="BA53" s="2"/>
      <c r="BB53" s="2"/>
      <c r="BC53" s="2"/>
      <c r="BD53" s="2"/>
      <c r="BE53" s="2"/>
      <c r="BF53" s="2"/>
      <c r="BG53" s="2"/>
      <c r="BH53" s="2"/>
      <c r="BI53" s="2"/>
      <c r="BJ53" s="2"/>
      <c r="BK53" s="2"/>
      <c r="BL53" s="2"/>
    </row>
    <row r="54" spans="1:64" ht="31.5" customHeight="1">
      <c r="A54" s="93">
        <v>16</v>
      </c>
      <c r="B54" s="94" t="str">
        <f>'2. Identificación del Riesgo'!B54:B56</f>
        <v/>
      </c>
      <c r="C54" s="94" t="str">
        <f>IF('2. Identificación del Riesgo'!C54:C56="","",'2. Identificación del Riesgo'!C54:C56)</f>
        <v/>
      </c>
      <c r="D54" s="94" t="str">
        <f>IF('2. Identificación del Riesgo'!D54:D56="","",'2. Identificación del Riesgo'!D54:D56)</f>
        <v/>
      </c>
      <c r="E54" s="94" t="str">
        <f>IF('2. Identificación del Riesgo'!E54:E56="","",'2. Identificación del Riesgo'!E54:E56)</f>
        <v/>
      </c>
      <c r="F54" s="94" t="str">
        <f>IF('2. Identificación del Riesgo'!F54:F56="","",'2. Identificación del Riesgo'!F54:F56)</f>
        <v/>
      </c>
      <c r="G54" s="94" t="str">
        <f>IF('2. Identificación del Riesgo'!G54:G56="","",'2. Identificación del Riesgo'!G54:G56)</f>
        <v/>
      </c>
      <c r="H54" s="94" t="str">
        <f>IF('2. Identificación del Riesgo'!H54:H56="","",'2. Identificación del Riesgo'!H54:H56)</f>
        <v/>
      </c>
      <c r="I54" s="94" t="str">
        <f>IF('2. Identificación del Riesgo'!I54:I56="","",'2. Identificación del Riesgo'!I54:I56)</f>
        <v/>
      </c>
      <c r="J54" s="94" t="str">
        <f>IF('2. Identificación del Riesgo'!J54:J56="","",'2. Identificación del Riesgo'!J54:J56)</f>
        <v/>
      </c>
      <c r="K54" s="99" t="str">
        <f>'2. Identificación del Riesgo'!K54:K56</f>
        <v/>
      </c>
      <c r="L54" s="96" t="str">
        <f>'2. Identificación del Riesgo'!L54:L56</f>
        <v/>
      </c>
      <c r="M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9" t="str">
        <f>'2. Identificación del Riesgo'!N54:N56</f>
        <v/>
      </c>
      <c r="O54" s="96" t="str">
        <f>'2. Identificación del Riesgo'!O54:O56</f>
        <v/>
      </c>
      <c r="P54" s="97" t="str">
        <f>'2. Identificación del Riesgo'!P54:P56</f>
        <v/>
      </c>
      <c r="Q54" s="27" t="str">
        <f>IF($H$54="","",
IF(OR($H$54="Corrupción",$H$54="Lavado de Activos",$H$54="Financiación del Terrorismo",$H$54="Corrupción en Trámites, OPAs y Consultas de Acceso a la Información Pública"),"No Aplica",'5. Valoración de Controles'!H54))</f>
        <v/>
      </c>
      <c r="R54" s="27" t="str">
        <f>IF($H$54="","",
IF(OR($H$54="Corrupción",$H$54="Lavado de Activos",$H$54="Financiación del Terrorismo",$H$54="Corrupción en Trámites, OPAs y Consultas de Acceso a la Información Pública"),'6.Valoración Control Corrupción'!E54,"No Aplica"))</f>
        <v/>
      </c>
      <c r="S54" s="27" t="str">
        <f>IF($H$54="","",
IF(OR($H$54="Corrupción",$H$54="Lavado de Activos",$H$54="Financiación del Terrorismo",$H$54="Corrupción en Trámites, OPAs y Consultas de Acceso a la Información Pública"),'6.Valoración Control Corrupción'!F54,"No Aplica"))</f>
        <v/>
      </c>
      <c r="T54" s="27" t="str">
        <f>IF($H$54="","",
IF(OR($H$54="Corrupción",$H$54="Lavado de Activos",$H$54="Financiación del Terrorismo",$H$54="Corrupción en Trámites, OPAs y Consultas de Acceso a la Información Pública"),'6.Valoración Control Corrupción'!G54,"No Aplica"))</f>
        <v/>
      </c>
      <c r="U54" s="27" t="str">
        <f>IF($H$54="","",
IF(OR($H$54="Corrupción",$H$54="Lavado de Activos",$H$54="Financiación del Terrorismo",$H$54="Corrupción en Trámites, OPAs y Consultas de Acceso a la Información Pública"),'6.Valoración Control Corrupción'!H54,"No Aplica"))</f>
        <v/>
      </c>
      <c r="V54" s="27" t="str">
        <f>IF($H$54="","",
IF(OR($H$54="Corrupción",$H$54="Lavado de Activos",$H$54="Financiación del Terrorismo",$H$54="Corrupción en Trámites, OPAs y Consultas de Acceso a la Información Pública"),'6.Valoración Control Corrupción'!I54,"No Aplica"))</f>
        <v/>
      </c>
      <c r="W54" s="27"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9"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9"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7"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8"/>
      <c r="AN54" s="109"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3"/>
      <c r="AP54" s="114"/>
      <c r="AQ54" s="114" t="str">
        <f>IF(AO54="","","∑ Peso porcentual de cada acción definida")</f>
        <v/>
      </c>
      <c r="AR54" s="94"/>
      <c r="AS54" s="3"/>
      <c r="AT54" s="3"/>
      <c r="AU54" s="3"/>
      <c r="AV54" s="3"/>
      <c r="AW54" s="3"/>
      <c r="AX54" s="3"/>
      <c r="AY54" s="3"/>
      <c r="AZ54" s="3"/>
      <c r="BA54" s="3"/>
      <c r="BB54" s="3"/>
      <c r="BC54" s="3"/>
      <c r="BD54" s="3"/>
      <c r="BE54" s="3"/>
      <c r="BF54" s="3"/>
      <c r="BG54" s="3"/>
      <c r="BH54" s="3"/>
      <c r="BI54" s="3"/>
      <c r="BJ54" s="3"/>
      <c r="BK54" s="3"/>
      <c r="BL54" s="3"/>
    </row>
    <row r="55" spans="1:64" ht="31.5" customHeight="1">
      <c r="A55" s="88"/>
      <c r="B55" s="88"/>
      <c r="C55" s="88"/>
      <c r="D55" s="88"/>
      <c r="E55" s="88"/>
      <c r="F55" s="88"/>
      <c r="G55" s="88"/>
      <c r="H55" s="88"/>
      <c r="I55" s="88"/>
      <c r="J55" s="88"/>
      <c r="K55" s="88"/>
      <c r="L55" s="88"/>
      <c r="M55" s="88"/>
      <c r="N55" s="88"/>
      <c r="O55" s="88"/>
      <c r="P55" s="88"/>
      <c r="Q55" s="27" t="str">
        <f>IF($H$54="","",
IF(OR($H$54="Corrupción",$H$54="Lavado de Activos",$H$54="Financiación del Terrorismo",$H$54="Corrupción en Trámites, OPAs y Consultas de Acceso a la Información Pública"),"No Aplica",'5. Valoración de Controles'!H55))</f>
        <v/>
      </c>
      <c r="R55" s="27" t="str">
        <f>IF($H$54="","",
IF(OR($H$54="Corrupción",$H$54="Lavado de Activos",$H$54="Financiación del Terrorismo",$H$54="Corrupción en Trámites, OPAs y Consultas de Acceso a la Información Pública"),'6.Valoración Control Corrupción'!E55,"No Aplica"))</f>
        <v/>
      </c>
      <c r="S55" s="27" t="str">
        <f>IF($H$54="","",
IF(OR($H$54="Corrupción",$H$54="Lavado de Activos",$H$54="Financiación del Terrorismo",$H$54="Corrupción en Trámites, OPAs y Consultas de Acceso a la Información Pública"),'6.Valoración Control Corrupción'!F55,"No Aplica"))</f>
        <v/>
      </c>
      <c r="T55" s="27" t="str">
        <f>IF($H$54="","",
IF(OR($H$54="Corrupción",$H$54="Lavado de Activos",$H$54="Financiación del Terrorismo",$H$54="Corrupción en Trámites, OPAs y Consultas de Acceso a la Información Pública"),'6.Valoración Control Corrupción'!G55,"No Aplica"))</f>
        <v/>
      </c>
      <c r="U55" s="27" t="str">
        <f>IF($H$54="","",
IF(OR($H$54="Corrupción",$H$54="Lavado de Activos",$H$54="Financiación del Terrorismo",$H$54="Corrupción en Trámites, OPAs y Consultas de Acceso a la Información Pública"),'6.Valoración Control Corrupción'!H55,"No Aplica"))</f>
        <v/>
      </c>
      <c r="V55" s="27" t="str">
        <f>IF($H$54="","",
IF(OR($H$54="Corrupción",$H$54="Lavado de Activos",$H$54="Financiación del Terrorismo",$H$54="Corrupción en Trámites, OPAs y Consultas de Acceso a la Información Pública"),'6.Valoración Control Corrupción'!I55,"No Aplica"))</f>
        <v/>
      </c>
      <c r="W55" s="27"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8"/>
      <c r="AI55" s="88"/>
      <c r="AJ55" s="88"/>
      <c r="AK55" s="88"/>
      <c r="AL55" s="88"/>
      <c r="AM55" s="88"/>
      <c r="AN55" s="88"/>
      <c r="AO55" s="88"/>
      <c r="AP55" s="88"/>
      <c r="AQ55" s="88"/>
      <c r="AR55" s="88"/>
      <c r="AS55" s="2"/>
      <c r="AT55" s="2"/>
      <c r="AU55" s="2"/>
      <c r="AV55" s="2"/>
      <c r="AW55" s="2"/>
      <c r="AX55" s="2"/>
      <c r="AY55" s="2"/>
      <c r="AZ55" s="2"/>
      <c r="BA55" s="2"/>
      <c r="BB55" s="2"/>
      <c r="BC55" s="2"/>
      <c r="BD55" s="2"/>
      <c r="BE55" s="2"/>
      <c r="BF55" s="2"/>
      <c r="BG55" s="2"/>
      <c r="BH55" s="2"/>
      <c r="BI55" s="2"/>
      <c r="BJ55" s="2"/>
      <c r="BK55" s="2"/>
      <c r="BL55" s="2"/>
    </row>
    <row r="56" spans="1:64" ht="31.5" customHeight="1">
      <c r="A56" s="83"/>
      <c r="B56" s="83"/>
      <c r="C56" s="83"/>
      <c r="D56" s="83"/>
      <c r="E56" s="83"/>
      <c r="F56" s="83"/>
      <c r="G56" s="83"/>
      <c r="H56" s="83"/>
      <c r="I56" s="83"/>
      <c r="J56" s="83"/>
      <c r="K56" s="83"/>
      <c r="L56" s="83"/>
      <c r="M56" s="83"/>
      <c r="N56" s="83"/>
      <c r="O56" s="83"/>
      <c r="P56" s="83"/>
      <c r="Q56" s="27" t="str">
        <f>IF($H$54="","",
IF(OR($H$54="Corrupción",$H$54="Lavado de Activos",$H$54="Financiación del Terrorismo",$H$54="Corrupción en Trámites, OPAs y Consultas de Acceso a la Información Pública"),"No Aplica",'5. Valoración de Controles'!H56))</f>
        <v/>
      </c>
      <c r="R56" s="27" t="str">
        <f>IF($H$54="","",
IF(OR($H$54="Corrupción",$H$54="Lavado de Activos",$H$54="Financiación del Terrorismo",$H$54="Corrupción en Trámites, OPAs y Consultas de Acceso a la Información Pública"),'6.Valoración Control Corrupción'!E56,"No Aplica"))</f>
        <v/>
      </c>
      <c r="S56" s="27" t="str">
        <f>IF($H$54="","",
IF(OR($H$54="Corrupción",$H$54="Lavado de Activos",$H$54="Financiación del Terrorismo",$H$54="Corrupción en Trámites, OPAs y Consultas de Acceso a la Información Pública"),'6.Valoración Control Corrupción'!F56,"No Aplica"))</f>
        <v/>
      </c>
      <c r="T56" s="27" t="str">
        <f>IF($H$54="","",
IF(OR($H$54="Corrupción",$H$54="Lavado de Activos",$H$54="Financiación del Terrorismo",$H$54="Corrupción en Trámites, OPAs y Consultas de Acceso a la Información Pública"),'6.Valoración Control Corrupción'!G56,"No Aplica"))</f>
        <v/>
      </c>
      <c r="U56" s="27" t="str">
        <f>IF($H$54="","",
IF(OR($H$54="Corrupción",$H$54="Lavado de Activos",$H$54="Financiación del Terrorismo",$H$54="Corrupción en Trámites, OPAs y Consultas de Acceso a la Información Pública"),'6.Valoración Control Corrupción'!H56,"No Aplica"))</f>
        <v/>
      </c>
      <c r="V56" s="27" t="str">
        <f>IF($H$54="","",
IF(OR($H$54="Corrupción",$H$54="Lavado de Activos",$H$54="Financiación del Terrorismo",$H$54="Corrupción en Trámites, OPAs y Consultas de Acceso a la Información Pública"),'6.Valoración Control Corrupción'!I56,"No Aplica"))</f>
        <v/>
      </c>
      <c r="W56" s="27"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3"/>
      <c r="AI56" s="83"/>
      <c r="AJ56" s="83"/>
      <c r="AK56" s="83"/>
      <c r="AL56" s="83"/>
      <c r="AM56" s="83"/>
      <c r="AN56" s="83"/>
      <c r="AO56" s="83"/>
      <c r="AP56" s="83"/>
      <c r="AQ56" s="83"/>
      <c r="AR56" s="83"/>
      <c r="AS56" s="2"/>
      <c r="AT56" s="2"/>
      <c r="AU56" s="2"/>
      <c r="AV56" s="2"/>
      <c r="AW56" s="2"/>
      <c r="AX56" s="2"/>
      <c r="AY56" s="2"/>
      <c r="AZ56" s="2"/>
      <c r="BA56" s="2"/>
      <c r="BB56" s="2"/>
      <c r="BC56" s="2"/>
      <c r="BD56" s="2"/>
      <c r="BE56" s="2"/>
      <c r="BF56" s="2"/>
      <c r="BG56" s="2"/>
      <c r="BH56" s="2"/>
      <c r="BI56" s="2"/>
      <c r="BJ56" s="2"/>
      <c r="BK56" s="2"/>
      <c r="BL56" s="2"/>
    </row>
    <row r="57" spans="1:64" ht="31.5" customHeight="1">
      <c r="A57" s="93">
        <v>17</v>
      </c>
      <c r="B57" s="94" t="str">
        <f>'2. Identificación del Riesgo'!B57:B59</f>
        <v/>
      </c>
      <c r="C57" s="94" t="str">
        <f>IF('2. Identificación del Riesgo'!C57:C59="","",'2. Identificación del Riesgo'!C57:C59)</f>
        <v/>
      </c>
      <c r="D57" s="94" t="str">
        <f>IF('2. Identificación del Riesgo'!D57:D59="","",'2. Identificación del Riesgo'!D57:D59)</f>
        <v/>
      </c>
      <c r="E57" s="94" t="str">
        <f>IF('2. Identificación del Riesgo'!E57:E59="","",'2. Identificación del Riesgo'!E57:E59)</f>
        <v/>
      </c>
      <c r="F57" s="94" t="str">
        <f>IF('2. Identificación del Riesgo'!F57:F59="","",'2. Identificación del Riesgo'!F57:F59)</f>
        <v/>
      </c>
      <c r="G57" s="94" t="str">
        <f>IF('2. Identificación del Riesgo'!G57:G59="","",'2. Identificación del Riesgo'!G57:G59)</f>
        <v/>
      </c>
      <c r="H57" s="94" t="str">
        <f>IF('2. Identificación del Riesgo'!H57:H59="","",'2. Identificación del Riesgo'!H57:H59)</f>
        <v/>
      </c>
      <c r="I57" s="94" t="str">
        <f>IF('2. Identificación del Riesgo'!I57:I59="","",'2. Identificación del Riesgo'!I57:I59)</f>
        <v/>
      </c>
      <c r="J57" s="94" t="str">
        <f>IF('2. Identificación del Riesgo'!J57:J59="","",'2. Identificación del Riesgo'!J57:J59)</f>
        <v/>
      </c>
      <c r="K57" s="99" t="str">
        <f>'2. Identificación del Riesgo'!K57:K59</f>
        <v/>
      </c>
      <c r="L57" s="96" t="str">
        <f>'2. Identificación del Riesgo'!L57:L59</f>
        <v/>
      </c>
      <c r="M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9" t="str">
        <f>'2. Identificación del Riesgo'!N57:N59</f>
        <v/>
      </c>
      <c r="O57" s="96" t="str">
        <f>'2. Identificación del Riesgo'!O57:O59</f>
        <v/>
      </c>
      <c r="P57" s="97" t="str">
        <f>'2. Identificación del Riesgo'!P57:P59</f>
        <v/>
      </c>
      <c r="Q57" s="27" t="str">
        <f>IF($H$57="","",
IF(OR($H$57="Corrupción",$H$57="Lavado de Activos",$H$57="Financiación del Terrorismo",$H$57="Corrupción en Trámites, OPAs y Consultas de Acceso a la Información Pública"),"No Aplica",'5. Valoración de Controles'!H57))</f>
        <v/>
      </c>
      <c r="R57" s="27" t="str">
        <f>IF($H$57="","",
IF(OR($H$57="Corrupción",$H$57="Lavado de Activos",$H$57="Financiación del Terrorismo",$H$57="Corrupción en Trámites, OPAs y Consultas de Acceso a la Información Pública"),'6.Valoración Control Corrupción'!E57,"No Aplica"))</f>
        <v/>
      </c>
      <c r="S57" s="27" t="str">
        <f>IF($H$57="","",
IF(OR($H$57="Corrupción",$H$57="Lavado de Activos",$H$57="Financiación del Terrorismo",$H$57="Corrupción en Trámites, OPAs y Consultas de Acceso a la Información Pública"),'6.Valoración Control Corrupción'!F57,"No Aplica"))</f>
        <v/>
      </c>
      <c r="T57" s="27" t="str">
        <f>IF($H$57="","",
IF(OR($H$57="Corrupción",$H$57="Lavado de Activos",$H$57="Financiación del Terrorismo",$H$57="Corrupción en Trámites, OPAs y Consultas de Acceso a la Información Pública"),'6.Valoración Control Corrupción'!G57,"No Aplica"))</f>
        <v/>
      </c>
      <c r="U57" s="27" t="str">
        <f>IF($H$57="","",
IF(OR($H$57="Corrupción",$H$57="Lavado de Activos",$H$57="Financiación del Terrorismo",$H$57="Corrupción en Trámites, OPAs y Consultas de Acceso a la Información Pública"),'6.Valoración Control Corrupción'!H57,"No Aplica"))</f>
        <v/>
      </c>
      <c r="V57" s="27" t="str">
        <f>IF($H$57="","",
IF(OR($H$57="Corrupción",$H$57="Lavado de Activos",$H$57="Financiación del Terrorismo",$H$57="Corrupción en Trámites, OPAs y Consultas de Acceso a la Información Pública"),'6.Valoración Control Corrupción'!I57,"No Aplica"))</f>
        <v/>
      </c>
      <c r="W57" s="27"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9"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9"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7"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8"/>
      <c r="AN57" s="109"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3"/>
      <c r="AP57" s="114"/>
      <c r="AQ57" s="114" t="str">
        <f>IF(AO57="","","∑ Peso porcentual de cada acción definida")</f>
        <v/>
      </c>
      <c r="AR57" s="94"/>
      <c r="AS57" s="3"/>
      <c r="AT57" s="3"/>
      <c r="AU57" s="3"/>
      <c r="AV57" s="3"/>
      <c r="AW57" s="3"/>
      <c r="AX57" s="3"/>
      <c r="AY57" s="3"/>
      <c r="AZ57" s="3"/>
      <c r="BA57" s="3"/>
      <c r="BB57" s="3"/>
      <c r="BC57" s="3"/>
      <c r="BD57" s="3"/>
      <c r="BE57" s="3"/>
      <c r="BF57" s="3"/>
      <c r="BG57" s="3"/>
      <c r="BH57" s="3"/>
      <c r="BI57" s="3"/>
      <c r="BJ57" s="3"/>
      <c r="BK57" s="3"/>
      <c r="BL57" s="3"/>
    </row>
    <row r="58" spans="1:64" ht="31.5" customHeight="1">
      <c r="A58" s="88"/>
      <c r="B58" s="88"/>
      <c r="C58" s="88"/>
      <c r="D58" s="88"/>
      <c r="E58" s="88"/>
      <c r="F58" s="88"/>
      <c r="G58" s="88"/>
      <c r="H58" s="88"/>
      <c r="I58" s="88"/>
      <c r="J58" s="88"/>
      <c r="K58" s="88"/>
      <c r="L58" s="88"/>
      <c r="M58" s="88"/>
      <c r="N58" s="88"/>
      <c r="O58" s="88"/>
      <c r="P58" s="88"/>
      <c r="Q58" s="27" t="str">
        <f>IF($H$57="","",
IF(OR($H$57="Corrupción",$H$57="Lavado de Activos",$H$57="Financiación del Terrorismo",$H$57="Corrupción en Trámites, OPAs y Consultas de Acceso a la Información Pública"),"No Aplica",'5. Valoración de Controles'!H58))</f>
        <v/>
      </c>
      <c r="R58" s="27" t="str">
        <f>IF($H$57="","",
IF(OR($H$57="Corrupción",$H$57="Lavado de Activos",$H$57="Financiación del Terrorismo",$H$57="Corrupción en Trámites, OPAs y Consultas de Acceso a la Información Pública"),'6.Valoración Control Corrupción'!E58,"No Aplica"))</f>
        <v/>
      </c>
      <c r="S58" s="27" t="str">
        <f>IF($H$57="","",
IF(OR($H$57="Corrupción",$H$57="Lavado de Activos",$H$57="Financiación del Terrorismo",$H$57="Corrupción en Trámites, OPAs y Consultas de Acceso a la Información Pública"),'6.Valoración Control Corrupción'!F58,"No Aplica"))</f>
        <v/>
      </c>
      <c r="T58" s="27" t="str">
        <f>IF($H$57="","",
IF(OR($H$57="Corrupción",$H$57="Lavado de Activos",$H$57="Financiación del Terrorismo",$H$57="Corrupción en Trámites, OPAs y Consultas de Acceso a la Información Pública"),'6.Valoración Control Corrupción'!G58,"No Aplica"))</f>
        <v/>
      </c>
      <c r="U58" s="27" t="str">
        <f>IF($H$57="","",
IF(OR($H$57="Corrupción",$H$57="Lavado de Activos",$H$57="Financiación del Terrorismo",$H$57="Corrupción en Trámites, OPAs y Consultas de Acceso a la Información Pública"),'6.Valoración Control Corrupción'!H58,"No Aplica"))</f>
        <v/>
      </c>
      <c r="V58" s="27" t="str">
        <f>IF($H$57="","",
IF(OR($H$57="Corrupción",$H$57="Lavado de Activos",$H$57="Financiación del Terrorismo",$H$57="Corrupción en Trámites, OPAs y Consultas de Acceso a la Información Pública"),'6.Valoración Control Corrupción'!I58,"No Aplica"))</f>
        <v/>
      </c>
      <c r="W58" s="27"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8"/>
      <c r="AI58" s="88"/>
      <c r="AJ58" s="88"/>
      <c r="AK58" s="88"/>
      <c r="AL58" s="88"/>
      <c r="AM58" s="88"/>
      <c r="AN58" s="88"/>
      <c r="AO58" s="88"/>
      <c r="AP58" s="88"/>
      <c r="AQ58" s="88"/>
      <c r="AR58" s="88"/>
      <c r="AS58" s="2"/>
      <c r="AT58" s="2"/>
      <c r="AU58" s="2"/>
      <c r="AV58" s="2"/>
      <c r="AW58" s="2"/>
      <c r="AX58" s="2"/>
      <c r="AY58" s="2"/>
      <c r="AZ58" s="2"/>
      <c r="BA58" s="2"/>
      <c r="BB58" s="2"/>
      <c r="BC58" s="2"/>
      <c r="BD58" s="2"/>
      <c r="BE58" s="2"/>
      <c r="BF58" s="2"/>
      <c r="BG58" s="2"/>
      <c r="BH58" s="2"/>
      <c r="BI58" s="2"/>
      <c r="BJ58" s="2"/>
      <c r="BK58" s="2"/>
      <c r="BL58" s="2"/>
    </row>
    <row r="59" spans="1:64" ht="31.5" customHeight="1">
      <c r="A59" s="83"/>
      <c r="B59" s="83"/>
      <c r="C59" s="83"/>
      <c r="D59" s="83"/>
      <c r="E59" s="83"/>
      <c r="F59" s="83"/>
      <c r="G59" s="83"/>
      <c r="H59" s="83"/>
      <c r="I59" s="83"/>
      <c r="J59" s="83"/>
      <c r="K59" s="83"/>
      <c r="L59" s="83"/>
      <c r="M59" s="83"/>
      <c r="N59" s="83"/>
      <c r="O59" s="83"/>
      <c r="P59" s="83"/>
      <c r="Q59" s="27" t="str">
        <f>IF($H$57="","",
IF(OR($H$57="Corrupción",$H$57="Lavado de Activos",$H$57="Financiación del Terrorismo",$H$57="Corrupción en Trámites, OPAs y Consultas de Acceso a la Información Pública"),"No Aplica",'5. Valoración de Controles'!H59))</f>
        <v/>
      </c>
      <c r="R59" s="27" t="str">
        <f>IF($H$57="","",
IF(OR($H$57="Corrupción",$H$57="Lavado de Activos",$H$57="Financiación del Terrorismo",$H$57="Corrupción en Trámites, OPAs y Consultas de Acceso a la Información Pública"),'6.Valoración Control Corrupción'!E59,"No Aplica"))</f>
        <v/>
      </c>
      <c r="S59" s="27" t="str">
        <f>IF($H$57="","",
IF(OR($H$57="Corrupción",$H$57="Lavado de Activos",$H$57="Financiación del Terrorismo",$H$57="Corrupción en Trámites, OPAs y Consultas de Acceso a la Información Pública"),'6.Valoración Control Corrupción'!F59,"No Aplica"))</f>
        <v/>
      </c>
      <c r="T59" s="27" t="str">
        <f>IF($H$57="","",
IF(OR($H$57="Corrupción",$H$57="Lavado de Activos",$H$57="Financiación del Terrorismo",$H$57="Corrupción en Trámites, OPAs y Consultas de Acceso a la Información Pública"),'6.Valoración Control Corrupción'!G59,"No Aplica"))</f>
        <v/>
      </c>
      <c r="U59" s="27" t="str">
        <f>IF($H$57="","",
IF(OR($H$57="Corrupción",$H$57="Lavado de Activos",$H$57="Financiación del Terrorismo",$H$57="Corrupción en Trámites, OPAs y Consultas de Acceso a la Información Pública"),'6.Valoración Control Corrupción'!H59,"No Aplica"))</f>
        <v/>
      </c>
      <c r="V59" s="27" t="str">
        <f>IF($H$57="","",
IF(OR($H$57="Corrupción",$H$57="Lavado de Activos",$H$57="Financiación del Terrorismo",$H$57="Corrupción en Trámites, OPAs y Consultas de Acceso a la Información Pública"),'6.Valoración Control Corrupción'!I59,"No Aplica"))</f>
        <v/>
      </c>
      <c r="W59" s="27"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3"/>
      <c r="AI59" s="83"/>
      <c r="AJ59" s="83"/>
      <c r="AK59" s="83"/>
      <c r="AL59" s="83"/>
      <c r="AM59" s="83"/>
      <c r="AN59" s="83"/>
      <c r="AO59" s="83"/>
      <c r="AP59" s="83"/>
      <c r="AQ59" s="83"/>
      <c r="AR59" s="83"/>
      <c r="AS59" s="2"/>
      <c r="AT59" s="2"/>
      <c r="AU59" s="2"/>
      <c r="AV59" s="2"/>
      <c r="AW59" s="2"/>
      <c r="AX59" s="2"/>
      <c r="AY59" s="2"/>
      <c r="AZ59" s="2"/>
      <c r="BA59" s="2"/>
      <c r="BB59" s="2"/>
      <c r="BC59" s="2"/>
      <c r="BD59" s="2"/>
      <c r="BE59" s="2"/>
      <c r="BF59" s="2"/>
      <c r="BG59" s="2"/>
      <c r="BH59" s="2"/>
      <c r="BI59" s="2"/>
      <c r="BJ59" s="2"/>
      <c r="BK59" s="2"/>
      <c r="BL59" s="2"/>
    </row>
    <row r="60" spans="1:64" ht="31.5" customHeight="1">
      <c r="A60" s="93">
        <v>18</v>
      </c>
      <c r="B60" s="94" t="str">
        <f>'2. Identificación del Riesgo'!B60:B62</f>
        <v/>
      </c>
      <c r="C60" s="94" t="str">
        <f>IF('2. Identificación del Riesgo'!C60:C62="","",'2. Identificación del Riesgo'!C60:C62)</f>
        <v/>
      </c>
      <c r="D60" s="94" t="str">
        <f>IF('2. Identificación del Riesgo'!D60:D62="","",'2. Identificación del Riesgo'!D60:D62)</f>
        <v/>
      </c>
      <c r="E60" s="94" t="str">
        <f>IF('2. Identificación del Riesgo'!E60:E62="","",'2. Identificación del Riesgo'!E60:E62)</f>
        <v/>
      </c>
      <c r="F60" s="94" t="str">
        <f>IF('2. Identificación del Riesgo'!F60:F62="","",'2. Identificación del Riesgo'!F60:F62)</f>
        <v/>
      </c>
      <c r="G60" s="94" t="str">
        <f>IF('2. Identificación del Riesgo'!G60:G62="","",'2. Identificación del Riesgo'!G60:G62)</f>
        <v/>
      </c>
      <c r="H60" s="94" t="str">
        <f>IF('2. Identificación del Riesgo'!H60:H62="","",'2. Identificación del Riesgo'!H60:H62)</f>
        <v/>
      </c>
      <c r="I60" s="94" t="str">
        <f>IF('2. Identificación del Riesgo'!I60:I62="","",'2. Identificación del Riesgo'!I60:I62)</f>
        <v/>
      </c>
      <c r="J60" s="94" t="str">
        <f>IF('2. Identificación del Riesgo'!J60:J62="","",'2. Identificación del Riesgo'!J60:J62)</f>
        <v/>
      </c>
      <c r="K60" s="99" t="str">
        <f>'2. Identificación del Riesgo'!K60:K62</f>
        <v/>
      </c>
      <c r="L60" s="96" t="str">
        <f>'2. Identificación del Riesgo'!L60:L62</f>
        <v/>
      </c>
      <c r="M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9" t="str">
        <f>'2. Identificación del Riesgo'!N60:N62</f>
        <v/>
      </c>
      <c r="O60" s="96" t="str">
        <f>'2. Identificación del Riesgo'!O60:O62</f>
        <v/>
      </c>
      <c r="P60" s="97" t="str">
        <f>'2. Identificación del Riesgo'!P60:P62</f>
        <v/>
      </c>
      <c r="Q60" s="27" t="str">
        <f>IF($H$60="","",
IF(OR($H$60="Corrupción",$H$60="Lavado de Activos",$H$60="Financiación del Terrorismo",$H$60="Corrupción en Trámites, OPAs y Consultas de Acceso a la Información Pública"),"No Aplica",'5. Valoración de Controles'!H60))</f>
        <v/>
      </c>
      <c r="R60" s="27" t="str">
        <f>IF($H$60="","",
IF(OR($H$60="Corrupción",$H$60="Lavado de Activos",$H$60="Financiación del Terrorismo",$H$60="Corrupción en Trámites, OPAs y Consultas de Acceso a la Información Pública"),'6.Valoración Control Corrupción'!E60,"No Aplica"))</f>
        <v/>
      </c>
      <c r="S60" s="27" t="str">
        <f>IF($H$60="","",
IF(OR($H$60="Corrupción",$H$60="Lavado de Activos",$H$60="Financiación del Terrorismo",$H$60="Corrupción en Trámites, OPAs y Consultas de Acceso a la Información Pública"),'6.Valoración Control Corrupción'!F60,"No Aplica"))</f>
        <v/>
      </c>
      <c r="T60" s="27" t="str">
        <f>IF($H$60="","",
IF(OR($H$60="Corrupción",$H$60="Lavado de Activos",$H$60="Financiación del Terrorismo",$H$60="Corrupción en Trámites, OPAs y Consultas de Acceso a la Información Pública"),'6.Valoración Control Corrupción'!G60,"No Aplica"))</f>
        <v/>
      </c>
      <c r="U60" s="27" t="str">
        <f>IF($H$60="","",
IF(OR($H$60="Corrupción",$H$60="Lavado de Activos",$H$60="Financiación del Terrorismo",$H$60="Corrupción en Trámites, OPAs y Consultas de Acceso a la Información Pública"),'6.Valoración Control Corrupción'!H60,"No Aplica"))</f>
        <v/>
      </c>
      <c r="V60" s="27" t="str">
        <f>IF($H$60="","",
IF(OR($H$60="Corrupción",$H$60="Lavado de Activos",$H$60="Financiación del Terrorismo",$H$60="Corrupción en Trámites, OPAs y Consultas de Acceso a la Información Pública"),'6.Valoración Control Corrupción'!I60,"No Aplica"))</f>
        <v/>
      </c>
      <c r="W60" s="27"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9"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9"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7"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8"/>
      <c r="AN60" s="109"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3"/>
      <c r="AP60" s="114"/>
      <c r="AQ60" s="114" t="str">
        <f>IF(AO60="","","∑ Peso porcentual de cada acción definida")</f>
        <v/>
      </c>
      <c r="AR60" s="94"/>
      <c r="AS60" s="3"/>
      <c r="AT60" s="3"/>
      <c r="AU60" s="3"/>
      <c r="AV60" s="3"/>
      <c r="AW60" s="3"/>
      <c r="AX60" s="3"/>
      <c r="AY60" s="3"/>
      <c r="AZ60" s="3"/>
      <c r="BA60" s="3"/>
      <c r="BB60" s="3"/>
      <c r="BC60" s="3"/>
      <c r="BD60" s="3"/>
      <c r="BE60" s="3"/>
      <c r="BF60" s="3"/>
      <c r="BG60" s="3"/>
      <c r="BH60" s="3"/>
      <c r="BI60" s="3"/>
      <c r="BJ60" s="3"/>
      <c r="BK60" s="3"/>
      <c r="BL60" s="3"/>
    </row>
    <row r="61" spans="1:64" ht="31.5" customHeight="1">
      <c r="A61" s="88"/>
      <c r="B61" s="88"/>
      <c r="C61" s="88"/>
      <c r="D61" s="88"/>
      <c r="E61" s="88"/>
      <c r="F61" s="88"/>
      <c r="G61" s="88"/>
      <c r="H61" s="88"/>
      <c r="I61" s="88"/>
      <c r="J61" s="88"/>
      <c r="K61" s="88"/>
      <c r="L61" s="88"/>
      <c r="M61" s="88"/>
      <c r="N61" s="88"/>
      <c r="O61" s="88"/>
      <c r="P61" s="88"/>
      <c r="Q61" s="27" t="str">
        <f>IF($H$60="","",
IF(OR($H$60="Corrupción",$H$60="Lavado de Activos",$H$60="Financiación del Terrorismo",$H$60="Corrupción en Trámites, OPAs y Consultas de Acceso a la Información Pública"),"No Aplica",'5. Valoración de Controles'!H61))</f>
        <v/>
      </c>
      <c r="R61" s="27" t="str">
        <f>IF($H$60="","",
IF(OR($H$60="Corrupción",$H$60="Lavado de Activos",$H$60="Financiación del Terrorismo",$H$60="Corrupción en Trámites, OPAs y Consultas de Acceso a la Información Pública"),'6.Valoración Control Corrupción'!E61,"No Aplica"))</f>
        <v/>
      </c>
      <c r="S61" s="27" t="str">
        <f>IF($H$60="","",
IF(OR($H$60="Corrupción",$H$60="Lavado de Activos",$H$60="Financiación del Terrorismo",$H$60="Corrupción en Trámites, OPAs y Consultas de Acceso a la Información Pública"),'6.Valoración Control Corrupción'!F61,"No Aplica"))</f>
        <v/>
      </c>
      <c r="T61" s="27" t="str">
        <f>IF($H$60="","",
IF(OR($H$60="Corrupción",$H$60="Lavado de Activos",$H$60="Financiación del Terrorismo",$H$60="Corrupción en Trámites, OPAs y Consultas de Acceso a la Información Pública"),'6.Valoración Control Corrupción'!G61,"No Aplica"))</f>
        <v/>
      </c>
      <c r="U61" s="27" t="str">
        <f>IF($H$60="","",
IF(OR($H$60="Corrupción",$H$60="Lavado de Activos",$H$60="Financiación del Terrorismo",$H$60="Corrupción en Trámites, OPAs y Consultas de Acceso a la Información Pública"),'6.Valoración Control Corrupción'!H61,"No Aplica"))</f>
        <v/>
      </c>
      <c r="V61" s="27" t="str">
        <f>IF($H$60="","",
IF(OR($H$60="Corrupción",$H$60="Lavado de Activos",$H$60="Financiación del Terrorismo",$H$60="Corrupción en Trámites, OPAs y Consultas de Acceso a la Información Pública"),'6.Valoración Control Corrupción'!I61,"No Aplica"))</f>
        <v/>
      </c>
      <c r="W61" s="27"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8"/>
      <c r="AI61" s="88"/>
      <c r="AJ61" s="88"/>
      <c r="AK61" s="88"/>
      <c r="AL61" s="88"/>
      <c r="AM61" s="88"/>
      <c r="AN61" s="88"/>
      <c r="AO61" s="88"/>
      <c r="AP61" s="88"/>
      <c r="AQ61" s="88"/>
      <c r="AR61" s="88"/>
      <c r="AS61" s="2"/>
      <c r="AT61" s="2"/>
      <c r="AU61" s="2"/>
      <c r="AV61" s="2"/>
      <c r="AW61" s="2"/>
      <c r="AX61" s="2"/>
      <c r="AY61" s="2"/>
      <c r="AZ61" s="2"/>
      <c r="BA61" s="2"/>
      <c r="BB61" s="2"/>
      <c r="BC61" s="2"/>
      <c r="BD61" s="2"/>
      <c r="BE61" s="2"/>
      <c r="BF61" s="2"/>
      <c r="BG61" s="2"/>
      <c r="BH61" s="2"/>
      <c r="BI61" s="2"/>
      <c r="BJ61" s="2"/>
      <c r="BK61" s="2"/>
      <c r="BL61" s="2"/>
    </row>
    <row r="62" spans="1:64" ht="31.5" customHeight="1">
      <c r="A62" s="83"/>
      <c r="B62" s="83"/>
      <c r="C62" s="83"/>
      <c r="D62" s="83"/>
      <c r="E62" s="83"/>
      <c r="F62" s="83"/>
      <c r="G62" s="83"/>
      <c r="H62" s="83"/>
      <c r="I62" s="83"/>
      <c r="J62" s="83"/>
      <c r="K62" s="83"/>
      <c r="L62" s="83"/>
      <c r="M62" s="83"/>
      <c r="N62" s="83"/>
      <c r="O62" s="83"/>
      <c r="P62" s="83"/>
      <c r="Q62" s="27" t="str">
        <f>IF($H$60="","",
IF(OR($H$60="Corrupción",$H$60="Lavado de Activos",$H$60="Financiación del Terrorismo",$H$60="Corrupción en Trámites, OPAs y Consultas de Acceso a la Información Pública"),"No Aplica",'5. Valoración de Controles'!H62))</f>
        <v/>
      </c>
      <c r="R62" s="27" t="str">
        <f>IF($H$60="","",
IF(OR($H$60="Corrupción",$H$60="Lavado de Activos",$H$60="Financiación del Terrorismo",$H$60="Corrupción en Trámites, OPAs y Consultas de Acceso a la Información Pública"),'6.Valoración Control Corrupción'!E62,"No Aplica"))</f>
        <v/>
      </c>
      <c r="S62" s="27" t="str">
        <f>IF($H$60="","",
IF(OR($H$60="Corrupción",$H$60="Lavado de Activos",$H$60="Financiación del Terrorismo",$H$60="Corrupción en Trámites, OPAs y Consultas de Acceso a la Información Pública"),'6.Valoración Control Corrupción'!F62,"No Aplica"))</f>
        <v/>
      </c>
      <c r="T62" s="27" t="str">
        <f>IF($H$60="","",
IF(OR($H$60="Corrupción",$H$60="Lavado de Activos",$H$60="Financiación del Terrorismo",$H$60="Corrupción en Trámites, OPAs y Consultas de Acceso a la Información Pública"),'6.Valoración Control Corrupción'!G62,"No Aplica"))</f>
        <v/>
      </c>
      <c r="U62" s="27" t="str">
        <f>IF($H$60="","",
IF(OR($H$60="Corrupción",$H$60="Lavado de Activos",$H$60="Financiación del Terrorismo",$H$60="Corrupción en Trámites, OPAs y Consultas de Acceso a la Información Pública"),'6.Valoración Control Corrupción'!H62,"No Aplica"))</f>
        <v/>
      </c>
      <c r="V62" s="27" t="str">
        <f>IF($H$60="","",
IF(OR($H$60="Corrupción",$H$60="Lavado de Activos",$H$60="Financiación del Terrorismo",$H$60="Corrupción en Trámites, OPAs y Consultas de Acceso a la Información Pública"),'6.Valoración Control Corrupción'!I62,"No Aplica"))</f>
        <v/>
      </c>
      <c r="W62" s="27"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3"/>
      <c r="AI62" s="83"/>
      <c r="AJ62" s="83"/>
      <c r="AK62" s="83"/>
      <c r="AL62" s="83"/>
      <c r="AM62" s="83"/>
      <c r="AN62" s="83"/>
      <c r="AO62" s="83"/>
      <c r="AP62" s="83"/>
      <c r="AQ62" s="83"/>
      <c r="AR62" s="83"/>
      <c r="AS62" s="2"/>
      <c r="AT62" s="2"/>
      <c r="AU62" s="2"/>
      <c r="AV62" s="2"/>
      <c r="AW62" s="2"/>
      <c r="AX62" s="2"/>
      <c r="AY62" s="2"/>
      <c r="AZ62" s="2"/>
      <c r="BA62" s="2"/>
      <c r="BB62" s="2"/>
      <c r="BC62" s="2"/>
      <c r="BD62" s="2"/>
      <c r="BE62" s="2"/>
      <c r="BF62" s="2"/>
      <c r="BG62" s="2"/>
      <c r="BH62" s="2"/>
      <c r="BI62" s="2"/>
      <c r="BJ62" s="2"/>
      <c r="BK62" s="2"/>
      <c r="BL62" s="2"/>
    </row>
    <row r="63" spans="1:64" ht="31.5" customHeight="1">
      <c r="A63" s="93">
        <v>19</v>
      </c>
      <c r="B63" s="94" t="str">
        <f>'2. Identificación del Riesgo'!B63:B65</f>
        <v/>
      </c>
      <c r="C63" s="94" t="str">
        <f>IF('2. Identificación del Riesgo'!C63:C65="","",'2. Identificación del Riesgo'!C63:C65)</f>
        <v/>
      </c>
      <c r="D63" s="94" t="str">
        <f>IF('2. Identificación del Riesgo'!D63:D65="","",'2. Identificación del Riesgo'!D63:D65)</f>
        <v/>
      </c>
      <c r="E63" s="94" t="str">
        <f>IF('2. Identificación del Riesgo'!E63:E65="","",'2. Identificación del Riesgo'!E63:E65)</f>
        <v/>
      </c>
      <c r="F63" s="94" t="str">
        <f>IF('2. Identificación del Riesgo'!F63:F65="","",'2. Identificación del Riesgo'!F63:F65)</f>
        <v/>
      </c>
      <c r="G63" s="94" t="str">
        <f>IF('2. Identificación del Riesgo'!G63:G65="","",'2. Identificación del Riesgo'!G63:G65)</f>
        <v/>
      </c>
      <c r="H63" s="94" t="str">
        <f>IF('2. Identificación del Riesgo'!H63:H65="","",'2. Identificación del Riesgo'!H63:H65)</f>
        <v/>
      </c>
      <c r="I63" s="94" t="str">
        <f>IF('2. Identificación del Riesgo'!I63:I65="","",'2. Identificación del Riesgo'!I63:I65)</f>
        <v/>
      </c>
      <c r="J63" s="94" t="str">
        <f>IF('2. Identificación del Riesgo'!J63:J65="","",'2. Identificación del Riesgo'!J63:J65)</f>
        <v/>
      </c>
      <c r="K63" s="99" t="str">
        <f>'2. Identificación del Riesgo'!K63:K65</f>
        <v/>
      </c>
      <c r="L63" s="96" t="str">
        <f>'2. Identificación del Riesgo'!L63:L65</f>
        <v/>
      </c>
      <c r="M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9" t="str">
        <f>'2. Identificación del Riesgo'!N63:N65</f>
        <v/>
      </c>
      <c r="O63" s="96" t="str">
        <f>'2. Identificación del Riesgo'!O63:O65</f>
        <v/>
      </c>
      <c r="P63" s="97" t="str">
        <f>'2. Identificación del Riesgo'!P63:P65</f>
        <v/>
      </c>
      <c r="Q63" s="27" t="str">
        <f>IF($H$63="","",
IF(OR($H$63="Corrupción",$H$63="Lavado de Activos",$H$63="Financiación del Terrorismo",$H$63="Corrupción en Trámites, OPAs y Consultas de Acceso a la Información Pública"),"No Aplica",'5. Valoración de Controles'!H63))</f>
        <v/>
      </c>
      <c r="R63" s="27" t="str">
        <f>IF($H$63="","",
IF(OR($H$63="Corrupción",$H$63="Lavado de Activos",$H$63="Financiación del Terrorismo",$H$63="Corrupción en Trámites, OPAs y Consultas de Acceso a la Información Pública"),'6.Valoración Control Corrupción'!E63,"No Aplica"))</f>
        <v/>
      </c>
      <c r="S63" s="27" t="str">
        <f>IF($H$63="","",
IF(OR($H$63="Corrupción",$H$63="Lavado de Activos",$H$63="Financiación del Terrorismo",$H$63="Corrupción en Trámites, OPAs y Consultas de Acceso a la Información Pública"),'6.Valoración Control Corrupción'!F63,"No Aplica"))</f>
        <v/>
      </c>
      <c r="T63" s="27" t="str">
        <f>IF($H$63="","",
IF(OR($H$63="Corrupción",$H$63="Lavado de Activos",$H$63="Financiación del Terrorismo",$H$63="Corrupción en Trámites, OPAs y Consultas de Acceso a la Información Pública"),'6.Valoración Control Corrupción'!G63,"No Aplica"))</f>
        <v/>
      </c>
      <c r="U63" s="27" t="str">
        <f>IF($H$63="","",
IF(OR($H$63="Corrupción",$H$63="Lavado de Activos",$H$63="Financiación del Terrorismo",$H$63="Corrupción en Trámites, OPAs y Consultas de Acceso a la Información Pública"),'6.Valoración Control Corrupción'!H63,"No Aplica"))</f>
        <v/>
      </c>
      <c r="V63" s="27" t="str">
        <f>IF($H$63="","",
IF(OR($H$63="Corrupción",$H$63="Lavado de Activos",$H$63="Financiación del Terrorismo",$H$63="Corrupción en Trámites, OPAs y Consultas de Acceso a la Información Pública"),'6.Valoración Control Corrupción'!I63,"No Aplica"))</f>
        <v/>
      </c>
      <c r="W63" s="27"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9"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9"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7"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8"/>
      <c r="AN63" s="109"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3"/>
      <c r="AP63" s="114"/>
      <c r="AQ63" s="114" t="str">
        <f>IF(AO63="","","∑ Peso porcentual de cada acción definida")</f>
        <v/>
      </c>
      <c r="AR63" s="94"/>
      <c r="AS63" s="3"/>
      <c r="AT63" s="3"/>
      <c r="AU63" s="3"/>
      <c r="AV63" s="3"/>
      <c r="AW63" s="3"/>
      <c r="AX63" s="3"/>
      <c r="AY63" s="3"/>
      <c r="AZ63" s="3"/>
      <c r="BA63" s="3"/>
      <c r="BB63" s="3"/>
      <c r="BC63" s="3"/>
      <c r="BD63" s="3"/>
      <c r="BE63" s="3"/>
      <c r="BF63" s="3"/>
      <c r="BG63" s="3"/>
      <c r="BH63" s="3"/>
      <c r="BI63" s="3"/>
      <c r="BJ63" s="3"/>
      <c r="BK63" s="3"/>
      <c r="BL63" s="3"/>
    </row>
    <row r="64" spans="1:64" ht="31.5" customHeight="1">
      <c r="A64" s="88"/>
      <c r="B64" s="88"/>
      <c r="C64" s="88"/>
      <c r="D64" s="88"/>
      <c r="E64" s="88"/>
      <c r="F64" s="88"/>
      <c r="G64" s="88"/>
      <c r="H64" s="88"/>
      <c r="I64" s="88"/>
      <c r="J64" s="88"/>
      <c r="K64" s="88"/>
      <c r="L64" s="88"/>
      <c r="M64" s="88"/>
      <c r="N64" s="88"/>
      <c r="O64" s="88"/>
      <c r="P64" s="88"/>
      <c r="Q64" s="27" t="str">
        <f>IF($H$63="","",
IF(OR($H$63="Corrupción",$H$63="Lavado de Activos",$H$63="Financiación del Terrorismo",$H$63="Corrupción en Trámites, OPAs y Consultas de Acceso a la Información Pública"),"No Aplica",'5. Valoración de Controles'!H64))</f>
        <v/>
      </c>
      <c r="R64" s="27" t="str">
        <f>IF($H$63="","",
IF(OR($H$63="Corrupción",$H$63="Lavado de Activos",$H$63="Financiación del Terrorismo",$H$63="Corrupción en Trámites, OPAs y Consultas de Acceso a la Información Pública"),'6.Valoración Control Corrupción'!E64,"No Aplica"))</f>
        <v/>
      </c>
      <c r="S64" s="27" t="str">
        <f>IF($H$63="","",
IF(OR($H$63="Corrupción",$H$63="Lavado de Activos",$H$63="Financiación del Terrorismo",$H$63="Corrupción en Trámites, OPAs y Consultas de Acceso a la Información Pública"),'6.Valoración Control Corrupción'!F64,"No Aplica"))</f>
        <v/>
      </c>
      <c r="T64" s="27" t="str">
        <f>IF($H$63="","",
IF(OR($H$63="Corrupción",$H$63="Lavado de Activos",$H$63="Financiación del Terrorismo",$H$63="Corrupción en Trámites, OPAs y Consultas de Acceso a la Información Pública"),'6.Valoración Control Corrupción'!G64,"No Aplica"))</f>
        <v/>
      </c>
      <c r="U64" s="27" t="str">
        <f>IF($H$63="","",
IF(OR($H$63="Corrupción",$H$63="Lavado de Activos",$H$63="Financiación del Terrorismo",$H$63="Corrupción en Trámites, OPAs y Consultas de Acceso a la Información Pública"),'6.Valoración Control Corrupción'!H64,"No Aplica"))</f>
        <v/>
      </c>
      <c r="V64" s="27" t="str">
        <f>IF($H$63="","",
IF(OR($H$63="Corrupción",$H$63="Lavado de Activos",$H$63="Financiación del Terrorismo",$H$63="Corrupción en Trámites, OPAs y Consultas de Acceso a la Información Pública"),'6.Valoración Control Corrupción'!I64,"No Aplica"))</f>
        <v/>
      </c>
      <c r="W64" s="27"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8"/>
      <c r="AI64" s="88"/>
      <c r="AJ64" s="88"/>
      <c r="AK64" s="88"/>
      <c r="AL64" s="88"/>
      <c r="AM64" s="88"/>
      <c r="AN64" s="88"/>
      <c r="AO64" s="88"/>
      <c r="AP64" s="88"/>
      <c r="AQ64" s="88"/>
      <c r="AR64" s="88"/>
      <c r="AS64" s="2"/>
      <c r="AT64" s="2"/>
      <c r="AU64" s="2"/>
      <c r="AV64" s="2"/>
      <c r="AW64" s="2"/>
      <c r="AX64" s="2"/>
      <c r="AY64" s="2"/>
      <c r="AZ64" s="2"/>
      <c r="BA64" s="2"/>
      <c r="BB64" s="2"/>
      <c r="BC64" s="2"/>
      <c r="BD64" s="2"/>
      <c r="BE64" s="2"/>
      <c r="BF64" s="2"/>
      <c r="BG64" s="2"/>
      <c r="BH64" s="2"/>
      <c r="BI64" s="2"/>
      <c r="BJ64" s="2"/>
      <c r="BK64" s="2"/>
      <c r="BL64" s="2"/>
    </row>
    <row r="65" spans="1:64" ht="31.5" customHeight="1">
      <c r="A65" s="83"/>
      <c r="B65" s="83"/>
      <c r="C65" s="83"/>
      <c r="D65" s="83"/>
      <c r="E65" s="83"/>
      <c r="F65" s="83"/>
      <c r="G65" s="83"/>
      <c r="H65" s="83"/>
      <c r="I65" s="83"/>
      <c r="J65" s="83"/>
      <c r="K65" s="83"/>
      <c r="L65" s="83"/>
      <c r="M65" s="83"/>
      <c r="N65" s="83"/>
      <c r="O65" s="83"/>
      <c r="P65" s="83"/>
      <c r="Q65" s="27" t="str">
        <f>IF($H$63="","",
IF(OR($H$63="Corrupción",$H$63="Lavado de Activos",$H$63="Financiación del Terrorismo",$H$63="Corrupción en Trámites, OPAs y Consultas de Acceso a la Información Pública"),"No Aplica",'5. Valoración de Controles'!H65))</f>
        <v/>
      </c>
      <c r="R65" s="27" t="str">
        <f>IF($H$63="","",
IF(OR($H$63="Corrupción",$H$63="Lavado de Activos",$H$63="Financiación del Terrorismo",$H$63="Corrupción en Trámites, OPAs y Consultas de Acceso a la Información Pública"),'6.Valoración Control Corrupción'!E65,"No Aplica"))</f>
        <v/>
      </c>
      <c r="S65" s="27" t="str">
        <f>IF($H$63="","",
IF(OR($H$63="Corrupción",$H$63="Lavado de Activos",$H$63="Financiación del Terrorismo",$H$63="Corrupción en Trámites, OPAs y Consultas de Acceso a la Información Pública"),'6.Valoración Control Corrupción'!F65,"No Aplica"))</f>
        <v/>
      </c>
      <c r="T65" s="27" t="str">
        <f>IF($H$63="","",
IF(OR($H$63="Corrupción",$H$63="Lavado de Activos",$H$63="Financiación del Terrorismo",$H$63="Corrupción en Trámites, OPAs y Consultas de Acceso a la Información Pública"),'6.Valoración Control Corrupción'!G65,"No Aplica"))</f>
        <v/>
      </c>
      <c r="U65" s="27" t="str">
        <f>IF($H$63="","",
IF(OR($H$63="Corrupción",$H$63="Lavado de Activos",$H$63="Financiación del Terrorismo",$H$63="Corrupción en Trámites, OPAs y Consultas de Acceso a la Información Pública"),'6.Valoración Control Corrupción'!H65,"No Aplica"))</f>
        <v/>
      </c>
      <c r="V65" s="27" t="str">
        <f>IF($H$63="","",
IF(OR($H$63="Corrupción",$H$63="Lavado de Activos",$H$63="Financiación del Terrorismo",$H$63="Corrupción en Trámites, OPAs y Consultas de Acceso a la Información Pública"),'6.Valoración Control Corrupción'!I65,"No Aplica"))</f>
        <v/>
      </c>
      <c r="W65" s="27"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3"/>
      <c r="AI65" s="83"/>
      <c r="AJ65" s="83"/>
      <c r="AK65" s="83"/>
      <c r="AL65" s="83"/>
      <c r="AM65" s="83"/>
      <c r="AN65" s="83"/>
      <c r="AO65" s="83"/>
      <c r="AP65" s="83"/>
      <c r="AQ65" s="83"/>
      <c r="AR65" s="83"/>
      <c r="AS65" s="2"/>
      <c r="AT65" s="2"/>
      <c r="AU65" s="2"/>
      <c r="AV65" s="2"/>
      <c r="AW65" s="2"/>
      <c r="AX65" s="2"/>
      <c r="AY65" s="2"/>
      <c r="AZ65" s="2"/>
      <c r="BA65" s="2"/>
      <c r="BB65" s="2"/>
      <c r="BC65" s="2"/>
      <c r="BD65" s="2"/>
      <c r="BE65" s="2"/>
      <c r="BF65" s="2"/>
      <c r="BG65" s="2"/>
      <c r="BH65" s="2"/>
      <c r="BI65" s="2"/>
      <c r="BJ65" s="2"/>
      <c r="BK65" s="2"/>
      <c r="BL65" s="2"/>
    </row>
    <row r="66" spans="1:64" ht="31.5" customHeight="1">
      <c r="A66" s="93">
        <v>20</v>
      </c>
      <c r="B66" s="94" t="str">
        <f>'2. Identificación del Riesgo'!B66:B68</f>
        <v/>
      </c>
      <c r="C66" s="94" t="str">
        <f>IF('2. Identificación del Riesgo'!C66:C68="","",'2. Identificación del Riesgo'!C66:C68)</f>
        <v/>
      </c>
      <c r="D66" s="94" t="str">
        <f>IF('2. Identificación del Riesgo'!D66:D68="","",'2. Identificación del Riesgo'!D66:D68)</f>
        <v/>
      </c>
      <c r="E66" s="94" t="str">
        <f>IF('2. Identificación del Riesgo'!E66:E68="","",'2. Identificación del Riesgo'!E66:E68)</f>
        <v/>
      </c>
      <c r="F66" s="94" t="str">
        <f>IF('2. Identificación del Riesgo'!F66:F68="","",'2. Identificación del Riesgo'!F66:F68)</f>
        <v/>
      </c>
      <c r="G66" s="94" t="str">
        <f>IF('2. Identificación del Riesgo'!G66:G68="","",'2. Identificación del Riesgo'!G66:G68)</f>
        <v/>
      </c>
      <c r="H66" s="94" t="str">
        <f>IF('2. Identificación del Riesgo'!H66:H68="","",'2. Identificación del Riesgo'!H66:H68)</f>
        <v/>
      </c>
      <c r="I66" s="94" t="str">
        <f>IF('2. Identificación del Riesgo'!I66:I68="","",'2. Identificación del Riesgo'!I66:I68)</f>
        <v/>
      </c>
      <c r="J66" s="94" t="str">
        <f>IF('2. Identificación del Riesgo'!J66:J68="","",'2. Identificación del Riesgo'!J66:J68)</f>
        <v/>
      </c>
      <c r="K66" s="99" t="str">
        <f>'2. Identificación del Riesgo'!K66:K68</f>
        <v/>
      </c>
      <c r="L66" s="96" t="str">
        <f>'2. Identificación del Riesgo'!L66:L68</f>
        <v/>
      </c>
      <c r="M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9" t="str">
        <f>'2. Identificación del Riesgo'!N66:N68</f>
        <v/>
      </c>
      <c r="O66" s="96" t="str">
        <f>'2. Identificación del Riesgo'!O66:O68</f>
        <v/>
      </c>
      <c r="P66" s="97" t="str">
        <f>'2. Identificación del Riesgo'!P66:P68</f>
        <v/>
      </c>
      <c r="Q66" s="27" t="str">
        <f>IF($H$66="","",
IF(OR($H$66="Corrupción",$H$66="Lavado de Activos",$H$66="Financiación del Terrorismo",$H$66="Corrupción en Trámites, OPAs y Consultas de Acceso a la Información Pública"),"No Aplica",'5. Valoración de Controles'!H66))</f>
        <v/>
      </c>
      <c r="R66" s="27" t="str">
        <f>IF($H$66="","",
IF(OR($H$66="Corrupción",$H$66="Lavado de Activos",$H$66="Financiación del Terrorismo",$H$66="Corrupción en Trámites, OPAs y Consultas de Acceso a la Información Pública"),'6.Valoración Control Corrupción'!E66,"No Aplica"))</f>
        <v/>
      </c>
      <c r="S66" s="27" t="str">
        <f>IF($H$66="","",
IF(OR($H$66="Corrupción",$H$66="Lavado de Activos",$H$66="Financiación del Terrorismo",$H$66="Corrupción en Trámites, OPAs y Consultas de Acceso a la Información Pública"),'6.Valoración Control Corrupción'!F66,"No Aplica"))</f>
        <v/>
      </c>
      <c r="T66" s="27" t="str">
        <f>IF($H$66="","",
IF(OR($H$66="Corrupción",$H$66="Lavado de Activos",$H$66="Financiación del Terrorismo",$H$66="Corrupción en Trámites, OPAs y Consultas de Acceso a la Información Pública"),'6.Valoración Control Corrupción'!G66,"No Aplica"))</f>
        <v/>
      </c>
      <c r="U66" s="27" t="str">
        <f>IF($H$66="","",
IF(OR($H$66="Corrupción",$H$66="Lavado de Activos",$H$66="Financiación del Terrorismo",$H$66="Corrupción en Trámites, OPAs y Consultas de Acceso a la Información Pública"),'6.Valoración Control Corrupción'!H66,"No Aplica"))</f>
        <v/>
      </c>
      <c r="V66" s="27" t="str">
        <f>IF($H$66="","",
IF(OR($H$66="Corrupción",$H$66="Lavado de Activos",$H$66="Financiación del Terrorismo",$H$66="Corrupción en Trámites, OPAs y Consultas de Acceso a la Información Pública"),'6.Valoración Control Corrupción'!I66,"No Aplica"))</f>
        <v/>
      </c>
      <c r="W66" s="27"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9"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9"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7"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8"/>
      <c r="AN66" s="109"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3"/>
      <c r="AP66" s="114"/>
      <c r="AQ66" s="114" t="str">
        <f>IF(AO66="","","∑ Peso porcentual de cada acción definida")</f>
        <v/>
      </c>
      <c r="AR66" s="94"/>
      <c r="AS66" s="3"/>
      <c r="AT66" s="3"/>
      <c r="AU66" s="3"/>
      <c r="AV66" s="3"/>
      <c r="AW66" s="3"/>
      <c r="AX66" s="3"/>
      <c r="AY66" s="3"/>
      <c r="AZ66" s="3"/>
      <c r="BA66" s="3"/>
      <c r="BB66" s="3"/>
      <c r="BC66" s="3"/>
      <c r="BD66" s="3"/>
      <c r="BE66" s="3"/>
      <c r="BF66" s="3"/>
      <c r="BG66" s="3"/>
      <c r="BH66" s="3"/>
      <c r="BI66" s="3"/>
      <c r="BJ66" s="3"/>
      <c r="BK66" s="3"/>
      <c r="BL66" s="3"/>
    </row>
    <row r="67" spans="1:64" ht="31.5" customHeight="1">
      <c r="A67" s="88"/>
      <c r="B67" s="88"/>
      <c r="C67" s="88"/>
      <c r="D67" s="88"/>
      <c r="E67" s="88"/>
      <c r="F67" s="88"/>
      <c r="G67" s="88"/>
      <c r="H67" s="88"/>
      <c r="I67" s="88"/>
      <c r="J67" s="88"/>
      <c r="K67" s="88"/>
      <c r="L67" s="88"/>
      <c r="M67" s="88"/>
      <c r="N67" s="88"/>
      <c r="O67" s="88"/>
      <c r="P67" s="88"/>
      <c r="Q67" s="27" t="str">
        <f>IF($H$66="","",
IF(OR($H$66="Corrupción",$H$66="Lavado de Activos",$H$66="Financiación del Terrorismo",$H$66="Corrupción en Trámites, OPAs y Consultas de Acceso a la Información Pública"),"No Aplica",'5. Valoración de Controles'!H67))</f>
        <v/>
      </c>
      <c r="R67" s="27" t="str">
        <f>IF($H$66="","",
IF(OR($H$66="Corrupción",$H$66="Lavado de Activos",$H$66="Financiación del Terrorismo",$H$66="Corrupción en Trámites, OPAs y Consultas de Acceso a la Información Pública"),'6.Valoración Control Corrupción'!E67,"No Aplica"))</f>
        <v/>
      </c>
      <c r="S67" s="27" t="str">
        <f>IF($H$66="","",
IF(OR($H$66="Corrupción",$H$66="Lavado de Activos",$H$66="Financiación del Terrorismo",$H$66="Corrupción en Trámites, OPAs y Consultas de Acceso a la Información Pública"),'6.Valoración Control Corrupción'!F67,"No Aplica"))</f>
        <v/>
      </c>
      <c r="T67" s="27" t="str">
        <f>IF($H$66="","",
IF(OR($H$66="Corrupción",$H$66="Lavado de Activos",$H$66="Financiación del Terrorismo",$H$66="Corrupción en Trámites, OPAs y Consultas de Acceso a la Información Pública"),'6.Valoración Control Corrupción'!G67,"No Aplica"))</f>
        <v/>
      </c>
      <c r="U67" s="27" t="str">
        <f>IF($H$66="","",
IF(OR($H$66="Corrupción",$H$66="Lavado de Activos",$H$66="Financiación del Terrorismo",$H$66="Corrupción en Trámites, OPAs y Consultas de Acceso a la Información Pública"),'6.Valoración Control Corrupción'!H67,"No Aplica"))</f>
        <v/>
      </c>
      <c r="V67" s="27" t="str">
        <f>IF($H$66="","",
IF(OR($H$66="Corrupción",$H$66="Lavado de Activos",$H$66="Financiación del Terrorismo",$H$66="Corrupción en Trámites, OPAs y Consultas de Acceso a la Información Pública"),'6.Valoración Control Corrupción'!I67,"No Aplica"))</f>
        <v/>
      </c>
      <c r="W67" s="27"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8"/>
      <c r="AI67" s="88"/>
      <c r="AJ67" s="88"/>
      <c r="AK67" s="88"/>
      <c r="AL67" s="88"/>
      <c r="AM67" s="88"/>
      <c r="AN67" s="88"/>
      <c r="AO67" s="88"/>
      <c r="AP67" s="88"/>
      <c r="AQ67" s="88"/>
      <c r="AR67" s="88"/>
      <c r="AS67" s="2"/>
      <c r="AT67" s="2"/>
      <c r="AU67" s="2"/>
      <c r="AV67" s="2"/>
      <c r="AW67" s="2"/>
      <c r="AX67" s="2"/>
      <c r="AY67" s="2"/>
      <c r="AZ67" s="2"/>
      <c r="BA67" s="2"/>
      <c r="BB67" s="2"/>
      <c r="BC67" s="2"/>
      <c r="BD67" s="2"/>
      <c r="BE67" s="2"/>
      <c r="BF67" s="2"/>
      <c r="BG67" s="2"/>
      <c r="BH67" s="2"/>
      <c r="BI67" s="2"/>
      <c r="BJ67" s="2"/>
      <c r="BK67" s="2"/>
      <c r="BL67" s="2"/>
    </row>
    <row r="68" spans="1:64" ht="31.5" customHeight="1">
      <c r="A68" s="83"/>
      <c r="B68" s="83"/>
      <c r="C68" s="83"/>
      <c r="D68" s="83"/>
      <c r="E68" s="83"/>
      <c r="F68" s="83"/>
      <c r="G68" s="83"/>
      <c r="H68" s="83"/>
      <c r="I68" s="83"/>
      <c r="J68" s="83"/>
      <c r="K68" s="83"/>
      <c r="L68" s="83"/>
      <c r="M68" s="83"/>
      <c r="N68" s="83"/>
      <c r="O68" s="83"/>
      <c r="P68" s="83"/>
      <c r="Q68" s="27" t="str">
        <f>IF($H$66="","",
IF(OR($H$66="Corrupción",$H$66="Lavado de Activos",$H$66="Financiación del Terrorismo",$H$66="Corrupción en Trámites, OPAs y Consultas de Acceso a la Información Pública"),"No Aplica",'5. Valoración de Controles'!H68))</f>
        <v/>
      </c>
      <c r="R68" s="27" t="str">
        <f>IF($H$66="","",
IF(OR($H$66="Corrupción",$H$66="Lavado de Activos",$H$66="Financiación del Terrorismo",$H$66="Corrupción en Trámites, OPAs y Consultas de Acceso a la Información Pública"),'6.Valoración Control Corrupción'!E68,"No Aplica"))</f>
        <v/>
      </c>
      <c r="S68" s="27" t="str">
        <f>IF($H$66="","",
IF(OR($H$66="Corrupción",$H$66="Lavado de Activos",$H$66="Financiación del Terrorismo",$H$66="Corrupción en Trámites, OPAs y Consultas de Acceso a la Información Pública"),'6.Valoración Control Corrupción'!F68,"No Aplica"))</f>
        <v/>
      </c>
      <c r="T68" s="27" t="str">
        <f>IF($H$66="","",
IF(OR($H$66="Corrupción",$H$66="Lavado de Activos",$H$66="Financiación del Terrorismo",$H$66="Corrupción en Trámites, OPAs y Consultas de Acceso a la Información Pública"),'6.Valoración Control Corrupción'!G68,"No Aplica"))</f>
        <v/>
      </c>
      <c r="U68" s="27" t="str">
        <f>IF($H$66="","",
IF(OR($H$66="Corrupción",$H$66="Lavado de Activos",$H$66="Financiación del Terrorismo",$H$66="Corrupción en Trámites, OPAs y Consultas de Acceso a la Información Pública"),'6.Valoración Control Corrupción'!H68,"No Aplica"))</f>
        <v/>
      </c>
      <c r="V68" s="27" t="str">
        <f>IF($H$66="","",
IF(OR($H$66="Corrupción",$H$66="Lavado de Activos",$H$66="Financiación del Terrorismo",$H$66="Corrupción en Trámites, OPAs y Consultas de Acceso a la Información Pública"),'6.Valoración Control Corrupción'!I68,"No Aplica"))</f>
        <v/>
      </c>
      <c r="W68" s="27"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3"/>
      <c r="AI68" s="83"/>
      <c r="AJ68" s="83"/>
      <c r="AK68" s="83"/>
      <c r="AL68" s="83"/>
      <c r="AM68" s="83"/>
      <c r="AN68" s="83"/>
      <c r="AO68" s="83"/>
      <c r="AP68" s="83"/>
      <c r="AQ68" s="83"/>
      <c r="AR68" s="83"/>
      <c r="AS68" s="2"/>
      <c r="AT68" s="2"/>
      <c r="AU68" s="2"/>
      <c r="AV68" s="2"/>
      <c r="AW68" s="2"/>
      <c r="AX68" s="2"/>
      <c r="AY68" s="2"/>
      <c r="AZ68" s="2"/>
      <c r="BA68" s="2"/>
      <c r="BB68" s="2"/>
      <c r="BC68" s="2"/>
      <c r="BD68" s="2"/>
      <c r="BE68" s="2"/>
      <c r="BF68" s="2"/>
      <c r="BG68" s="2"/>
      <c r="BH68" s="2"/>
      <c r="BI68" s="2"/>
      <c r="BJ68" s="2"/>
      <c r="BK68" s="2"/>
      <c r="BL68" s="2"/>
    </row>
    <row r="69" spans="1:64" ht="14.2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4.25"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4.2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4.2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4.2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4.2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4.2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4.2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4.2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4.2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4.2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4.2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4.2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4.2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4.2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4.2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4.2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4.2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4.2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4.2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4.2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4.2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4.2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4.2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4.2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4.2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4.2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4.2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4.2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4.2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4.2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4.2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4.2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4.2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4.2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4.2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4.2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4.2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4.2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4.2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4.2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4.2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4.2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4.2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4.2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4.2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4.2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4.2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4.2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4.2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4.2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4.2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4.2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4.2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4.2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4.2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4.2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4.2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4.2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4.2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4.2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4.2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4.2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4.2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4.2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4.2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4.2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4.2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4.2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4.2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4.2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4.2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4.2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4.2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4.2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4.2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4.2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4.2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4.2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4.2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4.2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4.2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4.2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4.2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4.2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4.2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4.2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4.2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4.2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4.2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4.2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4.2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4.2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4.2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4.2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4.2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4.2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4.2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4.2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4.2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4.2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4.2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4.2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4.2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4.2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4.2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4.2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4.2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4.2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4.2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4.2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4.2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4.2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4.2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4.2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4.2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4.2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4.2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4.2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4.2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4.2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4.2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4.2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4.2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4.2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4.2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4.2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4.2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4.2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4.2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4.2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4.2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4.2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4.2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4.2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4.2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4.2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4.2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4.2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4.2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4.2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4.2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4.2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4.2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4.2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4.2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4.2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4.2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4.2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4.2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4.2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4.2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4.2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4.2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4.2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4.2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4.2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4.2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4.2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4.2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4.2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4.2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4.2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4.2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4.2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4.2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4.2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4.2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4.2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4.2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4.2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4.2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4.2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4.2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4.2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4.2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4.2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4.2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4.2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4.2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4.2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4.2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4.2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4.2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4.2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4.2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4.2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4.2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4.2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4.2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4.2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4.2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4.2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4.2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4.2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4.2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4.2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4.2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4.2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4.2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4.2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4.2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4.2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4.2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4.2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4.2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4.2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4.2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4.2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4.2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4.2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4.2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4.2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4.2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4.2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4.2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4.2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4.2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4.2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4.2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4.2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4.2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4.2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4.2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4.2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4.2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4.2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4.2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4.2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4.2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4.2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4.2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4.2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4.2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4.2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4.2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4.2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4.2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4.2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4.2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4.2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4.2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4.2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4.2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4.2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4.2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4.2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4.2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4.2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4.2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4.2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4.2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4.2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4.2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4.2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4.2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4.2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4.2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4.2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4.2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4.2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4.2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4.2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4.2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4.2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4.2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4.2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4.2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4.2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4.2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4.2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4.2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4.2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4.2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4.2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4.2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4.2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4.2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4.2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4.2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4.2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4.2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4.2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4.2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4.2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4.2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4.2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4.2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4.2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4.2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4.2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4.2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4.2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4.2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4.2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4.2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4.2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4.2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4.2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4.2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4.2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4.2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4.2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4.2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4.2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4.2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4.2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4.2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4.2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4.2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4.2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4.2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4.2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4.2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4.2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4.2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4.2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4.2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4.2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4.2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4.2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4.2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4.2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4.2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4.2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4.2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4.2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4.2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4.2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4.2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4.2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4.2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4.2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4.2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4.2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4.2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4.2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4.2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4.2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4.2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4.2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4.2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4.2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4.2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4.2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4.2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4.2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4.2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4.2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4.2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4.2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4.2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4.2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4.2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4.2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4.2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4.2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4.2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4.2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4.2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4.2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4.2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4.2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4.2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4.2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4.2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4.2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4.2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4.2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4.2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4.2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4.2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4.2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4.2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4.2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4.2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4.2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4.2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4.2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4.2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4.2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4.2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4.2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4.2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4.2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4.2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4.2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4.2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4.2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4.2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4.2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4.2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4.2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4.2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4.2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4.2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4.2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4.2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4.2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4.2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4.2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4.2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4.2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4.2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4.2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4.2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4.2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4.2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4.2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4.2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4.2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4.2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4.2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4.2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4.2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4.2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4.2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4.2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4.2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4.2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4.2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4.2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4.2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4.2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4.2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4.2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4.2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4.2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4.2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4.2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4.2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4.2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4.2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4.2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4.2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4.2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4.2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4.2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4.2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4.2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4.2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4.2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4.2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4.2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4.2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4.2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4.2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4.2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4.2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4.2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4.2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4.2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4.2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4.2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4.2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4.2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4.2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4.2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4.2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4.2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4.2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4.2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4.2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4.2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4.2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4.2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4.2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4.2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4.2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4.2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4.2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4.2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4.2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4.2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4.2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4.2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4.2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4.2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4.2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4.2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4.2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4.2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4.2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4.2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4.2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4.2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4.2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4.2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4.2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4.2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4.2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4.2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4.2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4.2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4.2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4.2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4.2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4.2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4.2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4.2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4.2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4.2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4.2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4.2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4.2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4.2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4.2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4.2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4.2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4.2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4.2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4.2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4.2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4.2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4.2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4.2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4.2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4.2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4.2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4.2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4.2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4.2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4.2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4.2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4.2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4.2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4.2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4.2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4.2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4.2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4.2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4.2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4.2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4.2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4.2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4.2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4.2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4.2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4.2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4.2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4.2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4.2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4.2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4.2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4.2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4.2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4.2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4.2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4.2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4.2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4.2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4.2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4.2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4.2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4.2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4.2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4.2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4.2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4.2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4.2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4.2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4.2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4.2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4.2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4.2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4.2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4.2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4.2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4.2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4.2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4.2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4.2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4.2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4.2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4.2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4.2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4.2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4.2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4.2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4.2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4.2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4.2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4.2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4.2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4.2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4.2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4.2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4.2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4.2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4.2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4.2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4.2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4.2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4.2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4.2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4.2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4.2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4.2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4.2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4.2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4.2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4.2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4.2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4.2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4.2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4.2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4.2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4.2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4.2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4.2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4.2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4.2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4.2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4.2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4.2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4.2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4.2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4.2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4.2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4.2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4.2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4.2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4.2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4.2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4.2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4.2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4.2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4.2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4.2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4.2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4.2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4.2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4.2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4.2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4.2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4.2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4.2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4.2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4.2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4.2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4.2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4.2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4.2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4.2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4.2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4.2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4.2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4.2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4.2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4.2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4.2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4.2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4.2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4.2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4.2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4.2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4.2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4.2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4.2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4.2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4.2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4.2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4.2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4.2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4.2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4.2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4.2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4.2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4.2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4.2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4.2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4.2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4.2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4.2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4.2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4.2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4.2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4.2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4.2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4.2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4.2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4.2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4.2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4.2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4.2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4.2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4.2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4.2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4.2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4.2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4.2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4.2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4.2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4.2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4.2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4.2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4.2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4.2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4.2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4.2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4.2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4.2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4.2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4.2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4.2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4.2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4.2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4.2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4.2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4.2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4.2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4.2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4.2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4.2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4.2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4.2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4.2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4.2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4.2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4.2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4.2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4.2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4.2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4.2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4.2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4.2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4.2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4.2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4.2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4.2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4.2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4.2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4.2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4.2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4.2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4.2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4.2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4.2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4.2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4.2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4.2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4.2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4.2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4.2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4.2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4.2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4.2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4.2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4.2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4.2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4.2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4.2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4.2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4.2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4.2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4.2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4.2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4.2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4.2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4.2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4.2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4.2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4.2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4.2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4.2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4.2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4.2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4.2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4.2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4.2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4.2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4.2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4.2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4.2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4.2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4.2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4.2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4.2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4.2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4.2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4.2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4.2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4.2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4.2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4.2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4.2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4.2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4.2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4.2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4.2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4.2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4.2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4.2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4.2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4.2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4.2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4.2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4.2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4.2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4.2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4.2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4.2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4.2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4.2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4.2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4.2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4.2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4.2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4.2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4.2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4.2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4.2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4.2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4.2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4.2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4.2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4.2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4.2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4.2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4.2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4.2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4.2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4.2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4.2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4.2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4.2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4.2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4.2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4.2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4.2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4.2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4.2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4.2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4.2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4.2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4.2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4.2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4.2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4.2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4.2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4.2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4.2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4.2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4.2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4.2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4.2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4.2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4.2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4.2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4.2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4.2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4.2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4.2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4.2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4.2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4.2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4.2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4.2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4.2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4.2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4.2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4.2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4.2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4.2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4.2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4.2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4.2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4.2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4.2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4.2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4.2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4.2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4.2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4.2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4.2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4.2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4.2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4.2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4.2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4.2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4.2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4.2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4.2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4.2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4.2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4.2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4.2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4.2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4.2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4.2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4.2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4.2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4.2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4.2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4.2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4.2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4.2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4.2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4.2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4.2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4.2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4.2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4.2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4.2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4.2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4.2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4.2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4.2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4.2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4.2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4.2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4.2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4.2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4.2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4.2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4.2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4.2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4.2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4.2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4.2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4.2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4.2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4.2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4.2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4.2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4.2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4.2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4.2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4.2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4.2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4.2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4.2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12:O14"/>
    <mergeCell ref="P12:P14"/>
    <mergeCell ref="H12:H14"/>
    <mergeCell ref="I12:I14"/>
    <mergeCell ref="J12:J14"/>
    <mergeCell ref="K12:K14"/>
    <mergeCell ref="L12:L14"/>
    <mergeCell ref="M12:M14"/>
    <mergeCell ref="N12:N14"/>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P24:AP26"/>
    <mergeCell ref="AH21:AH23"/>
    <mergeCell ref="AI21:AI23"/>
    <mergeCell ref="AJ21:AJ23"/>
    <mergeCell ref="AK21:AK23"/>
    <mergeCell ref="AL21:AL23"/>
    <mergeCell ref="AM21:AM23"/>
    <mergeCell ref="AN21:AN23"/>
    <mergeCell ref="AO24:AO26"/>
    <mergeCell ref="AQ24:AQ26"/>
    <mergeCell ref="AR24:AR26"/>
    <mergeCell ref="AH24:AH26"/>
    <mergeCell ref="AI24:AI26"/>
    <mergeCell ref="AJ24:AJ26"/>
    <mergeCell ref="AK24:AK26"/>
    <mergeCell ref="AL24:AL26"/>
    <mergeCell ref="AM24:AM26"/>
    <mergeCell ref="AN24:AN26"/>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9" customWidth="1"/>
    <col min="3" max="3" width="50.28515625" customWidth="1"/>
    <col min="4" max="4" width="29.28515625" customWidth="1"/>
    <col min="5" max="5" width="53.5703125" customWidth="1"/>
    <col min="6" max="6" width="8.5703125" customWidth="1"/>
    <col min="7" max="8" width="27.85546875" customWidth="1"/>
    <col min="9" max="9" width="32.28515625" customWidth="1"/>
    <col min="10" max="10" width="33.7109375" customWidth="1"/>
    <col min="11" max="11" width="9.5703125" customWidth="1"/>
    <col min="12" max="12" width="54.140625" customWidth="1"/>
    <col min="13" max="13" width="23.7109375" customWidth="1"/>
    <col min="14" max="14" width="8.5703125" customWidth="1"/>
    <col min="15" max="15" width="27.85546875" customWidth="1"/>
    <col min="16" max="16" width="62.85546875" customWidth="1"/>
    <col min="17" max="17" width="31.140625" customWidth="1"/>
    <col min="18" max="18" width="35.570312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5" customHeight="1">
      <c r="A1" s="73"/>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0" t="s">
        <v>414</v>
      </c>
      <c r="AC1" s="60"/>
      <c r="AD1" s="3"/>
      <c r="AE1" s="3"/>
      <c r="AF1" s="3"/>
      <c r="AG1" s="3"/>
      <c r="AH1" s="3"/>
      <c r="AI1" s="3"/>
      <c r="AJ1" s="3"/>
      <c r="AK1" s="3"/>
      <c r="AL1" s="3"/>
      <c r="AM1" s="3"/>
      <c r="AN1" s="3"/>
      <c r="AO1" s="3"/>
      <c r="AP1" s="3"/>
      <c r="AQ1" s="3"/>
      <c r="AR1" s="3"/>
    </row>
    <row r="2" spans="1:44" ht="15" customHeight="1">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0" t="s">
        <v>415</v>
      </c>
      <c r="AC2" s="60"/>
      <c r="AD2" s="3"/>
      <c r="AE2" s="3"/>
      <c r="AF2" s="3"/>
      <c r="AG2" s="3"/>
      <c r="AH2" s="3"/>
      <c r="AI2" s="3"/>
      <c r="AJ2" s="3"/>
      <c r="AK2" s="3"/>
      <c r="AL2" s="3"/>
      <c r="AM2" s="3"/>
      <c r="AN2" s="3"/>
      <c r="AO2" s="3"/>
      <c r="AP2" s="3"/>
      <c r="AQ2" s="3"/>
      <c r="AR2" s="3"/>
    </row>
    <row r="3" spans="1:44" ht="15" customHeight="1">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0" t="s">
        <v>416</v>
      </c>
      <c r="AC3" s="60"/>
      <c r="AD3" s="3"/>
      <c r="AE3" s="3"/>
      <c r="AF3" s="3"/>
      <c r="AG3" s="3"/>
      <c r="AH3" s="3"/>
      <c r="AI3" s="3"/>
      <c r="AJ3" s="3"/>
      <c r="AK3" s="3"/>
      <c r="AL3" s="3"/>
      <c r="AM3" s="3"/>
      <c r="AN3" s="3"/>
      <c r="AO3" s="3"/>
      <c r="AP3" s="3"/>
      <c r="AQ3" s="3"/>
      <c r="AR3" s="3"/>
    </row>
    <row r="4" spans="1:44" ht="15" customHeight="1">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0" t="s">
        <v>417</v>
      </c>
      <c r="AC4" s="60"/>
      <c r="AD4" s="3"/>
      <c r="AE4" s="3"/>
      <c r="AF4" s="3"/>
      <c r="AG4" s="3"/>
      <c r="AH4" s="3"/>
      <c r="AI4" s="3"/>
      <c r="AJ4" s="3"/>
      <c r="AK4" s="3"/>
      <c r="AL4" s="3"/>
      <c r="AM4" s="3"/>
      <c r="AN4" s="3"/>
      <c r="AO4" s="3"/>
      <c r="AP4" s="3"/>
      <c r="AQ4" s="3"/>
      <c r="AR4" s="3"/>
    </row>
    <row r="5" spans="1:44" ht="14.2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7" t="s">
        <v>139</v>
      </c>
      <c r="B6" s="59"/>
      <c r="C6" s="59"/>
      <c r="D6" s="59"/>
      <c r="E6" s="33" t="s">
        <v>392</v>
      </c>
      <c r="F6" s="127" t="s">
        <v>418</v>
      </c>
      <c r="G6" s="59"/>
      <c r="H6" s="59"/>
      <c r="I6" s="59"/>
      <c r="J6" s="59"/>
      <c r="K6" s="59"/>
      <c r="L6" s="59"/>
      <c r="M6" s="60"/>
      <c r="N6" s="127" t="s">
        <v>419</v>
      </c>
      <c r="O6" s="59"/>
      <c r="P6" s="59"/>
      <c r="Q6" s="59"/>
      <c r="R6" s="59"/>
      <c r="S6" s="59"/>
      <c r="T6" s="59"/>
      <c r="U6" s="60"/>
      <c r="V6" s="127" t="s">
        <v>420</v>
      </c>
      <c r="W6" s="59"/>
      <c r="X6" s="59"/>
      <c r="Y6" s="59"/>
      <c r="Z6" s="59"/>
      <c r="AA6" s="59"/>
      <c r="AB6" s="59"/>
      <c r="AC6" s="60"/>
      <c r="AD6" s="3"/>
      <c r="AE6" s="3"/>
      <c r="AF6" s="3"/>
      <c r="AG6" s="3"/>
      <c r="AH6" s="3"/>
      <c r="AI6" s="3"/>
      <c r="AJ6" s="3"/>
      <c r="AK6" s="3"/>
      <c r="AL6" s="3"/>
      <c r="AM6" s="3"/>
      <c r="AN6" s="3"/>
      <c r="AO6" s="3"/>
      <c r="AP6" s="3"/>
      <c r="AQ6" s="3"/>
      <c r="AR6" s="3"/>
    </row>
    <row r="7" spans="1:44" ht="27.75" customHeight="1">
      <c r="A7" s="130" t="s">
        <v>137</v>
      </c>
      <c r="B7" s="89" t="s">
        <v>138</v>
      </c>
      <c r="C7" s="84" t="s">
        <v>146</v>
      </c>
      <c r="D7" s="131" t="s">
        <v>147</v>
      </c>
      <c r="E7" s="133" t="s">
        <v>421</v>
      </c>
      <c r="F7" s="128" t="s">
        <v>422</v>
      </c>
      <c r="G7" s="59"/>
      <c r="H7" s="59"/>
      <c r="I7" s="60"/>
      <c r="J7" s="34" t="s">
        <v>423</v>
      </c>
      <c r="K7" s="129" t="s">
        <v>424</v>
      </c>
      <c r="L7" s="59"/>
      <c r="M7" s="60"/>
      <c r="N7" s="128" t="s">
        <v>422</v>
      </c>
      <c r="O7" s="59"/>
      <c r="P7" s="59"/>
      <c r="Q7" s="60"/>
      <c r="R7" s="34" t="s">
        <v>423</v>
      </c>
      <c r="S7" s="129" t="s">
        <v>424</v>
      </c>
      <c r="T7" s="59"/>
      <c r="U7" s="60"/>
      <c r="V7" s="128" t="s">
        <v>422</v>
      </c>
      <c r="W7" s="59"/>
      <c r="X7" s="59"/>
      <c r="Y7" s="60"/>
      <c r="Z7" s="34" t="s">
        <v>423</v>
      </c>
      <c r="AA7" s="129" t="s">
        <v>424</v>
      </c>
      <c r="AB7" s="59"/>
      <c r="AC7" s="60"/>
      <c r="AD7" s="3"/>
      <c r="AE7" s="3"/>
      <c r="AF7" s="3"/>
      <c r="AG7" s="3"/>
      <c r="AH7" s="3"/>
      <c r="AI7" s="3"/>
      <c r="AJ7" s="3"/>
      <c r="AK7" s="3"/>
      <c r="AL7" s="3"/>
      <c r="AM7" s="3"/>
      <c r="AN7" s="3"/>
      <c r="AO7" s="3"/>
      <c r="AP7" s="3"/>
      <c r="AQ7" s="3"/>
      <c r="AR7" s="3"/>
    </row>
    <row r="8" spans="1:44" ht="30.75" customHeight="1">
      <c r="A8" s="83"/>
      <c r="B8" s="83"/>
      <c r="C8" s="83"/>
      <c r="D8" s="132"/>
      <c r="E8" s="132"/>
      <c r="F8" s="35" t="s">
        <v>425</v>
      </c>
      <c r="G8" s="35" t="s">
        <v>426</v>
      </c>
      <c r="H8" s="35" t="s">
        <v>427</v>
      </c>
      <c r="I8" s="35" t="s">
        <v>428</v>
      </c>
      <c r="J8" s="34" t="s">
        <v>429</v>
      </c>
      <c r="K8" s="36" t="s">
        <v>425</v>
      </c>
      <c r="L8" s="36" t="s">
        <v>430</v>
      </c>
      <c r="M8" s="36" t="s">
        <v>431</v>
      </c>
      <c r="N8" s="35" t="s">
        <v>425</v>
      </c>
      <c r="O8" s="35" t="s">
        <v>426</v>
      </c>
      <c r="P8" s="35" t="s">
        <v>427</v>
      </c>
      <c r="Q8" s="35" t="s">
        <v>428</v>
      </c>
      <c r="R8" s="34" t="s">
        <v>429</v>
      </c>
      <c r="S8" s="36" t="s">
        <v>425</v>
      </c>
      <c r="T8" s="36" t="s">
        <v>430</v>
      </c>
      <c r="U8" s="36" t="s">
        <v>431</v>
      </c>
      <c r="V8" s="35" t="s">
        <v>425</v>
      </c>
      <c r="W8" s="35" t="s">
        <v>426</v>
      </c>
      <c r="X8" s="35" t="s">
        <v>427</v>
      </c>
      <c r="Y8" s="35" t="s">
        <v>428</v>
      </c>
      <c r="Z8" s="34" t="s">
        <v>429</v>
      </c>
      <c r="AA8" s="36" t="s">
        <v>425</v>
      </c>
      <c r="AB8" s="36" t="s">
        <v>430</v>
      </c>
      <c r="AC8" s="36" t="s">
        <v>431</v>
      </c>
      <c r="AD8" s="16"/>
      <c r="AE8" s="16"/>
      <c r="AF8" s="16"/>
      <c r="AG8" s="16"/>
      <c r="AH8" s="16"/>
      <c r="AI8" s="16"/>
      <c r="AJ8" s="16"/>
      <c r="AK8" s="16"/>
      <c r="AL8" s="16"/>
      <c r="AM8" s="16"/>
      <c r="AN8" s="16"/>
      <c r="AO8" s="16"/>
      <c r="AP8" s="16"/>
      <c r="AQ8" s="16"/>
      <c r="AR8" s="16"/>
    </row>
    <row r="9" spans="1:44" ht="41.25" customHeight="1">
      <c r="A9" s="93">
        <v>1</v>
      </c>
      <c r="B9" s="109" t="str">
        <f>IF('2. Identificación del Riesgo'!B9:B11="","",'2. Identificación del Riesgo'!B9:B11)</f>
        <v>Direccionamiento Estratégico</v>
      </c>
      <c r="C9" s="109"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09" t="str">
        <f>IF('2. Identificación del Riesgo'!H9:H11="","",'2. Identificación del Riesgo'!H9:H11)</f>
        <v>Corrupción</v>
      </c>
      <c r="E9" s="125" t="str">
        <f>IF('7. Mapa de Riesgos General'!AO9:AO11="","",'7. Mapa de Riesgos General'!AO9:AO11)</f>
        <v>Realizar el envío de lineamientos para las revisiones anuales de los objetos contractuales de los proyectos inversión. (100%)</v>
      </c>
      <c r="F9" s="117">
        <v>0</v>
      </c>
      <c r="G9" s="118" t="s">
        <v>432</v>
      </c>
      <c r="H9" s="116" t="s">
        <v>433</v>
      </c>
      <c r="I9" s="123" t="s">
        <v>434</v>
      </c>
      <c r="J9" s="122" t="s">
        <v>435</v>
      </c>
      <c r="K9" s="117">
        <v>0</v>
      </c>
      <c r="L9" s="120" t="s">
        <v>436</v>
      </c>
      <c r="M9" s="120" t="s">
        <v>437</v>
      </c>
      <c r="N9" s="117"/>
      <c r="O9" s="116"/>
      <c r="P9" s="121"/>
      <c r="Q9" s="116"/>
      <c r="R9" s="122"/>
      <c r="S9" s="119"/>
      <c r="T9" s="120"/>
      <c r="U9" s="120"/>
      <c r="V9" s="119"/>
      <c r="W9" s="123"/>
      <c r="X9" s="123"/>
      <c r="Y9" s="123"/>
      <c r="Z9" s="120"/>
      <c r="AA9" s="119"/>
      <c r="AB9" s="120"/>
      <c r="AC9" s="120"/>
      <c r="AD9" s="17"/>
      <c r="AE9" s="17"/>
      <c r="AF9" s="17"/>
      <c r="AG9" s="17"/>
      <c r="AH9" s="17"/>
      <c r="AI9" s="17"/>
      <c r="AJ9" s="17"/>
      <c r="AK9" s="17"/>
      <c r="AL9" s="17"/>
      <c r="AM9" s="17"/>
      <c r="AN9" s="17"/>
      <c r="AO9" s="17"/>
      <c r="AP9" s="17"/>
      <c r="AQ9" s="17"/>
      <c r="AR9" s="17"/>
    </row>
    <row r="10" spans="1:44" ht="41.25" customHeight="1">
      <c r="A10" s="88"/>
      <c r="B10" s="88"/>
      <c r="C10" s="88"/>
      <c r="D10" s="88"/>
      <c r="E10" s="88"/>
      <c r="F10" s="88"/>
      <c r="G10" s="88"/>
      <c r="H10" s="88"/>
      <c r="I10" s="88"/>
      <c r="J10" s="70"/>
      <c r="K10" s="88"/>
      <c r="L10" s="88"/>
      <c r="M10" s="88"/>
      <c r="N10" s="88"/>
      <c r="O10" s="88"/>
      <c r="P10" s="70"/>
      <c r="Q10" s="88"/>
      <c r="R10" s="70"/>
      <c r="S10" s="88"/>
      <c r="T10" s="88"/>
      <c r="U10" s="88"/>
      <c r="V10" s="88"/>
      <c r="W10" s="88"/>
      <c r="X10" s="88"/>
      <c r="Y10" s="88"/>
      <c r="Z10" s="88"/>
      <c r="AA10" s="88"/>
      <c r="AB10" s="88"/>
      <c r="AC10" s="88"/>
      <c r="AD10" s="3"/>
      <c r="AE10" s="3"/>
      <c r="AF10" s="3"/>
      <c r="AG10" s="3"/>
      <c r="AH10" s="3"/>
      <c r="AI10" s="3"/>
      <c r="AJ10" s="3"/>
      <c r="AK10" s="3"/>
      <c r="AL10" s="3"/>
      <c r="AM10" s="3"/>
      <c r="AN10" s="3"/>
      <c r="AO10" s="3"/>
      <c r="AP10" s="3"/>
      <c r="AQ10" s="3"/>
      <c r="AR10" s="3"/>
    </row>
    <row r="11" spans="1:44" ht="41.25" customHeight="1">
      <c r="A11" s="83"/>
      <c r="B11" s="83"/>
      <c r="C11" s="83"/>
      <c r="D11" s="83"/>
      <c r="E11" s="83"/>
      <c r="F11" s="83"/>
      <c r="G11" s="83"/>
      <c r="H11" s="83"/>
      <c r="I11" s="83"/>
      <c r="J11" s="72"/>
      <c r="K11" s="83"/>
      <c r="L11" s="83"/>
      <c r="M11" s="83"/>
      <c r="N11" s="83"/>
      <c r="O11" s="83"/>
      <c r="P11" s="72"/>
      <c r="Q11" s="83"/>
      <c r="R11" s="72"/>
      <c r="S11" s="83"/>
      <c r="T11" s="83"/>
      <c r="U11" s="83"/>
      <c r="V11" s="83"/>
      <c r="W11" s="83"/>
      <c r="X11" s="83"/>
      <c r="Y11" s="83"/>
      <c r="Z11" s="83"/>
      <c r="AA11" s="83"/>
      <c r="AB11" s="83"/>
      <c r="AC11" s="83"/>
      <c r="AD11" s="3"/>
      <c r="AE11" s="3"/>
      <c r="AF11" s="3"/>
      <c r="AG11" s="3"/>
      <c r="AH11" s="3"/>
      <c r="AI11" s="3"/>
      <c r="AJ11" s="3"/>
      <c r="AK11" s="3"/>
      <c r="AL11" s="3"/>
      <c r="AM11" s="3"/>
      <c r="AN11" s="3"/>
      <c r="AO11" s="3"/>
      <c r="AP11" s="3"/>
      <c r="AQ11" s="3"/>
      <c r="AR11" s="3"/>
    </row>
    <row r="12" spans="1:44" ht="16.5" customHeight="1">
      <c r="A12" s="93">
        <v>2</v>
      </c>
      <c r="B12" s="109" t="str">
        <f>IF('2. Identificación del Riesgo'!B12:B14="","",'2. Identificación del Riesgo'!B12:B14)</f>
        <v>Direccionamiento Estratégico</v>
      </c>
      <c r="C12" s="109"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09" t="str">
        <f>IF('2. Identificación del Riesgo'!H12:H14="","",'2. Identificación del Riesgo'!H12:H14)</f>
        <v>Gestión</v>
      </c>
      <c r="E12" s="125" t="str">
        <f>IF('7. Mapa de Riesgos General'!AO12:AO14="","",'7. Mapa de Riesgos General'!AO12:AO14)</f>
        <v/>
      </c>
      <c r="F12" s="124"/>
      <c r="G12" s="118"/>
      <c r="H12" s="118"/>
      <c r="I12" s="118"/>
      <c r="J12" s="120" t="s">
        <v>438</v>
      </c>
      <c r="K12" s="124"/>
      <c r="L12" s="116"/>
      <c r="M12" s="116"/>
      <c r="N12" s="124"/>
      <c r="O12" s="116"/>
      <c r="P12" s="121"/>
      <c r="Q12" s="116"/>
      <c r="R12" s="116"/>
      <c r="S12" s="96"/>
      <c r="T12" s="116"/>
      <c r="U12" s="116"/>
      <c r="V12" s="96"/>
      <c r="W12" s="118"/>
      <c r="X12" s="118"/>
      <c r="Y12" s="118"/>
      <c r="Z12" s="116"/>
      <c r="AA12" s="96"/>
      <c r="AB12" s="116"/>
      <c r="AC12" s="116"/>
      <c r="AD12" s="3"/>
      <c r="AE12" s="3"/>
      <c r="AF12" s="3"/>
      <c r="AG12" s="3"/>
      <c r="AH12" s="3"/>
      <c r="AI12" s="3"/>
      <c r="AJ12" s="3"/>
      <c r="AK12" s="3"/>
      <c r="AL12" s="3"/>
      <c r="AM12" s="3"/>
      <c r="AN12" s="3"/>
      <c r="AO12" s="3"/>
      <c r="AP12" s="3"/>
      <c r="AQ12" s="3"/>
      <c r="AR12" s="3"/>
    </row>
    <row r="13" spans="1:44" ht="32.25" customHeight="1">
      <c r="A13" s="88"/>
      <c r="B13" s="88"/>
      <c r="C13" s="88"/>
      <c r="D13" s="88"/>
      <c r="E13" s="88"/>
      <c r="F13" s="88"/>
      <c r="G13" s="88"/>
      <c r="H13" s="88"/>
      <c r="I13" s="88"/>
      <c r="J13" s="88"/>
      <c r="K13" s="88"/>
      <c r="L13" s="88"/>
      <c r="M13" s="88"/>
      <c r="N13" s="88"/>
      <c r="O13" s="88"/>
      <c r="P13" s="70"/>
      <c r="Q13" s="88"/>
      <c r="R13" s="88"/>
      <c r="S13" s="88"/>
      <c r="T13" s="88"/>
      <c r="U13" s="88"/>
      <c r="V13" s="88"/>
      <c r="W13" s="88"/>
      <c r="X13" s="88"/>
      <c r="Y13" s="88"/>
      <c r="Z13" s="88"/>
      <c r="AA13" s="88"/>
      <c r="AB13" s="88"/>
      <c r="AC13" s="88"/>
      <c r="AD13" s="3"/>
      <c r="AE13" s="3"/>
      <c r="AF13" s="3"/>
      <c r="AG13" s="3"/>
      <c r="AH13" s="3"/>
      <c r="AI13" s="3"/>
      <c r="AJ13" s="3"/>
      <c r="AK13" s="3"/>
      <c r="AL13" s="3"/>
      <c r="AM13" s="3"/>
      <c r="AN13" s="3"/>
      <c r="AO13" s="3"/>
      <c r="AP13" s="3"/>
      <c r="AQ13" s="3"/>
      <c r="AR13" s="3"/>
    </row>
    <row r="14" spans="1:44" ht="56.25" customHeight="1">
      <c r="A14" s="83"/>
      <c r="B14" s="83"/>
      <c r="C14" s="83"/>
      <c r="D14" s="83"/>
      <c r="E14" s="83"/>
      <c r="F14" s="83"/>
      <c r="G14" s="83"/>
      <c r="H14" s="83"/>
      <c r="I14" s="83"/>
      <c r="J14" s="83"/>
      <c r="K14" s="83"/>
      <c r="L14" s="83"/>
      <c r="M14" s="83"/>
      <c r="N14" s="83"/>
      <c r="O14" s="83"/>
      <c r="P14" s="72"/>
      <c r="Q14" s="83"/>
      <c r="R14" s="83"/>
      <c r="S14" s="83"/>
      <c r="T14" s="83"/>
      <c r="U14" s="83"/>
      <c r="V14" s="83"/>
      <c r="W14" s="83"/>
      <c r="X14" s="83"/>
      <c r="Y14" s="83"/>
      <c r="Z14" s="83"/>
      <c r="AA14" s="83"/>
      <c r="AB14" s="83"/>
      <c r="AC14" s="83"/>
      <c r="AD14" s="3"/>
      <c r="AE14" s="3"/>
      <c r="AF14" s="3"/>
      <c r="AG14" s="3"/>
      <c r="AH14" s="3"/>
      <c r="AI14" s="3"/>
      <c r="AJ14" s="3"/>
      <c r="AK14" s="3"/>
      <c r="AL14" s="3"/>
      <c r="AM14" s="3"/>
      <c r="AN14" s="3"/>
      <c r="AO14" s="3"/>
      <c r="AP14" s="3"/>
      <c r="AQ14" s="3"/>
      <c r="AR14" s="3"/>
    </row>
    <row r="15" spans="1:44" ht="45.75" customHeight="1">
      <c r="A15" s="93">
        <v>3</v>
      </c>
      <c r="B15" s="109" t="str">
        <f>IF('2. Identificación del Riesgo'!B15:B17="","",'2. Identificación del Riesgo'!B15:B17)</f>
        <v>Direccionamiento Estratégico</v>
      </c>
      <c r="C15" s="109"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09" t="str">
        <f>IF('2. Identificación del Riesgo'!H15:H17="","",'2. Identificación del Riesgo'!H15:H17)</f>
        <v>Gestión</v>
      </c>
      <c r="E15" s="125" t="str">
        <f>IF('7. Mapa de Riesgos General'!AO15:AO17="","",'7. Mapa de Riesgos General'!AO15:AO17)</f>
        <v/>
      </c>
      <c r="F15" s="124"/>
      <c r="G15" s="118"/>
      <c r="H15" s="118"/>
      <c r="I15" s="118"/>
      <c r="J15" s="120" t="s">
        <v>438</v>
      </c>
      <c r="K15" s="124"/>
      <c r="L15" s="116"/>
      <c r="M15" s="116"/>
      <c r="N15" s="124"/>
      <c r="O15" s="116"/>
      <c r="P15" s="116"/>
      <c r="Q15" s="116"/>
      <c r="R15" s="116"/>
      <c r="S15" s="96"/>
      <c r="T15" s="116"/>
      <c r="U15" s="116"/>
      <c r="V15" s="96"/>
      <c r="W15" s="118"/>
      <c r="X15" s="118"/>
      <c r="Y15" s="118"/>
      <c r="Z15" s="116"/>
      <c r="AA15" s="96"/>
      <c r="AB15" s="116"/>
      <c r="AC15" s="116"/>
      <c r="AD15" s="3"/>
      <c r="AE15" s="3"/>
      <c r="AF15" s="3"/>
      <c r="AG15" s="3"/>
      <c r="AH15" s="3"/>
      <c r="AI15" s="3"/>
      <c r="AJ15" s="3"/>
      <c r="AK15" s="3"/>
      <c r="AL15" s="3"/>
      <c r="AM15" s="3"/>
      <c r="AN15" s="3"/>
      <c r="AO15" s="3"/>
      <c r="AP15" s="3"/>
      <c r="AQ15" s="3"/>
      <c r="AR15" s="3"/>
    </row>
    <row r="16" spans="1:44" ht="51" customHeight="1">
      <c r="A16" s="88"/>
      <c r="B16" s="88"/>
      <c r="C16" s="88"/>
      <c r="D16" s="88"/>
      <c r="E16" s="88"/>
      <c r="F16" s="88"/>
      <c r="G16" s="88"/>
      <c r="H16" s="88"/>
      <c r="I16" s="88"/>
      <c r="J16" s="88"/>
      <c r="K16" s="88"/>
      <c r="L16" s="88"/>
      <c r="M16" s="88"/>
      <c r="N16" s="88"/>
      <c r="O16" s="88"/>
      <c r="P16" s="88"/>
      <c r="Q16" s="88"/>
      <c r="R16" s="88"/>
      <c r="S16" s="88"/>
      <c r="T16" s="88"/>
      <c r="U16" s="88"/>
      <c r="V16" s="88"/>
      <c r="W16" s="88"/>
      <c r="X16" s="88"/>
      <c r="Y16" s="88"/>
      <c r="Z16" s="88"/>
      <c r="AA16" s="88"/>
      <c r="AB16" s="88"/>
      <c r="AC16" s="88"/>
      <c r="AD16" s="3"/>
      <c r="AE16" s="3"/>
      <c r="AF16" s="3"/>
      <c r="AG16" s="3"/>
      <c r="AH16" s="3"/>
      <c r="AI16" s="3"/>
      <c r="AJ16" s="3"/>
      <c r="AK16" s="3"/>
      <c r="AL16" s="3"/>
      <c r="AM16" s="3"/>
      <c r="AN16" s="3"/>
      <c r="AO16" s="3"/>
      <c r="AP16" s="3"/>
      <c r="AQ16" s="3"/>
      <c r="AR16" s="3"/>
    </row>
    <row r="17" spans="1:44" ht="14.25"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3"/>
      <c r="AE17" s="3"/>
      <c r="AF17" s="3"/>
      <c r="AG17" s="3"/>
      <c r="AH17" s="3"/>
      <c r="AI17" s="3"/>
      <c r="AJ17" s="3"/>
      <c r="AK17" s="3"/>
      <c r="AL17" s="3"/>
      <c r="AM17" s="3"/>
      <c r="AN17" s="3"/>
      <c r="AO17" s="3"/>
      <c r="AP17" s="3"/>
      <c r="AQ17" s="3"/>
      <c r="AR17" s="3"/>
    </row>
    <row r="18" spans="1:44" ht="111" customHeight="1">
      <c r="A18" s="93">
        <v>4</v>
      </c>
      <c r="B18" s="109" t="str">
        <f>IF('2. Identificación del Riesgo'!B18:B20="","",'2. Identificación del Riesgo'!B18:B20)</f>
        <v>Direccionamiento Estratégico</v>
      </c>
      <c r="C18" s="109" t="str">
        <f>IF('2. Identificación del Riesgo'!G18:G20="","",'2. Identificación del Riesgo'!G18:G20)</f>
        <v>Afectación reputacional por ocultar información pública, dando incumplimiento a la Ley 1712 de 2014 y a la Resolución 1519 de 2020 para beneficio de un tercero</v>
      </c>
      <c r="D18" s="109" t="str">
        <f>IF('2. Identificación del Riesgo'!H18:H20="","",'2. Identificación del Riesgo'!H18:H20)</f>
        <v>Corrupción</v>
      </c>
      <c r="E18" s="125" t="str">
        <f>IF('7. Mapa de Riesgos General'!AO18:AO20="","",'7. Mapa de Riesgos General'!AO18:AO20)</f>
        <v>Generar divulgación interna de manera semestral sobre la actualización del menú de transparencia (100%)</v>
      </c>
      <c r="F18" s="124">
        <v>0</v>
      </c>
      <c r="G18" s="116" t="s">
        <v>439</v>
      </c>
      <c r="H18" s="116" t="s">
        <v>440</v>
      </c>
      <c r="I18" s="116" t="s">
        <v>441</v>
      </c>
      <c r="J18" s="122" t="s">
        <v>442</v>
      </c>
      <c r="K18" s="124"/>
      <c r="L18" s="116" t="s">
        <v>443</v>
      </c>
      <c r="M18" s="116" t="s">
        <v>444</v>
      </c>
      <c r="N18" s="124"/>
      <c r="O18" s="116"/>
      <c r="P18" s="116"/>
      <c r="Q18" s="116"/>
      <c r="R18" s="120"/>
      <c r="S18" s="96"/>
      <c r="T18" s="116"/>
      <c r="U18" s="116"/>
      <c r="V18" s="96"/>
      <c r="W18" s="118"/>
      <c r="X18" s="118"/>
      <c r="Y18" s="118"/>
      <c r="Z18" s="116"/>
      <c r="AA18" s="96"/>
      <c r="AB18" s="116"/>
      <c r="AC18" s="116"/>
      <c r="AD18" s="3"/>
      <c r="AE18" s="3"/>
      <c r="AF18" s="3"/>
      <c r="AG18" s="3"/>
      <c r="AH18" s="3"/>
      <c r="AI18" s="3"/>
      <c r="AJ18" s="3"/>
      <c r="AK18" s="3"/>
      <c r="AL18" s="3"/>
      <c r="AM18" s="3"/>
      <c r="AN18" s="3"/>
      <c r="AO18" s="3"/>
      <c r="AP18" s="3"/>
      <c r="AQ18" s="3"/>
      <c r="AR18" s="3"/>
    </row>
    <row r="19" spans="1:44" ht="18.75" customHeight="1">
      <c r="A19" s="88"/>
      <c r="B19" s="88"/>
      <c r="C19" s="88"/>
      <c r="D19" s="88"/>
      <c r="E19" s="88"/>
      <c r="F19" s="88"/>
      <c r="G19" s="88"/>
      <c r="H19" s="88"/>
      <c r="I19" s="88"/>
      <c r="J19" s="70"/>
      <c r="K19" s="88"/>
      <c r="L19" s="88"/>
      <c r="M19" s="88"/>
      <c r="N19" s="88"/>
      <c r="O19" s="88"/>
      <c r="P19" s="88"/>
      <c r="Q19" s="88"/>
      <c r="R19" s="88"/>
      <c r="S19" s="88"/>
      <c r="T19" s="88"/>
      <c r="U19" s="88"/>
      <c r="V19" s="88"/>
      <c r="W19" s="88"/>
      <c r="X19" s="88"/>
      <c r="Y19" s="88"/>
      <c r="Z19" s="88"/>
      <c r="AA19" s="88"/>
      <c r="AB19" s="88"/>
      <c r="AC19" s="88"/>
      <c r="AD19" s="3"/>
      <c r="AE19" s="3"/>
      <c r="AF19" s="3"/>
      <c r="AG19" s="3"/>
      <c r="AH19" s="3"/>
      <c r="AI19" s="3"/>
      <c r="AJ19" s="3"/>
      <c r="AK19" s="3"/>
      <c r="AL19" s="3"/>
      <c r="AM19" s="3"/>
      <c r="AN19" s="3"/>
      <c r="AO19" s="3"/>
      <c r="AP19" s="3"/>
      <c r="AQ19" s="3"/>
      <c r="AR19" s="3"/>
    </row>
    <row r="20" spans="1:44" ht="18.75" customHeight="1">
      <c r="A20" s="83"/>
      <c r="B20" s="83"/>
      <c r="C20" s="83"/>
      <c r="D20" s="83"/>
      <c r="E20" s="83"/>
      <c r="F20" s="83"/>
      <c r="G20" s="83"/>
      <c r="H20" s="83"/>
      <c r="I20" s="83"/>
      <c r="J20" s="72"/>
      <c r="K20" s="83"/>
      <c r="L20" s="83"/>
      <c r="M20" s="83"/>
      <c r="N20" s="83"/>
      <c r="O20" s="83"/>
      <c r="P20" s="83"/>
      <c r="Q20" s="83"/>
      <c r="R20" s="83"/>
      <c r="S20" s="83"/>
      <c r="T20" s="83"/>
      <c r="U20" s="83"/>
      <c r="V20" s="83"/>
      <c r="W20" s="83"/>
      <c r="X20" s="83"/>
      <c r="Y20" s="83"/>
      <c r="Z20" s="83"/>
      <c r="AA20" s="83"/>
      <c r="AB20" s="83"/>
      <c r="AC20" s="83"/>
      <c r="AD20" s="3"/>
      <c r="AE20" s="3"/>
      <c r="AF20" s="3"/>
      <c r="AG20" s="3"/>
      <c r="AH20" s="3"/>
      <c r="AI20" s="3"/>
      <c r="AJ20" s="3"/>
      <c r="AK20" s="3"/>
      <c r="AL20" s="3"/>
      <c r="AM20" s="3"/>
      <c r="AN20" s="3"/>
      <c r="AO20" s="3"/>
      <c r="AP20" s="3"/>
      <c r="AQ20" s="3"/>
      <c r="AR20" s="3"/>
    </row>
    <row r="21" spans="1:44" ht="48.75" customHeight="1">
      <c r="A21" s="93">
        <v>5</v>
      </c>
      <c r="B21" s="109" t="str">
        <f>IF('2. Identificación del Riesgo'!B21:B23="","",'2. Identificación del Riesgo'!B21:B23)</f>
        <v>Direccionamiento Estratégico</v>
      </c>
      <c r="C21" s="109" t="str">
        <f>IF('2. Identificación del Riesgo'!G21:G23="","",'2.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109" t="str">
        <f>IF('2. Identificación del Riesgo'!H21:H23="","",'2. Identificación del Riesgo'!H21:H23)</f>
        <v>Gestión</v>
      </c>
      <c r="E21" s="125" t="str">
        <f>IF('7. Mapa de Riesgos General'!AO21:AO23="","",'7. Mapa de Riesgos General'!AO21:AO23)</f>
        <v/>
      </c>
      <c r="F21" s="124"/>
      <c r="G21" s="118"/>
      <c r="H21" s="118"/>
      <c r="I21" s="118"/>
      <c r="J21" s="120" t="s">
        <v>438</v>
      </c>
      <c r="K21" s="124"/>
      <c r="L21" s="116"/>
      <c r="M21" s="116"/>
      <c r="N21" s="124"/>
      <c r="O21" s="118"/>
      <c r="P21" s="118"/>
      <c r="Q21" s="118"/>
      <c r="R21" s="116"/>
      <c r="S21" s="96"/>
      <c r="T21" s="116"/>
      <c r="U21" s="116"/>
      <c r="V21" s="96"/>
      <c r="W21" s="118"/>
      <c r="X21" s="118"/>
      <c r="Y21" s="118"/>
      <c r="Z21" s="116"/>
      <c r="AA21" s="96"/>
      <c r="AB21" s="116"/>
      <c r="AC21" s="116"/>
      <c r="AD21" s="3"/>
      <c r="AE21" s="3"/>
      <c r="AF21" s="3"/>
      <c r="AG21" s="3"/>
      <c r="AH21" s="3"/>
      <c r="AI21" s="3"/>
      <c r="AJ21" s="3"/>
      <c r="AK21" s="3"/>
      <c r="AL21" s="3"/>
      <c r="AM21" s="3"/>
      <c r="AN21" s="3"/>
      <c r="AO21" s="3"/>
      <c r="AP21" s="3"/>
      <c r="AQ21" s="3"/>
      <c r="AR21" s="3"/>
    </row>
    <row r="22" spans="1:44" ht="42"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c r="AA22" s="88"/>
      <c r="AB22" s="88"/>
      <c r="AC22" s="88"/>
      <c r="AD22" s="3"/>
      <c r="AE22" s="3"/>
      <c r="AF22" s="3"/>
      <c r="AG22" s="3"/>
      <c r="AH22" s="3"/>
      <c r="AI22" s="3"/>
      <c r="AJ22" s="3"/>
      <c r="AK22" s="3"/>
      <c r="AL22" s="3"/>
      <c r="AM22" s="3"/>
      <c r="AN22" s="3"/>
      <c r="AO22" s="3"/>
      <c r="AP22" s="3"/>
      <c r="AQ22" s="3"/>
      <c r="AR22" s="3"/>
    </row>
    <row r="23" spans="1:44" ht="14.25" customHeight="1">
      <c r="A23" s="83"/>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3"/>
      <c r="AE23" s="3"/>
      <c r="AF23" s="3"/>
      <c r="AG23" s="3"/>
      <c r="AH23" s="3"/>
      <c r="AI23" s="3"/>
      <c r="AJ23" s="3"/>
      <c r="AK23" s="3"/>
      <c r="AL23" s="3"/>
      <c r="AM23" s="3"/>
      <c r="AN23" s="3"/>
      <c r="AO23" s="3"/>
      <c r="AP23" s="3"/>
      <c r="AQ23" s="3"/>
      <c r="AR23" s="3"/>
    </row>
    <row r="24" spans="1:44" ht="16.5" customHeight="1">
      <c r="A24" s="93">
        <v>6</v>
      </c>
      <c r="B24" s="109" t="str">
        <f>IF('2. Identificación del Riesgo'!B24:B26="","",'2. Identificación del Riesgo'!B24:B26)</f>
        <v>Direccionamiento Estratégico</v>
      </c>
      <c r="C24" s="109" t="str">
        <f>IF('2. Identificación del Riesgo'!G24:G26="","",'2. Identificación del Riesgo'!G24:G26)</f>
        <v>Posibilidad de afectación reputacional por la inadecuada identificación de los actores ofertantes y demandantes debido a la falta de una adecuada comunicación de los intereses de los actores ofertantes o demandantes</v>
      </c>
      <c r="D24" s="109" t="str">
        <f>IF('2. Identificación del Riesgo'!H24:H26="","",'2. Identificación del Riesgo'!H24:H26)</f>
        <v>Gestión</v>
      </c>
      <c r="E24" s="125" t="str">
        <f>IF('7. Mapa de Riesgos General'!AO24:AO26="","",'7. Mapa de Riesgos General'!AO24:AO26)</f>
        <v>Realizar reuniones  con  el responsable técnico de las áreas del IDIGER antes de ejecutar la actividad de cooperación según las ofertas que se presenten.</v>
      </c>
      <c r="F24" s="124">
        <v>1</v>
      </c>
      <c r="G24" s="126" t="s">
        <v>445</v>
      </c>
      <c r="H24" s="116" t="s">
        <v>446</v>
      </c>
      <c r="I24" s="116" t="s">
        <v>447</v>
      </c>
      <c r="J24" s="120" t="s">
        <v>607</v>
      </c>
      <c r="K24" s="124"/>
      <c r="L24" s="116"/>
      <c r="M24" s="116"/>
      <c r="N24" s="124"/>
      <c r="O24" s="126"/>
      <c r="P24" s="116"/>
      <c r="Q24" s="116"/>
      <c r="R24" s="116"/>
      <c r="S24" s="96"/>
      <c r="T24" s="116"/>
      <c r="U24" s="116"/>
      <c r="V24" s="96"/>
      <c r="W24" s="118"/>
      <c r="X24" s="118"/>
      <c r="Y24" s="118"/>
      <c r="Z24" s="116"/>
      <c r="AA24" s="96"/>
      <c r="AB24" s="116"/>
      <c r="AC24" s="116"/>
      <c r="AD24" s="3"/>
      <c r="AE24" s="3"/>
      <c r="AF24" s="3"/>
      <c r="AG24" s="3"/>
      <c r="AH24" s="3"/>
      <c r="AI24" s="3"/>
      <c r="AJ24" s="3"/>
      <c r="AK24" s="3"/>
      <c r="AL24" s="3"/>
      <c r="AM24" s="3"/>
      <c r="AN24" s="3"/>
      <c r="AO24" s="3"/>
      <c r="AP24" s="3"/>
      <c r="AQ24" s="3"/>
      <c r="AR24" s="3"/>
    </row>
    <row r="25" spans="1:44" ht="14.2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c r="AA25" s="88"/>
      <c r="AB25" s="88"/>
      <c r="AC25" s="88"/>
      <c r="AD25" s="3"/>
      <c r="AE25" s="3"/>
      <c r="AF25" s="3"/>
      <c r="AG25" s="3"/>
      <c r="AH25" s="3"/>
      <c r="AI25" s="3"/>
      <c r="AJ25" s="3"/>
      <c r="AK25" s="3"/>
      <c r="AL25" s="3"/>
      <c r="AM25" s="3"/>
      <c r="AN25" s="3"/>
      <c r="AO25" s="3"/>
      <c r="AP25" s="3"/>
      <c r="AQ25" s="3"/>
      <c r="AR25" s="3"/>
    </row>
    <row r="26" spans="1:44" ht="38.25" customHeight="1">
      <c r="A26" s="83"/>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83"/>
      <c r="AB26" s="83"/>
      <c r="AC26" s="83"/>
      <c r="AD26" s="3"/>
      <c r="AE26" s="3"/>
      <c r="AF26" s="3"/>
      <c r="AG26" s="3"/>
      <c r="AH26" s="3"/>
      <c r="AI26" s="3"/>
      <c r="AJ26" s="3"/>
      <c r="AK26" s="3"/>
      <c r="AL26" s="3"/>
      <c r="AM26" s="3"/>
      <c r="AN26" s="3"/>
      <c r="AO26" s="3"/>
      <c r="AP26" s="3"/>
      <c r="AQ26" s="3"/>
      <c r="AR26" s="3"/>
    </row>
    <row r="27" spans="1:44" ht="16.5" customHeight="1">
      <c r="A27" s="93">
        <v>7</v>
      </c>
      <c r="B27" s="109" t="str">
        <f>IF('2. Identificación del Riesgo'!B27:B29="","",'2. Identificación del Riesgo'!B27:B29)</f>
        <v>Direccionamiento Estratégico</v>
      </c>
      <c r="C27" s="109" t="str">
        <f>IF('2. Identificación del Riesgo'!G27:G29="","",'2.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D27" s="109" t="str">
        <f>IF('2. Identificación del Riesgo'!H27:H29="","",'2. Identificación del Riesgo'!H27:H29)</f>
        <v>Gestión</v>
      </c>
      <c r="E27" s="125" t="str">
        <f>IF('7. Mapa de Riesgos General'!AO27:AO29="","",'7. Mapa de Riesgos General'!AO27:AO29)</f>
        <v/>
      </c>
      <c r="F27" s="124"/>
      <c r="G27" s="118"/>
      <c r="H27" s="118"/>
      <c r="I27" s="118"/>
      <c r="J27" s="120" t="s">
        <v>438</v>
      </c>
      <c r="K27" s="124"/>
      <c r="L27" s="116"/>
      <c r="M27" s="116"/>
      <c r="N27" s="124"/>
      <c r="O27" s="118"/>
      <c r="P27" s="118"/>
      <c r="Q27" s="118"/>
      <c r="R27" s="116"/>
      <c r="S27" s="96"/>
      <c r="T27" s="116"/>
      <c r="U27" s="116"/>
      <c r="V27" s="96"/>
      <c r="W27" s="118"/>
      <c r="X27" s="118"/>
      <c r="Y27" s="118"/>
      <c r="Z27" s="116"/>
      <c r="AA27" s="96"/>
      <c r="AB27" s="116"/>
      <c r="AC27" s="116"/>
      <c r="AD27" s="3"/>
      <c r="AE27" s="3"/>
      <c r="AF27" s="3"/>
      <c r="AG27" s="3"/>
      <c r="AH27" s="3"/>
      <c r="AI27" s="3"/>
      <c r="AJ27" s="3"/>
      <c r="AK27" s="3"/>
      <c r="AL27" s="3"/>
      <c r="AM27" s="3"/>
      <c r="AN27" s="3"/>
      <c r="AO27" s="3"/>
      <c r="AP27" s="3"/>
      <c r="AQ27" s="3"/>
      <c r="AR27" s="3"/>
    </row>
    <row r="28" spans="1:44" ht="14.2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c r="AA28" s="88"/>
      <c r="AB28" s="88"/>
      <c r="AC28" s="88"/>
      <c r="AD28" s="3"/>
      <c r="AE28" s="3"/>
      <c r="AF28" s="3"/>
      <c r="AG28" s="3"/>
      <c r="AH28" s="3"/>
      <c r="AI28" s="3"/>
      <c r="AJ28" s="3"/>
      <c r="AK28" s="3"/>
      <c r="AL28" s="3"/>
      <c r="AM28" s="3"/>
      <c r="AN28" s="3"/>
      <c r="AO28" s="3"/>
      <c r="AP28" s="3"/>
      <c r="AQ28" s="3"/>
      <c r="AR28" s="3"/>
    </row>
    <row r="29" spans="1:44" ht="48" customHeight="1">
      <c r="A29" s="83"/>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3"/>
      <c r="AE29" s="3"/>
      <c r="AF29" s="3"/>
      <c r="AG29" s="3"/>
      <c r="AH29" s="3"/>
      <c r="AI29" s="3"/>
      <c r="AJ29" s="3"/>
      <c r="AK29" s="3"/>
      <c r="AL29" s="3"/>
      <c r="AM29" s="3"/>
      <c r="AN29" s="3"/>
      <c r="AO29" s="3"/>
      <c r="AP29" s="3"/>
      <c r="AQ29" s="3"/>
      <c r="AR29" s="3"/>
    </row>
    <row r="30" spans="1:44" ht="16.5" customHeight="1">
      <c r="A30" s="93">
        <v>8</v>
      </c>
      <c r="B30" s="109" t="str">
        <f>IF('2. Identificación del Riesgo'!B30:B32="","",'2. Identificación del Riesgo'!B30:B32)</f>
        <v/>
      </c>
      <c r="C30" s="94" t="str">
        <f>IF('2. Identificación del Riesgo'!G30:G32="","",'2. Identificación del Riesgo'!G30:G32)</f>
        <v/>
      </c>
      <c r="D30" s="94" t="str">
        <f>IF('2. Identificación del Riesgo'!H30:H32="","",'2. Identificación del Riesgo'!H30:H32)</f>
        <v/>
      </c>
      <c r="E30" s="125" t="str">
        <f>IF('7. Mapa de Riesgos General'!AO30:AO32="","",'7. Mapa de Riesgos General'!AO30:AO32)</f>
        <v/>
      </c>
      <c r="F30" s="96"/>
      <c r="G30" s="118"/>
      <c r="H30" s="118"/>
      <c r="I30" s="118"/>
      <c r="J30" s="116"/>
      <c r="K30" s="96"/>
      <c r="L30" s="116"/>
      <c r="M30" s="116"/>
      <c r="N30" s="96"/>
      <c r="O30" s="118"/>
      <c r="P30" s="118"/>
      <c r="Q30" s="118"/>
      <c r="R30" s="116"/>
      <c r="S30" s="96"/>
      <c r="T30" s="116"/>
      <c r="U30" s="116"/>
      <c r="V30" s="96"/>
      <c r="W30" s="118"/>
      <c r="X30" s="118"/>
      <c r="Y30" s="118"/>
      <c r="Z30" s="116"/>
      <c r="AA30" s="96"/>
      <c r="AB30" s="116"/>
      <c r="AC30" s="116"/>
      <c r="AD30" s="3"/>
      <c r="AE30" s="3"/>
      <c r="AF30" s="3"/>
      <c r="AG30" s="3"/>
      <c r="AH30" s="3"/>
      <c r="AI30" s="3"/>
      <c r="AJ30" s="3"/>
      <c r="AK30" s="3"/>
      <c r="AL30" s="3"/>
      <c r="AM30" s="3"/>
      <c r="AN30" s="3"/>
      <c r="AO30" s="3"/>
      <c r="AP30" s="3"/>
      <c r="AQ30" s="3"/>
      <c r="AR30" s="3"/>
    </row>
    <row r="31" spans="1:44" ht="14.2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c r="AA31" s="88"/>
      <c r="AB31" s="88"/>
      <c r="AC31" s="88"/>
      <c r="AD31" s="3"/>
      <c r="AE31" s="3"/>
      <c r="AF31" s="3"/>
      <c r="AG31" s="3"/>
      <c r="AH31" s="3"/>
      <c r="AI31" s="3"/>
      <c r="AJ31" s="3"/>
      <c r="AK31" s="3"/>
      <c r="AL31" s="3"/>
      <c r="AM31" s="3"/>
      <c r="AN31" s="3"/>
      <c r="AO31" s="3"/>
      <c r="AP31" s="3"/>
      <c r="AQ31" s="3"/>
      <c r="AR31" s="3"/>
    </row>
    <row r="32" spans="1:44" ht="14.25" customHeight="1">
      <c r="A32" s="83"/>
      <c r="B32" s="83"/>
      <c r="C32" s="83"/>
      <c r="D32" s="83"/>
      <c r="E32" s="83"/>
      <c r="F32" s="83"/>
      <c r="G32" s="83"/>
      <c r="H32" s="83"/>
      <c r="I32" s="83"/>
      <c r="J32" s="83"/>
      <c r="K32" s="83"/>
      <c r="L32" s="83"/>
      <c r="M32" s="83"/>
      <c r="N32" s="83"/>
      <c r="O32" s="83"/>
      <c r="P32" s="83"/>
      <c r="Q32" s="83"/>
      <c r="R32" s="83"/>
      <c r="S32" s="83"/>
      <c r="T32" s="83"/>
      <c r="U32" s="83"/>
      <c r="V32" s="83"/>
      <c r="W32" s="83"/>
      <c r="X32" s="83"/>
      <c r="Y32" s="83"/>
      <c r="Z32" s="83"/>
      <c r="AA32" s="83"/>
      <c r="AB32" s="83"/>
      <c r="AC32" s="83"/>
      <c r="AD32" s="3"/>
      <c r="AE32" s="3"/>
      <c r="AF32" s="3"/>
      <c r="AG32" s="3"/>
      <c r="AH32" s="3"/>
      <c r="AI32" s="3"/>
      <c r="AJ32" s="3"/>
      <c r="AK32" s="3"/>
      <c r="AL32" s="3"/>
      <c r="AM32" s="3"/>
      <c r="AN32" s="3"/>
      <c r="AO32" s="3"/>
      <c r="AP32" s="3"/>
      <c r="AQ32" s="3"/>
      <c r="AR32" s="3"/>
    </row>
    <row r="33" spans="1:44" ht="16.5" customHeight="1">
      <c r="A33" s="93">
        <v>9</v>
      </c>
      <c r="B33" s="109" t="str">
        <f>IF('2. Identificación del Riesgo'!B33:B35="","",'2. Identificación del Riesgo'!B33:B35)</f>
        <v/>
      </c>
      <c r="C33" s="94" t="str">
        <f>IF('2. Identificación del Riesgo'!G33:G35="","",'2. Identificación del Riesgo'!G33:G35)</f>
        <v/>
      </c>
      <c r="D33" s="94" t="str">
        <f>IF('2. Identificación del Riesgo'!H33:H35="","",'2. Identificación del Riesgo'!H33:H35)</f>
        <v/>
      </c>
      <c r="E33" s="125" t="str">
        <f>IF('7. Mapa de Riesgos General'!AO33:AO35="","",'7. Mapa de Riesgos General'!AO33:AO35)</f>
        <v/>
      </c>
      <c r="F33" s="96"/>
      <c r="G33" s="118"/>
      <c r="H33" s="118"/>
      <c r="I33" s="118"/>
      <c r="J33" s="116"/>
      <c r="K33" s="96"/>
      <c r="L33" s="116"/>
      <c r="M33" s="116"/>
      <c r="N33" s="96"/>
      <c r="O33" s="118"/>
      <c r="P33" s="118"/>
      <c r="Q33" s="118"/>
      <c r="R33" s="116"/>
      <c r="S33" s="96"/>
      <c r="T33" s="116"/>
      <c r="U33" s="116"/>
      <c r="V33" s="96"/>
      <c r="W33" s="118"/>
      <c r="X33" s="118"/>
      <c r="Y33" s="118"/>
      <c r="Z33" s="116"/>
      <c r="AA33" s="96"/>
      <c r="AB33" s="116"/>
      <c r="AC33" s="116"/>
      <c r="AD33" s="3"/>
      <c r="AE33" s="3"/>
      <c r="AF33" s="3"/>
      <c r="AG33" s="3"/>
      <c r="AH33" s="3"/>
      <c r="AI33" s="3"/>
      <c r="AJ33" s="3"/>
      <c r="AK33" s="3"/>
      <c r="AL33" s="3"/>
      <c r="AM33" s="3"/>
      <c r="AN33" s="3"/>
      <c r="AO33" s="3"/>
      <c r="AP33" s="3"/>
      <c r="AQ33" s="3"/>
      <c r="AR33" s="3"/>
    </row>
    <row r="34" spans="1:44" ht="14.2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c r="AA34" s="88"/>
      <c r="AB34" s="88"/>
      <c r="AC34" s="88"/>
      <c r="AD34" s="3"/>
      <c r="AE34" s="3"/>
      <c r="AF34" s="3"/>
      <c r="AG34" s="3"/>
      <c r="AH34" s="3"/>
      <c r="AI34" s="3"/>
      <c r="AJ34" s="3"/>
      <c r="AK34" s="3"/>
      <c r="AL34" s="3"/>
      <c r="AM34" s="3"/>
      <c r="AN34" s="3"/>
      <c r="AO34" s="3"/>
      <c r="AP34" s="3"/>
      <c r="AQ34" s="3"/>
      <c r="AR34" s="3"/>
    </row>
    <row r="35" spans="1:44" ht="14.2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c r="AA35" s="83"/>
      <c r="AB35" s="83"/>
      <c r="AC35" s="83"/>
      <c r="AD35" s="3"/>
      <c r="AE35" s="3"/>
      <c r="AF35" s="3"/>
      <c r="AG35" s="3"/>
      <c r="AH35" s="3"/>
      <c r="AI35" s="3"/>
      <c r="AJ35" s="3"/>
      <c r="AK35" s="3"/>
      <c r="AL35" s="3"/>
      <c r="AM35" s="3"/>
      <c r="AN35" s="3"/>
      <c r="AO35" s="3"/>
      <c r="AP35" s="3"/>
      <c r="AQ35" s="3"/>
      <c r="AR35" s="3"/>
    </row>
    <row r="36" spans="1:44" ht="16.5" customHeight="1">
      <c r="A36" s="93">
        <v>10</v>
      </c>
      <c r="B36" s="109" t="str">
        <f>IF('2. Identificación del Riesgo'!B36:B38="","",'2. Identificación del Riesgo'!B36:B38)</f>
        <v/>
      </c>
      <c r="C36" s="94" t="str">
        <f>IF('2. Identificación del Riesgo'!G36:G38="","",'2. Identificación del Riesgo'!G36:G38)</f>
        <v/>
      </c>
      <c r="D36" s="94" t="str">
        <f>IF('2. Identificación del Riesgo'!H36:H38="","",'2. Identificación del Riesgo'!H36:H38)</f>
        <v/>
      </c>
      <c r="E36" s="125" t="str">
        <f>IF('7. Mapa de Riesgos General'!AO36:AO38="","",'7. Mapa de Riesgos General'!AO36:AO38)</f>
        <v/>
      </c>
      <c r="F36" s="96"/>
      <c r="G36" s="118"/>
      <c r="H36" s="118"/>
      <c r="I36" s="118"/>
      <c r="J36" s="116"/>
      <c r="K36" s="96"/>
      <c r="L36" s="116"/>
      <c r="M36" s="116"/>
      <c r="N36" s="96"/>
      <c r="O36" s="118"/>
      <c r="P36" s="118"/>
      <c r="Q36" s="118"/>
      <c r="R36" s="116"/>
      <c r="S36" s="96"/>
      <c r="T36" s="116"/>
      <c r="U36" s="116"/>
      <c r="V36" s="96"/>
      <c r="W36" s="118"/>
      <c r="X36" s="118"/>
      <c r="Y36" s="118"/>
      <c r="Z36" s="116"/>
      <c r="AA36" s="96"/>
      <c r="AB36" s="116"/>
      <c r="AC36" s="116"/>
      <c r="AD36" s="3"/>
      <c r="AE36" s="3"/>
      <c r="AF36" s="3"/>
      <c r="AG36" s="3"/>
      <c r="AH36" s="3"/>
      <c r="AI36" s="3"/>
      <c r="AJ36" s="3"/>
      <c r="AK36" s="3"/>
      <c r="AL36" s="3"/>
      <c r="AM36" s="3"/>
      <c r="AN36" s="3"/>
      <c r="AO36" s="3"/>
      <c r="AP36" s="3"/>
      <c r="AQ36" s="3"/>
      <c r="AR36" s="3"/>
    </row>
    <row r="37" spans="1:44" ht="14.2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c r="AA37" s="88"/>
      <c r="AB37" s="88"/>
      <c r="AC37" s="88"/>
      <c r="AD37" s="3"/>
      <c r="AE37" s="3"/>
      <c r="AF37" s="3"/>
      <c r="AG37" s="3"/>
      <c r="AH37" s="3"/>
      <c r="AI37" s="3"/>
      <c r="AJ37" s="3"/>
      <c r="AK37" s="3"/>
      <c r="AL37" s="3"/>
      <c r="AM37" s="3"/>
      <c r="AN37" s="3"/>
      <c r="AO37" s="3"/>
      <c r="AP37" s="3"/>
      <c r="AQ37" s="3"/>
      <c r="AR37" s="3"/>
    </row>
    <row r="38" spans="1:44" ht="14.2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c r="AA38" s="83"/>
      <c r="AB38" s="83"/>
      <c r="AC38" s="83"/>
      <c r="AD38" s="3"/>
      <c r="AE38" s="3"/>
      <c r="AF38" s="3"/>
      <c r="AG38" s="3"/>
      <c r="AH38" s="3"/>
      <c r="AI38" s="3"/>
      <c r="AJ38" s="3"/>
      <c r="AK38" s="3"/>
      <c r="AL38" s="3"/>
      <c r="AM38" s="3"/>
      <c r="AN38" s="3"/>
      <c r="AO38" s="3"/>
      <c r="AP38" s="3"/>
      <c r="AQ38" s="3"/>
      <c r="AR38" s="3"/>
    </row>
    <row r="39" spans="1:44" ht="16.5" customHeight="1">
      <c r="A39" s="93">
        <v>11</v>
      </c>
      <c r="B39" s="109" t="str">
        <f>IF('2. Identificación del Riesgo'!B39:B41="","",'2. Identificación del Riesgo'!B39:B41)</f>
        <v/>
      </c>
      <c r="C39" s="94" t="str">
        <f>IF('2. Identificación del Riesgo'!G39:G41="","",'2. Identificación del Riesgo'!G39:G41)</f>
        <v/>
      </c>
      <c r="D39" s="94" t="str">
        <f>IF('2. Identificación del Riesgo'!H39:H41="","",'2. Identificación del Riesgo'!H39:H41)</f>
        <v/>
      </c>
      <c r="E39" s="125" t="str">
        <f>IF('7. Mapa de Riesgos General'!AO39:AO41="","",'7. Mapa de Riesgos General'!AO39:AO41)</f>
        <v/>
      </c>
      <c r="F39" s="96"/>
      <c r="G39" s="118"/>
      <c r="H39" s="118"/>
      <c r="I39" s="118"/>
      <c r="J39" s="116"/>
      <c r="K39" s="96"/>
      <c r="L39" s="116"/>
      <c r="M39" s="116"/>
      <c r="N39" s="96"/>
      <c r="O39" s="118"/>
      <c r="P39" s="118"/>
      <c r="Q39" s="118"/>
      <c r="R39" s="116"/>
      <c r="S39" s="96"/>
      <c r="T39" s="116"/>
      <c r="U39" s="116"/>
      <c r="V39" s="96"/>
      <c r="W39" s="118"/>
      <c r="X39" s="118"/>
      <c r="Y39" s="118"/>
      <c r="Z39" s="116"/>
      <c r="AA39" s="96"/>
      <c r="AB39" s="116"/>
      <c r="AC39" s="116"/>
      <c r="AD39" s="3"/>
      <c r="AE39" s="3"/>
      <c r="AF39" s="3"/>
      <c r="AG39" s="3"/>
      <c r="AH39" s="3"/>
      <c r="AI39" s="3"/>
      <c r="AJ39" s="3"/>
      <c r="AK39" s="3"/>
      <c r="AL39" s="3"/>
      <c r="AM39" s="3"/>
      <c r="AN39" s="3"/>
      <c r="AO39" s="3"/>
      <c r="AP39" s="3"/>
      <c r="AQ39" s="3"/>
      <c r="AR39" s="3"/>
    </row>
    <row r="40" spans="1:44" ht="14.2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c r="AA40" s="88"/>
      <c r="AB40" s="88"/>
      <c r="AC40" s="88"/>
      <c r="AD40" s="3"/>
      <c r="AE40" s="3"/>
      <c r="AF40" s="3"/>
      <c r="AG40" s="3"/>
      <c r="AH40" s="3"/>
      <c r="AI40" s="3"/>
      <c r="AJ40" s="3"/>
      <c r="AK40" s="3"/>
      <c r="AL40" s="3"/>
      <c r="AM40" s="3"/>
      <c r="AN40" s="3"/>
      <c r="AO40" s="3"/>
      <c r="AP40" s="3"/>
      <c r="AQ40" s="3"/>
      <c r="AR40" s="3"/>
    </row>
    <row r="41" spans="1:44" ht="14.2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3"/>
      <c r="AE41" s="3"/>
      <c r="AF41" s="3"/>
      <c r="AG41" s="3"/>
      <c r="AH41" s="3"/>
      <c r="AI41" s="3"/>
      <c r="AJ41" s="3"/>
      <c r="AK41" s="3"/>
      <c r="AL41" s="3"/>
      <c r="AM41" s="3"/>
      <c r="AN41" s="3"/>
      <c r="AO41" s="3"/>
      <c r="AP41" s="3"/>
      <c r="AQ41" s="3"/>
      <c r="AR41" s="3"/>
    </row>
    <row r="42" spans="1:44" ht="16.5" customHeight="1">
      <c r="A42" s="93">
        <v>12</v>
      </c>
      <c r="B42" s="109" t="str">
        <f>IF('2. Identificación del Riesgo'!B42:B44="","",'2. Identificación del Riesgo'!B42:B44)</f>
        <v/>
      </c>
      <c r="C42" s="94" t="str">
        <f>IF('2. Identificación del Riesgo'!G42:G44="","",'2. Identificación del Riesgo'!G42:G44)</f>
        <v/>
      </c>
      <c r="D42" s="94" t="str">
        <f>IF('2. Identificación del Riesgo'!H42:H44="","",'2. Identificación del Riesgo'!H42:H44)</f>
        <v/>
      </c>
      <c r="E42" s="125" t="str">
        <f>IF('7. Mapa de Riesgos General'!AO42:AO44="","",'7. Mapa de Riesgos General'!AO42:AO44)</f>
        <v/>
      </c>
      <c r="F42" s="96"/>
      <c r="G42" s="118"/>
      <c r="H42" s="118"/>
      <c r="I42" s="118"/>
      <c r="J42" s="116"/>
      <c r="K42" s="96"/>
      <c r="L42" s="116"/>
      <c r="M42" s="116"/>
      <c r="N42" s="96"/>
      <c r="O42" s="118"/>
      <c r="P42" s="118"/>
      <c r="Q42" s="118"/>
      <c r="R42" s="116"/>
      <c r="S42" s="96"/>
      <c r="T42" s="116"/>
      <c r="U42" s="116"/>
      <c r="V42" s="96"/>
      <c r="W42" s="118"/>
      <c r="X42" s="118"/>
      <c r="Y42" s="118"/>
      <c r="Z42" s="116"/>
      <c r="AA42" s="96"/>
      <c r="AB42" s="116"/>
      <c r="AC42" s="116"/>
      <c r="AD42" s="3"/>
      <c r="AE42" s="3"/>
      <c r="AF42" s="3"/>
      <c r="AG42" s="3"/>
      <c r="AH42" s="3"/>
      <c r="AI42" s="3"/>
      <c r="AJ42" s="3"/>
      <c r="AK42" s="3"/>
      <c r="AL42" s="3"/>
      <c r="AM42" s="3"/>
      <c r="AN42" s="3"/>
      <c r="AO42" s="3"/>
      <c r="AP42" s="3"/>
      <c r="AQ42" s="3"/>
      <c r="AR42" s="3"/>
    </row>
    <row r="43" spans="1:44" ht="14.2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c r="AA43" s="88"/>
      <c r="AB43" s="88"/>
      <c r="AC43" s="88"/>
      <c r="AD43" s="3"/>
      <c r="AE43" s="3"/>
      <c r="AF43" s="3"/>
      <c r="AG43" s="3"/>
      <c r="AH43" s="3"/>
      <c r="AI43" s="3"/>
      <c r="AJ43" s="3"/>
      <c r="AK43" s="3"/>
      <c r="AL43" s="3"/>
      <c r="AM43" s="3"/>
      <c r="AN43" s="3"/>
      <c r="AO43" s="3"/>
      <c r="AP43" s="3"/>
      <c r="AQ43" s="3"/>
      <c r="AR43" s="3"/>
    </row>
    <row r="44" spans="1:44" ht="14.2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3"/>
      <c r="AE44" s="3"/>
      <c r="AF44" s="3"/>
      <c r="AG44" s="3"/>
      <c r="AH44" s="3"/>
      <c r="AI44" s="3"/>
      <c r="AJ44" s="3"/>
      <c r="AK44" s="3"/>
      <c r="AL44" s="3"/>
      <c r="AM44" s="3"/>
      <c r="AN44" s="3"/>
      <c r="AO44" s="3"/>
      <c r="AP44" s="3"/>
      <c r="AQ44" s="3"/>
      <c r="AR44" s="3"/>
    </row>
    <row r="45" spans="1:44" ht="16.5" customHeight="1">
      <c r="A45" s="93">
        <v>13</v>
      </c>
      <c r="B45" s="109" t="str">
        <f>IF('2. Identificación del Riesgo'!B45:B47="","",'2. Identificación del Riesgo'!B45:B47)</f>
        <v/>
      </c>
      <c r="C45" s="94" t="str">
        <f>IF('2. Identificación del Riesgo'!G45:G47="","",'2. Identificación del Riesgo'!G45:G47)</f>
        <v/>
      </c>
      <c r="D45" s="94" t="str">
        <f>IF('2. Identificación del Riesgo'!H45:H47="","",'2. Identificación del Riesgo'!H45:H47)</f>
        <v/>
      </c>
      <c r="E45" s="125" t="str">
        <f>IF('7. Mapa de Riesgos General'!AO45:AO47="","",'7. Mapa de Riesgos General'!AO45:AO47)</f>
        <v/>
      </c>
      <c r="F45" s="96"/>
      <c r="G45" s="118"/>
      <c r="H45" s="118"/>
      <c r="I45" s="118"/>
      <c r="J45" s="116"/>
      <c r="K45" s="96"/>
      <c r="L45" s="116"/>
      <c r="M45" s="116"/>
      <c r="N45" s="96"/>
      <c r="O45" s="118"/>
      <c r="P45" s="118"/>
      <c r="Q45" s="118"/>
      <c r="R45" s="116"/>
      <c r="S45" s="96"/>
      <c r="T45" s="116"/>
      <c r="U45" s="116"/>
      <c r="V45" s="96"/>
      <c r="W45" s="118"/>
      <c r="X45" s="118"/>
      <c r="Y45" s="118"/>
      <c r="Z45" s="116"/>
      <c r="AA45" s="96"/>
      <c r="AB45" s="116"/>
      <c r="AC45" s="116"/>
      <c r="AD45" s="3"/>
      <c r="AE45" s="3"/>
      <c r="AF45" s="3"/>
      <c r="AG45" s="3"/>
      <c r="AH45" s="3"/>
      <c r="AI45" s="3"/>
      <c r="AJ45" s="3"/>
      <c r="AK45" s="3"/>
      <c r="AL45" s="3"/>
      <c r="AM45" s="3"/>
      <c r="AN45" s="3"/>
      <c r="AO45" s="3"/>
      <c r="AP45" s="3"/>
      <c r="AQ45" s="3"/>
      <c r="AR45" s="3"/>
    </row>
    <row r="46" spans="1:44" ht="14.2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c r="AA46" s="88"/>
      <c r="AB46" s="88"/>
      <c r="AC46" s="88"/>
      <c r="AD46" s="3"/>
      <c r="AE46" s="3"/>
      <c r="AF46" s="3"/>
      <c r="AG46" s="3"/>
      <c r="AH46" s="3"/>
      <c r="AI46" s="3"/>
      <c r="AJ46" s="3"/>
      <c r="AK46" s="3"/>
      <c r="AL46" s="3"/>
      <c r="AM46" s="3"/>
      <c r="AN46" s="3"/>
      <c r="AO46" s="3"/>
      <c r="AP46" s="3"/>
      <c r="AQ46" s="3"/>
      <c r="AR46" s="3"/>
    </row>
    <row r="47" spans="1:44" ht="14.2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3"/>
      <c r="AE47" s="3"/>
      <c r="AF47" s="3"/>
      <c r="AG47" s="3"/>
      <c r="AH47" s="3"/>
      <c r="AI47" s="3"/>
      <c r="AJ47" s="3"/>
      <c r="AK47" s="3"/>
      <c r="AL47" s="3"/>
      <c r="AM47" s="3"/>
      <c r="AN47" s="3"/>
      <c r="AO47" s="3"/>
      <c r="AP47" s="3"/>
      <c r="AQ47" s="3"/>
      <c r="AR47" s="3"/>
    </row>
    <row r="48" spans="1:44" ht="16.5" customHeight="1">
      <c r="A48" s="93">
        <v>14</v>
      </c>
      <c r="B48" s="109" t="str">
        <f>IF('2. Identificación del Riesgo'!B48:B50="","",'2. Identificación del Riesgo'!B48:B50)</f>
        <v/>
      </c>
      <c r="C48" s="94" t="str">
        <f>IF('2. Identificación del Riesgo'!G48:G50="","",'2. Identificación del Riesgo'!G48:G50)</f>
        <v/>
      </c>
      <c r="D48" s="94" t="str">
        <f>IF('2. Identificación del Riesgo'!H48:H50="","",'2. Identificación del Riesgo'!H48:H50)</f>
        <v/>
      </c>
      <c r="E48" s="125" t="str">
        <f>IF('7. Mapa de Riesgos General'!AO48:AO50="","",'7. Mapa de Riesgos General'!AO48:AO50)</f>
        <v/>
      </c>
      <c r="F48" s="96"/>
      <c r="G48" s="118"/>
      <c r="H48" s="118"/>
      <c r="I48" s="118"/>
      <c r="J48" s="116"/>
      <c r="K48" s="96"/>
      <c r="L48" s="116"/>
      <c r="M48" s="116"/>
      <c r="N48" s="96"/>
      <c r="O48" s="118"/>
      <c r="P48" s="118"/>
      <c r="Q48" s="118"/>
      <c r="R48" s="116"/>
      <c r="S48" s="96"/>
      <c r="T48" s="116"/>
      <c r="U48" s="116"/>
      <c r="V48" s="96"/>
      <c r="W48" s="118"/>
      <c r="X48" s="118"/>
      <c r="Y48" s="118"/>
      <c r="Z48" s="116"/>
      <c r="AA48" s="96"/>
      <c r="AB48" s="116"/>
      <c r="AC48" s="116"/>
      <c r="AD48" s="3"/>
      <c r="AE48" s="3"/>
      <c r="AF48" s="3"/>
      <c r="AG48" s="3"/>
      <c r="AH48" s="3"/>
      <c r="AI48" s="3"/>
      <c r="AJ48" s="3"/>
      <c r="AK48" s="3"/>
      <c r="AL48" s="3"/>
      <c r="AM48" s="3"/>
      <c r="AN48" s="3"/>
      <c r="AO48" s="3"/>
      <c r="AP48" s="3"/>
      <c r="AQ48" s="3"/>
      <c r="AR48" s="3"/>
    </row>
    <row r="49" spans="1:44" ht="14.2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c r="AA49" s="88"/>
      <c r="AB49" s="88"/>
      <c r="AC49" s="88"/>
      <c r="AD49" s="3"/>
      <c r="AE49" s="3"/>
      <c r="AF49" s="3"/>
      <c r="AG49" s="3"/>
      <c r="AH49" s="3"/>
      <c r="AI49" s="3"/>
      <c r="AJ49" s="3"/>
      <c r="AK49" s="3"/>
      <c r="AL49" s="3"/>
      <c r="AM49" s="3"/>
      <c r="AN49" s="3"/>
      <c r="AO49" s="3"/>
      <c r="AP49" s="3"/>
      <c r="AQ49" s="3"/>
      <c r="AR49" s="3"/>
    </row>
    <row r="50" spans="1:44" ht="14.2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3"/>
      <c r="AE50" s="3"/>
      <c r="AF50" s="3"/>
      <c r="AG50" s="3"/>
      <c r="AH50" s="3"/>
      <c r="AI50" s="3"/>
      <c r="AJ50" s="3"/>
      <c r="AK50" s="3"/>
      <c r="AL50" s="3"/>
      <c r="AM50" s="3"/>
      <c r="AN50" s="3"/>
      <c r="AO50" s="3"/>
      <c r="AP50" s="3"/>
      <c r="AQ50" s="3"/>
      <c r="AR50" s="3"/>
    </row>
    <row r="51" spans="1:44" ht="16.5" customHeight="1">
      <c r="A51" s="93">
        <v>15</v>
      </c>
      <c r="B51" s="109" t="str">
        <f>IF('2. Identificación del Riesgo'!B51:B53="","",'2. Identificación del Riesgo'!B51:B53)</f>
        <v/>
      </c>
      <c r="C51" s="94" t="str">
        <f>IF('2. Identificación del Riesgo'!G51:G53="","",'2. Identificación del Riesgo'!G51:G53)</f>
        <v/>
      </c>
      <c r="D51" s="94" t="str">
        <f>IF('2. Identificación del Riesgo'!H51:H53="","",'2. Identificación del Riesgo'!H51:H53)</f>
        <v/>
      </c>
      <c r="E51" s="125" t="str">
        <f>IF('7. Mapa de Riesgos General'!AO51:AO53="","",'7. Mapa de Riesgos General'!AO51:AO53)</f>
        <v/>
      </c>
      <c r="F51" s="96"/>
      <c r="G51" s="118"/>
      <c r="H51" s="118"/>
      <c r="I51" s="118"/>
      <c r="J51" s="116"/>
      <c r="K51" s="96"/>
      <c r="L51" s="116"/>
      <c r="M51" s="116"/>
      <c r="N51" s="96"/>
      <c r="O51" s="118"/>
      <c r="P51" s="118"/>
      <c r="Q51" s="118"/>
      <c r="R51" s="116"/>
      <c r="S51" s="96"/>
      <c r="T51" s="116"/>
      <c r="U51" s="116"/>
      <c r="V51" s="96"/>
      <c r="W51" s="118"/>
      <c r="X51" s="118"/>
      <c r="Y51" s="118"/>
      <c r="Z51" s="116"/>
      <c r="AA51" s="96"/>
      <c r="AB51" s="116"/>
      <c r="AC51" s="116"/>
      <c r="AD51" s="3"/>
      <c r="AE51" s="3"/>
      <c r="AF51" s="3"/>
      <c r="AG51" s="3"/>
      <c r="AH51" s="3"/>
      <c r="AI51" s="3"/>
      <c r="AJ51" s="3"/>
      <c r="AK51" s="3"/>
      <c r="AL51" s="3"/>
      <c r="AM51" s="3"/>
      <c r="AN51" s="3"/>
      <c r="AO51" s="3"/>
      <c r="AP51" s="3"/>
      <c r="AQ51" s="3"/>
      <c r="AR51" s="3"/>
    </row>
    <row r="52" spans="1:44" ht="14.2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3"/>
      <c r="AE52" s="3"/>
      <c r="AF52" s="3"/>
      <c r="AG52" s="3"/>
      <c r="AH52" s="3"/>
      <c r="AI52" s="3"/>
      <c r="AJ52" s="3"/>
      <c r="AK52" s="3"/>
      <c r="AL52" s="3"/>
      <c r="AM52" s="3"/>
      <c r="AN52" s="3"/>
      <c r="AO52" s="3"/>
      <c r="AP52" s="3"/>
      <c r="AQ52" s="3"/>
      <c r="AR52" s="3"/>
    </row>
    <row r="53" spans="1:44" ht="14.2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3"/>
      <c r="AE53" s="3"/>
      <c r="AF53" s="3"/>
      <c r="AG53" s="3"/>
      <c r="AH53" s="3"/>
      <c r="AI53" s="3"/>
      <c r="AJ53" s="3"/>
      <c r="AK53" s="3"/>
      <c r="AL53" s="3"/>
      <c r="AM53" s="3"/>
      <c r="AN53" s="3"/>
      <c r="AO53" s="3"/>
      <c r="AP53" s="3"/>
      <c r="AQ53" s="3"/>
      <c r="AR53" s="3"/>
    </row>
    <row r="54" spans="1:44" ht="16.5" customHeight="1">
      <c r="A54" s="93">
        <v>16</v>
      </c>
      <c r="B54" s="109" t="str">
        <f>IF('2. Identificación del Riesgo'!B54:B56="","",'2. Identificación del Riesgo'!B54:B56)</f>
        <v/>
      </c>
      <c r="C54" s="94" t="str">
        <f>IF('2. Identificación del Riesgo'!G54:G56="","",'2. Identificación del Riesgo'!G54:G56)</f>
        <v/>
      </c>
      <c r="D54" s="94" t="str">
        <f>IF('2. Identificación del Riesgo'!H54:H56="","",'2. Identificación del Riesgo'!H54:H56)</f>
        <v/>
      </c>
      <c r="E54" s="125" t="str">
        <f>IF('7. Mapa de Riesgos General'!AO54:AO56="","",'7. Mapa de Riesgos General'!AO54:AO56)</f>
        <v/>
      </c>
      <c r="F54" s="96"/>
      <c r="G54" s="118"/>
      <c r="H54" s="118"/>
      <c r="I54" s="118"/>
      <c r="J54" s="116"/>
      <c r="K54" s="96"/>
      <c r="L54" s="116"/>
      <c r="M54" s="116"/>
      <c r="N54" s="96"/>
      <c r="O54" s="118"/>
      <c r="P54" s="118"/>
      <c r="Q54" s="118"/>
      <c r="R54" s="116"/>
      <c r="S54" s="96"/>
      <c r="T54" s="116"/>
      <c r="U54" s="116"/>
      <c r="V54" s="96"/>
      <c r="W54" s="118"/>
      <c r="X54" s="118"/>
      <c r="Y54" s="118"/>
      <c r="Z54" s="116"/>
      <c r="AA54" s="96"/>
      <c r="AB54" s="116"/>
      <c r="AC54" s="116"/>
      <c r="AD54" s="3"/>
      <c r="AE54" s="3"/>
      <c r="AF54" s="3"/>
      <c r="AG54" s="3"/>
      <c r="AH54" s="3"/>
      <c r="AI54" s="3"/>
      <c r="AJ54" s="3"/>
      <c r="AK54" s="3"/>
      <c r="AL54" s="3"/>
      <c r="AM54" s="3"/>
      <c r="AN54" s="3"/>
      <c r="AO54" s="3"/>
      <c r="AP54" s="3"/>
      <c r="AQ54" s="3"/>
      <c r="AR54" s="3"/>
    </row>
    <row r="55" spans="1:44" ht="14.2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c r="AA55" s="88"/>
      <c r="AB55" s="88"/>
      <c r="AC55" s="88"/>
      <c r="AD55" s="3"/>
      <c r="AE55" s="3"/>
      <c r="AF55" s="3"/>
      <c r="AG55" s="3"/>
      <c r="AH55" s="3"/>
      <c r="AI55" s="3"/>
      <c r="AJ55" s="3"/>
      <c r="AK55" s="3"/>
      <c r="AL55" s="3"/>
      <c r="AM55" s="3"/>
      <c r="AN55" s="3"/>
      <c r="AO55" s="3"/>
      <c r="AP55" s="3"/>
      <c r="AQ55" s="3"/>
      <c r="AR55" s="3"/>
    </row>
    <row r="56" spans="1:44" ht="14.2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3"/>
      <c r="AE56" s="3"/>
      <c r="AF56" s="3"/>
      <c r="AG56" s="3"/>
      <c r="AH56" s="3"/>
      <c r="AI56" s="3"/>
      <c r="AJ56" s="3"/>
      <c r="AK56" s="3"/>
      <c r="AL56" s="3"/>
      <c r="AM56" s="3"/>
      <c r="AN56" s="3"/>
      <c r="AO56" s="3"/>
      <c r="AP56" s="3"/>
      <c r="AQ56" s="3"/>
      <c r="AR56" s="3"/>
    </row>
    <row r="57" spans="1:44" ht="16.5" customHeight="1">
      <c r="A57" s="93">
        <v>17</v>
      </c>
      <c r="B57" s="109" t="str">
        <f>IF('2. Identificación del Riesgo'!B57:B59="","",'2. Identificación del Riesgo'!B57:B59)</f>
        <v/>
      </c>
      <c r="C57" s="94" t="str">
        <f>IF('2. Identificación del Riesgo'!G57:G59="","",'2. Identificación del Riesgo'!G57:G59)</f>
        <v/>
      </c>
      <c r="D57" s="94" t="str">
        <f>IF('2. Identificación del Riesgo'!H57:H59="","",'2. Identificación del Riesgo'!H57:H59)</f>
        <v/>
      </c>
      <c r="E57" s="125" t="str">
        <f>IF('7. Mapa de Riesgos General'!AO57:AO59="","",'7. Mapa de Riesgos General'!AO57:AO59)</f>
        <v/>
      </c>
      <c r="F57" s="96"/>
      <c r="G57" s="118"/>
      <c r="H57" s="118"/>
      <c r="I57" s="118"/>
      <c r="J57" s="116"/>
      <c r="K57" s="96"/>
      <c r="L57" s="116"/>
      <c r="M57" s="116"/>
      <c r="N57" s="96"/>
      <c r="O57" s="118"/>
      <c r="P57" s="118"/>
      <c r="Q57" s="118"/>
      <c r="R57" s="116"/>
      <c r="S57" s="96"/>
      <c r="T57" s="116"/>
      <c r="U57" s="116"/>
      <c r="V57" s="96"/>
      <c r="W57" s="118"/>
      <c r="X57" s="118"/>
      <c r="Y57" s="118"/>
      <c r="Z57" s="116"/>
      <c r="AA57" s="96"/>
      <c r="AB57" s="116"/>
      <c r="AC57" s="116"/>
      <c r="AD57" s="3"/>
      <c r="AE57" s="3"/>
      <c r="AF57" s="3"/>
      <c r="AG57" s="3"/>
      <c r="AH57" s="3"/>
      <c r="AI57" s="3"/>
      <c r="AJ57" s="3"/>
      <c r="AK57" s="3"/>
      <c r="AL57" s="3"/>
      <c r="AM57" s="3"/>
      <c r="AN57" s="3"/>
      <c r="AO57" s="3"/>
      <c r="AP57" s="3"/>
      <c r="AQ57" s="3"/>
      <c r="AR57" s="3"/>
    </row>
    <row r="58" spans="1:44" ht="14.2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c r="AA58" s="88"/>
      <c r="AB58" s="88"/>
      <c r="AC58" s="88"/>
      <c r="AD58" s="3"/>
      <c r="AE58" s="3"/>
      <c r="AF58" s="3"/>
      <c r="AG58" s="3"/>
      <c r="AH58" s="3"/>
      <c r="AI58" s="3"/>
      <c r="AJ58" s="3"/>
      <c r="AK58" s="3"/>
      <c r="AL58" s="3"/>
      <c r="AM58" s="3"/>
      <c r="AN58" s="3"/>
      <c r="AO58" s="3"/>
      <c r="AP58" s="3"/>
      <c r="AQ58" s="3"/>
      <c r="AR58" s="3"/>
    </row>
    <row r="59" spans="1:44" ht="14.2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3"/>
      <c r="AE59" s="3"/>
      <c r="AF59" s="3"/>
      <c r="AG59" s="3"/>
      <c r="AH59" s="3"/>
      <c r="AI59" s="3"/>
      <c r="AJ59" s="3"/>
      <c r="AK59" s="3"/>
      <c r="AL59" s="3"/>
      <c r="AM59" s="3"/>
      <c r="AN59" s="3"/>
      <c r="AO59" s="3"/>
      <c r="AP59" s="3"/>
      <c r="AQ59" s="3"/>
      <c r="AR59" s="3"/>
    </row>
    <row r="60" spans="1:44" ht="16.5" customHeight="1">
      <c r="A60" s="93">
        <v>18</v>
      </c>
      <c r="B60" s="109" t="str">
        <f>IF('2. Identificación del Riesgo'!B60:B62="","",'2. Identificación del Riesgo'!B60:B62)</f>
        <v/>
      </c>
      <c r="C60" s="94" t="str">
        <f>IF('2. Identificación del Riesgo'!G60:G62="","",'2. Identificación del Riesgo'!G60:G62)</f>
        <v/>
      </c>
      <c r="D60" s="94" t="str">
        <f>IF('2. Identificación del Riesgo'!H60:H62="","",'2. Identificación del Riesgo'!H60:H62)</f>
        <v/>
      </c>
      <c r="E60" s="125" t="str">
        <f>IF('7. Mapa de Riesgos General'!AO60:AO62="","",'7. Mapa de Riesgos General'!AO60:AO62)</f>
        <v/>
      </c>
      <c r="F60" s="96"/>
      <c r="G60" s="118"/>
      <c r="H60" s="118"/>
      <c r="I60" s="118"/>
      <c r="J60" s="116"/>
      <c r="K60" s="96"/>
      <c r="L60" s="116"/>
      <c r="M60" s="116"/>
      <c r="N60" s="96"/>
      <c r="O60" s="118"/>
      <c r="P60" s="118"/>
      <c r="Q60" s="118"/>
      <c r="R60" s="116"/>
      <c r="S60" s="96"/>
      <c r="T60" s="116"/>
      <c r="U60" s="116"/>
      <c r="V60" s="96"/>
      <c r="W60" s="118"/>
      <c r="X60" s="118"/>
      <c r="Y60" s="118"/>
      <c r="Z60" s="116"/>
      <c r="AA60" s="96"/>
      <c r="AB60" s="116"/>
      <c r="AC60" s="116"/>
      <c r="AD60" s="3"/>
      <c r="AE60" s="3"/>
      <c r="AF60" s="3"/>
      <c r="AG60" s="3"/>
      <c r="AH60" s="3"/>
      <c r="AI60" s="3"/>
      <c r="AJ60" s="3"/>
      <c r="AK60" s="3"/>
      <c r="AL60" s="3"/>
      <c r="AM60" s="3"/>
      <c r="AN60" s="3"/>
      <c r="AO60" s="3"/>
      <c r="AP60" s="3"/>
      <c r="AQ60" s="3"/>
      <c r="AR60" s="3"/>
    </row>
    <row r="61" spans="1:44" ht="14.2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3"/>
      <c r="AE61" s="3"/>
      <c r="AF61" s="3"/>
      <c r="AG61" s="3"/>
      <c r="AH61" s="3"/>
      <c r="AI61" s="3"/>
      <c r="AJ61" s="3"/>
      <c r="AK61" s="3"/>
      <c r="AL61" s="3"/>
      <c r="AM61" s="3"/>
      <c r="AN61" s="3"/>
      <c r="AO61" s="3"/>
      <c r="AP61" s="3"/>
      <c r="AQ61" s="3"/>
      <c r="AR61" s="3"/>
    </row>
    <row r="62" spans="1:44" ht="14.2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3"/>
      <c r="AE62" s="3"/>
      <c r="AF62" s="3"/>
      <c r="AG62" s="3"/>
      <c r="AH62" s="3"/>
      <c r="AI62" s="3"/>
      <c r="AJ62" s="3"/>
      <c r="AK62" s="3"/>
      <c r="AL62" s="3"/>
      <c r="AM62" s="3"/>
      <c r="AN62" s="3"/>
      <c r="AO62" s="3"/>
      <c r="AP62" s="3"/>
      <c r="AQ62" s="3"/>
      <c r="AR62" s="3"/>
    </row>
    <row r="63" spans="1:44" ht="16.5" customHeight="1">
      <c r="A63" s="93">
        <v>19</v>
      </c>
      <c r="B63" s="109" t="str">
        <f>IF('2. Identificación del Riesgo'!B63:B65="","",'2. Identificación del Riesgo'!B63:B65)</f>
        <v/>
      </c>
      <c r="C63" s="94" t="str">
        <f>IF('2. Identificación del Riesgo'!G63:G65="","",'2. Identificación del Riesgo'!G63:G65)</f>
        <v/>
      </c>
      <c r="D63" s="94" t="str">
        <f>IF('2. Identificación del Riesgo'!H63:H65="","",'2. Identificación del Riesgo'!H63:H65)</f>
        <v/>
      </c>
      <c r="E63" s="125" t="str">
        <f>IF('7. Mapa de Riesgos General'!AO63:AO65="","",'7. Mapa de Riesgos General'!AO63:AO65)</f>
        <v/>
      </c>
      <c r="F63" s="96"/>
      <c r="G63" s="118"/>
      <c r="H63" s="118"/>
      <c r="I63" s="118"/>
      <c r="J63" s="116"/>
      <c r="K63" s="96"/>
      <c r="L63" s="116"/>
      <c r="M63" s="116"/>
      <c r="N63" s="96"/>
      <c r="O63" s="118"/>
      <c r="P63" s="118"/>
      <c r="Q63" s="118"/>
      <c r="R63" s="116"/>
      <c r="S63" s="96"/>
      <c r="T63" s="116"/>
      <c r="U63" s="116"/>
      <c r="V63" s="96"/>
      <c r="W63" s="118"/>
      <c r="X63" s="118"/>
      <c r="Y63" s="118"/>
      <c r="Z63" s="116"/>
      <c r="AA63" s="96"/>
      <c r="AB63" s="116"/>
      <c r="AC63" s="116"/>
      <c r="AD63" s="3"/>
      <c r="AE63" s="3"/>
      <c r="AF63" s="3"/>
      <c r="AG63" s="3"/>
      <c r="AH63" s="3"/>
      <c r="AI63" s="3"/>
      <c r="AJ63" s="3"/>
      <c r="AK63" s="3"/>
      <c r="AL63" s="3"/>
      <c r="AM63" s="3"/>
      <c r="AN63" s="3"/>
      <c r="AO63" s="3"/>
      <c r="AP63" s="3"/>
      <c r="AQ63" s="3"/>
      <c r="AR63" s="3"/>
    </row>
    <row r="64" spans="1:44" ht="14.2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c r="AA64" s="88"/>
      <c r="AB64" s="88"/>
      <c r="AC64" s="88"/>
      <c r="AD64" s="3"/>
      <c r="AE64" s="3"/>
      <c r="AF64" s="3"/>
      <c r="AG64" s="3"/>
      <c r="AH64" s="3"/>
      <c r="AI64" s="3"/>
      <c r="AJ64" s="3"/>
      <c r="AK64" s="3"/>
      <c r="AL64" s="3"/>
      <c r="AM64" s="3"/>
      <c r="AN64" s="3"/>
      <c r="AO64" s="3"/>
      <c r="AP64" s="3"/>
      <c r="AQ64" s="3"/>
      <c r="AR64" s="3"/>
    </row>
    <row r="65" spans="1:44" ht="14.2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3"/>
      <c r="AE65" s="3"/>
      <c r="AF65" s="3"/>
      <c r="AG65" s="3"/>
      <c r="AH65" s="3"/>
      <c r="AI65" s="3"/>
      <c r="AJ65" s="3"/>
      <c r="AK65" s="3"/>
      <c r="AL65" s="3"/>
      <c r="AM65" s="3"/>
      <c r="AN65" s="3"/>
      <c r="AO65" s="3"/>
      <c r="AP65" s="3"/>
      <c r="AQ65" s="3"/>
      <c r="AR65" s="3"/>
    </row>
    <row r="66" spans="1:44" ht="16.5" customHeight="1">
      <c r="A66" s="93">
        <v>20</v>
      </c>
      <c r="B66" s="109" t="str">
        <f>IF('2. Identificación del Riesgo'!B66:B68="","",'2. Identificación del Riesgo'!B66:B68)</f>
        <v/>
      </c>
      <c r="C66" s="94" t="str">
        <f>IF('2. Identificación del Riesgo'!G66:G68="","",'2. Identificación del Riesgo'!G66:G68)</f>
        <v/>
      </c>
      <c r="D66" s="94" t="str">
        <f>IF('2. Identificación del Riesgo'!H66:H68="","",'2. Identificación del Riesgo'!H66:H68)</f>
        <v/>
      </c>
      <c r="E66" s="125" t="str">
        <f>IF('7. Mapa de Riesgos General'!AO66:AO68="","",'7. Mapa de Riesgos General'!AO66:AO68)</f>
        <v/>
      </c>
      <c r="F66" s="96"/>
      <c r="G66" s="118"/>
      <c r="H66" s="118"/>
      <c r="I66" s="118"/>
      <c r="J66" s="116"/>
      <c r="K66" s="96"/>
      <c r="L66" s="116"/>
      <c r="M66" s="116"/>
      <c r="N66" s="96"/>
      <c r="O66" s="118"/>
      <c r="P66" s="118"/>
      <c r="Q66" s="118"/>
      <c r="R66" s="116"/>
      <c r="S66" s="96"/>
      <c r="T66" s="116"/>
      <c r="U66" s="116"/>
      <c r="V66" s="96"/>
      <c r="W66" s="118"/>
      <c r="X66" s="118"/>
      <c r="Y66" s="118"/>
      <c r="Z66" s="116"/>
      <c r="AA66" s="96"/>
      <c r="AB66" s="116"/>
      <c r="AC66" s="116"/>
      <c r="AD66" s="3"/>
      <c r="AE66" s="3"/>
      <c r="AF66" s="3"/>
      <c r="AG66" s="3"/>
      <c r="AH66" s="3"/>
      <c r="AI66" s="3"/>
      <c r="AJ66" s="3"/>
      <c r="AK66" s="3"/>
      <c r="AL66" s="3"/>
      <c r="AM66" s="3"/>
      <c r="AN66" s="3"/>
      <c r="AO66" s="3"/>
      <c r="AP66" s="3"/>
      <c r="AQ66" s="3"/>
      <c r="AR66" s="3"/>
    </row>
    <row r="67" spans="1:44" ht="14.2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c r="AA67" s="88"/>
      <c r="AB67" s="88"/>
      <c r="AC67" s="88"/>
      <c r="AD67" s="2"/>
      <c r="AE67" s="2"/>
      <c r="AF67" s="2"/>
      <c r="AG67" s="2"/>
      <c r="AH67" s="2"/>
      <c r="AI67" s="2"/>
      <c r="AJ67" s="2"/>
      <c r="AK67" s="2"/>
      <c r="AL67" s="2"/>
      <c r="AM67" s="2"/>
      <c r="AN67" s="2"/>
      <c r="AO67" s="2"/>
      <c r="AP67" s="2"/>
      <c r="AQ67" s="2"/>
      <c r="AR67" s="2"/>
    </row>
    <row r="68" spans="1:44" ht="14.2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2"/>
      <c r="AE68" s="2"/>
      <c r="AF68" s="2"/>
      <c r="AG68" s="2"/>
      <c r="AH68" s="2"/>
      <c r="AI68" s="2"/>
      <c r="AJ68" s="2"/>
      <c r="AK68" s="2"/>
      <c r="AL68" s="2"/>
      <c r="AM68" s="2"/>
      <c r="AN68" s="2"/>
      <c r="AO68" s="2"/>
      <c r="AP68" s="2"/>
      <c r="AQ68" s="2"/>
      <c r="AR68" s="2"/>
    </row>
    <row r="69" spans="1:44" ht="25.5" customHeight="1">
      <c r="A69" s="2"/>
      <c r="B69" s="37"/>
      <c r="C69" s="2"/>
      <c r="D69" s="2"/>
      <c r="E69" s="2"/>
      <c r="F69" s="38">
        <f>IFERROR(AVERAGE(F9:F68),"")</f>
        <v>0.33333333333333331</v>
      </c>
      <c r="G69" s="2"/>
      <c r="H69" s="2"/>
      <c r="I69" s="2"/>
      <c r="J69" s="2"/>
      <c r="K69" s="38">
        <f>IFERROR(AVERAGE(K9:K68),"")</f>
        <v>0</v>
      </c>
      <c r="L69" s="2"/>
      <c r="M69" s="2"/>
      <c r="N69" s="38" t="str">
        <f>IFERROR(AVERAGE(N9:N68),"")</f>
        <v/>
      </c>
      <c r="O69" s="2"/>
      <c r="P69" s="2"/>
      <c r="Q69" s="2"/>
      <c r="R69" s="2"/>
      <c r="S69" s="38" t="str">
        <f>IFERROR(AVERAGE(S9:S68),"")</f>
        <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4.2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4.2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4.2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4.2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4.2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4.2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4.2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4.2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4.2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4.2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4.2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4.2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4.2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4.2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4.2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4.2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4.2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4.2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4.2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4.2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4.2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4.2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4.2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4.2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4.2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4.2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4.2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4.2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4.2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4.2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4.2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4.2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4.2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4.2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4.2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4.2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4.2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4.2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4.2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4.2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4.2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4.2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4.2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4.2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4.2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4.2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4.2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4.2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4.2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4.2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4.2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4.2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4.2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4.2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4.2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4.2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4.2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4.2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4.2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4.2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4.2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4.2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4.2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4.2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4.2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4.2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4.2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4.2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4.2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4.2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4.2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4.2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4.2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4.2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4.2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4.2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4.2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4.2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4.2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4.2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4.2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4.2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4.2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4.2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4.2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4.2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4.2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4.2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4.2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4.2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4.2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4.2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4.2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4.2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4.2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4.2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4.2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4.2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4.2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4.2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4.2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4.2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4.2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4.2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4.2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4.2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4.2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4.2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4.2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4.2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4.2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4.2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4.2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4.2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4.2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4.2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4.2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4.2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4.2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4.2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4.2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4.2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4.2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4.2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4.2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4.2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4.2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4.2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4.2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4.2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4.2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4.2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4.2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4.2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4.2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4.2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4.2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4.2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4.2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4.2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4.2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4.2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4.2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4.2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4.2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4.2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4.2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4.2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4.2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4.2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4.2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4.2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4.2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4.2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4.2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4.2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4.2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4.2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4.2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4.2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4.2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4.2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4.2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4.2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4.2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4.2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4.2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4.2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4.2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4.2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4.2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4.2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4.2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4.2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4.2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4.2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4.2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4.2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4.2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4.2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4.2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4.2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4.2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4.2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4.2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4.2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4.2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4.2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4.2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4.2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4.2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4.2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4.2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4.2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4.2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4.2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4.2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4.2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4.2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4.2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4.2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4.2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4.2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4.2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4.2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4.2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4.2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4.2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4.2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4.2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4.2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4.2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4.2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4.2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4.2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4.2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4.2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4.2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4.2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4.2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4.2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4.2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4.2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4.2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4.2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4.2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4.2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4.2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4.2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4.2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4.2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4.2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4.2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4.2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4.2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4.2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4.2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4.2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4.2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4.2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4.2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4.2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4.2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4.2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4.2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4.2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4.2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4.2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4.2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4.2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4.2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4.2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4.2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4.2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4.2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4.2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4.2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4.2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4.2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4.2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4.2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4.2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4.2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4.2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4.2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4.2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4.2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4.2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4.2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4.2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4.2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4.2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4.2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4.2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4.2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4.2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4.2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4.2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4.2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4.2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4.2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4.2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4.2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4.2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4.2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4.2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4.2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4.2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4.2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4.2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4.2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4.2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4.2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4.2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4.2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4.2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4.2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4.2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4.2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4.2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4.2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4.2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4.2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4.2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4.2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4.2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4.2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4.2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4.2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4.2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4.2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4.2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4.2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4.2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4.2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4.2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4.2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4.2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4.2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4.2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4.2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4.2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4.2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4.2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4.2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4.2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4.2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4.2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4.2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4.2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4.2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4.2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4.2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4.2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4.2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4.2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4.2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4.2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4.2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4.2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4.2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4.2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4.2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4.2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4.2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4.2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4.2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4.2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4.2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4.2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4.2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4.2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4.2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4.2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4.2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4.2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4.2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4.2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4.2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4.2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4.2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4.2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4.2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4.2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4.2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4.2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4.2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4.2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4.2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4.2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4.2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4.2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4.2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4.2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4.2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4.2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4.2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4.2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4.2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4.2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4.2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4.2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4.2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4.2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4.2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4.2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4.2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4.2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4.2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4.2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4.2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4.2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4.2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4.2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4.2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4.2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4.2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4.2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4.2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4.2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4.2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4.2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4.2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4.2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4.2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4.2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4.2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4.2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4.2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4.2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4.2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4.2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4.2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4.2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4.2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4.2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4.2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4.2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4.2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4.2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4.2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4.2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4.2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4.2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4.2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4.2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4.2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4.2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4.2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4.2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4.2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4.2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4.2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4.2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4.2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4.2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4.2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4.2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4.2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4.2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4.2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4.2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4.2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4.2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4.2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4.2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4.2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4.2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4.2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4.2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4.2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4.2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4.2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4.2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4.2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4.2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4.2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4.2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4.2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4.2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4.2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4.2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4.2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4.2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4.2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4.2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4.2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4.2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4.2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4.2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4.2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4.2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4.2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4.2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4.2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4.2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4.2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4.2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4.2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4.2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4.2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4.2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4.2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4.2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4.2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4.2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4.2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4.2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4.2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4.2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4.2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4.2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4.2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4.2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4.2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4.2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4.2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4.2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4.2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4.2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4.2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4.2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4.2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4.2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4.2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4.2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4.2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4.2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4.2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4.2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4.2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4.2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4.2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4.2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4.2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4.2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4.2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4.2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4.2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4.2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4.2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4.2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4.2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4.2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4.2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4.2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4.2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4.2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4.2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4.2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4.2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4.2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4.2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4.2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4.2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4.2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4.2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4.2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4.2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4.2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4.2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4.2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4.2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4.2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4.2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4.2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4.2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4.2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4.2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4.2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4.2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4.2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4.2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4.2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4.2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4.2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4.2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4.2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4.2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4.2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4.2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4.2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4.2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4.2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4.2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4.2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4.2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4.2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4.2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4.2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4.2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4.2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4.2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4.2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4.2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4.2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4.2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4.2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4.2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4.2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4.2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4.2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4.2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4.2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4.2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4.2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4.2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4.2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4.2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4.2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4.2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4.2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4.2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4.2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4.2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4.2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4.2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4.2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4.2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4.2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4.2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4.2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4.2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4.2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4.2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4.2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4.2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4.2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4.2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4.2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4.2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4.2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4.2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4.2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4.2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4.2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4.2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4.2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4.2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4.2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4.2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4.2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4.2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4.2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4.2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4.2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4.2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4.2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4.2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4.2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4.2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4.2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4.2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4.2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4.2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4.2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4.2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4.2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4.2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4.2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4.2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4.2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4.2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4.2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4.2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4.2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4.2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4.2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4.2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4.2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4.2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4.2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4.2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4.2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4.2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4.2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4.2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4.2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4.2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4.2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4.2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4.2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4.2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4.2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4.2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4.2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4.2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4.2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4.2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4.2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4.2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4.2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4.2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4.2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4.2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4.2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4.2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4.2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4.2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4.2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4.2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4.2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4.2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4.2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4.2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4.2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4.2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4.2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4.2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4.2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4.2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4.2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4.2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4.2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4.2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4.2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4.2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4.2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4.2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4.2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4.2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4.2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4.2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4.2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4.2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4.2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4.2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4.2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4.2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4.2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4.2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4.2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4.2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4.2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4.2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4.2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4.2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4.2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4.2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4.2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4.2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4.2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4.2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4.2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4.2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4.2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4.2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4.2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4.2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4.2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4.2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4.2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4.2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4.2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4.2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4.2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4.2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4.2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4.2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4.2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4.2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4.2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4.2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4.2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4.2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4.2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4.2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4.2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4.2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4.2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4.2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4.2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4.2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4.2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4.2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4.2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4.2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4.2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4.2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4.2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4.2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4.2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4.2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4.2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4.2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4.2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4.2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4.2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4.2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4.2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4.2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4.2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4.2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4.2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4.2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4.2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4.2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4.2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4.2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4.2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4.2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4.2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4.2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4.2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4.2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4.2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4.2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4.2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4.2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4.2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4.2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4.2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4.2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4.2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4.2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4.2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4.2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4.2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4.2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4.2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4.2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4.2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4.2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4.2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4.2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4.2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4.2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4.2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4.2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4.2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4.2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4.2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4.2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4.2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4.2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4.2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4.2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4.2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4.2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4.2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4.2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4.2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4.2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4.2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4.2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4.2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4.2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4.2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4.2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4.2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4.2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4.2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4.2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4.2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4.2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4.2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4.2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4.2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4.2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4.2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4.2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4.2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4.2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4.2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4.2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4.2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4.2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4.2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4.2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4.2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4.2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4.2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4.2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4.2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4.2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4.2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4.2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4.2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4.2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4.2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4.2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4.2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4.2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4.2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4.2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4.2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4.2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4.2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4.2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4.2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4.2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4.2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4.2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4.2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4.2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4.2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4.2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4.2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4.2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4.2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4.2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4.2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4.2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4.2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4.2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4.2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4.2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4.2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4.2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4.2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4.2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4.2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4.2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4.2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4.2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4.2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4.2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4.2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4.2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4.2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4.2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4.2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4.2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4.2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4.2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4.2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4.2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4.2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4.2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4.2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4.2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4.2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4.2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4.2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4.2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4.2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4.2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4.2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4.2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4.2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4.2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4.2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4.2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4.2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4.2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4.2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4.2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4.2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4.2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4.2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4.2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Q57:Q59"/>
    <mergeCell ref="R57:R59"/>
    <mergeCell ref="S57:S59"/>
    <mergeCell ref="T57:T59"/>
    <mergeCell ref="U57:U59"/>
    <mergeCell ref="Z57:Z59"/>
    <mergeCell ref="Z60:Z62"/>
    <mergeCell ref="AA60:AA62"/>
    <mergeCell ref="AB60:AB62"/>
    <mergeCell ref="Y60:Y62"/>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X54:X56"/>
    <mergeCell ref="Y54:Y56"/>
    <mergeCell ref="Z51:Z53"/>
    <mergeCell ref="Z54:Z56"/>
    <mergeCell ref="AA54:AA56"/>
    <mergeCell ref="AB54:AB56"/>
    <mergeCell ref="AC54:AC56"/>
    <mergeCell ref="X51:X53"/>
    <mergeCell ref="Y51:Y53"/>
    <mergeCell ref="AA51:AA53"/>
    <mergeCell ref="AB51:AB53"/>
    <mergeCell ref="AC51:AC53"/>
    <mergeCell ref="Z45:Z47"/>
    <mergeCell ref="Z48:Z50"/>
    <mergeCell ref="AA48:AA50"/>
    <mergeCell ref="AB48:AB50"/>
    <mergeCell ref="AC48:AC50"/>
    <mergeCell ref="V45:V47"/>
    <mergeCell ref="W45:W47"/>
    <mergeCell ref="X45:X47"/>
    <mergeCell ref="Y45:Y47"/>
    <mergeCell ref="AA45:AA47"/>
    <mergeCell ref="AB45:AB47"/>
    <mergeCell ref="AC45:AC47"/>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Q45:Q47"/>
    <mergeCell ref="R45:R47"/>
    <mergeCell ref="S45:S47"/>
    <mergeCell ref="T45:T47"/>
    <mergeCell ref="U45:U47"/>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Q42:Q44"/>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R42:R44"/>
    <mergeCell ref="S42:S44"/>
    <mergeCell ref="T42:T44"/>
    <mergeCell ref="U42:U44"/>
    <mergeCell ref="V42:V44"/>
    <mergeCell ref="W42:W44"/>
    <mergeCell ref="O36:O38"/>
    <mergeCell ref="P36:P38"/>
    <mergeCell ref="Q39:Q41"/>
    <mergeCell ref="R39:R41"/>
    <mergeCell ref="S39:S41"/>
    <mergeCell ref="T39:T41"/>
    <mergeCell ref="U39:U41"/>
    <mergeCell ref="V39:V41"/>
    <mergeCell ref="W39:W41"/>
    <mergeCell ref="X42:X44"/>
    <mergeCell ref="Y42:Y44"/>
    <mergeCell ref="Z39:Z41"/>
    <mergeCell ref="Z42:Z44"/>
    <mergeCell ref="AA42:AA44"/>
    <mergeCell ref="AB42:AB44"/>
    <mergeCell ref="AC42:AC44"/>
    <mergeCell ref="X39:X41"/>
    <mergeCell ref="Y39:Y41"/>
    <mergeCell ref="AA39:AA41"/>
    <mergeCell ref="AB39:AB41"/>
    <mergeCell ref="AC39:AC41"/>
    <mergeCell ref="Z33:Z35"/>
    <mergeCell ref="Z36:Z38"/>
    <mergeCell ref="AA36:AA38"/>
    <mergeCell ref="AB36:AB38"/>
    <mergeCell ref="AC36:AC38"/>
    <mergeCell ref="V33:V35"/>
    <mergeCell ref="W33:W35"/>
    <mergeCell ref="X33:X35"/>
    <mergeCell ref="Y33:Y35"/>
    <mergeCell ref="AA33:AA35"/>
    <mergeCell ref="AB33:AB35"/>
    <mergeCell ref="AC33:AC35"/>
    <mergeCell ref="A36:A38"/>
    <mergeCell ref="B36:B38"/>
    <mergeCell ref="C36:C38"/>
    <mergeCell ref="D36:D38"/>
    <mergeCell ref="E36:E38"/>
    <mergeCell ref="F36:F38"/>
    <mergeCell ref="G36:G38"/>
    <mergeCell ref="O33:O35"/>
    <mergeCell ref="P33:P35"/>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X36:X38"/>
    <mergeCell ref="Y36:Y38"/>
    <mergeCell ref="Q36:Q38"/>
    <mergeCell ref="R36:R38"/>
    <mergeCell ref="S36:S38"/>
    <mergeCell ref="T36:T38"/>
    <mergeCell ref="U36:U38"/>
    <mergeCell ref="V36:V38"/>
    <mergeCell ref="W36:W38"/>
    <mergeCell ref="Q33:Q35"/>
    <mergeCell ref="R33:R35"/>
    <mergeCell ref="S33:S35"/>
    <mergeCell ref="T33:T35"/>
    <mergeCell ref="U33:U35"/>
    <mergeCell ref="AC30:AC32"/>
    <mergeCell ref="V27:V29"/>
    <mergeCell ref="W27:W29"/>
    <mergeCell ref="X27:X29"/>
    <mergeCell ref="Y27:Y29"/>
    <mergeCell ref="AA27:AA29"/>
    <mergeCell ref="AB27:AB29"/>
    <mergeCell ref="AC27:AC29"/>
    <mergeCell ref="P24:P26"/>
    <mergeCell ref="P30:P32"/>
    <mergeCell ref="Q27:Q29"/>
    <mergeCell ref="R27:R29"/>
    <mergeCell ref="S27:S29"/>
    <mergeCell ref="T27:T29"/>
    <mergeCell ref="U27:U29"/>
    <mergeCell ref="Z27:Z29"/>
    <mergeCell ref="Z30:Z32"/>
    <mergeCell ref="AA30:AA32"/>
    <mergeCell ref="AB30:AB32"/>
    <mergeCell ref="AB24:AB26"/>
    <mergeCell ref="AC24:AC26"/>
    <mergeCell ref="P27:P29"/>
    <mergeCell ref="O30:O32"/>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A30:A32"/>
    <mergeCell ref="B30:B32"/>
    <mergeCell ref="C30:C32"/>
    <mergeCell ref="D30:D32"/>
    <mergeCell ref="E30:E32"/>
    <mergeCell ref="F30:F32"/>
    <mergeCell ref="G30:G32"/>
    <mergeCell ref="O27:O29"/>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Q66:Q68"/>
    <mergeCell ref="R66:R68"/>
    <mergeCell ref="S66:S68"/>
    <mergeCell ref="T66:T68"/>
    <mergeCell ref="U66:U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A9:AA11"/>
    <mergeCell ref="AB9:AB11"/>
    <mergeCell ref="AC9:AC11"/>
    <mergeCell ref="J9:J11"/>
    <mergeCell ref="K9:K11"/>
    <mergeCell ref="U9:U11"/>
    <mergeCell ref="V9:V11"/>
    <mergeCell ref="W9:W11"/>
    <mergeCell ref="X9:X11"/>
    <mergeCell ref="Y9:Y11"/>
    <mergeCell ref="E7:E8"/>
    <mergeCell ref="F7:I7"/>
    <mergeCell ref="K7:M7"/>
    <mergeCell ref="A9:A11"/>
    <mergeCell ref="B9:B11"/>
    <mergeCell ref="C9:C11"/>
    <mergeCell ref="D9:D11"/>
    <mergeCell ref="E9:E11"/>
    <mergeCell ref="Z9:Z11"/>
    <mergeCell ref="AB21:AB23"/>
    <mergeCell ref="AC21:AC23"/>
    <mergeCell ref="X24:X26"/>
    <mergeCell ref="Y24:Y26"/>
    <mergeCell ref="V24:V26"/>
    <mergeCell ref="W24:W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P21:P23"/>
    <mergeCell ref="Q21:Q23"/>
    <mergeCell ref="R21:R23"/>
    <mergeCell ref="S21:S23"/>
    <mergeCell ref="T21:T23"/>
    <mergeCell ref="U21:U23"/>
    <mergeCell ref="Z21:Z23"/>
    <mergeCell ref="Z24:Z26"/>
    <mergeCell ref="AA24:AA26"/>
    <mergeCell ref="Q24:Q26"/>
    <mergeCell ref="R24:R26"/>
    <mergeCell ref="S24:S26"/>
    <mergeCell ref="T24:T26"/>
    <mergeCell ref="U24:U26"/>
    <mergeCell ref="V21:V23"/>
    <mergeCell ref="W21:W23"/>
    <mergeCell ref="X21:X23"/>
    <mergeCell ref="Y21:Y23"/>
    <mergeCell ref="AA21:AA23"/>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4:O26"/>
    <mergeCell ref="H18:H20"/>
    <mergeCell ref="I18:I20"/>
    <mergeCell ref="J18:J20"/>
    <mergeCell ref="K18:K20"/>
    <mergeCell ref="L18:L20"/>
    <mergeCell ref="M18:M20"/>
    <mergeCell ref="N18:N20"/>
    <mergeCell ref="H21:H23"/>
    <mergeCell ref="I21:I23"/>
    <mergeCell ref="J21:J23"/>
    <mergeCell ref="K21:K23"/>
    <mergeCell ref="L21:L23"/>
    <mergeCell ref="M21:M23"/>
    <mergeCell ref="N21:N23"/>
    <mergeCell ref="O21:O23"/>
    <mergeCell ref="H24:H26"/>
    <mergeCell ref="I24:I26"/>
    <mergeCell ref="J24:J26"/>
    <mergeCell ref="K24:K26"/>
    <mergeCell ref="L24:L26"/>
    <mergeCell ref="M24:M26"/>
    <mergeCell ref="N24:N26"/>
    <mergeCell ref="X15:X17"/>
    <mergeCell ref="Y15:Y17"/>
    <mergeCell ref="Z15:Z17"/>
    <mergeCell ref="AA15:AA17"/>
    <mergeCell ref="AB15:AB17"/>
    <mergeCell ref="AC15:AC17"/>
    <mergeCell ref="Z18:Z20"/>
    <mergeCell ref="AC18:AC20"/>
    <mergeCell ref="O18:O20"/>
    <mergeCell ref="P18:P20"/>
    <mergeCell ref="V15:V17"/>
    <mergeCell ref="W15:W17"/>
    <mergeCell ref="O15:O17"/>
    <mergeCell ref="P15:P17"/>
    <mergeCell ref="Q15:Q17"/>
    <mergeCell ref="R15:R17"/>
    <mergeCell ref="S15:S17"/>
    <mergeCell ref="T15:T17"/>
    <mergeCell ref="U15:U17"/>
    <mergeCell ref="X18:X20"/>
    <mergeCell ref="Y18:Y20"/>
    <mergeCell ref="Q18:Q20"/>
    <mergeCell ref="R18:R20"/>
    <mergeCell ref="S18:S20"/>
    <mergeCell ref="A18:A20"/>
    <mergeCell ref="B18:B20"/>
    <mergeCell ref="C18:C20"/>
    <mergeCell ref="D18:D20"/>
    <mergeCell ref="E18:E20"/>
    <mergeCell ref="F18:F20"/>
    <mergeCell ref="G18:G20"/>
    <mergeCell ref="AA18:AA20"/>
    <mergeCell ref="AB18:AB20"/>
    <mergeCell ref="T18:T20"/>
    <mergeCell ref="U18:U20"/>
    <mergeCell ref="V18:V20"/>
    <mergeCell ref="W18:W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K12:K14"/>
    <mergeCell ref="L12:L14"/>
    <mergeCell ref="M12:M14"/>
    <mergeCell ref="N12:N14"/>
    <mergeCell ref="AA12:AA14"/>
    <mergeCell ref="AB12:AB14"/>
    <mergeCell ref="AC12:AC14"/>
    <mergeCell ref="F9:F11"/>
    <mergeCell ref="G9:G11"/>
    <mergeCell ref="X12:X14"/>
    <mergeCell ref="Y12:Y14"/>
    <mergeCell ref="Z12:Z14"/>
    <mergeCell ref="S9:S11"/>
    <mergeCell ref="T9:T11"/>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3"/>
      <c r="B1" s="68"/>
      <c r="C1" s="73" t="s">
        <v>0</v>
      </c>
      <c r="D1" s="74"/>
      <c r="E1" s="74"/>
      <c r="F1" s="74"/>
      <c r="G1" s="74"/>
      <c r="H1" s="68"/>
      <c r="I1" s="100" t="s">
        <v>448</v>
      </c>
      <c r="J1" s="60"/>
      <c r="K1" s="3"/>
      <c r="L1" s="3"/>
      <c r="M1" s="3"/>
      <c r="N1" s="3"/>
      <c r="O1" s="3"/>
      <c r="P1" s="3"/>
      <c r="Q1" s="3"/>
      <c r="R1" s="3"/>
      <c r="S1" s="3"/>
      <c r="T1" s="3"/>
      <c r="U1" s="3"/>
      <c r="V1" s="3"/>
      <c r="W1" s="3"/>
      <c r="X1" s="3"/>
      <c r="Y1" s="3"/>
      <c r="Z1" s="4"/>
    </row>
    <row r="2" spans="1:26" ht="16.5" customHeight="1">
      <c r="A2" s="69"/>
      <c r="B2" s="70"/>
      <c r="C2" s="69"/>
      <c r="D2" s="75"/>
      <c r="E2" s="75"/>
      <c r="F2" s="75"/>
      <c r="G2" s="75"/>
      <c r="H2" s="70"/>
      <c r="I2" s="100" t="s">
        <v>449</v>
      </c>
      <c r="J2" s="60"/>
      <c r="K2" s="3"/>
      <c r="L2" s="3"/>
      <c r="M2" s="3"/>
      <c r="N2" s="3"/>
      <c r="O2" s="3"/>
      <c r="P2" s="3"/>
      <c r="Q2" s="3"/>
      <c r="R2" s="3"/>
      <c r="S2" s="3"/>
      <c r="T2" s="3"/>
      <c r="U2" s="3"/>
      <c r="V2" s="3"/>
      <c r="W2" s="3"/>
      <c r="X2" s="3"/>
      <c r="Y2" s="3"/>
      <c r="Z2" s="4"/>
    </row>
    <row r="3" spans="1:26" ht="16.5">
      <c r="A3" s="69"/>
      <c r="B3" s="70"/>
      <c r="C3" s="69"/>
      <c r="D3" s="75"/>
      <c r="E3" s="75"/>
      <c r="F3" s="75"/>
      <c r="G3" s="75"/>
      <c r="H3" s="70"/>
      <c r="I3" s="100" t="s">
        <v>450</v>
      </c>
      <c r="J3" s="60"/>
      <c r="K3" s="3"/>
      <c r="L3" s="3"/>
      <c r="M3" s="3"/>
      <c r="N3" s="3"/>
      <c r="O3" s="3"/>
      <c r="P3" s="3"/>
      <c r="Q3" s="3"/>
      <c r="R3" s="3"/>
      <c r="S3" s="3"/>
      <c r="T3" s="3"/>
      <c r="U3" s="3"/>
      <c r="V3" s="3"/>
      <c r="W3" s="3"/>
      <c r="X3" s="3"/>
      <c r="Y3" s="3"/>
      <c r="Z3" s="4"/>
    </row>
    <row r="4" spans="1:26" ht="16.5">
      <c r="A4" s="71"/>
      <c r="B4" s="72"/>
      <c r="C4" s="71"/>
      <c r="D4" s="76"/>
      <c r="E4" s="76"/>
      <c r="F4" s="76"/>
      <c r="G4" s="76"/>
      <c r="H4" s="72"/>
      <c r="I4" s="100" t="s">
        <v>451</v>
      </c>
      <c r="J4" s="60"/>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7" t="s">
        <v>139</v>
      </c>
      <c r="B6" s="59"/>
      <c r="C6" s="59"/>
      <c r="D6" s="59"/>
      <c r="E6" s="134" t="s">
        <v>452</v>
      </c>
      <c r="F6" s="60"/>
      <c r="G6" s="134" t="s">
        <v>453</v>
      </c>
      <c r="H6" s="60"/>
      <c r="I6" s="134" t="s">
        <v>454</v>
      </c>
      <c r="J6" s="60"/>
      <c r="K6" s="3"/>
      <c r="L6" s="3"/>
      <c r="M6" s="3"/>
      <c r="N6" s="3"/>
      <c r="O6" s="3"/>
      <c r="P6" s="3"/>
      <c r="Q6" s="3"/>
      <c r="R6" s="3"/>
      <c r="S6" s="3"/>
      <c r="T6" s="3"/>
      <c r="U6" s="3"/>
      <c r="V6" s="3"/>
      <c r="W6" s="3"/>
      <c r="X6" s="3"/>
      <c r="Y6" s="3"/>
      <c r="Z6" s="4"/>
    </row>
    <row r="7" spans="1:26" ht="21" customHeight="1">
      <c r="A7" s="130" t="s">
        <v>137</v>
      </c>
      <c r="B7" s="89" t="s">
        <v>138</v>
      </c>
      <c r="C7" s="84" t="s">
        <v>146</v>
      </c>
      <c r="D7" s="131" t="s">
        <v>147</v>
      </c>
      <c r="E7" s="135" t="s">
        <v>455</v>
      </c>
      <c r="F7" s="135" t="s">
        <v>456</v>
      </c>
      <c r="G7" s="135" t="s">
        <v>455</v>
      </c>
      <c r="H7" s="135" t="s">
        <v>456</v>
      </c>
      <c r="I7" s="135" t="s">
        <v>455</v>
      </c>
      <c r="J7" s="135" t="s">
        <v>456</v>
      </c>
      <c r="K7" s="3"/>
      <c r="L7" s="3"/>
      <c r="M7" s="3"/>
      <c r="N7" s="3"/>
      <c r="O7" s="3"/>
      <c r="P7" s="3"/>
      <c r="Q7" s="3"/>
      <c r="R7" s="3"/>
      <c r="S7" s="3"/>
      <c r="T7" s="3"/>
      <c r="U7" s="3"/>
      <c r="V7" s="3"/>
      <c r="W7" s="3"/>
      <c r="X7" s="3"/>
      <c r="Y7" s="3"/>
      <c r="Z7" s="4"/>
    </row>
    <row r="8" spans="1:26" ht="12" customHeight="1">
      <c r="A8" s="83"/>
      <c r="B8" s="83"/>
      <c r="C8" s="83"/>
      <c r="D8" s="132"/>
      <c r="E8" s="83"/>
      <c r="F8" s="83"/>
      <c r="G8" s="83"/>
      <c r="H8" s="83"/>
      <c r="I8" s="83"/>
      <c r="J8" s="83"/>
      <c r="K8" s="16"/>
      <c r="L8" s="16"/>
      <c r="M8" s="16"/>
      <c r="N8" s="16"/>
      <c r="O8" s="16"/>
      <c r="P8" s="16"/>
      <c r="Q8" s="16"/>
      <c r="R8" s="16"/>
      <c r="S8" s="16"/>
      <c r="T8" s="16"/>
      <c r="U8" s="16"/>
      <c r="V8" s="16"/>
      <c r="W8" s="16"/>
      <c r="X8" s="16"/>
      <c r="Y8" s="16"/>
      <c r="Z8" s="4"/>
    </row>
    <row r="9" spans="1:26" ht="16.5" customHeight="1">
      <c r="A9" s="93">
        <v>1</v>
      </c>
      <c r="B9" s="109" t="str">
        <f>IF('8. Seguimiento Cuatrimestral'!B9:B11="","",'8. Seguimiento Cuatrimestral'!B9:B11)</f>
        <v>Direccionamiento Estratégico</v>
      </c>
      <c r="C9" s="109" t="str">
        <f>IF('8. Seguimiento Cuatrimestral'!C9:C11="","",'8. Seguimiento Cuatrimestral'!C9:C11)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09" t="str">
        <f>IF('8. Seguimiento Cuatrimestral'!D9:D11="","",'8. Seguimiento Cuatrimestral'!D9:D11)</f>
        <v>Corrupción</v>
      </c>
      <c r="E9" s="119">
        <f>'8. Seguimiento Cuatrimestral'!F9:F11</f>
        <v>0</v>
      </c>
      <c r="F9" s="119">
        <f>'8. Seguimiento Cuatrimestral'!K9:K11</f>
        <v>0</v>
      </c>
      <c r="G9" s="119">
        <f>'8. Seguimiento Cuatrimestral'!N9:N11</f>
        <v>0</v>
      </c>
      <c r="H9" s="119">
        <f>'8. Seguimiento Cuatrimestral'!S9:S11</f>
        <v>0</v>
      </c>
      <c r="I9" s="119">
        <f>'8. Seguimiento Cuatrimestral'!V9:V11</f>
        <v>0</v>
      </c>
      <c r="J9" s="119">
        <f>'8. Seguimiento Cuatrimestral'!AA9:AA11</f>
        <v>0</v>
      </c>
      <c r="K9" s="17"/>
      <c r="L9" s="17"/>
      <c r="M9" s="17"/>
      <c r="N9" s="17"/>
      <c r="O9" s="17"/>
      <c r="P9" s="17"/>
      <c r="Q9" s="17"/>
      <c r="R9" s="17"/>
      <c r="S9" s="17"/>
      <c r="T9" s="17"/>
      <c r="U9" s="17"/>
      <c r="V9" s="17"/>
      <c r="W9" s="17"/>
      <c r="X9" s="17"/>
      <c r="Y9" s="17"/>
      <c r="Z9" s="4"/>
    </row>
    <row r="10" spans="1:26" ht="16.5">
      <c r="A10" s="88"/>
      <c r="B10" s="88"/>
      <c r="C10" s="88"/>
      <c r="D10" s="88"/>
      <c r="E10" s="88"/>
      <c r="F10" s="88"/>
      <c r="G10" s="88"/>
      <c r="H10" s="88"/>
      <c r="I10" s="88"/>
      <c r="J10" s="88"/>
      <c r="K10" s="3"/>
      <c r="L10" s="3"/>
      <c r="M10" s="3"/>
      <c r="N10" s="3"/>
      <c r="O10" s="3"/>
      <c r="P10" s="3"/>
      <c r="Q10" s="3"/>
      <c r="R10" s="3"/>
      <c r="S10" s="3"/>
      <c r="T10" s="3"/>
      <c r="U10" s="3"/>
      <c r="V10" s="3"/>
      <c r="W10" s="3"/>
      <c r="X10" s="3"/>
      <c r="Y10" s="3"/>
      <c r="Z10" s="4"/>
    </row>
    <row r="11" spans="1:26" ht="16.5">
      <c r="A11" s="83"/>
      <c r="B11" s="83"/>
      <c r="C11" s="83"/>
      <c r="D11" s="83"/>
      <c r="E11" s="83"/>
      <c r="F11" s="83"/>
      <c r="G11" s="83"/>
      <c r="H11" s="83"/>
      <c r="I11" s="83"/>
      <c r="J11" s="83"/>
      <c r="K11" s="3"/>
      <c r="L11" s="3"/>
      <c r="M11" s="3"/>
      <c r="N11" s="3"/>
      <c r="O11" s="3"/>
      <c r="P11" s="3"/>
      <c r="Q11" s="3"/>
      <c r="R11" s="3"/>
      <c r="S11" s="3"/>
      <c r="T11" s="3"/>
      <c r="U11" s="3"/>
      <c r="V11" s="3"/>
      <c r="W11" s="3"/>
      <c r="X11" s="3"/>
      <c r="Y11" s="3"/>
      <c r="Z11" s="4"/>
    </row>
    <row r="12" spans="1:26" ht="16.5" customHeight="1">
      <c r="A12" s="93">
        <v>2</v>
      </c>
      <c r="B12" s="109" t="str">
        <f>IF('8. Seguimiento Cuatrimestral'!B12:B14="","",'8. Seguimiento Cuatrimestral'!B12:B14)</f>
        <v>Direccionamiento Estratégico</v>
      </c>
      <c r="C12" s="109" t="str">
        <f>IF('8. Seguimiento Cuatrimestral'!C12:C14="","",'8. Seguimiento Cuatrimestral'!C12:C14)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09" t="str">
        <f>IF('8. Seguimiento Cuatrimestral'!D12:D14="","",'8. Seguimiento Cuatrimestral'!D12:D14)</f>
        <v>Gestión</v>
      </c>
      <c r="E12" s="119">
        <f>'8. Seguimiento Cuatrimestral'!F12:F14</f>
        <v>0</v>
      </c>
      <c r="F12" s="119">
        <f>'8. Seguimiento Cuatrimestral'!K12:K14</f>
        <v>0</v>
      </c>
      <c r="G12" s="119">
        <f>'8. Seguimiento Cuatrimestral'!N12:N14</f>
        <v>0</v>
      </c>
      <c r="H12" s="119">
        <f>'8. Seguimiento Cuatrimestral'!S12:S14</f>
        <v>0</v>
      </c>
      <c r="I12" s="119">
        <f>'8. Seguimiento Cuatrimestral'!V12:V14</f>
        <v>0</v>
      </c>
      <c r="J12" s="119">
        <f>'8. Seguimiento Cuatrimestral'!AA12:AA14</f>
        <v>0</v>
      </c>
      <c r="K12" s="3"/>
      <c r="L12" s="3"/>
      <c r="M12" s="3"/>
      <c r="N12" s="3"/>
      <c r="O12" s="3"/>
      <c r="P12" s="3"/>
      <c r="Q12" s="3"/>
      <c r="R12" s="3"/>
      <c r="S12" s="3"/>
      <c r="T12" s="3"/>
      <c r="U12" s="3"/>
      <c r="V12" s="3"/>
      <c r="W12" s="3"/>
      <c r="X12" s="3"/>
      <c r="Y12" s="3"/>
      <c r="Z12" s="4"/>
    </row>
    <row r="13" spans="1:26" ht="16.5">
      <c r="A13" s="88"/>
      <c r="B13" s="88"/>
      <c r="C13" s="88"/>
      <c r="D13" s="88"/>
      <c r="E13" s="88"/>
      <c r="F13" s="88"/>
      <c r="G13" s="88"/>
      <c r="H13" s="88"/>
      <c r="I13" s="88"/>
      <c r="J13" s="88"/>
      <c r="K13" s="3"/>
      <c r="L13" s="3"/>
      <c r="M13" s="3"/>
      <c r="N13" s="3"/>
      <c r="O13" s="3"/>
      <c r="P13" s="3"/>
      <c r="Q13" s="3"/>
      <c r="R13" s="3"/>
      <c r="S13" s="3"/>
      <c r="T13" s="3"/>
      <c r="U13" s="3"/>
      <c r="V13" s="3"/>
      <c r="W13" s="3"/>
      <c r="X13" s="3"/>
      <c r="Y13" s="3"/>
      <c r="Z13" s="4"/>
    </row>
    <row r="14" spans="1:26" ht="16.5">
      <c r="A14" s="83"/>
      <c r="B14" s="83"/>
      <c r="C14" s="83"/>
      <c r="D14" s="83"/>
      <c r="E14" s="83"/>
      <c r="F14" s="83"/>
      <c r="G14" s="83"/>
      <c r="H14" s="83"/>
      <c r="I14" s="83"/>
      <c r="J14" s="83"/>
      <c r="K14" s="3"/>
      <c r="L14" s="3"/>
      <c r="M14" s="3"/>
      <c r="N14" s="3"/>
      <c r="O14" s="3"/>
      <c r="P14" s="3"/>
      <c r="Q14" s="3"/>
      <c r="R14" s="3"/>
      <c r="S14" s="3"/>
      <c r="T14" s="3"/>
      <c r="U14" s="3"/>
      <c r="V14" s="3"/>
      <c r="W14" s="3"/>
      <c r="X14" s="3"/>
      <c r="Y14" s="3"/>
      <c r="Z14" s="4"/>
    </row>
    <row r="15" spans="1:26" ht="16.5" customHeight="1">
      <c r="A15" s="93">
        <v>3</v>
      </c>
      <c r="B15" s="109" t="str">
        <f>IF('8. Seguimiento Cuatrimestral'!B15:B17="","",'8. Seguimiento Cuatrimestral'!B15:B17)</f>
        <v>Direccionamiento Estratégico</v>
      </c>
      <c r="C15" s="109" t="str">
        <f>IF('8. Seguimiento Cuatrimestral'!C15:C17="","",'8. Seguimiento Cuatrimestral'!C15:C17)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09" t="str">
        <f>IF('8. Seguimiento Cuatrimestral'!D15:D17="","",'8. Seguimiento Cuatrimestral'!D15:D17)</f>
        <v>Gestión</v>
      </c>
      <c r="E15" s="119">
        <f>'8. Seguimiento Cuatrimestral'!F15:F17</f>
        <v>0</v>
      </c>
      <c r="F15" s="119">
        <f>'8. Seguimiento Cuatrimestral'!K15:K17</f>
        <v>0</v>
      </c>
      <c r="G15" s="119">
        <f>'8. Seguimiento Cuatrimestral'!N15:N17</f>
        <v>0</v>
      </c>
      <c r="H15" s="119">
        <f>'8. Seguimiento Cuatrimestral'!S15:S17</f>
        <v>0</v>
      </c>
      <c r="I15" s="119">
        <f>'8. Seguimiento Cuatrimestral'!V15:V17</f>
        <v>0</v>
      </c>
      <c r="J15" s="119">
        <f>'8. Seguimiento Cuatrimestral'!AA15:AA17</f>
        <v>0</v>
      </c>
      <c r="K15" s="3"/>
      <c r="L15" s="3"/>
      <c r="M15" s="3"/>
      <c r="N15" s="3"/>
      <c r="O15" s="3"/>
      <c r="P15" s="3"/>
      <c r="Q15" s="3"/>
      <c r="R15" s="3"/>
      <c r="S15" s="3"/>
      <c r="T15" s="3"/>
      <c r="U15" s="3"/>
      <c r="V15" s="3"/>
      <c r="W15" s="3"/>
      <c r="X15" s="3"/>
      <c r="Y15" s="3"/>
      <c r="Z15" s="4"/>
    </row>
    <row r="16" spans="1:26" ht="16.5">
      <c r="A16" s="88"/>
      <c r="B16" s="88"/>
      <c r="C16" s="88"/>
      <c r="D16" s="88"/>
      <c r="E16" s="88"/>
      <c r="F16" s="88"/>
      <c r="G16" s="88"/>
      <c r="H16" s="88"/>
      <c r="I16" s="88"/>
      <c r="J16" s="88"/>
      <c r="K16" s="3"/>
      <c r="L16" s="3"/>
      <c r="M16" s="3"/>
      <c r="N16" s="3"/>
      <c r="O16" s="3"/>
      <c r="P16" s="3"/>
      <c r="Q16" s="3"/>
      <c r="R16" s="3"/>
      <c r="S16" s="3"/>
      <c r="T16" s="3"/>
      <c r="U16" s="3"/>
      <c r="V16" s="3"/>
      <c r="W16" s="3"/>
      <c r="X16" s="3"/>
      <c r="Y16" s="3"/>
      <c r="Z16" s="4"/>
    </row>
    <row r="17" spans="1:26" ht="16.5">
      <c r="A17" s="83"/>
      <c r="B17" s="83"/>
      <c r="C17" s="83"/>
      <c r="D17" s="83"/>
      <c r="E17" s="83"/>
      <c r="F17" s="83"/>
      <c r="G17" s="83"/>
      <c r="H17" s="83"/>
      <c r="I17" s="83"/>
      <c r="J17" s="83"/>
      <c r="K17" s="3"/>
      <c r="L17" s="3"/>
      <c r="M17" s="3"/>
      <c r="N17" s="3"/>
      <c r="O17" s="3"/>
      <c r="P17" s="3"/>
      <c r="Q17" s="3"/>
      <c r="R17" s="3"/>
      <c r="S17" s="3"/>
      <c r="T17" s="3"/>
      <c r="U17" s="3"/>
      <c r="V17" s="3"/>
      <c r="W17" s="3"/>
      <c r="X17" s="3"/>
      <c r="Y17" s="3"/>
      <c r="Z17" s="4"/>
    </row>
    <row r="18" spans="1:26" ht="16.5" customHeight="1">
      <c r="A18" s="93">
        <v>4</v>
      </c>
      <c r="B18" s="109" t="str">
        <f>IF('8. Seguimiento Cuatrimestral'!B18:B20="","",'8. Seguimiento Cuatrimestral'!B18:B20)</f>
        <v>Direccionamiento Estratégico</v>
      </c>
      <c r="C18" s="109" t="str">
        <f>IF('8. Seguimiento Cuatrimestral'!C18:C20="","",'8. Seguimiento Cuatrimestral'!C18:C20)</f>
        <v>Afectación reputacional por ocultar información pública, dando incumplimiento a la Ley 1712 de 2014 y a la Resolución 1519 de 2020 para beneficio de un tercero</v>
      </c>
      <c r="D18" s="109" t="str">
        <f>IF('8. Seguimiento Cuatrimestral'!D18:D20="","",'8. Seguimiento Cuatrimestral'!D18:D20)</f>
        <v>Corrupción</v>
      </c>
      <c r="E18" s="119">
        <f>'8. Seguimiento Cuatrimestral'!F18:F20</f>
        <v>0</v>
      </c>
      <c r="F18" s="119">
        <f>'8. Seguimiento Cuatrimestral'!K18:K20</f>
        <v>0</v>
      </c>
      <c r="G18" s="119">
        <f>'8. Seguimiento Cuatrimestral'!N18:N20</f>
        <v>0</v>
      </c>
      <c r="H18" s="119">
        <f>'8. Seguimiento Cuatrimestral'!S18:S20</f>
        <v>0</v>
      </c>
      <c r="I18" s="119">
        <f>'8. Seguimiento Cuatrimestral'!V18:V20</f>
        <v>0</v>
      </c>
      <c r="J18" s="119">
        <f>'8. Seguimiento Cuatrimestral'!AA18:AA20</f>
        <v>0</v>
      </c>
      <c r="K18" s="3"/>
      <c r="L18" s="3"/>
      <c r="M18" s="3"/>
      <c r="N18" s="3"/>
      <c r="O18" s="3"/>
      <c r="P18" s="3"/>
      <c r="Q18" s="3"/>
      <c r="R18" s="3"/>
      <c r="S18" s="3"/>
      <c r="T18" s="3"/>
      <c r="U18" s="3"/>
      <c r="V18" s="3"/>
      <c r="W18" s="3"/>
      <c r="X18" s="3"/>
      <c r="Y18" s="3"/>
      <c r="Z18" s="4"/>
    </row>
    <row r="19" spans="1:26" ht="16.5">
      <c r="A19" s="88"/>
      <c r="B19" s="88"/>
      <c r="C19" s="88"/>
      <c r="D19" s="88"/>
      <c r="E19" s="88"/>
      <c r="F19" s="88"/>
      <c r="G19" s="88"/>
      <c r="H19" s="88"/>
      <c r="I19" s="88"/>
      <c r="J19" s="88"/>
      <c r="K19" s="3"/>
      <c r="L19" s="3"/>
      <c r="M19" s="3"/>
      <c r="N19" s="3"/>
      <c r="O19" s="3"/>
      <c r="P19" s="3"/>
      <c r="Q19" s="3"/>
      <c r="R19" s="3"/>
      <c r="S19" s="3"/>
      <c r="T19" s="3"/>
      <c r="U19" s="3"/>
      <c r="V19" s="3"/>
      <c r="W19" s="3"/>
      <c r="X19" s="3"/>
      <c r="Y19" s="3"/>
      <c r="Z19" s="4"/>
    </row>
    <row r="20" spans="1:26" ht="16.5">
      <c r="A20" s="83"/>
      <c r="B20" s="83"/>
      <c r="C20" s="83"/>
      <c r="D20" s="83"/>
      <c r="E20" s="83"/>
      <c r="F20" s="83"/>
      <c r="G20" s="83"/>
      <c r="H20" s="83"/>
      <c r="I20" s="83"/>
      <c r="J20" s="83"/>
      <c r="K20" s="3"/>
      <c r="L20" s="3"/>
      <c r="M20" s="3"/>
      <c r="N20" s="3"/>
      <c r="O20" s="3"/>
      <c r="P20" s="3"/>
      <c r="Q20" s="3"/>
      <c r="R20" s="3"/>
      <c r="S20" s="3"/>
      <c r="T20" s="3"/>
      <c r="U20" s="3"/>
      <c r="V20" s="3"/>
      <c r="W20" s="3"/>
      <c r="X20" s="3"/>
      <c r="Y20" s="3"/>
      <c r="Z20" s="4"/>
    </row>
    <row r="21" spans="1:26" ht="16.5" customHeight="1">
      <c r="A21" s="93">
        <v>5</v>
      </c>
      <c r="B21" s="109" t="str">
        <f>IF('8. Seguimiento Cuatrimestral'!B21:B23="","",'8. Seguimiento Cuatrimestral'!B21:B23)</f>
        <v>Direccionamiento Estratégico</v>
      </c>
      <c r="C21" s="109" t="str">
        <f>IF('8. Seguimiento Cuatrimestral'!C21:C23="","",'8. Seguimiento Cuatrimestral'!C21:C23)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109" t="str">
        <f>IF('8. Seguimiento Cuatrimestral'!D21:D23="","",'8. Seguimiento Cuatrimestral'!D21:D23)</f>
        <v>Gestión</v>
      </c>
      <c r="E21" s="119">
        <f>'8. Seguimiento Cuatrimestral'!F21:F23</f>
        <v>0</v>
      </c>
      <c r="F21" s="119">
        <f>'8. Seguimiento Cuatrimestral'!K21:K23</f>
        <v>0</v>
      </c>
      <c r="G21" s="119">
        <f>'8. Seguimiento Cuatrimestral'!N21:N23</f>
        <v>0</v>
      </c>
      <c r="H21" s="119">
        <f>'8. Seguimiento Cuatrimestral'!S21:S23</f>
        <v>0</v>
      </c>
      <c r="I21" s="119">
        <f>'8. Seguimiento Cuatrimestral'!V21:V23</f>
        <v>0</v>
      </c>
      <c r="J21" s="119">
        <f>'8. Seguimiento Cuatrimestral'!AA21:AA23</f>
        <v>0</v>
      </c>
      <c r="K21" s="3"/>
      <c r="L21" s="3"/>
      <c r="M21" s="3"/>
      <c r="N21" s="3"/>
      <c r="O21" s="3"/>
      <c r="P21" s="3"/>
      <c r="Q21" s="3"/>
      <c r="R21" s="3"/>
      <c r="S21" s="3"/>
      <c r="T21" s="3"/>
      <c r="U21" s="3"/>
      <c r="V21" s="3"/>
      <c r="W21" s="3"/>
      <c r="X21" s="3"/>
      <c r="Y21" s="3"/>
      <c r="Z21" s="4"/>
    </row>
    <row r="22" spans="1:26" ht="15.75" customHeight="1">
      <c r="A22" s="88"/>
      <c r="B22" s="88"/>
      <c r="C22" s="88"/>
      <c r="D22" s="88"/>
      <c r="E22" s="88"/>
      <c r="F22" s="88"/>
      <c r="G22" s="88"/>
      <c r="H22" s="88"/>
      <c r="I22" s="88"/>
      <c r="J22" s="88"/>
      <c r="K22" s="3"/>
      <c r="L22" s="3"/>
      <c r="M22" s="3"/>
      <c r="N22" s="3"/>
      <c r="O22" s="3"/>
      <c r="P22" s="3"/>
      <c r="Q22" s="3"/>
      <c r="R22" s="3"/>
      <c r="S22" s="3"/>
      <c r="T22" s="3"/>
      <c r="U22" s="3"/>
      <c r="V22" s="3"/>
      <c r="W22" s="3"/>
      <c r="X22" s="3"/>
      <c r="Y22" s="3"/>
      <c r="Z22" s="4"/>
    </row>
    <row r="23" spans="1:26" ht="15.75" customHeight="1">
      <c r="A23" s="83"/>
      <c r="B23" s="83"/>
      <c r="C23" s="83"/>
      <c r="D23" s="83"/>
      <c r="E23" s="83"/>
      <c r="F23" s="83"/>
      <c r="G23" s="83"/>
      <c r="H23" s="83"/>
      <c r="I23" s="83"/>
      <c r="J23" s="83"/>
      <c r="K23" s="3"/>
      <c r="L23" s="3"/>
      <c r="M23" s="3"/>
      <c r="N23" s="3"/>
      <c r="O23" s="3"/>
      <c r="P23" s="3"/>
      <c r="Q23" s="3"/>
      <c r="R23" s="3"/>
      <c r="S23" s="3"/>
      <c r="T23" s="3"/>
      <c r="U23" s="3"/>
      <c r="V23" s="3"/>
      <c r="W23" s="3"/>
      <c r="X23" s="3"/>
      <c r="Y23" s="3"/>
      <c r="Z23" s="4"/>
    </row>
    <row r="24" spans="1:26" ht="16.5" customHeight="1">
      <c r="A24" s="93">
        <v>6</v>
      </c>
      <c r="B24" s="109" t="str">
        <f>IF('8. Seguimiento Cuatrimestral'!B24:B26="","",'8. Seguimiento Cuatrimestral'!B24:B26)</f>
        <v>Direccionamiento Estratégico</v>
      </c>
      <c r="C24" s="109" t="str">
        <f>IF('8. Seguimiento Cuatrimestral'!C24:C26="","",'8. Seguimiento Cuatrimestral'!C24:C26)</f>
        <v>Posibilidad de afectación reputacional por la inadecuada identificación de los actores ofertantes y demandantes debido a la falta de una adecuada comunicación de los intereses de los actores ofertantes o demandantes</v>
      </c>
      <c r="D24" s="109" t="str">
        <f>IF('8. Seguimiento Cuatrimestral'!D24:D26="","",'8. Seguimiento Cuatrimestral'!D24:D26)</f>
        <v>Gestión</v>
      </c>
      <c r="E24" s="119">
        <f>'8. Seguimiento Cuatrimestral'!F24:F26</f>
        <v>1</v>
      </c>
      <c r="F24" s="119">
        <f>'8. Seguimiento Cuatrimestral'!K24:K26</f>
        <v>0</v>
      </c>
      <c r="G24" s="119">
        <f>'8. Seguimiento Cuatrimestral'!N24:N26</f>
        <v>0</v>
      </c>
      <c r="H24" s="119">
        <f>'8. Seguimiento Cuatrimestral'!S24:S26</f>
        <v>0</v>
      </c>
      <c r="I24" s="119">
        <f>'8. Seguimiento Cuatrimestral'!V24:V26</f>
        <v>0</v>
      </c>
      <c r="J24" s="119">
        <f>'8. Seguimiento Cuatrimestral'!AA24:AA26</f>
        <v>0</v>
      </c>
      <c r="K24" s="3"/>
      <c r="L24" s="3"/>
      <c r="M24" s="3"/>
      <c r="N24" s="3"/>
      <c r="O24" s="3"/>
      <c r="P24" s="3"/>
      <c r="Q24" s="3"/>
      <c r="R24" s="3"/>
      <c r="S24" s="3"/>
      <c r="T24" s="3"/>
      <c r="U24" s="3"/>
      <c r="V24" s="3"/>
      <c r="W24" s="3"/>
      <c r="X24" s="3"/>
      <c r="Y24" s="3"/>
      <c r="Z24" s="4"/>
    </row>
    <row r="25" spans="1:26" ht="15.75" customHeight="1">
      <c r="A25" s="88"/>
      <c r="B25" s="88"/>
      <c r="C25" s="88"/>
      <c r="D25" s="88"/>
      <c r="E25" s="88"/>
      <c r="F25" s="88"/>
      <c r="G25" s="88"/>
      <c r="H25" s="88"/>
      <c r="I25" s="88"/>
      <c r="J25" s="88"/>
      <c r="K25" s="3"/>
      <c r="L25" s="3"/>
      <c r="M25" s="3"/>
      <c r="N25" s="3"/>
      <c r="O25" s="3"/>
      <c r="P25" s="3"/>
      <c r="Q25" s="3"/>
      <c r="R25" s="3"/>
      <c r="S25" s="3"/>
      <c r="T25" s="3"/>
      <c r="U25" s="3"/>
      <c r="V25" s="3"/>
      <c r="W25" s="3"/>
      <c r="X25" s="3"/>
      <c r="Y25" s="3"/>
      <c r="Z25" s="4"/>
    </row>
    <row r="26" spans="1:26" ht="15.75" customHeight="1">
      <c r="A26" s="83"/>
      <c r="B26" s="83"/>
      <c r="C26" s="83"/>
      <c r="D26" s="83"/>
      <c r="E26" s="83"/>
      <c r="F26" s="83"/>
      <c r="G26" s="83"/>
      <c r="H26" s="83"/>
      <c r="I26" s="83"/>
      <c r="J26" s="83"/>
      <c r="K26" s="3"/>
      <c r="L26" s="3"/>
      <c r="M26" s="3"/>
      <c r="N26" s="3"/>
      <c r="O26" s="3"/>
      <c r="P26" s="3"/>
      <c r="Q26" s="3"/>
      <c r="R26" s="3"/>
      <c r="S26" s="3"/>
      <c r="T26" s="3"/>
      <c r="U26" s="3"/>
      <c r="V26" s="3"/>
      <c r="W26" s="3"/>
      <c r="X26" s="3"/>
      <c r="Y26" s="3"/>
      <c r="Z26" s="4"/>
    </row>
    <row r="27" spans="1:26" ht="16.5" customHeight="1">
      <c r="A27" s="93">
        <v>7</v>
      </c>
      <c r="B27" s="109" t="str">
        <f>IF('8. Seguimiento Cuatrimestral'!B27:B29="","",'8. Seguimiento Cuatrimestral'!B27:B29)</f>
        <v>Direccionamiento Estratégico</v>
      </c>
      <c r="C27" s="109" t="str">
        <f>IF('8. Seguimiento Cuatrimestral'!C27:C29="","",'8. Seguimiento Cuatrimestral'!C27:C29)</f>
        <v>Posibilidad de afectación economica y reputacional por el incumplimiento de las actividades establecidas en el plan de trabajo debido a la falta de seguimiento y la definición adecuada del alcance del plan del trabajo en función de los recursos</v>
      </c>
      <c r="D27" s="109" t="str">
        <f>IF('8. Seguimiento Cuatrimestral'!D27:D29="","",'8. Seguimiento Cuatrimestral'!D27:D29)</f>
        <v>Gestión</v>
      </c>
      <c r="E27" s="119">
        <f>'8. Seguimiento Cuatrimestral'!F27:F29</f>
        <v>0</v>
      </c>
      <c r="F27" s="119">
        <f>'8. Seguimiento Cuatrimestral'!K27:K29</f>
        <v>0</v>
      </c>
      <c r="G27" s="119">
        <f>'8. Seguimiento Cuatrimestral'!N27:N29</f>
        <v>0</v>
      </c>
      <c r="H27" s="119">
        <f>'8. Seguimiento Cuatrimestral'!S27:S29</f>
        <v>0</v>
      </c>
      <c r="I27" s="119">
        <f>'8. Seguimiento Cuatrimestral'!V27:V29</f>
        <v>0</v>
      </c>
      <c r="J27" s="119">
        <f>'8. Seguimiento Cuatrimestral'!AA27:AA29</f>
        <v>0</v>
      </c>
      <c r="K27" s="3"/>
      <c r="L27" s="3"/>
      <c r="M27" s="3"/>
      <c r="N27" s="3"/>
      <c r="O27" s="3"/>
      <c r="P27" s="3"/>
      <c r="Q27" s="3"/>
      <c r="R27" s="3"/>
      <c r="S27" s="3"/>
      <c r="T27" s="3"/>
      <c r="U27" s="3"/>
      <c r="V27" s="3"/>
      <c r="W27" s="3"/>
      <c r="X27" s="3"/>
      <c r="Y27" s="3"/>
      <c r="Z27" s="4"/>
    </row>
    <row r="28" spans="1:26" ht="15.75" customHeight="1">
      <c r="A28" s="88"/>
      <c r="B28" s="88"/>
      <c r="C28" s="88"/>
      <c r="D28" s="88"/>
      <c r="E28" s="88"/>
      <c r="F28" s="88"/>
      <c r="G28" s="88"/>
      <c r="H28" s="88"/>
      <c r="I28" s="88"/>
      <c r="J28" s="88"/>
      <c r="K28" s="3"/>
      <c r="L28" s="3"/>
      <c r="M28" s="3"/>
      <c r="N28" s="3"/>
      <c r="O28" s="3"/>
      <c r="P28" s="3"/>
      <c r="Q28" s="3"/>
      <c r="R28" s="3"/>
      <c r="S28" s="3"/>
      <c r="T28" s="3"/>
      <c r="U28" s="3"/>
      <c r="V28" s="3"/>
      <c r="W28" s="3"/>
      <c r="X28" s="3"/>
      <c r="Y28" s="3"/>
      <c r="Z28" s="4"/>
    </row>
    <row r="29" spans="1:26" ht="15.75" customHeight="1">
      <c r="A29" s="83"/>
      <c r="B29" s="83"/>
      <c r="C29" s="83"/>
      <c r="D29" s="83"/>
      <c r="E29" s="83"/>
      <c r="F29" s="83"/>
      <c r="G29" s="83"/>
      <c r="H29" s="83"/>
      <c r="I29" s="83"/>
      <c r="J29" s="83"/>
      <c r="K29" s="3"/>
      <c r="L29" s="3"/>
      <c r="M29" s="3"/>
      <c r="N29" s="3"/>
      <c r="O29" s="3"/>
      <c r="P29" s="3"/>
      <c r="Q29" s="3"/>
      <c r="R29" s="3"/>
      <c r="S29" s="3"/>
      <c r="T29" s="3"/>
      <c r="U29" s="3"/>
      <c r="V29" s="3"/>
      <c r="W29" s="3"/>
      <c r="X29" s="3"/>
      <c r="Y29" s="3"/>
      <c r="Z29" s="4"/>
    </row>
    <row r="30" spans="1:26" ht="16.5" customHeight="1">
      <c r="A30" s="93">
        <v>8</v>
      </c>
      <c r="B30" s="109" t="str">
        <f>IF('8. Seguimiento Cuatrimestral'!B30:B32="","",'8. Seguimiento Cuatrimestral'!B30:B32)</f>
        <v/>
      </c>
      <c r="C30" s="109" t="str">
        <f>IF('8. Seguimiento Cuatrimestral'!C30:C32="","",'8. Seguimiento Cuatrimestral'!C30:C32)</f>
        <v/>
      </c>
      <c r="D30" s="109" t="str">
        <f>IF('8. Seguimiento Cuatrimestral'!D30:D32="","",'8. Seguimiento Cuatrimestral'!D30:D32)</f>
        <v/>
      </c>
      <c r="E30" s="119">
        <f>'8. Seguimiento Cuatrimestral'!F30:F32</f>
        <v>0</v>
      </c>
      <c r="F30" s="119">
        <f>'8. Seguimiento Cuatrimestral'!K30:K32</f>
        <v>0</v>
      </c>
      <c r="G30" s="119">
        <f>'8. Seguimiento Cuatrimestral'!N30:N32</f>
        <v>0</v>
      </c>
      <c r="H30" s="119">
        <f>'8. Seguimiento Cuatrimestral'!S30:S32</f>
        <v>0</v>
      </c>
      <c r="I30" s="119">
        <f>'8. Seguimiento Cuatrimestral'!V30:V32</f>
        <v>0</v>
      </c>
      <c r="J30" s="119">
        <f>'8. Seguimiento Cuatrimestral'!AA30:AA32</f>
        <v>0</v>
      </c>
      <c r="K30" s="3"/>
      <c r="L30" s="3"/>
      <c r="M30" s="3"/>
      <c r="N30" s="3"/>
      <c r="O30" s="3"/>
      <c r="P30" s="3"/>
      <c r="Q30" s="3"/>
      <c r="R30" s="3"/>
      <c r="S30" s="3"/>
      <c r="T30" s="3"/>
      <c r="U30" s="3"/>
      <c r="V30" s="3"/>
      <c r="W30" s="3"/>
      <c r="X30" s="3"/>
      <c r="Y30" s="3"/>
      <c r="Z30" s="4"/>
    </row>
    <row r="31" spans="1:26" ht="15.75" customHeight="1">
      <c r="A31" s="88"/>
      <c r="B31" s="88"/>
      <c r="C31" s="88"/>
      <c r="D31" s="88"/>
      <c r="E31" s="88"/>
      <c r="F31" s="88"/>
      <c r="G31" s="88"/>
      <c r="H31" s="88"/>
      <c r="I31" s="88"/>
      <c r="J31" s="88"/>
      <c r="K31" s="3"/>
      <c r="L31" s="3"/>
      <c r="M31" s="3"/>
      <c r="N31" s="3"/>
      <c r="O31" s="3"/>
      <c r="P31" s="3"/>
      <c r="Q31" s="3"/>
      <c r="R31" s="3"/>
      <c r="S31" s="3"/>
      <c r="T31" s="3"/>
      <c r="U31" s="3"/>
      <c r="V31" s="3"/>
      <c r="W31" s="3"/>
      <c r="X31" s="3"/>
      <c r="Y31" s="3"/>
      <c r="Z31" s="4"/>
    </row>
    <row r="32" spans="1:26" ht="15.75" customHeight="1">
      <c r="A32" s="83"/>
      <c r="B32" s="83"/>
      <c r="C32" s="83"/>
      <c r="D32" s="83"/>
      <c r="E32" s="83"/>
      <c r="F32" s="83"/>
      <c r="G32" s="83"/>
      <c r="H32" s="83"/>
      <c r="I32" s="83"/>
      <c r="J32" s="83"/>
      <c r="K32" s="3"/>
      <c r="L32" s="3"/>
      <c r="M32" s="3"/>
      <c r="N32" s="3"/>
      <c r="O32" s="3"/>
      <c r="P32" s="3"/>
      <c r="Q32" s="3"/>
      <c r="R32" s="3"/>
      <c r="S32" s="3"/>
      <c r="T32" s="3"/>
      <c r="U32" s="3"/>
      <c r="V32" s="3"/>
      <c r="W32" s="3"/>
      <c r="X32" s="3"/>
      <c r="Y32" s="3"/>
      <c r="Z32" s="4"/>
    </row>
    <row r="33" spans="1:26" ht="16.5" customHeight="1">
      <c r="A33" s="93">
        <v>9</v>
      </c>
      <c r="B33" s="109" t="str">
        <f>IF('8. Seguimiento Cuatrimestral'!B33:B35="","",'8. Seguimiento Cuatrimestral'!B33:B35)</f>
        <v/>
      </c>
      <c r="C33" s="109" t="str">
        <f>IF('8. Seguimiento Cuatrimestral'!C33:C35="","",'8. Seguimiento Cuatrimestral'!C33:C35)</f>
        <v/>
      </c>
      <c r="D33" s="109" t="str">
        <f>IF('8. Seguimiento Cuatrimestral'!D33:D35="","",'8. Seguimiento Cuatrimestral'!D33:D35)</f>
        <v/>
      </c>
      <c r="E33" s="119">
        <f>'8. Seguimiento Cuatrimestral'!F33:F35</f>
        <v>0</v>
      </c>
      <c r="F33" s="119">
        <f>'8. Seguimiento Cuatrimestral'!K33:K35</f>
        <v>0</v>
      </c>
      <c r="G33" s="119">
        <f>'8. Seguimiento Cuatrimestral'!N33:N35</f>
        <v>0</v>
      </c>
      <c r="H33" s="119">
        <f>'8. Seguimiento Cuatrimestral'!S33:S35</f>
        <v>0</v>
      </c>
      <c r="I33" s="119">
        <f>'8. Seguimiento Cuatrimestral'!V33:V35</f>
        <v>0</v>
      </c>
      <c r="J33" s="119">
        <f>'8. Seguimiento Cuatrimestral'!AA33:AA35</f>
        <v>0</v>
      </c>
      <c r="K33" s="3"/>
      <c r="L33" s="3"/>
      <c r="M33" s="3"/>
      <c r="N33" s="3"/>
      <c r="O33" s="3"/>
      <c r="P33" s="3"/>
      <c r="Q33" s="3"/>
      <c r="R33" s="3"/>
      <c r="S33" s="3"/>
      <c r="T33" s="3"/>
      <c r="U33" s="3"/>
      <c r="V33" s="3"/>
      <c r="W33" s="3"/>
      <c r="X33" s="3"/>
      <c r="Y33" s="3"/>
      <c r="Z33" s="4"/>
    </row>
    <row r="34" spans="1:26" ht="15.75" customHeight="1">
      <c r="A34" s="88"/>
      <c r="B34" s="88"/>
      <c r="C34" s="88"/>
      <c r="D34" s="88"/>
      <c r="E34" s="88"/>
      <c r="F34" s="88"/>
      <c r="G34" s="88"/>
      <c r="H34" s="88"/>
      <c r="I34" s="88"/>
      <c r="J34" s="88"/>
      <c r="K34" s="3"/>
      <c r="L34" s="3"/>
      <c r="M34" s="3"/>
      <c r="N34" s="3"/>
      <c r="O34" s="3"/>
      <c r="P34" s="3"/>
      <c r="Q34" s="3"/>
      <c r="R34" s="3"/>
      <c r="S34" s="3"/>
      <c r="T34" s="3"/>
      <c r="U34" s="3"/>
      <c r="V34" s="3"/>
      <c r="W34" s="3"/>
      <c r="X34" s="3"/>
      <c r="Y34" s="3"/>
      <c r="Z34" s="4"/>
    </row>
    <row r="35" spans="1:26" ht="15.75" customHeight="1">
      <c r="A35" s="83"/>
      <c r="B35" s="83"/>
      <c r="C35" s="83"/>
      <c r="D35" s="83"/>
      <c r="E35" s="83"/>
      <c r="F35" s="83"/>
      <c r="G35" s="83"/>
      <c r="H35" s="83"/>
      <c r="I35" s="83"/>
      <c r="J35" s="83"/>
      <c r="K35" s="3"/>
      <c r="L35" s="3"/>
      <c r="M35" s="3"/>
      <c r="N35" s="3"/>
      <c r="O35" s="3"/>
      <c r="P35" s="3"/>
      <c r="Q35" s="3"/>
      <c r="R35" s="3"/>
      <c r="S35" s="3"/>
      <c r="T35" s="3"/>
      <c r="U35" s="3"/>
      <c r="V35" s="3"/>
      <c r="W35" s="3"/>
      <c r="X35" s="3"/>
      <c r="Y35" s="3"/>
      <c r="Z35" s="4"/>
    </row>
    <row r="36" spans="1:26" ht="16.5" customHeight="1">
      <c r="A36" s="93">
        <v>10</v>
      </c>
      <c r="B36" s="109" t="str">
        <f>IF('8. Seguimiento Cuatrimestral'!B36:B38="","",'8. Seguimiento Cuatrimestral'!B36:B38)</f>
        <v/>
      </c>
      <c r="C36" s="109" t="str">
        <f>IF('8. Seguimiento Cuatrimestral'!C36:C38="","",'8. Seguimiento Cuatrimestral'!C36:C38)</f>
        <v/>
      </c>
      <c r="D36" s="109" t="str">
        <f>IF('8. Seguimiento Cuatrimestral'!D36:D38="","",'8. Seguimiento Cuatrimestral'!D36:D38)</f>
        <v/>
      </c>
      <c r="E36" s="119">
        <f>'8. Seguimiento Cuatrimestral'!F36:F38</f>
        <v>0</v>
      </c>
      <c r="F36" s="119">
        <f>'8. Seguimiento Cuatrimestral'!K36:K38</f>
        <v>0</v>
      </c>
      <c r="G36" s="119">
        <f>'8. Seguimiento Cuatrimestral'!N36:N38</f>
        <v>0</v>
      </c>
      <c r="H36" s="119">
        <f>'8. Seguimiento Cuatrimestral'!S36:S38</f>
        <v>0</v>
      </c>
      <c r="I36" s="119">
        <f>'8. Seguimiento Cuatrimestral'!V36:V38</f>
        <v>0</v>
      </c>
      <c r="J36" s="119">
        <f>'8. Seguimiento Cuatrimestral'!AA36:AA38</f>
        <v>0</v>
      </c>
      <c r="K36" s="3"/>
      <c r="L36" s="3"/>
      <c r="M36" s="3"/>
      <c r="N36" s="3"/>
      <c r="O36" s="3"/>
      <c r="P36" s="3"/>
      <c r="Q36" s="3"/>
      <c r="R36" s="3"/>
      <c r="S36" s="3"/>
      <c r="T36" s="3"/>
      <c r="U36" s="3"/>
      <c r="V36" s="3"/>
      <c r="W36" s="3"/>
      <c r="X36" s="3"/>
      <c r="Y36" s="3"/>
      <c r="Z36" s="4"/>
    </row>
    <row r="37" spans="1:26" ht="15.75" customHeight="1">
      <c r="A37" s="88"/>
      <c r="B37" s="88"/>
      <c r="C37" s="88"/>
      <c r="D37" s="88"/>
      <c r="E37" s="88"/>
      <c r="F37" s="88"/>
      <c r="G37" s="88"/>
      <c r="H37" s="88"/>
      <c r="I37" s="88"/>
      <c r="J37" s="88"/>
      <c r="K37" s="3"/>
      <c r="L37" s="3"/>
      <c r="M37" s="3"/>
      <c r="N37" s="3"/>
      <c r="O37" s="3"/>
      <c r="P37" s="3"/>
      <c r="Q37" s="3"/>
      <c r="R37" s="3"/>
      <c r="S37" s="3"/>
      <c r="T37" s="3"/>
      <c r="U37" s="3"/>
      <c r="V37" s="3"/>
      <c r="W37" s="3"/>
      <c r="X37" s="3"/>
      <c r="Y37" s="3"/>
      <c r="Z37" s="4"/>
    </row>
    <row r="38" spans="1:26" ht="15.75" customHeight="1">
      <c r="A38" s="83"/>
      <c r="B38" s="83"/>
      <c r="C38" s="83"/>
      <c r="D38" s="83"/>
      <c r="E38" s="83"/>
      <c r="F38" s="83"/>
      <c r="G38" s="83"/>
      <c r="H38" s="83"/>
      <c r="I38" s="83"/>
      <c r="J38" s="83"/>
      <c r="K38" s="3"/>
      <c r="L38" s="3"/>
      <c r="M38" s="3"/>
      <c r="N38" s="3"/>
      <c r="O38" s="3"/>
      <c r="P38" s="3"/>
      <c r="Q38" s="3"/>
      <c r="R38" s="3"/>
      <c r="S38" s="3"/>
      <c r="T38" s="3"/>
      <c r="U38" s="3"/>
      <c r="V38" s="3"/>
      <c r="W38" s="3"/>
      <c r="X38" s="3"/>
      <c r="Y38" s="3"/>
      <c r="Z38" s="4"/>
    </row>
    <row r="39" spans="1:26" ht="16.5" customHeight="1">
      <c r="A39" s="93">
        <v>11</v>
      </c>
      <c r="B39" s="109" t="str">
        <f>IF('8. Seguimiento Cuatrimestral'!B39:B41="","",'8. Seguimiento Cuatrimestral'!B39:B41)</f>
        <v/>
      </c>
      <c r="C39" s="109" t="str">
        <f>IF('8. Seguimiento Cuatrimestral'!C39:C41="","",'8. Seguimiento Cuatrimestral'!C39:C41)</f>
        <v/>
      </c>
      <c r="D39" s="109" t="str">
        <f>IF('8. Seguimiento Cuatrimestral'!D39:D41="","",'8. Seguimiento Cuatrimestral'!D39:D41)</f>
        <v/>
      </c>
      <c r="E39" s="119">
        <f>'8. Seguimiento Cuatrimestral'!F39:F41</f>
        <v>0</v>
      </c>
      <c r="F39" s="119">
        <f>'8. Seguimiento Cuatrimestral'!K39:K41</f>
        <v>0</v>
      </c>
      <c r="G39" s="119">
        <f>'8. Seguimiento Cuatrimestral'!N39:N41</f>
        <v>0</v>
      </c>
      <c r="H39" s="119">
        <f>'8. Seguimiento Cuatrimestral'!S39:S41</f>
        <v>0</v>
      </c>
      <c r="I39" s="119">
        <f>'8. Seguimiento Cuatrimestral'!V39:V41</f>
        <v>0</v>
      </c>
      <c r="J39" s="119">
        <f>'8. Seguimiento Cuatrimestral'!AA39:AA41</f>
        <v>0</v>
      </c>
      <c r="K39" s="3"/>
      <c r="L39" s="3"/>
      <c r="M39" s="3"/>
      <c r="N39" s="3"/>
      <c r="O39" s="3"/>
      <c r="P39" s="3"/>
      <c r="Q39" s="3"/>
      <c r="R39" s="3"/>
      <c r="S39" s="3"/>
      <c r="T39" s="3"/>
      <c r="U39" s="3"/>
      <c r="V39" s="3"/>
      <c r="W39" s="3"/>
      <c r="X39" s="3"/>
      <c r="Y39" s="3"/>
      <c r="Z39" s="4"/>
    </row>
    <row r="40" spans="1:26" ht="15.75" customHeight="1">
      <c r="A40" s="88"/>
      <c r="B40" s="88"/>
      <c r="C40" s="88"/>
      <c r="D40" s="88"/>
      <c r="E40" s="88"/>
      <c r="F40" s="88"/>
      <c r="G40" s="88"/>
      <c r="H40" s="88"/>
      <c r="I40" s="88"/>
      <c r="J40" s="88"/>
      <c r="K40" s="3"/>
      <c r="L40" s="3"/>
      <c r="M40" s="3"/>
      <c r="N40" s="3"/>
      <c r="O40" s="3"/>
      <c r="P40" s="3"/>
      <c r="Q40" s="3"/>
      <c r="R40" s="3"/>
      <c r="S40" s="3"/>
      <c r="T40" s="3"/>
      <c r="U40" s="3"/>
      <c r="V40" s="3"/>
      <c r="W40" s="3"/>
      <c r="X40" s="3"/>
      <c r="Y40" s="3"/>
      <c r="Z40" s="4"/>
    </row>
    <row r="41" spans="1:26" ht="15.75" customHeight="1">
      <c r="A41" s="83"/>
      <c r="B41" s="83"/>
      <c r="C41" s="83"/>
      <c r="D41" s="83"/>
      <c r="E41" s="83"/>
      <c r="F41" s="83"/>
      <c r="G41" s="83"/>
      <c r="H41" s="83"/>
      <c r="I41" s="83"/>
      <c r="J41" s="83"/>
      <c r="K41" s="3"/>
      <c r="L41" s="3"/>
      <c r="M41" s="3"/>
      <c r="N41" s="3"/>
      <c r="O41" s="3"/>
      <c r="P41" s="3"/>
      <c r="Q41" s="3"/>
      <c r="R41" s="3"/>
      <c r="S41" s="3"/>
      <c r="T41" s="3"/>
      <c r="U41" s="3"/>
      <c r="V41" s="3"/>
      <c r="W41" s="3"/>
      <c r="X41" s="3"/>
      <c r="Y41" s="3"/>
      <c r="Z41" s="4"/>
    </row>
    <row r="42" spans="1:26" ht="16.5" customHeight="1">
      <c r="A42" s="93">
        <v>12</v>
      </c>
      <c r="B42" s="109" t="str">
        <f>IF('8. Seguimiento Cuatrimestral'!B42:B44="","",'8. Seguimiento Cuatrimestral'!B42:B44)</f>
        <v/>
      </c>
      <c r="C42" s="109" t="str">
        <f>IF('8. Seguimiento Cuatrimestral'!C42:C44="","",'8. Seguimiento Cuatrimestral'!C42:C44)</f>
        <v/>
      </c>
      <c r="D42" s="109" t="str">
        <f>IF('8. Seguimiento Cuatrimestral'!D42:D44="","",'8. Seguimiento Cuatrimestral'!D42:D44)</f>
        <v/>
      </c>
      <c r="E42" s="119">
        <f>'8. Seguimiento Cuatrimestral'!F42:F44</f>
        <v>0</v>
      </c>
      <c r="F42" s="119">
        <f>'8. Seguimiento Cuatrimestral'!K42:K44</f>
        <v>0</v>
      </c>
      <c r="G42" s="119">
        <f>'8. Seguimiento Cuatrimestral'!N42:N44</f>
        <v>0</v>
      </c>
      <c r="H42" s="119">
        <f>'8. Seguimiento Cuatrimestral'!S42:S44</f>
        <v>0</v>
      </c>
      <c r="I42" s="119">
        <f>'8. Seguimiento Cuatrimestral'!V42:V44</f>
        <v>0</v>
      </c>
      <c r="J42" s="119">
        <f>'8. Seguimiento Cuatrimestral'!AA42:AA44</f>
        <v>0</v>
      </c>
      <c r="K42" s="3"/>
      <c r="L42" s="3"/>
      <c r="M42" s="3"/>
      <c r="N42" s="3"/>
      <c r="O42" s="3"/>
      <c r="P42" s="3"/>
      <c r="Q42" s="3"/>
      <c r="R42" s="3"/>
      <c r="S42" s="3"/>
      <c r="T42" s="3"/>
      <c r="U42" s="3"/>
      <c r="V42" s="3"/>
      <c r="W42" s="3"/>
      <c r="X42" s="3"/>
      <c r="Y42" s="3"/>
      <c r="Z42" s="4"/>
    </row>
    <row r="43" spans="1:26" ht="15.75" customHeight="1">
      <c r="A43" s="88"/>
      <c r="B43" s="88"/>
      <c r="C43" s="88"/>
      <c r="D43" s="88"/>
      <c r="E43" s="88"/>
      <c r="F43" s="88"/>
      <c r="G43" s="88"/>
      <c r="H43" s="88"/>
      <c r="I43" s="88"/>
      <c r="J43" s="88"/>
      <c r="K43" s="3"/>
      <c r="L43" s="3"/>
      <c r="M43" s="3"/>
      <c r="N43" s="3"/>
      <c r="O43" s="3"/>
      <c r="P43" s="3"/>
      <c r="Q43" s="3"/>
      <c r="R43" s="3"/>
      <c r="S43" s="3"/>
      <c r="T43" s="3"/>
      <c r="U43" s="3"/>
      <c r="V43" s="3"/>
      <c r="W43" s="3"/>
      <c r="X43" s="3"/>
      <c r="Y43" s="3"/>
      <c r="Z43" s="4"/>
    </row>
    <row r="44" spans="1:26" ht="15.75" customHeight="1">
      <c r="A44" s="83"/>
      <c r="B44" s="83"/>
      <c r="C44" s="83"/>
      <c r="D44" s="83"/>
      <c r="E44" s="83"/>
      <c r="F44" s="83"/>
      <c r="G44" s="83"/>
      <c r="H44" s="83"/>
      <c r="I44" s="83"/>
      <c r="J44" s="83"/>
      <c r="K44" s="3"/>
      <c r="L44" s="3"/>
      <c r="M44" s="3"/>
      <c r="N44" s="3"/>
      <c r="O44" s="3"/>
      <c r="P44" s="3"/>
      <c r="Q44" s="3"/>
      <c r="R44" s="3"/>
      <c r="S44" s="3"/>
      <c r="T44" s="3"/>
      <c r="U44" s="3"/>
      <c r="V44" s="3"/>
      <c r="W44" s="3"/>
      <c r="X44" s="3"/>
      <c r="Y44" s="3"/>
      <c r="Z44" s="4"/>
    </row>
    <row r="45" spans="1:26" ht="16.5" customHeight="1">
      <c r="A45" s="93">
        <v>13</v>
      </c>
      <c r="B45" s="109" t="str">
        <f>IF('8. Seguimiento Cuatrimestral'!B45:B47="","",'8. Seguimiento Cuatrimestral'!B45:B47)</f>
        <v/>
      </c>
      <c r="C45" s="109" t="str">
        <f>IF('8. Seguimiento Cuatrimestral'!C45:C47="","",'8. Seguimiento Cuatrimestral'!C45:C47)</f>
        <v/>
      </c>
      <c r="D45" s="109" t="str">
        <f>IF('8. Seguimiento Cuatrimestral'!D45:D47="","",'8. Seguimiento Cuatrimestral'!D45:D47)</f>
        <v/>
      </c>
      <c r="E45" s="119">
        <f>'8. Seguimiento Cuatrimestral'!F45:F47</f>
        <v>0</v>
      </c>
      <c r="F45" s="119">
        <f>'8. Seguimiento Cuatrimestral'!K45:K47</f>
        <v>0</v>
      </c>
      <c r="G45" s="119">
        <f>'8. Seguimiento Cuatrimestral'!N45:N47</f>
        <v>0</v>
      </c>
      <c r="H45" s="119">
        <f>'8. Seguimiento Cuatrimestral'!S45:S47</f>
        <v>0</v>
      </c>
      <c r="I45" s="119">
        <f>'8. Seguimiento Cuatrimestral'!V45:V47</f>
        <v>0</v>
      </c>
      <c r="J45" s="119">
        <f>'8. Seguimiento Cuatrimestral'!AA45:AA47</f>
        <v>0</v>
      </c>
      <c r="K45" s="3"/>
      <c r="L45" s="3"/>
      <c r="M45" s="3"/>
      <c r="N45" s="3"/>
      <c r="O45" s="3"/>
      <c r="P45" s="3"/>
      <c r="Q45" s="3"/>
      <c r="R45" s="3"/>
      <c r="S45" s="3"/>
      <c r="T45" s="3"/>
      <c r="U45" s="3"/>
      <c r="V45" s="3"/>
      <c r="W45" s="3"/>
      <c r="X45" s="3"/>
      <c r="Y45" s="3"/>
      <c r="Z45" s="4"/>
    </row>
    <row r="46" spans="1:26" ht="15.75" customHeight="1">
      <c r="A46" s="88"/>
      <c r="B46" s="88"/>
      <c r="C46" s="88"/>
      <c r="D46" s="88"/>
      <c r="E46" s="88"/>
      <c r="F46" s="88"/>
      <c r="G46" s="88"/>
      <c r="H46" s="88"/>
      <c r="I46" s="88"/>
      <c r="J46" s="88"/>
      <c r="K46" s="3"/>
      <c r="L46" s="3"/>
      <c r="M46" s="3"/>
      <c r="N46" s="3"/>
      <c r="O46" s="3"/>
      <c r="P46" s="3"/>
      <c r="Q46" s="3"/>
      <c r="R46" s="3"/>
      <c r="S46" s="3"/>
      <c r="T46" s="3"/>
      <c r="U46" s="3"/>
      <c r="V46" s="3"/>
      <c r="W46" s="3"/>
      <c r="X46" s="3"/>
      <c r="Y46" s="3"/>
      <c r="Z46" s="4"/>
    </row>
    <row r="47" spans="1:26" ht="15.75" customHeight="1">
      <c r="A47" s="83"/>
      <c r="B47" s="83"/>
      <c r="C47" s="83"/>
      <c r="D47" s="83"/>
      <c r="E47" s="83"/>
      <c r="F47" s="83"/>
      <c r="G47" s="83"/>
      <c r="H47" s="83"/>
      <c r="I47" s="83"/>
      <c r="J47" s="83"/>
      <c r="K47" s="3"/>
      <c r="L47" s="3"/>
      <c r="M47" s="3"/>
      <c r="N47" s="3"/>
      <c r="O47" s="3"/>
      <c r="P47" s="3"/>
      <c r="Q47" s="3"/>
      <c r="R47" s="3"/>
      <c r="S47" s="3"/>
      <c r="T47" s="3"/>
      <c r="U47" s="3"/>
      <c r="V47" s="3"/>
      <c r="W47" s="3"/>
      <c r="X47" s="3"/>
      <c r="Y47" s="3"/>
      <c r="Z47" s="4"/>
    </row>
    <row r="48" spans="1:26" ht="16.5" customHeight="1">
      <c r="A48" s="93">
        <v>14</v>
      </c>
      <c r="B48" s="109" t="str">
        <f>IF('8. Seguimiento Cuatrimestral'!B48:B50="","",'8. Seguimiento Cuatrimestral'!B48:B50)</f>
        <v/>
      </c>
      <c r="C48" s="109" t="str">
        <f>IF('8. Seguimiento Cuatrimestral'!C48:C50="","",'8. Seguimiento Cuatrimestral'!C48:C50)</f>
        <v/>
      </c>
      <c r="D48" s="109" t="str">
        <f>IF('8. Seguimiento Cuatrimestral'!D48:D50="","",'8. Seguimiento Cuatrimestral'!D48:D50)</f>
        <v/>
      </c>
      <c r="E48" s="119">
        <f>'8. Seguimiento Cuatrimestral'!F48:F50</f>
        <v>0</v>
      </c>
      <c r="F48" s="119">
        <f>'8. Seguimiento Cuatrimestral'!K48:K50</f>
        <v>0</v>
      </c>
      <c r="G48" s="119">
        <f>'8. Seguimiento Cuatrimestral'!N48:N50</f>
        <v>0</v>
      </c>
      <c r="H48" s="119">
        <f>'8. Seguimiento Cuatrimestral'!S48:S50</f>
        <v>0</v>
      </c>
      <c r="I48" s="119">
        <f>'8. Seguimiento Cuatrimestral'!V48:V50</f>
        <v>0</v>
      </c>
      <c r="J48" s="119">
        <f>'8. Seguimiento Cuatrimestral'!AA48:AA50</f>
        <v>0</v>
      </c>
      <c r="K48" s="3"/>
      <c r="L48" s="3"/>
      <c r="M48" s="3"/>
      <c r="N48" s="3"/>
      <c r="O48" s="3"/>
      <c r="P48" s="3"/>
      <c r="Q48" s="3"/>
      <c r="R48" s="3"/>
      <c r="S48" s="3"/>
      <c r="T48" s="3"/>
      <c r="U48" s="3"/>
      <c r="V48" s="3"/>
      <c r="W48" s="3"/>
      <c r="X48" s="3"/>
      <c r="Y48" s="3"/>
      <c r="Z48" s="4"/>
    </row>
    <row r="49" spans="1:26" ht="15.75" customHeight="1">
      <c r="A49" s="88"/>
      <c r="B49" s="88"/>
      <c r="C49" s="88"/>
      <c r="D49" s="88"/>
      <c r="E49" s="88"/>
      <c r="F49" s="88"/>
      <c r="G49" s="88"/>
      <c r="H49" s="88"/>
      <c r="I49" s="88"/>
      <c r="J49" s="88"/>
      <c r="K49" s="3"/>
      <c r="L49" s="3"/>
      <c r="M49" s="3"/>
      <c r="N49" s="3"/>
      <c r="O49" s="3"/>
      <c r="P49" s="3"/>
      <c r="Q49" s="3"/>
      <c r="R49" s="3"/>
      <c r="S49" s="3"/>
      <c r="T49" s="3"/>
      <c r="U49" s="3"/>
      <c r="V49" s="3"/>
      <c r="W49" s="3"/>
      <c r="X49" s="3"/>
      <c r="Y49" s="3"/>
      <c r="Z49" s="4"/>
    </row>
    <row r="50" spans="1:26" ht="15.75" customHeight="1">
      <c r="A50" s="83"/>
      <c r="B50" s="83"/>
      <c r="C50" s="83"/>
      <c r="D50" s="83"/>
      <c r="E50" s="83"/>
      <c r="F50" s="83"/>
      <c r="G50" s="83"/>
      <c r="H50" s="83"/>
      <c r="I50" s="83"/>
      <c r="J50" s="83"/>
      <c r="K50" s="3"/>
      <c r="L50" s="3"/>
      <c r="M50" s="3"/>
      <c r="N50" s="3"/>
      <c r="O50" s="3"/>
      <c r="P50" s="3"/>
      <c r="Q50" s="3"/>
      <c r="R50" s="3"/>
      <c r="S50" s="3"/>
      <c r="T50" s="3"/>
      <c r="U50" s="3"/>
      <c r="V50" s="3"/>
      <c r="W50" s="3"/>
      <c r="X50" s="3"/>
      <c r="Y50" s="3"/>
      <c r="Z50" s="4"/>
    </row>
    <row r="51" spans="1:26" ht="16.5" customHeight="1">
      <c r="A51" s="93">
        <v>15</v>
      </c>
      <c r="B51" s="109" t="str">
        <f>IF('8. Seguimiento Cuatrimestral'!B51:B53="","",'8. Seguimiento Cuatrimestral'!B51:B53)</f>
        <v/>
      </c>
      <c r="C51" s="109" t="str">
        <f>IF('8. Seguimiento Cuatrimestral'!C51:C53="","",'8. Seguimiento Cuatrimestral'!C51:C53)</f>
        <v/>
      </c>
      <c r="D51" s="109" t="str">
        <f>IF('8. Seguimiento Cuatrimestral'!D51:D53="","",'8. Seguimiento Cuatrimestral'!D51:D53)</f>
        <v/>
      </c>
      <c r="E51" s="119">
        <f>'8. Seguimiento Cuatrimestral'!F51:F53</f>
        <v>0</v>
      </c>
      <c r="F51" s="119">
        <f>'8. Seguimiento Cuatrimestral'!K51:K53</f>
        <v>0</v>
      </c>
      <c r="G51" s="119">
        <f>'8. Seguimiento Cuatrimestral'!N51:N53</f>
        <v>0</v>
      </c>
      <c r="H51" s="119">
        <f>'8. Seguimiento Cuatrimestral'!S51:S53</f>
        <v>0</v>
      </c>
      <c r="I51" s="119">
        <f>'8. Seguimiento Cuatrimestral'!V51:V53</f>
        <v>0</v>
      </c>
      <c r="J51" s="119">
        <f>'8. Seguimiento Cuatrimestral'!AA51:AA53</f>
        <v>0</v>
      </c>
      <c r="K51" s="3"/>
      <c r="L51" s="3"/>
      <c r="M51" s="3"/>
      <c r="N51" s="3"/>
      <c r="O51" s="3"/>
      <c r="P51" s="3"/>
      <c r="Q51" s="3"/>
      <c r="R51" s="3"/>
      <c r="S51" s="3"/>
      <c r="T51" s="3"/>
      <c r="U51" s="3"/>
      <c r="V51" s="3"/>
      <c r="W51" s="3"/>
      <c r="X51" s="3"/>
      <c r="Y51" s="3"/>
      <c r="Z51" s="4"/>
    </row>
    <row r="52" spans="1:26" ht="15.75" customHeight="1">
      <c r="A52" s="88"/>
      <c r="B52" s="88"/>
      <c r="C52" s="88"/>
      <c r="D52" s="88"/>
      <c r="E52" s="88"/>
      <c r="F52" s="88"/>
      <c r="G52" s="88"/>
      <c r="H52" s="88"/>
      <c r="I52" s="88"/>
      <c r="J52" s="88"/>
      <c r="K52" s="3"/>
      <c r="L52" s="3"/>
      <c r="M52" s="3"/>
      <c r="N52" s="3"/>
      <c r="O52" s="3"/>
      <c r="P52" s="3"/>
      <c r="Q52" s="3"/>
      <c r="R52" s="3"/>
      <c r="S52" s="3"/>
      <c r="T52" s="3"/>
      <c r="U52" s="3"/>
      <c r="V52" s="3"/>
      <c r="W52" s="3"/>
      <c r="X52" s="3"/>
      <c r="Y52" s="3"/>
      <c r="Z52" s="4"/>
    </row>
    <row r="53" spans="1:26" ht="15.75" customHeight="1">
      <c r="A53" s="83"/>
      <c r="B53" s="83"/>
      <c r="C53" s="83"/>
      <c r="D53" s="83"/>
      <c r="E53" s="83"/>
      <c r="F53" s="83"/>
      <c r="G53" s="83"/>
      <c r="H53" s="83"/>
      <c r="I53" s="83"/>
      <c r="J53" s="83"/>
      <c r="K53" s="3"/>
      <c r="L53" s="3"/>
      <c r="M53" s="3"/>
      <c r="N53" s="3"/>
      <c r="O53" s="3"/>
      <c r="P53" s="3"/>
      <c r="Q53" s="3"/>
      <c r="R53" s="3"/>
      <c r="S53" s="3"/>
      <c r="T53" s="3"/>
      <c r="U53" s="3"/>
      <c r="V53" s="3"/>
      <c r="W53" s="3"/>
      <c r="X53" s="3"/>
      <c r="Y53" s="3"/>
      <c r="Z53" s="4"/>
    </row>
    <row r="54" spans="1:26" ht="16.5" customHeight="1">
      <c r="A54" s="93">
        <v>16</v>
      </c>
      <c r="B54" s="109" t="str">
        <f>IF('8. Seguimiento Cuatrimestral'!B54:B56="","",'8. Seguimiento Cuatrimestral'!B54:B56)</f>
        <v/>
      </c>
      <c r="C54" s="109" t="str">
        <f>IF('8. Seguimiento Cuatrimestral'!C54:C56="","",'8. Seguimiento Cuatrimestral'!C54:C56)</f>
        <v/>
      </c>
      <c r="D54" s="109" t="str">
        <f>IF('8. Seguimiento Cuatrimestral'!D54:D56="","",'8. Seguimiento Cuatrimestral'!D54:D56)</f>
        <v/>
      </c>
      <c r="E54" s="119">
        <f>'8. Seguimiento Cuatrimestral'!F54:F56</f>
        <v>0</v>
      </c>
      <c r="F54" s="119">
        <f>'8. Seguimiento Cuatrimestral'!K54:K56</f>
        <v>0</v>
      </c>
      <c r="G54" s="119">
        <f>'8. Seguimiento Cuatrimestral'!N54:N56</f>
        <v>0</v>
      </c>
      <c r="H54" s="119">
        <f>'8. Seguimiento Cuatrimestral'!S54:S56</f>
        <v>0</v>
      </c>
      <c r="I54" s="119">
        <f>'8. Seguimiento Cuatrimestral'!V54:V56</f>
        <v>0</v>
      </c>
      <c r="J54" s="119">
        <f>'8. Seguimiento Cuatrimestral'!AA54:AA56</f>
        <v>0</v>
      </c>
      <c r="K54" s="3"/>
      <c r="L54" s="3"/>
      <c r="M54" s="3"/>
      <c r="N54" s="3"/>
      <c r="O54" s="3"/>
      <c r="P54" s="3"/>
      <c r="Q54" s="3"/>
      <c r="R54" s="3"/>
      <c r="S54" s="3"/>
      <c r="T54" s="3"/>
      <c r="U54" s="3"/>
      <c r="V54" s="3"/>
      <c r="W54" s="3"/>
      <c r="X54" s="3"/>
      <c r="Y54" s="3"/>
      <c r="Z54" s="4"/>
    </row>
    <row r="55" spans="1:26" ht="15.75" customHeight="1">
      <c r="A55" s="88"/>
      <c r="B55" s="88"/>
      <c r="C55" s="88"/>
      <c r="D55" s="88"/>
      <c r="E55" s="88"/>
      <c r="F55" s="88"/>
      <c r="G55" s="88"/>
      <c r="H55" s="88"/>
      <c r="I55" s="88"/>
      <c r="J55" s="88"/>
      <c r="K55" s="3"/>
      <c r="L55" s="3"/>
      <c r="M55" s="3"/>
      <c r="N55" s="3"/>
      <c r="O55" s="3"/>
      <c r="P55" s="3"/>
      <c r="Q55" s="3"/>
      <c r="R55" s="3"/>
      <c r="S55" s="3"/>
      <c r="T55" s="3"/>
      <c r="U55" s="3"/>
      <c r="V55" s="3"/>
      <c r="W55" s="3"/>
      <c r="X55" s="3"/>
      <c r="Y55" s="3"/>
      <c r="Z55" s="4"/>
    </row>
    <row r="56" spans="1:26" ht="15.75" customHeight="1">
      <c r="A56" s="83"/>
      <c r="B56" s="83"/>
      <c r="C56" s="83"/>
      <c r="D56" s="83"/>
      <c r="E56" s="83"/>
      <c r="F56" s="83"/>
      <c r="G56" s="83"/>
      <c r="H56" s="83"/>
      <c r="I56" s="83"/>
      <c r="J56" s="83"/>
      <c r="K56" s="3"/>
      <c r="L56" s="3"/>
      <c r="M56" s="3"/>
      <c r="N56" s="3"/>
      <c r="O56" s="3"/>
      <c r="P56" s="3"/>
      <c r="Q56" s="3"/>
      <c r="R56" s="3"/>
      <c r="S56" s="3"/>
      <c r="T56" s="3"/>
      <c r="U56" s="3"/>
      <c r="V56" s="3"/>
      <c r="W56" s="3"/>
      <c r="X56" s="3"/>
      <c r="Y56" s="3"/>
      <c r="Z56" s="4"/>
    </row>
    <row r="57" spans="1:26" ht="16.5" customHeight="1">
      <c r="A57" s="93">
        <v>17</v>
      </c>
      <c r="B57" s="109" t="str">
        <f>IF('8. Seguimiento Cuatrimestral'!B57:B59="","",'8. Seguimiento Cuatrimestral'!B57:B59)</f>
        <v/>
      </c>
      <c r="C57" s="109" t="str">
        <f>IF('8. Seguimiento Cuatrimestral'!C57:C59="","",'8. Seguimiento Cuatrimestral'!C57:C59)</f>
        <v/>
      </c>
      <c r="D57" s="109" t="str">
        <f>IF('8. Seguimiento Cuatrimestral'!D57:D59="","",'8. Seguimiento Cuatrimestral'!D57:D59)</f>
        <v/>
      </c>
      <c r="E57" s="119">
        <f>'8. Seguimiento Cuatrimestral'!F57:F59</f>
        <v>0</v>
      </c>
      <c r="F57" s="119">
        <f>'8. Seguimiento Cuatrimestral'!K57:K59</f>
        <v>0</v>
      </c>
      <c r="G57" s="119">
        <f>'8. Seguimiento Cuatrimestral'!N57:N59</f>
        <v>0</v>
      </c>
      <c r="H57" s="119">
        <f>'8. Seguimiento Cuatrimestral'!S57:S59</f>
        <v>0</v>
      </c>
      <c r="I57" s="119">
        <f>'8. Seguimiento Cuatrimestral'!V57:V59</f>
        <v>0</v>
      </c>
      <c r="J57" s="119">
        <f>'8. Seguimiento Cuatrimestral'!AA57:AA59</f>
        <v>0</v>
      </c>
      <c r="K57" s="3"/>
      <c r="L57" s="3"/>
      <c r="M57" s="3"/>
      <c r="N57" s="3"/>
      <c r="O57" s="3"/>
      <c r="P57" s="3"/>
      <c r="Q57" s="3"/>
      <c r="R57" s="3"/>
      <c r="S57" s="3"/>
      <c r="T57" s="3"/>
      <c r="U57" s="3"/>
      <c r="V57" s="3"/>
      <c r="W57" s="3"/>
      <c r="X57" s="3"/>
      <c r="Y57" s="3"/>
      <c r="Z57" s="4"/>
    </row>
    <row r="58" spans="1:26" ht="15.75" customHeight="1">
      <c r="A58" s="88"/>
      <c r="B58" s="88"/>
      <c r="C58" s="88"/>
      <c r="D58" s="88"/>
      <c r="E58" s="88"/>
      <c r="F58" s="88"/>
      <c r="G58" s="88"/>
      <c r="H58" s="88"/>
      <c r="I58" s="88"/>
      <c r="J58" s="88"/>
      <c r="K58" s="3"/>
      <c r="L58" s="3"/>
      <c r="M58" s="3"/>
      <c r="N58" s="3"/>
      <c r="O58" s="3"/>
      <c r="P58" s="3"/>
      <c r="Q58" s="3"/>
      <c r="R58" s="3"/>
      <c r="S58" s="3"/>
      <c r="T58" s="3"/>
      <c r="U58" s="3"/>
      <c r="V58" s="3"/>
      <c r="W58" s="3"/>
      <c r="X58" s="3"/>
      <c r="Y58" s="3"/>
      <c r="Z58" s="4"/>
    </row>
    <row r="59" spans="1:26" ht="15.75" customHeight="1">
      <c r="A59" s="83"/>
      <c r="B59" s="83"/>
      <c r="C59" s="83"/>
      <c r="D59" s="83"/>
      <c r="E59" s="83"/>
      <c r="F59" s="83"/>
      <c r="G59" s="83"/>
      <c r="H59" s="83"/>
      <c r="I59" s="83"/>
      <c r="J59" s="83"/>
      <c r="K59" s="3"/>
      <c r="L59" s="3"/>
      <c r="M59" s="3"/>
      <c r="N59" s="3"/>
      <c r="O59" s="3"/>
      <c r="P59" s="3"/>
      <c r="Q59" s="3"/>
      <c r="R59" s="3"/>
      <c r="S59" s="3"/>
      <c r="T59" s="3"/>
      <c r="U59" s="3"/>
      <c r="V59" s="3"/>
      <c r="W59" s="3"/>
      <c r="X59" s="3"/>
      <c r="Y59" s="3"/>
      <c r="Z59" s="4"/>
    </row>
    <row r="60" spans="1:26" ht="16.5" customHeight="1">
      <c r="A60" s="93">
        <v>18</v>
      </c>
      <c r="B60" s="109" t="str">
        <f>IF('8. Seguimiento Cuatrimestral'!B60:B62="","",'8. Seguimiento Cuatrimestral'!B60:B62)</f>
        <v/>
      </c>
      <c r="C60" s="109" t="str">
        <f>IF('8. Seguimiento Cuatrimestral'!C60:C62="","",'8. Seguimiento Cuatrimestral'!C60:C62)</f>
        <v/>
      </c>
      <c r="D60" s="109" t="str">
        <f>IF('8. Seguimiento Cuatrimestral'!D60:D62="","",'8. Seguimiento Cuatrimestral'!D60:D62)</f>
        <v/>
      </c>
      <c r="E60" s="119">
        <f>'8. Seguimiento Cuatrimestral'!F60:F62</f>
        <v>0</v>
      </c>
      <c r="F60" s="119">
        <f>'8. Seguimiento Cuatrimestral'!K60:K62</f>
        <v>0</v>
      </c>
      <c r="G60" s="119">
        <f>'8. Seguimiento Cuatrimestral'!N60:N62</f>
        <v>0</v>
      </c>
      <c r="H60" s="119">
        <f>'8. Seguimiento Cuatrimestral'!S60:S62</f>
        <v>0</v>
      </c>
      <c r="I60" s="119">
        <f>'8. Seguimiento Cuatrimestral'!V60:V62</f>
        <v>0</v>
      </c>
      <c r="J60" s="119">
        <f>'8. Seguimiento Cuatrimestral'!AA60:AA62</f>
        <v>0</v>
      </c>
      <c r="K60" s="3"/>
      <c r="L60" s="3"/>
      <c r="M60" s="3"/>
      <c r="N60" s="3"/>
      <c r="O60" s="3"/>
      <c r="P60" s="3"/>
      <c r="Q60" s="3"/>
      <c r="R60" s="3"/>
      <c r="S60" s="3"/>
      <c r="T60" s="3"/>
      <c r="U60" s="3"/>
      <c r="V60" s="3"/>
      <c r="W60" s="3"/>
      <c r="X60" s="3"/>
      <c r="Y60" s="3"/>
      <c r="Z60" s="4"/>
    </row>
    <row r="61" spans="1:26" ht="15.75" customHeight="1">
      <c r="A61" s="88"/>
      <c r="B61" s="88"/>
      <c r="C61" s="88"/>
      <c r="D61" s="88"/>
      <c r="E61" s="88"/>
      <c r="F61" s="88"/>
      <c r="G61" s="88"/>
      <c r="H61" s="88"/>
      <c r="I61" s="88"/>
      <c r="J61" s="88"/>
      <c r="K61" s="3"/>
      <c r="L61" s="3"/>
      <c r="M61" s="3"/>
      <c r="N61" s="3"/>
      <c r="O61" s="3"/>
      <c r="P61" s="3"/>
      <c r="Q61" s="3"/>
      <c r="R61" s="3"/>
      <c r="S61" s="3"/>
      <c r="T61" s="3"/>
      <c r="U61" s="3"/>
      <c r="V61" s="3"/>
      <c r="W61" s="3"/>
      <c r="X61" s="3"/>
      <c r="Y61" s="3"/>
      <c r="Z61" s="4"/>
    </row>
    <row r="62" spans="1:26" ht="15.75" customHeight="1">
      <c r="A62" s="83"/>
      <c r="B62" s="83"/>
      <c r="C62" s="83"/>
      <c r="D62" s="83"/>
      <c r="E62" s="83"/>
      <c r="F62" s="83"/>
      <c r="G62" s="83"/>
      <c r="H62" s="83"/>
      <c r="I62" s="83"/>
      <c r="J62" s="83"/>
      <c r="K62" s="3"/>
      <c r="L62" s="3"/>
      <c r="M62" s="3"/>
      <c r="N62" s="3"/>
      <c r="O62" s="3"/>
      <c r="P62" s="3"/>
      <c r="Q62" s="3"/>
      <c r="R62" s="3"/>
      <c r="S62" s="3"/>
      <c r="T62" s="3"/>
      <c r="U62" s="3"/>
      <c r="V62" s="3"/>
      <c r="W62" s="3"/>
      <c r="X62" s="3"/>
      <c r="Y62" s="3"/>
      <c r="Z62" s="4"/>
    </row>
    <row r="63" spans="1:26" ht="16.5" customHeight="1">
      <c r="A63" s="93">
        <v>19</v>
      </c>
      <c r="B63" s="109" t="str">
        <f>IF('8. Seguimiento Cuatrimestral'!B63:B65="","",'8. Seguimiento Cuatrimestral'!B63:B65)</f>
        <v/>
      </c>
      <c r="C63" s="109" t="str">
        <f>IF('8. Seguimiento Cuatrimestral'!C63:C65="","",'8. Seguimiento Cuatrimestral'!C63:C65)</f>
        <v/>
      </c>
      <c r="D63" s="109" t="str">
        <f>IF('8. Seguimiento Cuatrimestral'!D63:D65="","",'8. Seguimiento Cuatrimestral'!D63:D65)</f>
        <v/>
      </c>
      <c r="E63" s="119">
        <f>'8. Seguimiento Cuatrimestral'!F63:F65</f>
        <v>0</v>
      </c>
      <c r="F63" s="119">
        <f>'8. Seguimiento Cuatrimestral'!K63:K65</f>
        <v>0</v>
      </c>
      <c r="G63" s="119">
        <f>'8. Seguimiento Cuatrimestral'!N63:N65</f>
        <v>0</v>
      </c>
      <c r="H63" s="119">
        <f>'8. Seguimiento Cuatrimestral'!S63:S65</f>
        <v>0</v>
      </c>
      <c r="I63" s="119">
        <f>'8. Seguimiento Cuatrimestral'!V63:V65</f>
        <v>0</v>
      </c>
      <c r="J63" s="119">
        <f>'8. Seguimiento Cuatrimestral'!AA63:AA65</f>
        <v>0</v>
      </c>
      <c r="K63" s="3"/>
      <c r="L63" s="3"/>
      <c r="M63" s="3"/>
      <c r="N63" s="3"/>
      <c r="O63" s="3"/>
      <c r="P63" s="3"/>
      <c r="Q63" s="3"/>
      <c r="R63" s="3"/>
      <c r="S63" s="3"/>
      <c r="T63" s="3"/>
      <c r="U63" s="3"/>
      <c r="V63" s="3"/>
      <c r="W63" s="3"/>
      <c r="X63" s="3"/>
      <c r="Y63" s="3"/>
      <c r="Z63" s="4"/>
    </row>
    <row r="64" spans="1:26" ht="15.75" customHeight="1">
      <c r="A64" s="88"/>
      <c r="B64" s="88"/>
      <c r="C64" s="88"/>
      <c r="D64" s="88"/>
      <c r="E64" s="88"/>
      <c r="F64" s="88"/>
      <c r="G64" s="88"/>
      <c r="H64" s="88"/>
      <c r="I64" s="88"/>
      <c r="J64" s="88"/>
      <c r="K64" s="3"/>
      <c r="L64" s="3"/>
      <c r="M64" s="3"/>
      <c r="N64" s="3"/>
      <c r="O64" s="3"/>
      <c r="P64" s="3"/>
      <c r="Q64" s="3"/>
      <c r="R64" s="3"/>
      <c r="S64" s="3"/>
      <c r="T64" s="3"/>
      <c r="U64" s="3"/>
      <c r="V64" s="3"/>
      <c r="W64" s="3"/>
      <c r="X64" s="3"/>
      <c r="Y64" s="3"/>
      <c r="Z64" s="4"/>
    </row>
    <row r="65" spans="1:26" ht="15.75" customHeight="1">
      <c r="A65" s="83"/>
      <c r="B65" s="83"/>
      <c r="C65" s="83"/>
      <c r="D65" s="83"/>
      <c r="E65" s="83"/>
      <c r="F65" s="83"/>
      <c r="G65" s="83"/>
      <c r="H65" s="83"/>
      <c r="I65" s="83"/>
      <c r="J65" s="83"/>
      <c r="K65" s="3"/>
      <c r="L65" s="3"/>
      <c r="M65" s="3"/>
      <c r="N65" s="3"/>
      <c r="O65" s="3"/>
      <c r="P65" s="3"/>
      <c r="Q65" s="3"/>
      <c r="R65" s="3"/>
      <c r="S65" s="3"/>
      <c r="T65" s="3"/>
      <c r="U65" s="3"/>
      <c r="V65" s="3"/>
      <c r="W65" s="3"/>
      <c r="X65" s="3"/>
      <c r="Y65" s="3"/>
      <c r="Z65" s="4"/>
    </row>
    <row r="66" spans="1:26" ht="16.5" customHeight="1">
      <c r="A66" s="93">
        <v>20</v>
      </c>
      <c r="B66" s="109" t="str">
        <f>IF('8. Seguimiento Cuatrimestral'!B66:B68="","",'8. Seguimiento Cuatrimestral'!B66:B68)</f>
        <v/>
      </c>
      <c r="C66" s="109" t="str">
        <f>IF('8. Seguimiento Cuatrimestral'!C66:C68="","",'8. Seguimiento Cuatrimestral'!C66:C68)</f>
        <v/>
      </c>
      <c r="D66" s="109" t="str">
        <f>IF('8. Seguimiento Cuatrimestral'!D66:D68="","",'8. Seguimiento Cuatrimestral'!D66:D68)</f>
        <v/>
      </c>
      <c r="E66" s="119">
        <f>'8. Seguimiento Cuatrimestral'!F66:F68</f>
        <v>0</v>
      </c>
      <c r="F66" s="119">
        <f>'8. Seguimiento Cuatrimestral'!K66:K68</f>
        <v>0</v>
      </c>
      <c r="G66" s="119">
        <f>'8. Seguimiento Cuatrimestral'!N66:N68</f>
        <v>0</v>
      </c>
      <c r="H66" s="119">
        <f>'8. Seguimiento Cuatrimestral'!S66:S68</f>
        <v>0</v>
      </c>
      <c r="I66" s="119">
        <f>'8. Seguimiento Cuatrimestral'!V66:V68</f>
        <v>0</v>
      </c>
      <c r="J66" s="119">
        <f>'8. Seguimiento Cuatrimestral'!AA66:AA68</f>
        <v>0</v>
      </c>
      <c r="K66" s="3"/>
      <c r="L66" s="3"/>
      <c r="M66" s="3"/>
      <c r="N66" s="3"/>
      <c r="O66" s="3"/>
      <c r="P66" s="3"/>
      <c r="Q66" s="3"/>
      <c r="R66" s="3"/>
      <c r="S66" s="3"/>
      <c r="T66" s="3"/>
      <c r="U66" s="3"/>
      <c r="V66" s="3"/>
      <c r="W66" s="3"/>
      <c r="X66" s="3"/>
      <c r="Y66" s="3"/>
      <c r="Z66" s="4"/>
    </row>
    <row r="67" spans="1:26" ht="15.75" customHeight="1">
      <c r="A67" s="88"/>
      <c r="B67" s="88"/>
      <c r="C67" s="88"/>
      <c r="D67" s="88"/>
      <c r="E67" s="88"/>
      <c r="F67" s="88"/>
      <c r="G67" s="88"/>
      <c r="H67" s="88"/>
      <c r="I67" s="88"/>
      <c r="J67" s="88"/>
      <c r="K67" s="2"/>
      <c r="L67" s="2"/>
      <c r="M67" s="2"/>
      <c r="N67" s="2"/>
      <c r="O67" s="2"/>
      <c r="P67" s="2"/>
      <c r="Q67" s="2"/>
      <c r="R67" s="2"/>
      <c r="S67" s="2"/>
      <c r="T67" s="2"/>
      <c r="U67" s="2"/>
      <c r="V67" s="2"/>
      <c r="W67" s="2"/>
      <c r="X67" s="2"/>
      <c r="Y67" s="2"/>
      <c r="Z67" s="4"/>
    </row>
    <row r="68" spans="1:26" ht="15.75" customHeight="1">
      <c r="A68" s="83"/>
      <c r="B68" s="83"/>
      <c r="C68" s="83"/>
      <c r="D68" s="83"/>
      <c r="E68" s="83"/>
      <c r="F68" s="83"/>
      <c r="G68" s="83"/>
      <c r="H68" s="83"/>
      <c r="I68" s="83"/>
      <c r="J68" s="83"/>
      <c r="K68" s="2"/>
      <c r="L68" s="2"/>
      <c r="M68" s="2"/>
      <c r="N68" s="2"/>
      <c r="O68" s="2"/>
      <c r="P68" s="2"/>
      <c r="Q68" s="2"/>
      <c r="R68" s="2"/>
      <c r="S68" s="2"/>
      <c r="T68" s="2"/>
      <c r="U68" s="2"/>
      <c r="V68" s="2"/>
      <c r="W68" s="2"/>
      <c r="X68" s="2"/>
      <c r="Y68" s="2"/>
      <c r="Z68" s="4"/>
    </row>
    <row r="69" spans="1:26" ht="23.25" customHeight="1">
      <c r="A69" s="2"/>
      <c r="B69" s="136" t="s">
        <v>457</v>
      </c>
      <c r="C69" s="59"/>
      <c r="D69" s="60"/>
      <c r="E69" s="39">
        <f t="shared" ref="E69:J69" si="0">IFERROR(AVERAGE(E9:E68),"")</f>
        <v>0.05</v>
      </c>
      <c r="F69" s="39">
        <f t="shared" si="0"/>
        <v>0</v>
      </c>
      <c r="G69" s="39">
        <f t="shared" si="0"/>
        <v>0</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36" t="s">
        <v>458</v>
      </c>
      <c r="C70" s="59"/>
      <c r="D70" s="60"/>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36" t="s">
        <v>459</v>
      </c>
      <c r="C71" s="59"/>
      <c r="D71" s="60"/>
      <c r="E71" s="39">
        <f t="shared" ref="E71:J71" si="1">IFERROR(E69/E70,"")</f>
        <v>0.15</v>
      </c>
      <c r="F71" s="39">
        <f t="shared" si="1"/>
        <v>0</v>
      </c>
      <c r="G71" s="39">
        <f t="shared" si="1"/>
        <v>0</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2023-12-20T17:26:26Z</dcterms:modified>
</cp:coreProperties>
</file>