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Rwc2HO/kBvRN3tl9JdYGXJAT4sbvTnMT6S9+7gCFxfQ="/>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D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D27" i="9"/>
  <c r="J24" i="9"/>
  <c r="I24" i="9"/>
  <c r="H24" i="9"/>
  <c r="G24" i="9"/>
  <c r="F24" i="9"/>
  <c r="E24" i="9"/>
  <c r="J21" i="9"/>
  <c r="I21" i="9"/>
  <c r="H21" i="9"/>
  <c r="G21" i="9"/>
  <c r="F21" i="9"/>
  <c r="E21" i="9"/>
  <c r="J18" i="9"/>
  <c r="I18" i="9"/>
  <c r="H18" i="9"/>
  <c r="G18" i="9"/>
  <c r="F18" i="9"/>
  <c r="E18" i="9"/>
  <c r="J15" i="9"/>
  <c r="I15" i="9"/>
  <c r="H15" i="9"/>
  <c r="G15" i="9"/>
  <c r="F15" i="9"/>
  <c r="E15" i="9"/>
  <c r="J12" i="9"/>
  <c r="J69" i="9" s="1"/>
  <c r="J71" i="9" s="1"/>
  <c r="I12" i="9"/>
  <c r="H12" i="9"/>
  <c r="G12" i="9"/>
  <c r="F12" i="9"/>
  <c r="E12" i="9"/>
  <c r="J9" i="9"/>
  <c r="I9" i="9"/>
  <c r="H9" i="9"/>
  <c r="G9" i="9"/>
  <c r="F9" i="9"/>
  <c r="E9" i="9"/>
  <c r="E69" i="9" s="1"/>
  <c r="E71" i="9" s="1"/>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C54" i="8"/>
  <c r="C54" i="9" s="1"/>
  <c r="E51" i="8"/>
  <c r="D51" i="8"/>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E30" i="8"/>
  <c r="D30" i="8"/>
  <c r="C30" i="8"/>
  <c r="C30" i="9" s="1"/>
  <c r="E27" i="8"/>
  <c r="D27" i="8"/>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AG68" i="7"/>
  <c r="Y68" i="7"/>
  <c r="Q68" i="7"/>
  <c r="Z67" i="7"/>
  <c r="R67" i="7"/>
  <c r="AQ66" i="7"/>
  <c r="AN66" i="7"/>
  <c r="AH66" i="7"/>
  <c r="Z66" i="7"/>
  <c r="R66" i="7"/>
  <c r="M66" i="7"/>
  <c r="J66" i="7"/>
  <c r="I66" i="7"/>
  <c r="H66" i="7"/>
  <c r="AF68" i="7" s="1"/>
  <c r="G66" i="7"/>
  <c r="F66" i="7"/>
  <c r="E66" i="7"/>
  <c r="D66" i="7"/>
  <c r="C66" i="7"/>
  <c r="AG65" i="7"/>
  <c r="AF65" i="7"/>
  <c r="AD65" i="7"/>
  <c r="AC65" i="7"/>
  <c r="AB65" i="7"/>
  <c r="Z65" i="7"/>
  <c r="Y65" i="7"/>
  <c r="X65" i="7"/>
  <c r="V65" i="7"/>
  <c r="U65" i="7"/>
  <c r="T65" i="7"/>
  <c r="R65" i="7"/>
  <c r="Q65" i="7"/>
  <c r="AG64" i="7"/>
  <c r="AE64" i="7"/>
  <c r="AD64" i="7"/>
  <c r="AC64" i="7"/>
  <c r="AA64" i="7"/>
  <c r="Z64" i="7"/>
  <c r="Y64" i="7"/>
  <c r="W64" i="7"/>
  <c r="V64" i="7"/>
  <c r="U64" i="7"/>
  <c r="S64" i="7"/>
  <c r="R64" i="7"/>
  <c r="Q64" i="7"/>
  <c r="AQ63" i="7"/>
  <c r="AN63" i="7"/>
  <c r="AK63" i="7"/>
  <c r="AI63" i="7"/>
  <c r="AH63" i="7"/>
  <c r="AG63" i="7"/>
  <c r="AE63" i="7"/>
  <c r="AD63" i="7"/>
  <c r="AC63" i="7"/>
  <c r="AA63" i="7"/>
  <c r="Z63" i="7"/>
  <c r="Y63" i="7"/>
  <c r="W63" i="7"/>
  <c r="V63" i="7"/>
  <c r="U63" i="7"/>
  <c r="S63" i="7"/>
  <c r="R63" i="7"/>
  <c r="Q63" i="7"/>
  <c r="M63" i="7"/>
  <c r="J63" i="7"/>
  <c r="I63" i="7"/>
  <c r="H63" i="7"/>
  <c r="AE65" i="7" s="1"/>
  <c r="G63" i="7"/>
  <c r="F63" i="7"/>
  <c r="E63" i="7"/>
  <c r="D63" i="7"/>
  <c r="C63" i="7"/>
  <c r="AA62" i="7"/>
  <c r="S62" i="7"/>
  <c r="R62" i="7"/>
  <c r="Q62" i="7"/>
  <c r="AB61" i="7"/>
  <c r="AA61" i="7"/>
  <c r="Z61" i="7"/>
  <c r="T61" i="7"/>
  <c r="S61" i="7"/>
  <c r="R61" i="7"/>
  <c r="AQ60" i="7"/>
  <c r="AN60" i="7"/>
  <c r="AJ60" i="7"/>
  <c r="AI60" i="7"/>
  <c r="AH60" i="7"/>
  <c r="AL60" i="7" s="1"/>
  <c r="AD60" i="7"/>
  <c r="AB60" i="7"/>
  <c r="AA60" i="7"/>
  <c r="Z60" i="7"/>
  <c r="V60" i="7"/>
  <c r="T60" i="7"/>
  <c r="S60" i="7"/>
  <c r="R60" i="7"/>
  <c r="M60" i="7"/>
  <c r="J60" i="7"/>
  <c r="I60" i="7"/>
  <c r="H60" i="7"/>
  <c r="Z62" i="7" s="1"/>
  <c r="G60" i="7"/>
  <c r="F60" i="7"/>
  <c r="E60" i="7"/>
  <c r="D60" i="7"/>
  <c r="C60" i="7"/>
  <c r="AB59" i="7"/>
  <c r="AA59" i="7"/>
  <c r="Z59" i="7"/>
  <c r="T59" i="7"/>
  <c r="S59" i="7"/>
  <c r="R59" i="7"/>
  <c r="AC58" i="7"/>
  <c r="AB58" i="7"/>
  <c r="AA58" i="7"/>
  <c r="W58" i="7"/>
  <c r="U58" i="7"/>
  <c r="T58" i="7"/>
  <c r="S58" i="7"/>
  <c r="AQ57" i="7"/>
  <c r="AN57" i="7"/>
  <c r="AK57" i="7"/>
  <c r="AJ57" i="7"/>
  <c r="AI57" i="7"/>
  <c r="AE57" i="7"/>
  <c r="AC57" i="7"/>
  <c r="AB57" i="7"/>
  <c r="AA57" i="7"/>
  <c r="W57" i="7"/>
  <c r="U57" i="7"/>
  <c r="T57" i="7"/>
  <c r="S57" i="7"/>
  <c r="M57" i="7"/>
  <c r="J57" i="7"/>
  <c r="I57" i="7"/>
  <c r="H57" i="7"/>
  <c r="AG59" i="7" s="1"/>
  <c r="G57" i="7"/>
  <c r="F57" i="7"/>
  <c r="E57" i="7"/>
  <c r="D57" i="7"/>
  <c r="C57" i="7"/>
  <c r="AC56" i="7"/>
  <c r="AB56" i="7"/>
  <c r="AD55" i="7"/>
  <c r="AC55" i="7"/>
  <c r="AQ54" i="7"/>
  <c r="AN54" i="7"/>
  <c r="X54" i="7"/>
  <c r="V54" i="7"/>
  <c r="M54" i="7"/>
  <c r="J54" i="7"/>
  <c r="I54" i="7"/>
  <c r="H54" i="7"/>
  <c r="W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Z50" i="7"/>
  <c r="Y50" i="7"/>
  <c r="AF49" i="7"/>
  <c r="AE49" i="7"/>
  <c r="V49" i="7"/>
  <c r="T49" i="7"/>
  <c r="AQ48" i="7"/>
  <c r="AN48" i="7"/>
  <c r="AI48" i="7"/>
  <c r="AH48" i="7"/>
  <c r="AB48" i="7"/>
  <c r="X48" i="7"/>
  <c r="W48" i="7"/>
  <c r="R48" i="7"/>
  <c r="M48" i="7"/>
  <c r="J48" i="7"/>
  <c r="I48" i="7"/>
  <c r="H48" i="7"/>
  <c r="AA50" i="7" s="1"/>
  <c r="G48" i="7"/>
  <c r="F48" i="7"/>
  <c r="E48" i="7"/>
  <c r="D48" i="7"/>
  <c r="C48" i="7"/>
  <c r="AF47" i="7"/>
  <c r="AE47" i="7"/>
  <c r="AB47" i="7"/>
  <c r="AA47" i="7"/>
  <c r="Z47" i="7"/>
  <c r="W47" i="7"/>
  <c r="V47" i="7"/>
  <c r="T47" i="7"/>
  <c r="R47" i="7"/>
  <c r="AG46" i="7"/>
  <c r="AF46" i="7"/>
  <c r="AC46" i="7"/>
  <c r="AB46" i="7"/>
  <c r="AA46" i="7"/>
  <c r="X46" i="7"/>
  <c r="W46" i="7"/>
  <c r="U46" i="7"/>
  <c r="T46" i="7"/>
  <c r="S46" i="7"/>
  <c r="Q46" i="7"/>
  <c r="AQ45" i="7"/>
  <c r="AN45" i="7"/>
  <c r="AK45" i="7"/>
  <c r="AJ45" i="7"/>
  <c r="AI45" i="7"/>
  <c r="AG45" i="7"/>
  <c r="AF45" i="7"/>
  <c r="AE45" i="7"/>
  <c r="AC45" i="7"/>
  <c r="AA45" i="7"/>
  <c r="Y45" i="7"/>
  <c r="X45" i="7"/>
  <c r="W45" i="7"/>
  <c r="U45" i="7"/>
  <c r="T45" i="7"/>
  <c r="S45" i="7"/>
  <c r="M45" i="7"/>
  <c r="J45" i="7"/>
  <c r="I45" i="7"/>
  <c r="H45" i="7"/>
  <c r="G45" i="7"/>
  <c r="F45" i="7"/>
  <c r="E45" i="7"/>
  <c r="D45" i="7"/>
  <c r="C45" i="7"/>
  <c r="AB44" i="7"/>
  <c r="Q44" i="7"/>
  <c r="X43" i="7"/>
  <c r="AQ42" i="7"/>
  <c r="AN42" i="7"/>
  <c r="AE42" i="7"/>
  <c r="W42" i="7"/>
  <c r="M42" i="7"/>
  <c r="J42" i="7"/>
  <c r="I42" i="7"/>
  <c r="H42" i="7"/>
  <c r="G42" i="7"/>
  <c r="F42" i="7"/>
  <c r="E42" i="7"/>
  <c r="D42" i="7"/>
  <c r="C42" i="7"/>
  <c r="AE41" i="7"/>
  <c r="X40" i="7"/>
  <c r="AQ39" i="7"/>
  <c r="AN39" i="7"/>
  <c r="X39" i="7"/>
  <c r="M39" i="7"/>
  <c r="J39" i="7"/>
  <c r="I39" i="7"/>
  <c r="H39" i="7"/>
  <c r="AF39" i="7" s="1"/>
  <c r="G39" i="7"/>
  <c r="F39" i="7"/>
  <c r="E39" i="7"/>
  <c r="D39" i="7"/>
  <c r="C39" i="7"/>
  <c r="AG38" i="7"/>
  <c r="AF38" i="7"/>
  <c r="Y38" i="7"/>
  <c r="X38" i="7"/>
  <c r="Q38" i="7"/>
  <c r="AG37" i="7"/>
  <c r="Z37" i="7"/>
  <c r="Y37" i="7"/>
  <c r="R37" i="7"/>
  <c r="Q37" i="7"/>
  <c r="AQ36" i="7"/>
  <c r="AN36" i="7"/>
  <c r="AH36" i="7"/>
  <c r="AG36" i="7"/>
  <c r="Z36" i="7"/>
  <c r="Y36" i="7"/>
  <c r="R36" i="7"/>
  <c r="Q36" i="7"/>
  <c r="M36" i="7"/>
  <c r="J36" i="7"/>
  <c r="I36" i="7"/>
  <c r="H36" i="7"/>
  <c r="AE38" i="7" s="1"/>
  <c r="G36" i="7"/>
  <c r="F36" i="7"/>
  <c r="E36" i="7"/>
  <c r="D36" i="7"/>
  <c r="C36" i="7"/>
  <c r="AG35" i="7"/>
  <c r="AC35" i="7"/>
  <c r="Z35" i="7"/>
  <c r="Y35" i="7"/>
  <c r="U35" i="7"/>
  <c r="R35" i="7"/>
  <c r="Q35" i="7"/>
  <c r="AD34" i="7"/>
  <c r="AA34" i="7"/>
  <c r="Z34" i="7"/>
  <c r="Y34" i="7"/>
  <c r="V34" i="7"/>
  <c r="S34" i="7"/>
  <c r="R34" i="7"/>
  <c r="Q34" i="7"/>
  <c r="AQ33" i="7"/>
  <c r="AN33" i="7"/>
  <c r="AI33" i="7"/>
  <c r="AH33" i="7"/>
  <c r="AG33" i="7"/>
  <c r="AD33" i="7"/>
  <c r="AA33" i="7"/>
  <c r="Z33" i="7"/>
  <c r="Y33" i="7"/>
  <c r="V33" i="7"/>
  <c r="U33" i="7"/>
  <c r="S33" i="7"/>
  <c r="R33" i="7"/>
  <c r="Q33" i="7"/>
  <c r="M33" i="7"/>
  <c r="J33" i="7"/>
  <c r="I33" i="7"/>
  <c r="H33" i="7"/>
  <c r="AF35" i="7" s="1"/>
  <c r="G33" i="7"/>
  <c r="F33" i="7"/>
  <c r="E33" i="7"/>
  <c r="D33" i="7"/>
  <c r="C33" i="7"/>
  <c r="AG32" i="7"/>
  <c r="AD32" i="7"/>
  <c r="AC32" i="7"/>
  <c r="AA32" i="7"/>
  <c r="Z32" i="7"/>
  <c r="Y32" i="7"/>
  <c r="V32" i="7"/>
  <c r="U32" i="7"/>
  <c r="S32" i="7"/>
  <c r="R32" i="7"/>
  <c r="Q32" i="7"/>
  <c r="AE31" i="7"/>
  <c r="AD31" i="7"/>
  <c r="AB31" i="7"/>
  <c r="AA31" i="7"/>
  <c r="Z31" i="7"/>
  <c r="W31" i="7"/>
  <c r="V31" i="7"/>
  <c r="T31" i="7"/>
  <c r="S31" i="7"/>
  <c r="R31" i="7"/>
  <c r="AQ30" i="7"/>
  <c r="AN30" i="7"/>
  <c r="AJ30" i="7"/>
  <c r="AI30" i="7"/>
  <c r="AH30" i="7"/>
  <c r="AL30" i="7" s="1"/>
  <c r="AE30" i="7"/>
  <c r="AD30" i="7"/>
  <c r="AB30" i="7"/>
  <c r="AA30" i="7"/>
  <c r="Z30" i="7"/>
  <c r="W30" i="7"/>
  <c r="V30" i="7"/>
  <c r="T30" i="7"/>
  <c r="S30" i="7"/>
  <c r="R30" i="7"/>
  <c r="M30" i="7"/>
  <c r="J30" i="7"/>
  <c r="I30" i="7"/>
  <c r="H30" i="7"/>
  <c r="AF32" i="7" s="1"/>
  <c r="G30" i="7"/>
  <c r="F30" i="7"/>
  <c r="E30" i="7"/>
  <c r="D30" i="7"/>
  <c r="C30" i="7"/>
  <c r="AA29" i="7"/>
  <c r="T29" i="7"/>
  <c r="S29" i="7"/>
  <c r="R29" i="7"/>
  <c r="AA28" i="7"/>
  <c r="T28" i="7"/>
  <c r="S28" i="7"/>
  <c r="AQ27" i="7"/>
  <c r="AN27" i="7"/>
  <c r="AI27" i="7"/>
  <c r="AC27" i="7"/>
  <c r="AB27" i="7"/>
  <c r="AA27" i="7"/>
  <c r="W27" i="7"/>
  <c r="S27" i="7"/>
  <c r="M27" i="7"/>
  <c r="J27" i="7"/>
  <c r="I27" i="7"/>
  <c r="H27" i="7"/>
  <c r="G27" i="7"/>
  <c r="F27" i="7"/>
  <c r="E27" i="7"/>
  <c r="D27" i="7"/>
  <c r="C27" i="7"/>
  <c r="AQ24" i="7"/>
  <c r="AN24" i="7"/>
  <c r="M24" i="7"/>
  <c r="J24" i="7"/>
  <c r="I24" i="7"/>
  <c r="H24" i="7"/>
  <c r="G24" i="7"/>
  <c r="F24" i="7"/>
  <c r="E24" i="7"/>
  <c r="D24" i="7"/>
  <c r="C24" i="7"/>
  <c r="AG23" i="7"/>
  <c r="AF23" i="7"/>
  <c r="AD23" i="7"/>
  <c r="AC23" i="7"/>
  <c r="AB23" i="7"/>
  <c r="Y23" i="7"/>
  <c r="X23" i="7"/>
  <c r="V23" i="7"/>
  <c r="U23" i="7"/>
  <c r="T23" i="7"/>
  <c r="Q23" i="7"/>
  <c r="AG22" i="7"/>
  <c r="AE22" i="7"/>
  <c r="AD22" i="7"/>
  <c r="AC22" i="7"/>
  <c r="Z22" i="7"/>
  <c r="Y22" i="7"/>
  <c r="W22" i="7"/>
  <c r="V22" i="7"/>
  <c r="U22" i="7"/>
  <c r="R22" i="7"/>
  <c r="Q22" i="7"/>
  <c r="AQ21" i="7"/>
  <c r="AN21" i="7"/>
  <c r="AK21" i="7"/>
  <c r="AH21" i="7"/>
  <c r="AG21" i="7"/>
  <c r="AE21" i="7"/>
  <c r="AD21" i="7"/>
  <c r="AC21" i="7"/>
  <c r="Z21" i="7"/>
  <c r="Y21" i="7"/>
  <c r="W21" i="7"/>
  <c r="V21" i="7"/>
  <c r="U21" i="7"/>
  <c r="R21" i="7"/>
  <c r="Q21" i="7"/>
  <c r="M21" i="7"/>
  <c r="J21" i="7"/>
  <c r="I21" i="7"/>
  <c r="H21" i="7"/>
  <c r="AA23" i="7" s="1"/>
  <c r="G21" i="7"/>
  <c r="F21" i="7"/>
  <c r="E21" i="7"/>
  <c r="D21" i="7"/>
  <c r="C21" i="7"/>
  <c r="AG20" i="7"/>
  <c r="Z20" i="7"/>
  <c r="Y20" i="7"/>
  <c r="W20" i="7"/>
  <c r="AG19" i="7"/>
  <c r="AF19" i="7"/>
  <c r="AD19" i="7"/>
  <c r="W19" i="7"/>
  <c r="V19" i="7"/>
  <c r="R19" i="7"/>
  <c r="AQ18" i="7"/>
  <c r="AN18" i="7"/>
  <c r="AI18" i="7"/>
  <c r="AH18" i="7"/>
  <c r="AF18" i="7"/>
  <c r="Y18" i="7"/>
  <c r="X18" i="7"/>
  <c r="V18" i="7"/>
  <c r="M18" i="7"/>
  <c r="J18" i="7"/>
  <c r="I18" i="7"/>
  <c r="H18" i="7"/>
  <c r="AC20" i="7" s="1"/>
  <c r="G18" i="7"/>
  <c r="F18" i="7"/>
  <c r="E18" i="7"/>
  <c r="D18" i="7"/>
  <c r="C18" i="7"/>
  <c r="AD17" i="7"/>
  <c r="AC17" i="7"/>
  <c r="AA17" i="7"/>
  <c r="V17" i="7"/>
  <c r="U17" i="7"/>
  <c r="S17" i="7"/>
  <c r="AE16" i="7"/>
  <c r="AD16" i="7"/>
  <c r="AB16" i="7"/>
  <c r="W16" i="7"/>
  <c r="V16" i="7"/>
  <c r="T16" i="7"/>
  <c r="AQ15" i="7"/>
  <c r="AN15" i="7"/>
  <c r="AE15" i="7"/>
  <c r="AD15" i="7"/>
  <c r="AB15" i="7"/>
  <c r="W15" i="7"/>
  <c r="V15" i="7"/>
  <c r="T15" i="7"/>
  <c r="M15" i="7"/>
  <c r="J15" i="7"/>
  <c r="I15" i="7"/>
  <c r="H15" i="7"/>
  <c r="Z17" i="7" s="1"/>
  <c r="G15" i="7"/>
  <c r="F15" i="7"/>
  <c r="E15" i="7"/>
  <c r="D15" i="7"/>
  <c r="C15" i="7"/>
  <c r="AB14" i="7"/>
  <c r="T14" i="7"/>
  <c r="AC13" i="7"/>
  <c r="U13" i="7"/>
  <c r="AQ12" i="7"/>
  <c r="AN12" i="7"/>
  <c r="AC12" i="7"/>
  <c r="U12" i="7"/>
  <c r="M12" i="7"/>
  <c r="J12" i="7"/>
  <c r="I12" i="7"/>
  <c r="H12" i="7"/>
  <c r="AA14" i="7" s="1"/>
  <c r="G12" i="7"/>
  <c r="F12" i="7"/>
  <c r="E12" i="7"/>
  <c r="D12" i="7"/>
  <c r="C12" i="7"/>
  <c r="AF11" i="7"/>
  <c r="AC11" i="7"/>
  <c r="X11" i="7"/>
  <c r="U11" i="7"/>
  <c r="AD10" i="7"/>
  <c r="V10" i="7"/>
  <c r="AQ9" i="7"/>
  <c r="AN9" i="7"/>
  <c r="AD9" i="7"/>
  <c r="V9" i="7"/>
  <c r="M9" i="7"/>
  <c r="J9" i="7"/>
  <c r="I9" i="7"/>
  <c r="H9" i="7"/>
  <c r="AB11" i="7" s="1"/>
  <c r="G9" i="7"/>
  <c r="F9" i="7"/>
  <c r="E9" i="7"/>
  <c r="D9" i="7"/>
  <c r="C9" i="7"/>
  <c r="T68" i="6"/>
  <c r="S68" i="6"/>
  <c r="R68" i="6"/>
  <c r="V68" i="6" s="1"/>
  <c r="S67" i="6"/>
  <c r="T67" i="6" s="1"/>
  <c r="R67" i="6"/>
  <c r="V67" i="6" s="1"/>
  <c r="AB66" i="6"/>
  <c r="S66" i="6"/>
  <c r="W66" i="6" s="1"/>
  <c r="X66" i="6" s="1"/>
  <c r="R66" i="6"/>
  <c r="V66" i="6" s="1"/>
  <c r="D66" i="6"/>
  <c r="C66" i="6"/>
  <c r="B66" i="6"/>
  <c r="S65" i="6"/>
  <c r="T65" i="6" s="1"/>
  <c r="R65" i="6"/>
  <c r="V65" i="6" s="1"/>
  <c r="T64" i="6"/>
  <c r="S64" i="6"/>
  <c r="R64" i="6"/>
  <c r="V64" i="6" s="1"/>
  <c r="AB63" i="6"/>
  <c r="S63" i="6"/>
  <c r="D63" i="6"/>
  <c r="C63" i="6"/>
  <c r="B63" i="6"/>
  <c r="T62" i="6"/>
  <c r="S62" i="6"/>
  <c r="R62" i="6"/>
  <c r="V62" i="6" s="1"/>
  <c r="S61" i="6"/>
  <c r="T61" i="6" s="1"/>
  <c r="R61" i="6"/>
  <c r="V61" i="6" s="1"/>
  <c r="AB60" i="6"/>
  <c r="S60" i="6"/>
  <c r="W60" i="6" s="1"/>
  <c r="X60" i="6" s="1"/>
  <c r="R60" i="6"/>
  <c r="V60" i="6" s="1"/>
  <c r="D60" i="6"/>
  <c r="C60" i="6"/>
  <c r="B60" i="6"/>
  <c r="S59" i="6"/>
  <c r="T59" i="6" s="1"/>
  <c r="R59" i="6"/>
  <c r="V59" i="6" s="1"/>
  <c r="T58" i="6"/>
  <c r="S58" i="6"/>
  <c r="R58" i="6"/>
  <c r="V58" i="6" s="1"/>
  <c r="AB57" i="6"/>
  <c r="S57" i="6"/>
  <c r="D57" i="6"/>
  <c r="C57" i="6"/>
  <c r="B57" i="6"/>
  <c r="T56" i="6"/>
  <c r="S56" i="6"/>
  <c r="R56" i="6"/>
  <c r="V56" i="6" s="1"/>
  <c r="S55" i="6"/>
  <c r="T55" i="6" s="1"/>
  <c r="R55" i="6"/>
  <c r="V55" i="6" s="1"/>
  <c r="AB54" i="6"/>
  <c r="X54" i="6"/>
  <c r="S54" i="6"/>
  <c r="W54" i="6" s="1"/>
  <c r="R54" i="6"/>
  <c r="V54" i="6" s="1"/>
  <c r="D54" i="6"/>
  <c r="C54" i="6"/>
  <c r="B54" i="6"/>
  <c r="S53" i="6"/>
  <c r="T53" i="6" s="1"/>
  <c r="R53" i="6"/>
  <c r="V53" i="6" s="1"/>
  <c r="T52" i="6"/>
  <c r="S52" i="6"/>
  <c r="R52" i="6"/>
  <c r="V52" i="6" s="1"/>
  <c r="AB51" i="6"/>
  <c r="S51" i="6"/>
  <c r="D51" i="6"/>
  <c r="C51" i="6"/>
  <c r="B51" i="6"/>
  <c r="T50" i="6"/>
  <c r="S50" i="6"/>
  <c r="R50" i="6"/>
  <c r="V50" i="6" s="1"/>
  <c r="S49" i="6"/>
  <c r="T49" i="6" s="1"/>
  <c r="R49" i="6"/>
  <c r="V49" i="6" s="1"/>
  <c r="AB48" i="6"/>
  <c r="X48" i="6"/>
  <c r="S48" i="6"/>
  <c r="W48" i="6" s="1"/>
  <c r="R48" i="6"/>
  <c r="V48" i="6" s="1"/>
  <c r="D48" i="6"/>
  <c r="C48" i="6"/>
  <c r="B48" i="6"/>
  <c r="S47" i="6"/>
  <c r="T47" i="6" s="1"/>
  <c r="R47" i="6"/>
  <c r="V47" i="6" s="1"/>
  <c r="T46" i="6"/>
  <c r="S46" i="6"/>
  <c r="R46" i="6"/>
  <c r="V46" i="6" s="1"/>
  <c r="AB45" i="6"/>
  <c r="S45" i="6"/>
  <c r="D45" i="6"/>
  <c r="C45" i="6"/>
  <c r="B45" i="6"/>
  <c r="T44" i="6"/>
  <c r="S44" i="6"/>
  <c r="R44" i="6"/>
  <c r="V44" i="6" s="1"/>
  <c r="S43" i="6"/>
  <c r="T43" i="6" s="1"/>
  <c r="R43" i="6"/>
  <c r="V43" i="6" s="1"/>
  <c r="AB42" i="6"/>
  <c r="S42" i="6"/>
  <c r="W42" i="6" s="1"/>
  <c r="X42" i="6" s="1"/>
  <c r="R42" i="6"/>
  <c r="V42" i="6" s="1"/>
  <c r="D42" i="6"/>
  <c r="C42" i="6"/>
  <c r="B42" i="6"/>
  <c r="S41" i="6"/>
  <c r="T41" i="6" s="1"/>
  <c r="R41" i="6"/>
  <c r="V41" i="6" s="1"/>
  <c r="T40" i="6"/>
  <c r="S40" i="6"/>
  <c r="R40" i="6"/>
  <c r="V40" i="6" s="1"/>
  <c r="AB39" i="6"/>
  <c r="S39" i="6"/>
  <c r="D39" i="6"/>
  <c r="C39" i="6"/>
  <c r="B39" i="6"/>
  <c r="T38" i="6"/>
  <c r="S38" i="6"/>
  <c r="R38" i="6"/>
  <c r="V38" i="6" s="1"/>
  <c r="S37" i="6"/>
  <c r="T37" i="6" s="1"/>
  <c r="R37" i="6"/>
  <c r="V37" i="6" s="1"/>
  <c r="AB36" i="6"/>
  <c r="S36" i="6"/>
  <c r="W36" i="6" s="1"/>
  <c r="X36" i="6" s="1"/>
  <c r="R36" i="6"/>
  <c r="V36" i="6" s="1"/>
  <c r="D36" i="6"/>
  <c r="C36" i="6"/>
  <c r="B36" i="6"/>
  <c r="S35" i="6"/>
  <c r="T35" i="6" s="1"/>
  <c r="R35" i="6"/>
  <c r="V35" i="6" s="1"/>
  <c r="T34" i="6"/>
  <c r="S34" i="6"/>
  <c r="R34" i="6"/>
  <c r="V34" i="6" s="1"/>
  <c r="AB33" i="6"/>
  <c r="S33" i="6"/>
  <c r="D33" i="6"/>
  <c r="C33" i="6"/>
  <c r="B33" i="6"/>
  <c r="T32" i="6"/>
  <c r="S32" i="6"/>
  <c r="R32" i="6"/>
  <c r="V32" i="6" s="1"/>
  <c r="S31" i="6"/>
  <c r="T31" i="6" s="1"/>
  <c r="R31" i="6"/>
  <c r="V31" i="6" s="1"/>
  <c r="AB30" i="6"/>
  <c r="X30" i="6"/>
  <c r="S30" i="6"/>
  <c r="W30" i="6" s="1"/>
  <c r="R30" i="6"/>
  <c r="V30" i="6" s="1"/>
  <c r="D30" i="6"/>
  <c r="C30" i="6"/>
  <c r="B30" i="6"/>
  <c r="S29" i="6"/>
  <c r="T29" i="6" s="1"/>
  <c r="R29" i="6"/>
  <c r="V29" i="6" s="1"/>
  <c r="T28" i="6"/>
  <c r="S28" i="6"/>
  <c r="R28" i="6"/>
  <c r="V28" i="6" s="1"/>
  <c r="AB27" i="6"/>
  <c r="S27" i="6"/>
  <c r="D27" i="6"/>
  <c r="C27" i="6"/>
  <c r="B27" i="6"/>
  <c r="T26" i="6"/>
  <c r="S26" i="6"/>
  <c r="R26" i="6"/>
  <c r="V26" i="6" s="1"/>
  <c r="S25" i="6"/>
  <c r="T25" i="6" s="1"/>
  <c r="R25" i="6"/>
  <c r="V25" i="6" s="1"/>
  <c r="AB24" i="6"/>
  <c r="X24" i="6"/>
  <c r="S24" i="6"/>
  <c r="W24" i="6" s="1"/>
  <c r="R24" i="6"/>
  <c r="V24" i="6" s="1"/>
  <c r="D24" i="6"/>
  <c r="C24" i="6"/>
  <c r="B24" i="6"/>
  <c r="S23" i="6"/>
  <c r="T23" i="6" s="1"/>
  <c r="R23" i="6"/>
  <c r="V23" i="6" s="1"/>
  <c r="T22" i="6"/>
  <c r="S22" i="6"/>
  <c r="R22" i="6"/>
  <c r="V22" i="6" s="1"/>
  <c r="AB21" i="6"/>
  <c r="S21" i="6"/>
  <c r="D21" i="6"/>
  <c r="C21" i="6"/>
  <c r="B21" i="6"/>
  <c r="T20" i="6"/>
  <c r="S20" i="6"/>
  <c r="R20" i="6"/>
  <c r="V20" i="6" s="1"/>
  <c r="S19" i="6"/>
  <c r="T19" i="6" s="1"/>
  <c r="R19" i="6"/>
  <c r="V19" i="6" s="1"/>
  <c r="AB18" i="6"/>
  <c r="S18" i="6"/>
  <c r="W18" i="6" s="1"/>
  <c r="X18" i="6" s="1"/>
  <c r="R18" i="6"/>
  <c r="V18" i="6" s="1"/>
  <c r="D18" i="6"/>
  <c r="C18" i="6"/>
  <c r="B18" i="6"/>
  <c r="S17" i="6"/>
  <c r="T17" i="6" s="1"/>
  <c r="R17" i="6"/>
  <c r="V17" i="6" s="1"/>
  <c r="T16" i="6"/>
  <c r="S16" i="6"/>
  <c r="R16" i="6"/>
  <c r="V16" i="6" s="1"/>
  <c r="S15" i="6"/>
  <c r="D15" i="6"/>
  <c r="C15" i="6"/>
  <c r="T14" i="6"/>
  <c r="S14" i="6"/>
  <c r="R14" i="6"/>
  <c r="V14" i="6" s="1"/>
  <c r="S13" i="6"/>
  <c r="T13" i="6" s="1"/>
  <c r="R13" i="6"/>
  <c r="V13" i="6" s="1"/>
  <c r="AB12" i="6"/>
  <c r="X12" i="6"/>
  <c r="S12" i="6"/>
  <c r="W12" i="6" s="1"/>
  <c r="R12" i="6"/>
  <c r="V12" i="6" s="1"/>
  <c r="D12" i="6"/>
  <c r="C12" i="6"/>
  <c r="B12" i="6"/>
  <c r="S11" i="6"/>
  <c r="T11" i="6" s="1"/>
  <c r="R11" i="6"/>
  <c r="V11" i="6" s="1"/>
  <c r="T10" i="6"/>
  <c r="S10" i="6"/>
  <c r="R10" i="6"/>
  <c r="V10" i="6" s="1"/>
  <c r="AB9" i="6"/>
  <c r="S9" i="6"/>
  <c r="D9" i="6"/>
  <c r="C9" i="6"/>
  <c r="B9" i="6"/>
  <c r="V68" i="5"/>
  <c r="T68" i="5"/>
  <c r="S68" i="5"/>
  <c r="U68" i="5" s="1"/>
  <c r="R68" i="5"/>
  <c r="J68" i="5"/>
  <c r="H68" i="5"/>
  <c r="U67" i="5"/>
  <c r="T67" i="5"/>
  <c r="V67" i="5" s="1"/>
  <c r="S67" i="5"/>
  <c r="R67" i="5"/>
  <c r="J67" i="5"/>
  <c r="H67" i="5"/>
  <c r="R66" i="5"/>
  <c r="J66" i="5"/>
  <c r="H66" i="5"/>
  <c r="D66" i="5"/>
  <c r="C66" i="5"/>
  <c r="B66" i="5"/>
  <c r="V65" i="5"/>
  <c r="T65" i="5"/>
  <c r="S65" i="5"/>
  <c r="U65" i="5" s="1"/>
  <c r="R65" i="5"/>
  <c r="J65" i="5"/>
  <c r="H65" i="5"/>
  <c r="U64" i="5"/>
  <c r="T64" i="5"/>
  <c r="V64" i="5" s="1"/>
  <c r="S64" i="5"/>
  <c r="R64" i="5"/>
  <c r="J64" i="5"/>
  <c r="H64" i="5"/>
  <c r="R63" i="5"/>
  <c r="J63" i="5"/>
  <c r="H63" i="5"/>
  <c r="D63" i="5"/>
  <c r="C63" i="5"/>
  <c r="B63" i="5"/>
  <c r="V62" i="5"/>
  <c r="T62" i="5"/>
  <c r="S62" i="5"/>
  <c r="U62" i="5" s="1"/>
  <c r="R62" i="5"/>
  <c r="J62" i="5"/>
  <c r="H62" i="5"/>
  <c r="U61" i="5"/>
  <c r="T61" i="5"/>
  <c r="V61" i="5" s="1"/>
  <c r="S61" i="5"/>
  <c r="R61" i="5"/>
  <c r="J61" i="5"/>
  <c r="H61" i="5"/>
  <c r="R60" i="5"/>
  <c r="J60" i="5"/>
  <c r="H60" i="5"/>
  <c r="D60" i="5"/>
  <c r="C60" i="5"/>
  <c r="B60" i="5"/>
  <c r="V59" i="5"/>
  <c r="T59" i="5"/>
  <c r="S59" i="5"/>
  <c r="U59" i="5" s="1"/>
  <c r="R59" i="5"/>
  <c r="J59" i="5"/>
  <c r="H59" i="5"/>
  <c r="U58" i="5"/>
  <c r="T58" i="5"/>
  <c r="V58" i="5" s="1"/>
  <c r="S58" i="5"/>
  <c r="R58" i="5"/>
  <c r="J58" i="5"/>
  <c r="H58" i="5"/>
  <c r="R57" i="5"/>
  <c r="J57" i="5"/>
  <c r="H57" i="5"/>
  <c r="D57" i="5"/>
  <c r="C57" i="5"/>
  <c r="B57" i="5"/>
  <c r="V56" i="5"/>
  <c r="T56" i="5"/>
  <c r="S56" i="5"/>
  <c r="U56" i="5" s="1"/>
  <c r="R56" i="5"/>
  <c r="J56" i="5"/>
  <c r="H56" i="5"/>
  <c r="U55" i="5"/>
  <c r="T55" i="5"/>
  <c r="V55" i="5" s="1"/>
  <c r="S55" i="5"/>
  <c r="R55" i="5"/>
  <c r="J55" i="5"/>
  <c r="H55" i="5"/>
  <c r="R54" i="5"/>
  <c r="J54" i="5"/>
  <c r="H54" i="5"/>
  <c r="D54" i="5"/>
  <c r="C54" i="5"/>
  <c r="B54" i="5"/>
  <c r="V53" i="5"/>
  <c r="T53" i="5"/>
  <c r="S53" i="5"/>
  <c r="U53" i="5" s="1"/>
  <c r="R53" i="5"/>
  <c r="J53" i="5"/>
  <c r="H53" i="5"/>
  <c r="U52" i="5"/>
  <c r="T52" i="5"/>
  <c r="V52" i="5" s="1"/>
  <c r="S52" i="5"/>
  <c r="R52" i="5"/>
  <c r="J52" i="5"/>
  <c r="H52" i="5"/>
  <c r="R51" i="5"/>
  <c r="J51" i="5"/>
  <c r="H51" i="5"/>
  <c r="D51" i="5"/>
  <c r="C51" i="5"/>
  <c r="B51" i="5"/>
  <c r="V50" i="5"/>
  <c r="T50" i="5"/>
  <c r="S50" i="5"/>
  <c r="U50" i="5" s="1"/>
  <c r="R50" i="5"/>
  <c r="J50" i="5"/>
  <c r="H50" i="5"/>
  <c r="U49" i="5"/>
  <c r="T49" i="5"/>
  <c r="V49" i="5" s="1"/>
  <c r="S49" i="5"/>
  <c r="R49" i="5"/>
  <c r="J49" i="5"/>
  <c r="H49" i="5"/>
  <c r="R48" i="5"/>
  <c r="J48" i="5"/>
  <c r="H48" i="5"/>
  <c r="D48" i="5"/>
  <c r="C48" i="5"/>
  <c r="B48" i="5"/>
  <c r="V47" i="5"/>
  <c r="T47" i="5"/>
  <c r="S47" i="5"/>
  <c r="U47" i="5" s="1"/>
  <c r="R47" i="5"/>
  <c r="J47" i="5"/>
  <c r="H47" i="5"/>
  <c r="U46" i="5"/>
  <c r="T46" i="5"/>
  <c r="V46" i="5" s="1"/>
  <c r="S46" i="5"/>
  <c r="R46" i="5"/>
  <c r="J46" i="5"/>
  <c r="H46" i="5"/>
  <c r="R45" i="5"/>
  <c r="J45" i="5"/>
  <c r="H45" i="5"/>
  <c r="D45" i="5"/>
  <c r="C45" i="5"/>
  <c r="B45" i="5"/>
  <c r="V44" i="5"/>
  <c r="T44" i="5"/>
  <c r="S44" i="5"/>
  <c r="U44" i="5" s="1"/>
  <c r="R44" i="5"/>
  <c r="J44" i="5"/>
  <c r="H44" i="5"/>
  <c r="U43" i="5"/>
  <c r="T43" i="5"/>
  <c r="V43" i="5" s="1"/>
  <c r="S43" i="5"/>
  <c r="R43" i="5"/>
  <c r="J43" i="5"/>
  <c r="H43" i="5"/>
  <c r="R42" i="5"/>
  <c r="J42" i="5"/>
  <c r="S42" i="5" s="1"/>
  <c r="U42" i="5" s="1"/>
  <c r="H42" i="5"/>
  <c r="D42" i="5"/>
  <c r="C42" i="5"/>
  <c r="B42" i="5"/>
  <c r="V41" i="5"/>
  <c r="T41" i="5"/>
  <c r="S41" i="5"/>
  <c r="U41" i="5" s="1"/>
  <c r="R41" i="5"/>
  <c r="J41" i="5"/>
  <c r="H41" i="5"/>
  <c r="U40" i="5"/>
  <c r="T40" i="5"/>
  <c r="V40" i="5" s="1"/>
  <c r="S40" i="5"/>
  <c r="R40" i="5"/>
  <c r="J40" i="5"/>
  <c r="H40" i="5"/>
  <c r="T39" i="5"/>
  <c r="V39" i="5" s="1"/>
  <c r="R39" i="5"/>
  <c r="J39" i="5"/>
  <c r="S39" i="5" s="1"/>
  <c r="U39" i="5" s="1"/>
  <c r="H39" i="5"/>
  <c r="D39" i="5"/>
  <c r="C39" i="5"/>
  <c r="B39" i="5"/>
  <c r="V38" i="5"/>
  <c r="T38" i="5"/>
  <c r="S38" i="5"/>
  <c r="U38" i="5" s="1"/>
  <c r="R38" i="5"/>
  <c r="J38" i="5"/>
  <c r="H38" i="5"/>
  <c r="U37" i="5"/>
  <c r="T37" i="5"/>
  <c r="V37" i="5" s="1"/>
  <c r="S37" i="5"/>
  <c r="R37" i="5"/>
  <c r="J37" i="5"/>
  <c r="H37" i="5"/>
  <c r="R36" i="5"/>
  <c r="J36" i="5"/>
  <c r="S36" i="5" s="1"/>
  <c r="U36" i="5" s="1"/>
  <c r="H36" i="5"/>
  <c r="D36" i="5"/>
  <c r="C36" i="5"/>
  <c r="B36" i="5"/>
  <c r="V35" i="5"/>
  <c r="T35" i="5"/>
  <c r="S35" i="5"/>
  <c r="U35" i="5" s="1"/>
  <c r="R35" i="5"/>
  <c r="J35" i="5"/>
  <c r="H35" i="5"/>
  <c r="U34" i="5"/>
  <c r="T34" i="5"/>
  <c r="V34" i="5" s="1"/>
  <c r="S34" i="5"/>
  <c r="R34" i="5"/>
  <c r="J34" i="5"/>
  <c r="H34" i="5"/>
  <c r="T33" i="5"/>
  <c r="V33" i="5" s="1"/>
  <c r="R33" i="5"/>
  <c r="J33" i="5"/>
  <c r="S33" i="5" s="1"/>
  <c r="U33" i="5" s="1"/>
  <c r="H33" i="5"/>
  <c r="D33" i="5"/>
  <c r="C33" i="5"/>
  <c r="B33" i="5"/>
  <c r="T32" i="5"/>
  <c r="V32" i="5" s="1"/>
  <c r="S32" i="5"/>
  <c r="U32" i="5" s="1"/>
  <c r="R32" i="5"/>
  <c r="J32" i="5"/>
  <c r="H32" i="5"/>
  <c r="U31" i="5"/>
  <c r="S31" i="5"/>
  <c r="R31" i="5"/>
  <c r="J31" i="5"/>
  <c r="T31" i="5" s="1"/>
  <c r="V31" i="5" s="1"/>
  <c r="H31" i="5"/>
  <c r="T30" i="5"/>
  <c r="V30" i="5" s="1"/>
  <c r="R30" i="5"/>
  <c r="J30" i="5"/>
  <c r="S30" i="5" s="1"/>
  <c r="U30" i="5" s="1"/>
  <c r="H30" i="5"/>
  <c r="D30" i="5"/>
  <c r="C30" i="5"/>
  <c r="B30" i="5"/>
  <c r="T29" i="5"/>
  <c r="V29" i="5" s="1"/>
  <c r="S29" i="5"/>
  <c r="U29" i="5" s="1"/>
  <c r="R29" i="5"/>
  <c r="J29" i="5"/>
  <c r="H29" i="5"/>
  <c r="S28" i="5"/>
  <c r="U28" i="5" s="1"/>
  <c r="R28" i="5"/>
  <c r="J28" i="5"/>
  <c r="T28" i="5" s="1"/>
  <c r="V28" i="5" s="1"/>
  <c r="H28" i="5"/>
  <c r="R27" i="5"/>
  <c r="J27" i="5"/>
  <c r="S27" i="5" s="1"/>
  <c r="U27" i="5" s="1"/>
  <c r="H27" i="5"/>
  <c r="D27" i="5"/>
  <c r="C27" i="5"/>
  <c r="B27" i="5"/>
  <c r="V26" i="5"/>
  <c r="T26" i="5"/>
  <c r="S26" i="5"/>
  <c r="U26" i="5" s="1"/>
  <c r="R26" i="5"/>
  <c r="J26" i="5"/>
  <c r="H26" i="5"/>
  <c r="S25" i="5"/>
  <c r="U25" i="5" s="1"/>
  <c r="R25" i="5"/>
  <c r="J25" i="5"/>
  <c r="T25" i="5" s="1"/>
  <c r="V25" i="5" s="1"/>
  <c r="H25" i="5"/>
  <c r="R24" i="5"/>
  <c r="J24" i="5"/>
  <c r="S24" i="5" s="1"/>
  <c r="U24" i="5" s="1"/>
  <c r="H24" i="5"/>
  <c r="D24" i="5"/>
  <c r="C24" i="5"/>
  <c r="B24" i="5"/>
  <c r="T23" i="5"/>
  <c r="V23" i="5" s="1"/>
  <c r="S23" i="5"/>
  <c r="U23" i="5" s="1"/>
  <c r="R23" i="5"/>
  <c r="J23" i="5"/>
  <c r="H23" i="5"/>
  <c r="R22" i="5"/>
  <c r="J22" i="5"/>
  <c r="T22" i="5" s="1"/>
  <c r="V22" i="5" s="1"/>
  <c r="H22" i="5"/>
  <c r="T21" i="5"/>
  <c r="V21" i="5" s="1"/>
  <c r="R21" i="5"/>
  <c r="J21" i="5"/>
  <c r="S21" i="5" s="1"/>
  <c r="U21" i="5" s="1"/>
  <c r="H21" i="5"/>
  <c r="D21" i="5"/>
  <c r="C21" i="5"/>
  <c r="B21" i="5"/>
  <c r="T20" i="5"/>
  <c r="V20" i="5" s="1"/>
  <c r="S20" i="5"/>
  <c r="U20" i="5" s="1"/>
  <c r="R20" i="5"/>
  <c r="J20" i="5"/>
  <c r="H20" i="5"/>
  <c r="R19" i="5"/>
  <c r="J19" i="5"/>
  <c r="T19" i="5" s="1"/>
  <c r="V19" i="5" s="1"/>
  <c r="H19" i="5"/>
  <c r="T18" i="5"/>
  <c r="V18" i="5" s="1"/>
  <c r="R18" i="5"/>
  <c r="J18" i="5"/>
  <c r="S18" i="5" s="1"/>
  <c r="U18" i="5" s="1"/>
  <c r="H18" i="5"/>
  <c r="D18" i="5"/>
  <c r="C18" i="5"/>
  <c r="B18" i="5"/>
  <c r="V17" i="5"/>
  <c r="T17" i="5"/>
  <c r="S17" i="5"/>
  <c r="U17" i="5" s="1"/>
  <c r="R17" i="5"/>
  <c r="J17" i="5"/>
  <c r="H17" i="5"/>
  <c r="T16" i="5"/>
  <c r="V16" i="5" s="1"/>
  <c r="R16" i="5"/>
  <c r="J16" i="5"/>
  <c r="S16" i="5" s="1"/>
  <c r="U16" i="5" s="1"/>
  <c r="H16" i="5"/>
  <c r="R15" i="5"/>
  <c r="J15" i="5"/>
  <c r="T15" i="5" s="1"/>
  <c r="V15" i="5" s="1"/>
  <c r="H15" i="5"/>
  <c r="D15" i="5"/>
  <c r="C15" i="5"/>
  <c r="B15" i="5"/>
  <c r="V14" i="5"/>
  <c r="T14" i="5"/>
  <c r="S14" i="5"/>
  <c r="U14" i="5" s="1"/>
  <c r="R14" i="5"/>
  <c r="J14" i="5"/>
  <c r="H14" i="5"/>
  <c r="V13" i="5"/>
  <c r="T13" i="5"/>
  <c r="R13" i="5"/>
  <c r="J13" i="5"/>
  <c r="H13" i="5"/>
  <c r="R12" i="5"/>
  <c r="J12" i="5"/>
  <c r="T12" i="5" s="1"/>
  <c r="V12" i="5" s="1"/>
  <c r="H12" i="5"/>
  <c r="D12" i="5"/>
  <c r="C12" i="5"/>
  <c r="S11" i="5"/>
  <c r="U11" i="5" s="1"/>
  <c r="R11" i="5"/>
  <c r="J11" i="5"/>
  <c r="T11" i="5" s="1"/>
  <c r="V11" i="5" s="1"/>
  <c r="H11" i="5"/>
  <c r="V10" i="5"/>
  <c r="U10" i="5"/>
  <c r="T10" i="5"/>
  <c r="S10" i="5"/>
  <c r="R10" i="5"/>
  <c r="AG10" i="7" s="1"/>
  <c r="J10" i="5"/>
  <c r="Y10" i="7" s="1"/>
  <c r="H10" i="5"/>
  <c r="Q10" i="7"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Y63" i="3"/>
  <c r="Z63" i="3" s="1"/>
  <c r="E63" i="3"/>
  <c r="D63" i="3"/>
  <c r="C63" i="3"/>
  <c r="B63" i="3"/>
  <c r="E60" i="3"/>
  <c r="Y60" i="3" s="1"/>
  <c r="Z60" i="3" s="1"/>
  <c r="D60" i="3"/>
  <c r="C60" i="3"/>
  <c r="B60" i="3"/>
  <c r="E57" i="3"/>
  <c r="Y57" i="3" s="1"/>
  <c r="Z57" i="3" s="1"/>
  <c r="D57" i="3"/>
  <c r="C57" i="3"/>
  <c r="B57" i="3"/>
  <c r="Y54" i="3"/>
  <c r="Z54" i="3" s="1"/>
  <c r="E54" i="3"/>
  <c r="D54" i="3"/>
  <c r="C54" i="3"/>
  <c r="B54" i="3"/>
  <c r="Y51" i="3"/>
  <c r="Z51" i="3" s="1"/>
  <c r="E51" i="3"/>
  <c r="D51" i="3"/>
  <c r="C51" i="3"/>
  <c r="B51" i="3"/>
  <c r="E48" i="3"/>
  <c r="Y48" i="3" s="1"/>
  <c r="Z48" i="3" s="1"/>
  <c r="D48" i="3"/>
  <c r="C48" i="3"/>
  <c r="B48" i="3"/>
  <c r="E45" i="3"/>
  <c r="Y45" i="3" s="1"/>
  <c r="Z45" i="3" s="1"/>
  <c r="D45" i="3"/>
  <c r="C45" i="3"/>
  <c r="B45" i="3"/>
  <c r="Y42" i="3"/>
  <c r="Z42" i="3" s="1"/>
  <c r="E42" i="3"/>
  <c r="D42" i="3"/>
  <c r="C42" i="3"/>
  <c r="B42" i="3"/>
  <c r="Y39" i="3"/>
  <c r="Z39" i="3" s="1"/>
  <c r="E39" i="3"/>
  <c r="D39" i="3"/>
  <c r="C39" i="3"/>
  <c r="B39" i="3"/>
  <c r="E36" i="3"/>
  <c r="Y36" i="3" s="1"/>
  <c r="Z36" i="3" s="1"/>
  <c r="D36" i="3"/>
  <c r="C36" i="3"/>
  <c r="B36" i="3"/>
  <c r="E33" i="3"/>
  <c r="Y33" i="3" s="1"/>
  <c r="Z33" i="3" s="1"/>
  <c r="D33" i="3"/>
  <c r="C33" i="3"/>
  <c r="B33" i="3"/>
  <c r="Y30" i="3"/>
  <c r="Z30" i="3" s="1"/>
  <c r="E30" i="3"/>
  <c r="D30" i="3"/>
  <c r="C30" i="3"/>
  <c r="B30" i="3"/>
  <c r="Y27" i="3"/>
  <c r="Z27" i="3" s="1"/>
  <c r="E27" i="3"/>
  <c r="D27" i="3"/>
  <c r="C27" i="3"/>
  <c r="B27" i="3"/>
  <c r="E24" i="3"/>
  <c r="Y24" i="3" s="1"/>
  <c r="Z24" i="3" s="1"/>
  <c r="D24" i="3"/>
  <c r="C24" i="3"/>
  <c r="B24" i="3"/>
  <c r="E21" i="3"/>
  <c r="Y21" i="3" s="1"/>
  <c r="Z21" i="3" s="1"/>
  <c r="D21" i="3"/>
  <c r="C21" i="3"/>
  <c r="B21" i="3"/>
  <c r="Y18" i="3"/>
  <c r="Z18" i="3" s="1"/>
  <c r="E18" i="3"/>
  <c r="D18" i="3"/>
  <c r="C18" i="3"/>
  <c r="B18" i="3"/>
  <c r="Y15" i="3"/>
  <c r="Z15" i="3" s="1"/>
  <c r="E15" i="3"/>
  <c r="D15" i="3"/>
  <c r="C15" i="3"/>
  <c r="E12" i="3"/>
  <c r="Y12" i="3" s="1"/>
  <c r="Z12" i="3" s="1"/>
  <c r="D12" i="3"/>
  <c r="C12" i="3"/>
  <c r="B12" i="3"/>
  <c r="E9" i="3"/>
  <c r="Y9" i="3" s="1"/>
  <c r="Z9" i="3" s="1"/>
  <c r="D9" i="3"/>
  <c r="C9" i="3"/>
  <c r="B9" i="3"/>
  <c r="U66" i="2"/>
  <c r="P66" i="2"/>
  <c r="P66" i="7" s="1"/>
  <c r="N66" i="2"/>
  <c r="N66" i="7" s="1"/>
  <c r="L66" i="2"/>
  <c r="L66" i="7" s="1"/>
  <c r="K66" i="2"/>
  <c r="K66" i="7" s="1"/>
  <c r="B66" i="2"/>
  <c r="U63" i="2"/>
  <c r="O63" i="2"/>
  <c r="O63" i="7" s="1"/>
  <c r="N63" i="2"/>
  <c r="N63" i="7" s="1"/>
  <c r="K63" i="2"/>
  <c r="K63" i="7" s="1"/>
  <c r="B63" i="2"/>
  <c r="U60" i="2"/>
  <c r="P60" i="2"/>
  <c r="P60" i="7" s="1"/>
  <c r="N60" i="2"/>
  <c r="N60" i="7" s="1"/>
  <c r="L60" i="2"/>
  <c r="L60" i="7" s="1"/>
  <c r="K60" i="2"/>
  <c r="K60" i="7" s="1"/>
  <c r="B60" i="2"/>
  <c r="U57" i="2"/>
  <c r="P57" i="2"/>
  <c r="P57" i="7" s="1"/>
  <c r="O57" i="2"/>
  <c r="O57" i="7" s="1"/>
  <c r="N57" i="2"/>
  <c r="N57" i="7" s="1"/>
  <c r="L57" i="2"/>
  <c r="L57" i="7" s="1"/>
  <c r="K57" i="2"/>
  <c r="K57" i="7" s="1"/>
  <c r="B57" i="2"/>
  <c r="U54" i="2"/>
  <c r="N54" i="2"/>
  <c r="N54" i="7" s="1"/>
  <c r="K54" i="2"/>
  <c r="K54" i="7" s="1"/>
  <c r="B54" i="2"/>
  <c r="U51" i="2"/>
  <c r="N51" i="2"/>
  <c r="N51" i="7" s="1"/>
  <c r="L51" i="2"/>
  <c r="L51" i="7" s="1"/>
  <c r="K51" i="2"/>
  <c r="K51" i="7" s="1"/>
  <c r="B51" i="2"/>
  <c r="U48" i="2"/>
  <c r="O48" i="2"/>
  <c r="O48" i="7" s="1"/>
  <c r="N48" i="2"/>
  <c r="N48" i="7" s="1"/>
  <c r="K48" i="2"/>
  <c r="K48" i="7" s="1"/>
  <c r="B48" i="2"/>
  <c r="U45" i="2"/>
  <c r="N45" i="2"/>
  <c r="N45" i="7" s="1"/>
  <c r="K45" i="2"/>
  <c r="K45" i="7" s="1"/>
  <c r="B45" i="2"/>
  <c r="U42" i="2"/>
  <c r="P42" i="2"/>
  <c r="P42" i="7" s="1"/>
  <c r="O42" i="2"/>
  <c r="O42" i="7" s="1"/>
  <c r="N42" i="2"/>
  <c r="N42" i="7" s="1"/>
  <c r="L42" i="2"/>
  <c r="L42" i="7" s="1"/>
  <c r="K42" i="2"/>
  <c r="K42" i="7" s="1"/>
  <c r="B42" i="2"/>
  <c r="U39" i="2"/>
  <c r="O39" i="2"/>
  <c r="O39" i="7" s="1"/>
  <c r="N39" i="2"/>
  <c r="N39" i="7" s="1"/>
  <c r="K39" i="2"/>
  <c r="K39" i="7" s="1"/>
  <c r="B39" i="2"/>
  <c r="U36" i="2"/>
  <c r="P36" i="2"/>
  <c r="P36" i="7" s="1"/>
  <c r="N36" i="2"/>
  <c r="N36" i="7" s="1"/>
  <c r="L36" i="2"/>
  <c r="L36" i="7" s="1"/>
  <c r="K36" i="2"/>
  <c r="K36" i="7" s="1"/>
  <c r="B36" i="2"/>
  <c r="U33" i="2"/>
  <c r="P33" i="2"/>
  <c r="P33" i="7" s="1"/>
  <c r="O33" i="2"/>
  <c r="O33" i="7" s="1"/>
  <c r="N33" i="2"/>
  <c r="N33" i="7" s="1"/>
  <c r="L33" i="2"/>
  <c r="L33" i="7" s="1"/>
  <c r="K33" i="2"/>
  <c r="K33" i="7" s="1"/>
  <c r="B33" i="2"/>
  <c r="U30" i="2"/>
  <c r="N30" i="2"/>
  <c r="N30" i="7" s="1"/>
  <c r="K30" i="2"/>
  <c r="L30" i="2" s="1"/>
  <c r="L30" i="7" s="1"/>
  <c r="B30" i="2"/>
  <c r="U27" i="2"/>
  <c r="N27" i="2"/>
  <c r="N27" i="7" s="1"/>
  <c r="L27" i="2"/>
  <c r="L27" i="7" s="1"/>
  <c r="K27" i="2"/>
  <c r="K27" i="7" s="1"/>
  <c r="B27" i="2"/>
  <c r="U24" i="2"/>
  <c r="O24" i="2"/>
  <c r="O24" i="7" s="1"/>
  <c r="N24" i="2"/>
  <c r="N24" i="7" s="1"/>
  <c r="K24" i="2"/>
  <c r="K24" i="7" s="1"/>
  <c r="B24" i="2"/>
  <c r="U21" i="2"/>
  <c r="N21" i="2"/>
  <c r="N21" i="7" s="1"/>
  <c r="K21" i="2"/>
  <c r="K21" i="7" s="1"/>
  <c r="B21" i="2"/>
  <c r="U18" i="2"/>
  <c r="P18" i="2"/>
  <c r="P18" i="7" s="1"/>
  <c r="O18" i="2"/>
  <c r="O18" i="7" s="1"/>
  <c r="N18" i="2"/>
  <c r="N18" i="7" s="1"/>
  <c r="L18" i="2"/>
  <c r="L18" i="7" s="1"/>
  <c r="K18" i="2"/>
  <c r="K18" i="7" s="1"/>
  <c r="B18" i="2"/>
  <c r="U15" i="2"/>
  <c r="K15" i="2"/>
  <c r="K15" i="7" s="1"/>
  <c r="B15" i="2"/>
  <c r="U12" i="2"/>
  <c r="P12" i="2"/>
  <c r="P12" i="7" s="1"/>
  <c r="N12" i="2"/>
  <c r="N12" i="7" s="1"/>
  <c r="L12" i="2"/>
  <c r="L12" i="7" s="1"/>
  <c r="K12" i="2"/>
  <c r="K12" i="7" s="1"/>
  <c r="B12" i="2"/>
  <c r="U9" i="2"/>
  <c r="P9" i="2"/>
  <c r="P9" i="7" s="1"/>
  <c r="O9" i="2"/>
  <c r="O9" i="7" s="1"/>
  <c r="N9" i="2"/>
  <c r="N9" i="7" s="1"/>
  <c r="L9" i="2"/>
  <c r="L9" i="7" s="1"/>
  <c r="K9" i="2"/>
  <c r="K9" i="7" s="1"/>
  <c r="B9" i="2"/>
  <c r="C10" i="1"/>
  <c r="I8" i="1"/>
  <c r="C8" i="1"/>
  <c r="I69" i="9" l="1"/>
  <c r="I71" i="9" s="1"/>
  <c r="N15" i="2"/>
  <c r="AJ15" i="7"/>
  <c r="AA66" i="6"/>
  <c r="Y66" i="6"/>
  <c r="AK12" i="7"/>
  <c r="AJ12" i="7" s="1"/>
  <c r="AA60" i="6"/>
  <c r="Y60" i="6"/>
  <c r="AA18" i="6"/>
  <c r="Y18" i="6"/>
  <c r="AA36" i="6"/>
  <c r="Y36" i="6"/>
  <c r="AA42" i="6"/>
  <c r="Y42" i="6"/>
  <c r="AA12" i="6"/>
  <c r="Y12" i="6"/>
  <c r="R39" i="6"/>
  <c r="V39" i="6" s="1"/>
  <c r="W39" i="6"/>
  <c r="X39" i="6" s="1"/>
  <c r="T39" i="6"/>
  <c r="Z26" i="7"/>
  <c r="R26" i="7"/>
  <c r="AA25" i="7"/>
  <c r="S25" i="7"/>
  <c r="AI24" i="7"/>
  <c r="AA24" i="7"/>
  <c r="S24" i="7"/>
  <c r="AG26" i="7"/>
  <c r="Y26" i="7"/>
  <c r="Q26" i="7"/>
  <c r="Z25" i="7"/>
  <c r="R25" i="7"/>
  <c r="AH24" i="7"/>
  <c r="Z24" i="7"/>
  <c r="R24" i="7"/>
  <c r="AD26" i="7"/>
  <c r="V26" i="7"/>
  <c r="AE25" i="7"/>
  <c r="W25" i="7"/>
  <c r="AE24" i="7"/>
  <c r="W24" i="7"/>
  <c r="AA26" i="7"/>
  <c r="AD25" i="7"/>
  <c r="Q25" i="7"/>
  <c r="AD24" i="7"/>
  <c r="Q24" i="7"/>
  <c r="X26" i="7"/>
  <c r="AC25" i="7"/>
  <c r="AC24" i="7"/>
  <c r="W26" i="7"/>
  <c r="AB25" i="7"/>
  <c r="AB24" i="7"/>
  <c r="U26" i="7"/>
  <c r="Y25" i="7"/>
  <c r="Y24" i="7"/>
  <c r="AF26" i="7"/>
  <c r="T26" i="7"/>
  <c r="X25" i="7"/>
  <c r="AK24" i="7"/>
  <c r="X24" i="7"/>
  <c r="AE26" i="7"/>
  <c r="S26" i="7"/>
  <c r="V25" i="7"/>
  <c r="AJ24" i="7"/>
  <c r="V24" i="7"/>
  <c r="AC26" i="7"/>
  <c r="AG25" i="7"/>
  <c r="U25" i="7"/>
  <c r="AG24" i="7"/>
  <c r="U24" i="7"/>
  <c r="B42" i="8"/>
  <c r="B42" i="9" s="1"/>
  <c r="B42" i="7"/>
  <c r="L48" i="2"/>
  <c r="L48" i="7" s="1"/>
  <c r="B66" i="8"/>
  <c r="B66" i="9" s="1"/>
  <c r="B66" i="7"/>
  <c r="T51" i="5"/>
  <c r="V51" i="5" s="1"/>
  <c r="S51" i="5"/>
  <c r="U51" i="5" s="1"/>
  <c r="T63" i="5"/>
  <c r="V63" i="5" s="1"/>
  <c r="S63" i="5"/>
  <c r="U63" i="5" s="1"/>
  <c r="R15" i="6"/>
  <c r="V15" i="6" s="1"/>
  <c r="W15" i="6"/>
  <c r="X15" i="6" s="1"/>
  <c r="T15" i="6"/>
  <c r="AF25" i="7"/>
  <c r="AA30" i="6"/>
  <c r="Y30" i="6"/>
  <c r="B18" i="8"/>
  <c r="B18" i="9" s="1"/>
  <c r="B18" i="7"/>
  <c r="L24" i="2"/>
  <c r="L24" i="7" s="1"/>
  <c r="O30" i="2"/>
  <c r="O30" i="7" s="1"/>
  <c r="O54" i="2"/>
  <c r="O54" i="7" s="1"/>
  <c r="B15" i="8"/>
  <c r="B15" i="9" s="1"/>
  <c r="B15" i="7"/>
  <c r="B15" i="6"/>
  <c r="L21" i="2"/>
  <c r="L21" i="7" s="1"/>
  <c r="O27" i="2"/>
  <c r="O27" i="7" s="1"/>
  <c r="P30" i="2"/>
  <c r="P30" i="7" s="1"/>
  <c r="B39" i="8"/>
  <c r="B39" i="9" s="1"/>
  <c r="B39" i="7"/>
  <c r="L45" i="2"/>
  <c r="L45" i="7" s="1"/>
  <c r="O51" i="2"/>
  <c r="O51" i="7" s="1"/>
  <c r="P54" i="2"/>
  <c r="P54" i="7" s="1"/>
  <c r="B63" i="7"/>
  <c r="B63" i="8"/>
  <c r="B63" i="9" s="1"/>
  <c r="S9" i="5"/>
  <c r="U9" i="5" s="1"/>
  <c r="AI9" i="7" s="1"/>
  <c r="AH9" i="7" s="1"/>
  <c r="S12" i="5"/>
  <c r="U12" i="5" s="1"/>
  <c r="S15" i="5"/>
  <c r="U15" i="5" s="1"/>
  <c r="AA24" i="6"/>
  <c r="Y24" i="6"/>
  <c r="R33" i="6"/>
  <c r="V33" i="6" s="1"/>
  <c r="W33" i="6"/>
  <c r="X33" i="6" s="1"/>
  <c r="T33" i="6"/>
  <c r="AA48" i="6"/>
  <c r="Y48" i="6"/>
  <c r="R57" i="6"/>
  <c r="V57" i="6" s="1"/>
  <c r="W57" i="6"/>
  <c r="X57" i="6" s="1"/>
  <c r="T57" i="6"/>
  <c r="AB26" i="7"/>
  <c r="P27" i="2"/>
  <c r="P27" i="7" s="1"/>
  <c r="B36" i="8"/>
  <c r="B36" i="9" s="1"/>
  <c r="B36" i="7"/>
  <c r="P51" i="2"/>
  <c r="P51" i="7" s="1"/>
  <c r="B60" i="7"/>
  <c r="B60" i="8"/>
  <c r="B60" i="9" s="1"/>
  <c r="T9" i="5"/>
  <c r="V9" i="5" s="1"/>
  <c r="T54" i="5"/>
  <c r="V54" i="5" s="1"/>
  <c r="S54" i="5"/>
  <c r="U54" i="5" s="1"/>
  <c r="T66" i="5"/>
  <c r="V66" i="5" s="1"/>
  <c r="S66" i="5"/>
  <c r="U66" i="5" s="1"/>
  <c r="K30" i="7"/>
  <c r="AA54" i="6"/>
  <c r="Y54" i="6"/>
  <c r="T25" i="7"/>
  <c r="B12" i="8"/>
  <c r="B12" i="9" s="1"/>
  <c r="B12" i="7"/>
  <c r="B9" i="8"/>
  <c r="B9" i="9" s="1"/>
  <c r="B9" i="7"/>
  <c r="L15" i="2"/>
  <c r="L15" i="7" s="1"/>
  <c r="O21" i="2"/>
  <c r="O21" i="7" s="1"/>
  <c r="P24" i="2"/>
  <c r="P24" i="7" s="1"/>
  <c r="B33" i="8"/>
  <c r="B33" i="9" s="1"/>
  <c r="B33" i="7"/>
  <c r="L39" i="2"/>
  <c r="L39" i="7" s="1"/>
  <c r="O45" i="2"/>
  <c r="O45" i="7" s="1"/>
  <c r="P48" i="2"/>
  <c r="P48" i="7" s="1"/>
  <c r="B57" i="7"/>
  <c r="B57" i="8"/>
  <c r="B57" i="9" s="1"/>
  <c r="L63" i="2"/>
  <c r="L63" i="7" s="1"/>
  <c r="B15" i="3"/>
  <c r="B9" i="5"/>
  <c r="B12" i="5"/>
  <c r="S19" i="5"/>
  <c r="U19" i="5" s="1"/>
  <c r="T42" i="5"/>
  <c r="V42" i="5" s="1"/>
  <c r="R9" i="6"/>
  <c r="V9" i="6" s="1"/>
  <c r="W9" i="6"/>
  <c r="X9" i="6" s="1"/>
  <c r="T9" i="6"/>
  <c r="R27" i="6"/>
  <c r="V27" i="6" s="1"/>
  <c r="W27" i="6"/>
  <c r="X27" i="6" s="1"/>
  <c r="T27" i="6"/>
  <c r="R51" i="6"/>
  <c r="V51" i="6" s="1"/>
  <c r="W51" i="6"/>
  <c r="X51" i="6" s="1"/>
  <c r="T51" i="6"/>
  <c r="T24" i="7"/>
  <c r="R63" i="6"/>
  <c r="V63" i="6" s="1"/>
  <c r="W63" i="6"/>
  <c r="X63" i="6" s="1"/>
  <c r="T63" i="6"/>
  <c r="P21" i="2"/>
  <c r="P21" i="7" s="1"/>
  <c r="B30" i="8"/>
  <c r="B30" i="9" s="1"/>
  <c r="B30" i="7"/>
  <c r="P45" i="2"/>
  <c r="P45" i="7" s="1"/>
  <c r="B54" i="8"/>
  <c r="B54" i="9" s="1"/>
  <c r="B54" i="7"/>
  <c r="O66" i="2"/>
  <c r="O66" i="7" s="1"/>
  <c r="T24" i="5"/>
  <c r="V24" i="5" s="1"/>
  <c r="T45" i="5"/>
  <c r="V45" i="5" s="1"/>
  <c r="S45" i="5"/>
  <c r="U45" i="5" s="1"/>
  <c r="T57" i="5"/>
  <c r="V57" i="5" s="1"/>
  <c r="S57" i="5"/>
  <c r="U57" i="5" s="1"/>
  <c r="AF24" i="7"/>
  <c r="B21" i="8"/>
  <c r="B21" i="9" s="1"/>
  <c r="B21" i="7"/>
  <c r="B45" i="8"/>
  <c r="B45" i="9" s="1"/>
  <c r="B45" i="7"/>
  <c r="B27" i="8"/>
  <c r="B27" i="9" s="1"/>
  <c r="B27" i="7"/>
  <c r="T36" i="5"/>
  <c r="V36" i="5" s="1"/>
  <c r="R21" i="6"/>
  <c r="V21" i="6" s="1"/>
  <c r="W21" i="6"/>
  <c r="X21" i="6" s="1"/>
  <c r="T21" i="6"/>
  <c r="R45" i="6"/>
  <c r="V45" i="6" s="1"/>
  <c r="W45" i="6"/>
  <c r="X45" i="6" s="1"/>
  <c r="T45" i="6"/>
  <c r="B51" i="8"/>
  <c r="B51" i="9" s="1"/>
  <c r="B51" i="7"/>
  <c r="O12" i="2"/>
  <c r="O12" i="7" s="1"/>
  <c r="P15" i="2"/>
  <c r="P15" i="7" s="1"/>
  <c r="B24" i="8"/>
  <c r="B24" i="9" s="1"/>
  <c r="B24" i="7"/>
  <c r="O36" i="2"/>
  <c r="O36" i="7" s="1"/>
  <c r="P39" i="2"/>
  <c r="P39" i="7" s="1"/>
  <c r="B48" i="8"/>
  <c r="B48" i="9" s="1"/>
  <c r="B48" i="7"/>
  <c r="L54" i="2"/>
  <c r="L54" i="7" s="1"/>
  <c r="O60" i="2"/>
  <c r="O60" i="7" s="1"/>
  <c r="P63" i="2"/>
  <c r="P63" i="7" s="1"/>
  <c r="S22" i="5"/>
  <c r="U22" i="5" s="1"/>
  <c r="T27" i="5"/>
  <c r="V27" i="5" s="1"/>
  <c r="T48" i="5"/>
  <c r="V48" i="5" s="1"/>
  <c r="S48" i="5"/>
  <c r="U48" i="5" s="1"/>
  <c r="T60" i="5"/>
  <c r="V60" i="5" s="1"/>
  <c r="S60" i="5"/>
  <c r="U60" i="5" s="1"/>
  <c r="W9" i="7"/>
  <c r="AE9" i="7"/>
  <c r="W10" i="7"/>
  <c r="AE10" i="7"/>
  <c r="V11" i="7"/>
  <c r="AD11" i="7"/>
  <c r="V12" i="7"/>
  <c r="AD12" i="7"/>
  <c r="V13" i="7"/>
  <c r="AD13" i="7"/>
  <c r="U14" i="7"/>
  <c r="AC14" i="7"/>
  <c r="U15" i="7"/>
  <c r="AC15" i="7"/>
  <c r="AK15" i="7"/>
  <c r="U16" i="7"/>
  <c r="AC16" i="7"/>
  <c r="T17" i="7"/>
  <c r="AB17" i="7"/>
  <c r="W18" i="7"/>
  <c r="AG18" i="7"/>
  <c r="S19" i="7"/>
  <c r="AE19" i="7"/>
  <c r="X20" i="7"/>
  <c r="Z29" i="7"/>
  <c r="AG29" i="7"/>
  <c r="Y29" i="7"/>
  <c r="Q29" i="7"/>
  <c r="Z28" i="7"/>
  <c r="R28" i="7"/>
  <c r="AH27" i="7"/>
  <c r="Z27" i="7"/>
  <c r="R27" i="7"/>
  <c r="AF29" i="7"/>
  <c r="X29" i="7"/>
  <c r="AG28" i="7"/>
  <c r="Y28" i="7"/>
  <c r="Q28" i="7"/>
  <c r="AG27" i="7"/>
  <c r="Y27" i="7"/>
  <c r="Q27" i="7"/>
  <c r="AE29" i="7"/>
  <c r="W29" i="7"/>
  <c r="AF28" i="7"/>
  <c r="X28" i="7"/>
  <c r="AF27" i="7"/>
  <c r="X27" i="7"/>
  <c r="AD29" i="7"/>
  <c r="V29" i="7"/>
  <c r="AE28" i="7"/>
  <c r="W28" i="7"/>
  <c r="AC29" i="7"/>
  <c r="U29" i="7"/>
  <c r="AD28" i="7"/>
  <c r="V28" i="7"/>
  <c r="AD27" i="7"/>
  <c r="V27" i="7"/>
  <c r="T27" i="7"/>
  <c r="AJ27" i="7"/>
  <c r="AB28" i="7"/>
  <c r="AF40" i="7"/>
  <c r="X9" i="7"/>
  <c r="AF9" i="7"/>
  <c r="X10" i="7"/>
  <c r="AF10" i="7"/>
  <c r="W11" i="7"/>
  <c r="AE11" i="7"/>
  <c r="W12" i="7"/>
  <c r="AE12" i="7"/>
  <c r="W13" i="7"/>
  <c r="AE13" i="7"/>
  <c r="V14" i="7"/>
  <c r="AD14" i="7"/>
  <c r="U27" i="7"/>
  <c r="AK27" i="7"/>
  <c r="AC28" i="7"/>
  <c r="W41" i="7"/>
  <c r="X12" i="7"/>
  <c r="AF12" i="7"/>
  <c r="X13" i="7"/>
  <c r="AF13" i="7"/>
  <c r="W14" i="7"/>
  <c r="AE14" i="7"/>
  <c r="R9" i="7"/>
  <c r="Z9" i="7"/>
  <c r="R10" i="7"/>
  <c r="Z10" i="7"/>
  <c r="Q11" i="7"/>
  <c r="Y11" i="7"/>
  <c r="AG11" i="7"/>
  <c r="Q12" i="7"/>
  <c r="Y12" i="7"/>
  <c r="AG12" i="7"/>
  <c r="Q13" i="7"/>
  <c r="Y13" i="7"/>
  <c r="AG13" i="7"/>
  <c r="X14" i="7"/>
  <c r="AF14" i="7"/>
  <c r="X15" i="7"/>
  <c r="AF15" i="7"/>
  <c r="X16" i="7"/>
  <c r="AF16" i="7"/>
  <c r="W17" i="7"/>
  <c r="AE17" i="7"/>
  <c r="Z18" i="7"/>
  <c r="X19" i="7"/>
  <c r="Q20" i="7"/>
  <c r="T12" i="6"/>
  <c r="T18" i="6"/>
  <c r="T24" i="6"/>
  <c r="T30" i="6"/>
  <c r="T36" i="6"/>
  <c r="T42" i="6"/>
  <c r="T48" i="6"/>
  <c r="T54" i="6"/>
  <c r="T60" i="6"/>
  <c r="T66" i="6"/>
  <c r="S9" i="7"/>
  <c r="AA9" i="7"/>
  <c r="S10" i="7"/>
  <c r="AA10" i="7"/>
  <c r="R11" i="7"/>
  <c r="Z11" i="7"/>
  <c r="R12" i="7"/>
  <c r="Z12" i="7"/>
  <c r="R13" i="7"/>
  <c r="Z13" i="7"/>
  <c r="Q14" i="7"/>
  <c r="Y14" i="7"/>
  <c r="AG14" i="7"/>
  <c r="Q15" i="7"/>
  <c r="Y15" i="7"/>
  <c r="AG15" i="7"/>
  <c r="Q16" i="7"/>
  <c r="Y16" i="7"/>
  <c r="AG16" i="7"/>
  <c r="X17" i="7"/>
  <c r="AF17" i="7"/>
  <c r="AB20" i="7"/>
  <c r="T20" i="7"/>
  <c r="AC19" i="7"/>
  <c r="U19" i="7"/>
  <c r="AK18" i="7"/>
  <c r="AC18" i="7"/>
  <c r="U18" i="7"/>
  <c r="AA20" i="7"/>
  <c r="S20" i="7"/>
  <c r="AB19" i="7"/>
  <c r="T19" i="7"/>
  <c r="AJ18" i="7"/>
  <c r="AL18" i="7" s="1"/>
  <c r="AB18" i="7"/>
  <c r="T18" i="7"/>
  <c r="Q18" i="7"/>
  <c r="AA18" i="7"/>
  <c r="Y19" i="7"/>
  <c r="R20" i="7"/>
  <c r="AD20" i="7"/>
  <c r="T9" i="7"/>
  <c r="AB9" i="7"/>
  <c r="T10" i="7"/>
  <c r="AB10" i="7"/>
  <c r="S11" i="7"/>
  <c r="AA11" i="7"/>
  <c r="S12" i="7"/>
  <c r="AA12" i="7"/>
  <c r="S13" i="7"/>
  <c r="AA13" i="7"/>
  <c r="R14" i="7"/>
  <c r="Z14" i="7"/>
  <c r="R15" i="7"/>
  <c r="Z15" i="7"/>
  <c r="R16" i="7"/>
  <c r="Z16" i="7"/>
  <c r="Q17" i="7"/>
  <c r="Y17" i="7"/>
  <c r="AG17" i="7"/>
  <c r="R18" i="7"/>
  <c r="AD18" i="7"/>
  <c r="Z19" i="7"/>
  <c r="U20" i="7"/>
  <c r="AE20" i="7"/>
  <c r="U9" i="7"/>
  <c r="AC9" i="7"/>
  <c r="AK9" i="7"/>
  <c r="AJ9" i="7" s="1"/>
  <c r="U10" i="7"/>
  <c r="AC10" i="7"/>
  <c r="T11" i="7"/>
  <c r="T12" i="7"/>
  <c r="AB12" i="7"/>
  <c r="T13" i="7"/>
  <c r="AB13" i="7"/>
  <c r="S14" i="7"/>
  <c r="S15" i="7"/>
  <c r="AA15" i="7"/>
  <c r="AI15" i="7"/>
  <c r="S16" i="7"/>
  <c r="AA16" i="7"/>
  <c r="R17" i="7"/>
  <c r="S18" i="7"/>
  <c r="AE18" i="7"/>
  <c r="Q19" i="7"/>
  <c r="AA19" i="7"/>
  <c r="V20" i="7"/>
  <c r="AF20" i="7"/>
  <c r="AE27" i="7"/>
  <c r="U28" i="7"/>
  <c r="AB29" i="7"/>
  <c r="AD41" i="7"/>
  <c r="V41" i="7"/>
  <c r="AE40" i="7"/>
  <c r="W40" i="7"/>
  <c r="AE39" i="7"/>
  <c r="W39" i="7"/>
  <c r="AC41" i="7"/>
  <c r="U41" i="7"/>
  <c r="AD40" i="7"/>
  <c r="V40" i="7"/>
  <c r="AD39" i="7"/>
  <c r="V39" i="7"/>
  <c r="AB41" i="7"/>
  <c r="T41" i="7"/>
  <c r="AC40" i="7"/>
  <c r="U40" i="7"/>
  <c r="AK39" i="7"/>
  <c r="AC39" i="7"/>
  <c r="U39" i="7"/>
  <c r="AA41" i="7"/>
  <c r="S41" i="7"/>
  <c r="AB40" i="7"/>
  <c r="T40" i="7"/>
  <c r="AJ39" i="7"/>
  <c r="AB39" i="7"/>
  <c r="T39" i="7"/>
  <c r="Z41" i="7"/>
  <c r="R41" i="7"/>
  <c r="AA40" i="7"/>
  <c r="S40" i="7"/>
  <c r="AI39" i="7"/>
  <c r="AA39" i="7"/>
  <c r="S39" i="7"/>
  <c r="AG41" i="7"/>
  <c r="Y41" i="7"/>
  <c r="Q41" i="7"/>
  <c r="Z40" i="7"/>
  <c r="R40" i="7"/>
  <c r="AH39" i="7"/>
  <c r="Z39" i="7"/>
  <c r="R39" i="7"/>
  <c r="AF41" i="7"/>
  <c r="X41" i="7"/>
  <c r="AG40" i="7"/>
  <c r="Y40" i="7"/>
  <c r="Q40" i="7"/>
  <c r="AG39" i="7"/>
  <c r="Y39" i="7"/>
  <c r="Q39" i="7"/>
  <c r="AD44" i="7"/>
  <c r="V44" i="7"/>
  <c r="AE43" i="7"/>
  <c r="W43" i="7"/>
  <c r="Z44" i="7"/>
  <c r="R44" i="7"/>
  <c r="AA43" i="7"/>
  <c r="X42" i="7"/>
  <c r="AF42" i="7"/>
  <c r="Y43" i="7"/>
  <c r="S44" i="7"/>
  <c r="AC44" i="7"/>
  <c r="X21" i="7"/>
  <c r="AF21" i="7"/>
  <c r="X22" i="7"/>
  <c r="AF22" i="7"/>
  <c r="W23" i="7"/>
  <c r="AE23" i="7"/>
  <c r="U30" i="7"/>
  <c r="AC30" i="7"/>
  <c r="AK30" i="7"/>
  <c r="U31" i="7"/>
  <c r="AC31" i="7"/>
  <c r="T32" i="7"/>
  <c r="AB32" i="7"/>
  <c r="T33" i="7"/>
  <c r="AB33" i="7"/>
  <c r="AJ33" i="7"/>
  <c r="AL33" i="7" s="1"/>
  <c r="T34" i="7"/>
  <c r="AB34" i="7"/>
  <c r="S35" i="7"/>
  <c r="AA35" i="7"/>
  <c r="S36" i="7"/>
  <c r="AA36" i="7"/>
  <c r="AI36" i="7"/>
  <c r="S37" i="7"/>
  <c r="AA37" i="7"/>
  <c r="R38" i="7"/>
  <c r="Z38" i="7"/>
  <c r="Q42" i="7"/>
  <c r="Y42" i="7"/>
  <c r="AG42" i="7"/>
  <c r="Q43" i="7"/>
  <c r="Z43" i="7"/>
  <c r="T44" i="7"/>
  <c r="AE44" i="7"/>
  <c r="AC47" i="7"/>
  <c r="U47" i="7"/>
  <c r="AD46" i="7"/>
  <c r="V46" i="7"/>
  <c r="AD45" i="7"/>
  <c r="V45" i="7"/>
  <c r="AG47" i="7"/>
  <c r="Y47" i="7"/>
  <c r="Q47" i="7"/>
  <c r="Z46" i="7"/>
  <c r="R46" i="7"/>
  <c r="AH45" i="7"/>
  <c r="AL45" i="7" s="1"/>
  <c r="Z45" i="7"/>
  <c r="R45" i="7"/>
  <c r="Q45" i="7"/>
  <c r="AB45" i="7"/>
  <c r="Y46" i="7"/>
  <c r="S47" i="7"/>
  <c r="AD47" i="7"/>
  <c r="Z48" i="7"/>
  <c r="AJ48" i="7"/>
  <c r="AL48" i="7" s="1"/>
  <c r="W49" i="7"/>
  <c r="Q50" i="7"/>
  <c r="AB54" i="7"/>
  <c r="AF55" i="7"/>
  <c r="AC33" i="7"/>
  <c r="AK33" i="7"/>
  <c r="U34" i="7"/>
  <c r="AC34" i="7"/>
  <c r="T35" i="7"/>
  <c r="AB35" i="7"/>
  <c r="T36" i="7"/>
  <c r="AB36" i="7"/>
  <c r="AJ36" i="7"/>
  <c r="AL36" i="7" s="1"/>
  <c r="T37" i="7"/>
  <c r="AB37" i="7"/>
  <c r="S38" i="7"/>
  <c r="AA38" i="7"/>
  <c r="R42" i="7"/>
  <c r="Z42" i="7"/>
  <c r="AH42" i="7"/>
  <c r="R43" i="7"/>
  <c r="AB43" i="7"/>
  <c r="U44" i="7"/>
  <c r="AF44" i="7"/>
  <c r="AB50" i="7"/>
  <c r="T50" i="7"/>
  <c r="AC49" i="7"/>
  <c r="U49" i="7"/>
  <c r="AK48" i="7"/>
  <c r="AC48" i="7"/>
  <c r="U48" i="7"/>
  <c r="AF50" i="7"/>
  <c r="X50" i="7"/>
  <c r="AG49" i="7"/>
  <c r="Y49" i="7"/>
  <c r="Q49" i="7"/>
  <c r="AG48" i="7"/>
  <c r="Y48" i="7"/>
  <c r="Q48" i="7"/>
  <c r="AA48" i="7"/>
  <c r="X49" i="7"/>
  <c r="R50" i="7"/>
  <c r="AC50" i="7"/>
  <c r="AC54" i="7"/>
  <c r="T55" i="7"/>
  <c r="S56" i="7"/>
  <c r="U36" i="7"/>
  <c r="AC36" i="7"/>
  <c r="AK36" i="7"/>
  <c r="U37" i="7"/>
  <c r="AC37" i="7"/>
  <c r="T38" i="7"/>
  <c r="AB38" i="7"/>
  <c r="S42" i="7"/>
  <c r="AA42" i="7"/>
  <c r="AI42" i="7"/>
  <c r="S43" i="7"/>
  <c r="AC43" i="7"/>
  <c r="W44" i="7"/>
  <c r="AG44" i="7"/>
  <c r="Z49" i="7"/>
  <c r="S50" i="7"/>
  <c r="AD50" i="7"/>
  <c r="AD54" i="7"/>
  <c r="U55" i="7"/>
  <c r="T56" i="7"/>
  <c r="S21" i="7"/>
  <c r="AA21" i="7"/>
  <c r="AI21" i="7"/>
  <c r="S22" i="7"/>
  <c r="AA22" i="7"/>
  <c r="R23" i="7"/>
  <c r="Z23" i="7"/>
  <c r="X30" i="7"/>
  <c r="AF30" i="7"/>
  <c r="X31" i="7"/>
  <c r="AF31" i="7"/>
  <c r="W32" i="7"/>
  <c r="AE32" i="7"/>
  <c r="W33" i="7"/>
  <c r="AE33" i="7"/>
  <c r="W34" i="7"/>
  <c r="AE34" i="7"/>
  <c r="V35" i="7"/>
  <c r="AD35" i="7"/>
  <c r="V36" i="7"/>
  <c r="AD36" i="7"/>
  <c r="V37" i="7"/>
  <c r="AD37" i="7"/>
  <c r="U38" i="7"/>
  <c r="AC38" i="7"/>
  <c r="T42" i="7"/>
  <c r="AB42" i="7"/>
  <c r="AJ42" i="7"/>
  <c r="T43" i="7"/>
  <c r="AD43" i="7"/>
  <c r="X44" i="7"/>
  <c r="S48" i="7"/>
  <c r="AD48" i="7"/>
  <c r="AA49" i="7"/>
  <c r="U50" i="7"/>
  <c r="AE50" i="7"/>
  <c r="AF54" i="7"/>
  <c r="V55" i="7"/>
  <c r="U56" i="7"/>
  <c r="T21" i="7"/>
  <c r="AB21" i="7"/>
  <c r="AJ21" i="7"/>
  <c r="AL21" i="7" s="1"/>
  <c r="T22" i="7"/>
  <c r="AB22" i="7"/>
  <c r="S23" i="7"/>
  <c r="Q30" i="7"/>
  <c r="Y30" i="7"/>
  <c r="AG30" i="7"/>
  <c r="Q31" i="7"/>
  <c r="Y31" i="7"/>
  <c r="AG31" i="7"/>
  <c r="X32" i="7"/>
  <c r="X33" i="7"/>
  <c r="AF33" i="7"/>
  <c r="X34" i="7"/>
  <c r="AF34" i="7"/>
  <c r="W35" i="7"/>
  <c r="AE35" i="7"/>
  <c r="W36" i="7"/>
  <c r="AE36" i="7"/>
  <c r="W37" i="7"/>
  <c r="AE37" i="7"/>
  <c r="V38" i="7"/>
  <c r="AD38" i="7"/>
  <c r="U42" i="7"/>
  <c r="AC42" i="7"/>
  <c r="AK42" i="7"/>
  <c r="U43" i="7"/>
  <c r="AF43" i="7"/>
  <c r="Y44" i="7"/>
  <c r="AE46" i="7"/>
  <c r="X47" i="7"/>
  <c r="T48" i="7"/>
  <c r="AE48" i="7"/>
  <c r="R49" i="7"/>
  <c r="AB49" i="7"/>
  <c r="V50" i="7"/>
  <c r="AG50" i="7"/>
  <c r="T54" i="7"/>
  <c r="AJ54" i="7"/>
  <c r="X55" i="7"/>
  <c r="F69" i="9"/>
  <c r="F71" i="9" s="1"/>
  <c r="AG34" i="7"/>
  <c r="X35" i="7"/>
  <c r="X36" i="7"/>
  <c r="AF36" i="7"/>
  <c r="X37" i="7"/>
  <c r="AF37" i="7"/>
  <c r="W38" i="7"/>
  <c r="V42" i="7"/>
  <c r="AD42" i="7"/>
  <c r="V43" i="7"/>
  <c r="AG43" i="7"/>
  <c r="AA44" i="7"/>
  <c r="V48" i="7"/>
  <c r="AF48" i="7"/>
  <c r="S49" i="7"/>
  <c r="AD49" i="7"/>
  <c r="W50" i="7"/>
  <c r="Z56" i="7"/>
  <c r="R56" i="7"/>
  <c r="AA55" i="7"/>
  <c r="S55" i="7"/>
  <c r="AI54" i="7"/>
  <c r="AA54" i="7"/>
  <c r="S54" i="7"/>
  <c r="AG56" i="7"/>
  <c r="Y56" i="7"/>
  <c r="Q56" i="7"/>
  <c r="Z55" i="7"/>
  <c r="R55" i="7"/>
  <c r="AH54" i="7"/>
  <c r="AL54" i="7" s="1"/>
  <c r="Z54" i="7"/>
  <c r="R54" i="7"/>
  <c r="AF56" i="7"/>
  <c r="X56" i="7"/>
  <c r="AG55" i="7"/>
  <c r="Y55" i="7"/>
  <c r="Q55" i="7"/>
  <c r="AG54" i="7"/>
  <c r="Y54" i="7"/>
  <c r="Q54" i="7"/>
  <c r="AE56" i="7"/>
  <c r="AD56" i="7"/>
  <c r="V56" i="7"/>
  <c r="AE55" i="7"/>
  <c r="W55" i="7"/>
  <c r="AE54" i="7"/>
  <c r="W54" i="7"/>
  <c r="U54" i="7"/>
  <c r="AK54" i="7"/>
  <c r="AB55" i="7"/>
  <c r="AA56" i="7"/>
  <c r="G69" i="9"/>
  <c r="G71" i="9" s="1"/>
  <c r="H69" i="9"/>
  <c r="H71" i="9" s="1"/>
  <c r="X51" i="7"/>
  <c r="AF51" i="7"/>
  <c r="X52" i="7"/>
  <c r="AF52" i="7"/>
  <c r="W53" i="7"/>
  <c r="AE53" i="7"/>
  <c r="V57" i="7"/>
  <c r="AD57" i="7"/>
  <c r="V58" i="7"/>
  <c r="AD58" i="7"/>
  <c r="U59" i="7"/>
  <c r="AC59" i="7"/>
  <c r="U60" i="7"/>
  <c r="AC60" i="7"/>
  <c r="AK60" i="7"/>
  <c r="U61" i="7"/>
  <c r="AC61" i="7"/>
  <c r="T62" i="7"/>
  <c r="AB62" i="7"/>
  <c r="T63" i="7"/>
  <c r="AB63" i="7"/>
  <c r="AJ63" i="7"/>
  <c r="AL63" i="7" s="1"/>
  <c r="T64" i="7"/>
  <c r="AB64" i="7"/>
  <c r="S65" i="7"/>
  <c r="AA65" i="7"/>
  <c r="S66" i="7"/>
  <c r="AA66" i="7"/>
  <c r="AI66" i="7"/>
  <c r="S67" i="7"/>
  <c r="AA67" i="7"/>
  <c r="R68" i="7"/>
  <c r="Z68" i="7"/>
  <c r="AE58" i="7"/>
  <c r="V59" i="7"/>
  <c r="AD59" i="7"/>
  <c r="V61" i="7"/>
  <c r="AD61" i="7"/>
  <c r="U62" i="7"/>
  <c r="AC62" i="7"/>
  <c r="T66" i="7"/>
  <c r="AB66" i="7"/>
  <c r="AJ66" i="7"/>
  <c r="AL66" i="7" s="1"/>
  <c r="T67" i="7"/>
  <c r="AB67" i="7"/>
  <c r="S68" i="7"/>
  <c r="AA68" i="7"/>
  <c r="X57" i="7"/>
  <c r="AF57" i="7"/>
  <c r="X58" i="7"/>
  <c r="AF58" i="7"/>
  <c r="W59" i="7"/>
  <c r="AE59" i="7"/>
  <c r="W60" i="7"/>
  <c r="AE60" i="7"/>
  <c r="W61" i="7"/>
  <c r="AE61" i="7"/>
  <c r="V62" i="7"/>
  <c r="AD62" i="7"/>
  <c r="U66" i="7"/>
  <c r="AC66" i="7"/>
  <c r="AK66" i="7"/>
  <c r="U67" i="7"/>
  <c r="AC67" i="7"/>
  <c r="T68" i="7"/>
  <c r="AB68" i="7"/>
  <c r="Q57" i="7"/>
  <c r="Y57" i="7"/>
  <c r="AG57" i="7"/>
  <c r="Q58" i="7"/>
  <c r="Y58" i="7"/>
  <c r="AG58" i="7"/>
  <c r="X59" i="7"/>
  <c r="AF59" i="7"/>
  <c r="X60" i="7"/>
  <c r="AF60" i="7"/>
  <c r="X61" i="7"/>
  <c r="AF61" i="7"/>
  <c r="W62" i="7"/>
  <c r="AE62" i="7"/>
  <c r="V66" i="7"/>
  <c r="AD66" i="7"/>
  <c r="V67" i="7"/>
  <c r="AD67" i="7"/>
  <c r="U68" i="7"/>
  <c r="AC68" i="7"/>
  <c r="T51" i="7"/>
  <c r="AB51" i="7"/>
  <c r="AJ51" i="7"/>
  <c r="AL51" i="7" s="1"/>
  <c r="T52" i="7"/>
  <c r="AB52" i="7"/>
  <c r="S53" i="7"/>
  <c r="R57" i="7"/>
  <c r="Z57" i="7"/>
  <c r="AH57" i="7"/>
  <c r="AL57" i="7" s="1"/>
  <c r="R58" i="7"/>
  <c r="Z58" i="7"/>
  <c r="Q59" i="7"/>
  <c r="Y59" i="7"/>
  <c r="Q60" i="7"/>
  <c r="Y60" i="7"/>
  <c r="AG60" i="7"/>
  <c r="Q61" i="7"/>
  <c r="Y61" i="7"/>
  <c r="AG61" i="7"/>
  <c r="X62" i="7"/>
  <c r="AF62" i="7"/>
  <c r="X63" i="7"/>
  <c r="AF63" i="7"/>
  <c r="X64" i="7"/>
  <c r="AF64" i="7"/>
  <c r="W65" i="7"/>
  <c r="W66" i="7"/>
  <c r="AE66" i="7"/>
  <c r="W67" i="7"/>
  <c r="AE67" i="7"/>
  <c r="V68" i="7"/>
  <c r="AD68" i="7"/>
  <c r="Y62" i="7"/>
  <c r="AG62" i="7"/>
  <c r="X66" i="7"/>
  <c r="AF66" i="7"/>
  <c r="X67" i="7"/>
  <c r="AF67" i="7"/>
  <c r="W68" i="7"/>
  <c r="AE68" i="7"/>
  <c r="Q66" i="7"/>
  <c r="Y66" i="7"/>
  <c r="AG66" i="7"/>
  <c r="Q67" i="7"/>
  <c r="Y67" i="7"/>
  <c r="AG67" i="7"/>
  <c r="X68" i="7"/>
  <c r="AL9" i="7" l="1"/>
  <c r="AA45" i="6"/>
  <c r="Y45" i="6"/>
  <c r="AL24" i="7"/>
  <c r="AA15" i="6"/>
  <c r="AB15" i="6" s="1"/>
  <c r="AH15" i="7" s="1"/>
  <c r="AL15" i="7" s="1"/>
  <c r="Y15" i="6"/>
  <c r="AL42" i="7"/>
  <c r="AA27" i="6"/>
  <c r="Y27" i="6"/>
  <c r="AA33" i="6"/>
  <c r="Y33" i="6"/>
  <c r="AA63" i="6"/>
  <c r="Y63" i="6"/>
  <c r="AL39" i="7"/>
  <c r="AA21" i="6"/>
  <c r="Y21" i="6"/>
  <c r="AL27" i="7"/>
  <c r="AA9" i="6"/>
  <c r="Y9" i="6"/>
  <c r="AA57" i="6"/>
  <c r="Y57" i="6"/>
  <c r="S13" i="5"/>
  <c r="U13" i="5" s="1"/>
  <c r="AI12" i="7" s="1"/>
  <c r="AH12" i="7" s="1"/>
  <c r="AL12" i="7" s="1"/>
  <c r="AA51" i="6"/>
  <c r="Y51" i="6"/>
  <c r="AA39" i="6"/>
  <c r="Y39" i="6"/>
  <c r="N15" i="7"/>
  <c r="O15" i="2"/>
  <c r="O15"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ID#AAAAwYrpu54
Carlos Ivan Rueda Blanco    (2023-05-04 15:17:11)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ID#AAAAwYrpu5Y
Carlos Ivan Rueda Blanco    (2023-05-04 15:17:11)
Impacto: las consecuencias que puede ocasionar a la organización la materialización del riesgo.</t>
        </r>
      </text>
    </comment>
    <comment ref="E7" authorId="0" shapeId="0">
      <text>
        <r>
          <rPr>
            <sz val="11"/>
            <color theme="1"/>
            <rFont val="Calibri"/>
            <scheme val="minor"/>
          </rPr>
          <t>======
ID#AAAAwYrpu6A
Carlos Ivan Rueda Blanco    (2023-05-04 15:17:11)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ID#AAAAwYrpu5E
Carlos Ivan Rueda Blanco    (2023-05-04 15:17:11)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ID#AAAAwYrpu58
Carlos Ivan Rueda Blanco    (2023-05-04 15:17:11)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ID#AAAAwYrpu5g
Carlos Ivan Rueda Blanco    (2023-05-04 15:17:11)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ID#AAAAwYrpu5I
Carlos Ivan Rueda Blanco    (2023-05-04 15:17:11)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ID#AAAAwYrpu6Q
Carlos Ivan Rueda Blanco    (2023-05-04 15:17:11)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ID#AAAAwYrpu50
Carlos Ivan Rueda Blanco    (2023-05-04 15:17:11)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Eqamo1GdZSh2HqvAv7990FVVx1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ID#AAAAwYrpu5Q
Carlos Ivan Rueda Blanco    (2023-05-04 15:17:11)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ID#AAAAwYrpu6I
Carlos Ivan Rueda Blanco    (2023-05-04 15:17:11)
Acción: se determina mediante verbos que indican la acción que deben realizar como parte del control.</t>
        </r>
      </text>
    </comment>
    <comment ref="G7" authorId="0" shapeId="0">
      <text>
        <r>
          <rPr>
            <sz val="11"/>
            <color theme="1"/>
            <rFont val="Calibri"/>
            <scheme val="minor"/>
          </rPr>
          <t>======
ID#AAAAwYrpu6M
Carlos Ivan Rueda Blanco    (2023-05-04 15:17:11)
Complemento: corresponde a los detalles que permiten identificar claramente el objeto del control.</t>
        </r>
      </text>
    </comment>
    <comment ref="H7" authorId="0" shapeId="0">
      <text>
        <r>
          <rPr>
            <sz val="11"/>
            <color theme="1"/>
            <rFont val="Calibri"/>
            <scheme val="minor"/>
          </rPr>
          <t>======
ID#AAAAwYrpu5M
La Estructura para describir un control es la siguiente    (2023-05-04 15:17:11)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ID#AAAAwYrpu5w
Los tipos de controles son    (2023-05-04 15:17:11)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ID#AAAAwYrpu48
Las maneras en que se ejecutan los controles son    (2023-05-04 15:17:11)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5P9q8fsOZ3ktEGm7ipWMKUOIN+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ID#AAAAwYrpu5s
Carlos Ivan Rueda Blanco    (2023-05-04 15:17:11)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ID#AAAAwYrpu5c
Carlos Ivan Rueda Blanco    (2023-05-04 15:17:11)
Impacto: las consecuencias que puede ocasionar a la organización la materialización del riesgo.</t>
        </r>
      </text>
    </comment>
    <comment ref="E7" authorId="0" shapeId="0">
      <text>
        <r>
          <rPr>
            <sz val="11"/>
            <color theme="1"/>
            <rFont val="Calibri"/>
            <scheme val="minor"/>
          </rPr>
          <t>======
ID#AAAAwYrpu5o
Carlos Ivan Rueda Blanco    (2023-05-04 15:17:11)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ID#AAAAwYrpu5k
Carlos Ivan Rueda Blanco    (2023-05-04 15:17:11)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ID#AAAAwYrpu5U
La Estructura para describir un control es la siguiente    (2023-05-04 15:17:11)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ID#AAAAwYrpu5A
Los tipos de controles son    (2023-05-04 15:17:11)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ID#AAAAwYrpu6E
Las maneras en que se ejecutan los controles son    (2023-05-04 15:17:11)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toySEh+ZE02amyDUH2WcuteE9jA=="/>
    </ext>
  </extLst>
</comments>
</file>

<file path=xl/sharedStrings.xml><?xml version="1.0" encoding="utf-8"?>
<sst xmlns="http://schemas.openxmlformats.org/spreadsheetml/2006/main" count="704" uniqueCount="474">
  <si>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</si>
  <si>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</si>
  <si>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</si>
  <si>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</si>
  <si>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</si>
  <si>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</si>
  <si>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Evaluación independiente</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</si>
  <si>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</si>
  <si>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</si>
  <si>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</si>
  <si>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</si>
  <si>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</si>
  <si>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</si>
  <si>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</si>
  <si>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</si>
  <si>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</si>
  <si>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</si>
  <si>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</si>
  <si>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</si>
  <si>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</si>
  <si>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</si>
  <si>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</si>
  <si>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</si>
  <si>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</si>
  <si>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</si>
  <si>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</si>
  <si>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</si>
  <si>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</si>
  <si>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</si>
  <si>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</si>
  <si>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</si>
  <si>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X</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</si>
  <si>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</si>
  <si>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</si>
  <si>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</si>
  <si>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</si>
  <si>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</si>
  <si>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</si>
  <si>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</si>
  <si>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</si>
  <si>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</si>
  <si>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</si>
  <si>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</si>
  <si>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Insuficiencia de personal de planta dentro de la OCI.</t>
  </si>
  <si>
    <t>Personal idóneo para el desarrollo de la evaluación independiente y objetiva en la Entidad, con el fin de agregarle valor a los procesos y el cumplimiento de los objetivos.</t>
  </si>
  <si>
    <t xml:space="preserve">Falta de capacitacion en temas de auditroria interna para el personal que elabora los trabajos de auditoria </t>
  </si>
  <si>
    <t>Estructuración, organización y documentación del proceso para cumplir con las responsabilidades y funciones a cargo (roles de la OCI)</t>
  </si>
  <si>
    <t>Falencias en la completitud, calidad y oportunidad de la información remitida por primera y segunda línea de defensa por  Falta de conocimiento y de apropiación en temas de gestión y desempeño  por parte de estas instancias.</t>
  </si>
  <si>
    <t>Los documentos soporte para la gestión del proceso son adecuados, completos, asocian la gestión de riesgos, y son de fácil consulta y comprensión.</t>
  </si>
  <si>
    <t xml:space="preserve">Insuficiencia de recursos para abordar la totaliad de procesos, procediemientos y normatividad aplicable como criterios de auditoria </t>
  </si>
  <si>
    <t>Respeto de los integrantes de la Oficina de Control Interno entre si (Ambiente el clima laboral-organizacional)</t>
  </si>
  <si>
    <t>Trabajo en equipo, solidaridad y compañerismo, generando compromiso, calidad y diligencia en la gestión del proceso.</t>
  </si>
  <si>
    <t>Presupuesto y ejecución acorde a las necesidades del proceso.</t>
  </si>
  <si>
    <t>Medición del desempeño del equipo auditor en el ejercicio de auditoria realizado, por medio de la aplicación de la evaluación directa por parte del jefe de la OCI y del auditado por medio de la descripción de la percepcion del trabajo de auditoría.</t>
  </si>
  <si>
    <t>Actividades de aseguramiento, consultoría y ejecucion de los roles de la Oficina de Control Interno planificadas  a través del instrumento  Plan Anual de Auditorías (PAA).</t>
  </si>
  <si>
    <t>Publicidad de los resultados del trabajo de la OCI en cuanto a adutorías, seguimiento e informes de ley, dispuestos a los grupos de valor y demás partes interesadas por medio de la página web en cumplimiento de los lineamientos de transparencia y acceso a la información pública.</t>
  </si>
  <si>
    <t>Seguimiento permanente al cumplimiento de las actividades planificadas por medio de ejercicios de autocontrol con el equipo de trabajo de la OCI.</t>
  </si>
  <si>
    <t>Alto grado de experiencia en el conocimiento y uso del Marco internacional para la práctica profesional de la Auditoría Interna, lo que genera un mejor desempeño y resultados de los trabajos de auditoría interna para propender por la generación de valor a la organización.</t>
  </si>
  <si>
    <t>Factores Externos (Análisis DOFA)</t>
  </si>
  <si>
    <t>Amenazas</t>
  </si>
  <si>
    <t>Oportunidades</t>
  </si>
  <si>
    <t>Limitación en la aplicación de pruebas de auditoria, o trabajos de aseguramiento en general (informes de ley o seguimiento) en sitio o pérdida de informacion por daños en las infraestructuras técnologicas, por situaciones de orden publico, emergencias sanitarias, desatrastes naturales, entre otros,  que restrinjan la asistencia a las instalaciones de la Entidad y/o el acceso a la información.</t>
  </si>
  <si>
    <t>Existe un cúmulo importante de lineamientos, políticas y herramientas diseñadas por los líderes de política Nacional (DAFP) y Distrital (Secretaría General de la Alcaldía Mayor de Bogotá) que son utililes para el desarrollo y consulta de los integrantes de la OCI.</t>
  </si>
  <si>
    <t xml:space="preserve">Establecimiento de normativa externa cambiante que incide en el trabajo de la OCI y en la evaluación del sistema de control Interno, asi como la normativa que pueda relacionarse con la misonalidad de la entidad, se convierte en amaneza si no existe cultura del consuta y actualización por parte de los integrantes de la OCI con el fin de tener las herramientas y el conocimiento actualizado para desempeñar los roles de la oficina. </t>
  </si>
  <si>
    <t>En el contexto Distrital la Secretaría General de la Alcaldía Mayor de Bogotá genera diversos espacios de capacitación en temas relacionados con el MIPG y el sistema de control interno que los integrantes de la OCI pueden aprovchar para mantener actulizados sus conocimientos.</t>
  </si>
  <si>
    <t>Fallas en los sistemas dipuestos para el desempeño laboral de los servidores y contratistas de la OCI bien sea de manera presencial o remota para el desarrollo de su trabajo, funciones y objetos contractuales. 
Igualmente si se presentan fallas en los aplicativos o sistemas dispuestos por los entes de control o lideres de politica para el reporte de informacion institucional (Por ejemplo SIVICOF para el reporte de la cuenta mensual o anual, el FURAG para reportar la informacion relacionda con la dimensión de control Interno, etc) se puden presentar riesgos relacionados con imcumplimientos normativos o disposición  de la informacion que debe ser presentada por la entidad.</t>
  </si>
  <si>
    <t>El sistema de control interno y el control externo (fiscal) se encuentran cada vez mas relacionados para la salvaguarda de los bienes y servicios públicos Estatales, lo que implica que desde la OCI se proponda por generar productos o resultados que generen cada vez más valor a la organización desde la ejecución de los roles asignados.</t>
  </si>
  <si>
    <t xml:space="preserve"> Que la información dipuesta y/o publicada en la página web a los grupos de valor se dañe, pierda, modifique.</t>
  </si>
  <si>
    <t>Factores Externos (Análisis PESTEL)</t>
  </si>
  <si>
    <t>Factores Políticos</t>
  </si>
  <si>
    <t>Factores Económicos</t>
  </si>
  <si>
    <t>Factores Sociales</t>
  </si>
  <si>
    <t>Factores Tecnológicos</t>
  </si>
  <si>
    <t>Factores Ecológicos</t>
  </si>
  <si>
    <t>Factores Legales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</si>
  <si>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</si>
  <si>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</si>
  <si>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</si>
  <si>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</si>
  <si>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</si>
  <si>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</si>
  <si>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</si>
  <si>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</si>
  <si>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</si>
  <si>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</si>
  <si>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</si>
  <si>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</si>
  <si>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</si>
  <si>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</si>
  <si>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</si>
  <si>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</si>
  <si>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</si>
  <si>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</si>
  <si>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</si>
  <si>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</si>
  <si>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</si>
  <si>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</si>
  <si>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</si>
  <si>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</si>
  <si>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</si>
  <si>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</si>
  <si>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</si>
  <si>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</si>
  <si>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
 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sin previa aprobacion y conocimiento de su ejecucion por parte del CICCI.</t>
  </si>
  <si>
    <t>Afectación Económica (o presupuestal) y Reputacional</t>
  </si>
  <si>
    <t>Falta de aprobacion del PAA por parte del CICCI</t>
  </si>
  <si>
    <t>Por incumplimientos en la entrega de información para el desarrollo de roles.
Por incumplimientos en los compromisos laborales de los servidores o de las obligaciones contractuales de los contratistas.
Por deficiencias o ausencia de monitoreo en el cumplimiento de las actividades.</t>
  </si>
  <si>
    <t>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t>
  </si>
  <si>
    <t>Gestión</t>
  </si>
  <si>
    <t>Ejecución y Administración de procesos</t>
  </si>
  <si>
    <t>Media: La actividad que conlleva el riesgo se ejecuta de 24 a 500 veces por año</t>
  </si>
  <si>
    <t>Reputacional: El riesgo afecta la imagen de de la entidad con efecto publicitario sostenido a nivel de sector administrativo, nivel departamental o municipal</t>
  </si>
  <si>
    <t>Actividades ejecutadas entre 0 y 1 rol (relacion con entes externos de control) de la OCI ejecutados sin aprobacion previa por parte del CICCI</t>
  </si>
  <si>
    <t>Actividades ejecutadas entre 1 y  2 roles (enfoque hacia la prevencion y relacion con entes externos de control) de la OCI ejecutados sin aprobacion previa por parte del CICCI</t>
  </si>
  <si>
    <t>Actividades ejecutadas en 2 roles (enfoque hacia la prevencion y relacion con entes externos de control) de la OCI ejecutados sin aprobacion previa por parte del CICCI</t>
  </si>
  <si>
    <t>Roles de la OCI ejecutados a traves de las actividades realcionbadas en el PAA sin apobacion por parte del CICCI</t>
  </si>
  <si>
    <t>Los valores establecidos para el apetito y tolerancia de este riesgo de gestión son númericos, y atienten a cantidad de actividades del plan anual de auditorías que podrian ejecutarse sin aprobacion previa por parte del CICCI teniendo en cuenta que pueden ser actividades  bajo demanda. El primer rango es decir el de apetito es entre 1 y 2 actividades y el segundo rango corresponde a la desviación máxima esperada de 3 actividades del PAA.</t>
  </si>
  <si>
    <t>Elaborar, presentar y publicar los informes de ley a cargo  de la Oficina de Control Interno de acuerdo al Plan de Auditorías aprobado</t>
  </si>
  <si>
    <t>Afectación Económica o Presupuestal</t>
  </si>
  <si>
    <t xml:space="preserve">Que en el desarrollo y ejercicio del rol de evaluacion y seguimiento  los informes de ley no se elaboren publiquen y/o comuniqyen de manera adecuada. </t>
  </si>
  <si>
    <t xml:space="preserve">Desactualización en la normatividad vigente  aplicable a las Oficinas de Control Interno. 
Falencias en la programacion y publicacion el PAA aprobado </t>
  </si>
  <si>
    <t>Posibilidad de afectación económica o reputacional por incumplimiento en la elaboración, presentación y publicación de informes de carácter normativo a cargo de la OCI.</t>
  </si>
  <si>
    <t>0</t>
  </si>
  <si>
    <t>No Aplica</t>
  </si>
  <si>
    <t>Los informes de carácter normativo qué deben ser elaborados, presentados y publicados por l OCI tienen un nivel de tolerancia de 0 teneindo en cuenta su obligacion legal.</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</si>
  <si>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</si>
  <si>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t>
  </si>
  <si>
    <t>1. Falta de apropiación de los valores institucionales por parte del auditor
2. Desconocimiento del Código de ética del Auditor del IDIGER.
3. Realización de ejercicios de auditoría, seguimientos e informes de ley, con conflictos de interés, ofrecimiento de dádivas a cambio</t>
  </si>
  <si>
    <t>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t>
  </si>
  <si>
    <t>Corrupción</t>
  </si>
  <si>
    <t>Fraude Interno</t>
  </si>
  <si>
    <t>Rara vez: No se ha presentado en los últimos cinco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</si>
  <si>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</si>
  <si>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</si>
  <si>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</si>
  <si>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</si>
  <si>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</si>
  <si>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</si>
  <si>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</si>
  <si>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</si>
  <si>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</si>
  <si>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</si>
  <si>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</si>
  <si>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</si>
  <si>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</si>
  <si>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</si>
  <si>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</si>
  <si>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</si>
  <si>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</si>
  <si>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</si>
  <si>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</si>
  <si>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</si>
  <si>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</si>
  <si>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</si>
  <si>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</si>
  <si>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</si>
  <si>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</si>
  <si>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</si>
  <si>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</si>
  <si>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</si>
  <si>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</si>
  <si>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</si>
  <si>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</si>
  <si>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</si>
  <si>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</si>
  <si>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</si>
  <si>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</si>
  <si>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</si>
  <si>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</si>
  <si>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</si>
  <si>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</si>
  <si>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</si>
  <si>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</si>
  <si>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</si>
  <si>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</si>
  <si>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</si>
  <si>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</si>
  <si>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</si>
  <si>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</si>
  <si>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</si>
  <si>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</si>
  <si>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</si>
  <si>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</si>
  <si>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</si>
  <si>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</si>
  <si>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</si>
  <si>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</si>
  <si>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</si>
  <si>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</si>
  <si>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</si>
  <si>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</si>
  <si>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</si>
  <si>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</si>
  <si>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</si>
  <si>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Jefe de la Oficina de Control Interno</t>
  </si>
  <si>
    <t xml:space="preserve">Defiine para  cada vigencia el Plan Anual de Audiroría el cual es aprobadado por el Comité Institucional de Coordinación de Control Interno a más tardar 31 de enero de cada vigencia,  </t>
  </si>
  <si>
    <t>Con el fin de asegurar que este comite ejersa sus funciones de  asesoría e instancia decisoria en los asuntos del control interno. En caso de existir alguna modificacion al PAA el CICCI debera conocer y aprovar cada una de estas mofificaciones y se elaborar una nueva version del PAA el cual  es publicado en el link de transparencia de la entidad.</t>
  </si>
  <si>
    <t>Preventivo</t>
  </si>
  <si>
    <t>Manual</t>
  </si>
  <si>
    <t>Documentado</t>
  </si>
  <si>
    <t>Continua</t>
  </si>
  <si>
    <t>Con registro</t>
  </si>
  <si>
    <t xml:space="preserve"> link de tranparencia, carpeta NAS Oficina de Control Interno. </t>
  </si>
  <si>
    <t xml:space="preserve">PAA, publicado en el link de tranparencia. Actas de reunión de CICCI </t>
  </si>
  <si>
    <t>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t>
  </si>
  <si>
    <t xml:space="preserve">La Jefe de la Oficina de Control Interno y profesionales de la OCI </t>
  </si>
  <si>
    <t xml:space="preserve">Elaboran el PAA el cual contiene todos los informes legales que deben ser ejecutados por la OCI </t>
  </si>
  <si>
    <t>De acuerdo a la periodicidad que se determiné  con el fin de dar el cumplimiento normativo requerido. La OCI realiza reuniones de autocontrol para asegurar la planeación, elaboración y publicación  y se presentan los resultados en CICCI para asegurar su cumplimiento.</t>
  </si>
  <si>
    <t>Las evidencias se conservan en los correos electrónicos y en los archivos de la Oficina de Control Interno en el NAS y en el PAA publicado.</t>
  </si>
  <si>
    <t xml:space="preserve"> Actas de reunines de autocontrol de la OCI y Actas de reucion de CICCI</t>
  </si>
  <si>
    <t>La OCI realiza reuniones de autocontrol para asegurar la planeación, elaboración y publicación de informes normativos. Presentación de  resultados de la eleboracion de los informes normativos a cargo de al OCI en CICCI para asegurar su cumplimiento.</t>
  </si>
  <si>
    <t>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</si>
  <si>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</si>
  <si>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</si>
  <si>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</si>
  <si>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</si>
  <si>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</si>
  <si>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</si>
  <si>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</si>
  <si>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</si>
  <si>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</si>
  <si>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</si>
  <si>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</si>
  <si>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</si>
  <si>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</si>
  <si>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</si>
  <si>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</si>
  <si>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</si>
  <si>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</si>
  <si>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</si>
  <si>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</si>
  <si>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</si>
  <si>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</si>
  <si>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</si>
  <si>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</si>
  <si>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</si>
  <si>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</si>
  <si>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</si>
  <si>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</si>
  <si>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</si>
  <si>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Profesionales de la OCI, responsables de realizar actividades de aseguramiento</t>
  </si>
  <si>
    <t>De acuerdo a lo programado en el Plan Anual de Auditoría</t>
  </si>
  <si>
    <t>Asegurar la objetividad y el valor agregado en cumplimiento de los objetivos estrategicos de la Entidad, en los diferentes informes que se generan en las actividades de aseguramiento.</t>
  </si>
  <si>
    <t>1) Cada profesional asignado, previo al inicio de las actividades de aseguramiento, certitifca independencia, confidencialidad y no conflicto de intereses como auditor interno, mediante la declaracion firmada en el formato EI-FT-57.
2) Posteriormente, este documento se pública en el menú de transparencia de la pagina web institucional.</t>
  </si>
  <si>
    <t>1) En los casos que el profesional asignado, manifieste impedimento para realizar la actividad de aseguramiento, el(la) Jefe de la Oficina de Control Interno asignará otro responsable que asegure la independencia, confidencialidad y no conflicto de interes para la actividad a realizar.</t>
  </si>
  <si>
    <t>1) Formato EI-FT-57 diligenciado y firmado.
2) Cuestionario de percepción del auditado (solo aplica para auditorias internas).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</si>
  <si>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</si>
  <si>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</si>
  <si>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</si>
  <si>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</si>
  <si>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</si>
  <si>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</si>
  <si>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</si>
  <si>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</si>
  <si>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</si>
  <si>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</si>
  <si>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</si>
  <si>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</si>
  <si>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</si>
  <si>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</si>
  <si>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</si>
  <si>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</si>
  <si>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</si>
  <si>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</si>
  <si>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</si>
  <si>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</si>
  <si>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</si>
  <si>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</si>
  <si>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</si>
  <si>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</si>
  <si>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</si>
  <si>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</si>
  <si>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</si>
  <si>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</si>
  <si>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t>1. El jefe de la oficina de control interno presenta ante el Comité de Coordinación de Control interno  las modificaciones realizadas al PAA, las cuales son analizadas y aprobadas por el CICCI mediante Acta de Comité.
2. Las modificaciones son públicas como una nueva versión en el link de transparencia y en el repositorio de información carpeta NAS Oficina de Control Interno.</t>
  </si>
  <si>
    <t xml:space="preserve">1. 
2. </t>
  </si>
  <si>
    <t>1. La OCI realiza reuniones de autocontrol para asegurar la planeación, elaboración y publicación de informes noramtivos.
2. Presentación de  resultados de la eleboracion de los informes normativos a cargo de al OCI en CICCI para asegurar su cumplimiento.</t>
  </si>
  <si>
    <t>Reducir</t>
  </si>
  <si>
    <t>1) Para los casos de las auditorias internas de gestión, el auditado diligencia el cuestionario de percepción del auditado respecto del trabajo de auditoría realizado.</t>
  </si>
  <si>
    <t>1) 31/12/2023</t>
  </si>
  <si>
    <t>Oficina de Control Interno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</si>
  <si>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</si>
  <si>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</si>
  <si>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</si>
  <si>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</si>
  <si>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</si>
  <si>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</si>
  <si>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</si>
  <si>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</si>
  <si>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</si>
  <si>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</si>
  <si>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</si>
  <si>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</si>
  <si>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</si>
  <si>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</si>
  <si>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</si>
  <si>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</si>
  <si>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</si>
  <si>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</si>
  <si>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ha realizado una modificación al Plan Anual de Auditoría el cual fue comunicado en el Comité No. 2. del día 22 de febrero de 2023, aprobada por unanimidad por parte del Comité.  La actualización se encuentra publicada en la Página Web en su versión 2.</t>
  </si>
  <si>
    <t xml:space="preserve">El día 17 de enero de 2023, la Jefe de la Oficina de Control Interno presentó ante el CICCI el Plan Anual de Auditoria Vigencia 2023, el cual fue aprobado por unanimidad. </t>
  </si>
  <si>
    <t>Evidencia de la Acción: Se adjunta el link de la página web donde se encuentra la versión actualizada y se adjunta el Acta de Comité donde se evidencia la aprobación de la modificación.
Evidencia del Control: Se adjunta Acta del CICCI No. 1 donde se evidencia la aprobacción del PAA para la vigenvia 2023.</t>
  </si>
  <si>
    <t xml:space="preserve">Control 1. Se evidencia el control establecido, acorde a las evidencia presentadas. 
Acción 1. Se evidencia la ejecución de la acción realizada sin embargo el acta presentada esta en word y no cuenta con las firmas correspondientes o el litado de asistencia que lo soporte. 
Accion 2. Se presenta la evidencia de la ejecuciòn del control. 
Revisar el Porcentaje de avance teniendo en cuenta el cumplimiento en su totalidad tanto de los controles, como de las acciones.
</t>
  </si>
  <si>
    <t xml:space="preserve">1. La OCI realizó ocho(8) reuniones durante el primer cuatrimestre de 2023, asegurando su efectividad y cumplimiento normativo al Plan Anual de Auditoría Vigencia 2023.
2. Durante el Primer cuatrimestre, se realizaron cuatro (4) Comités de Coordinación de Control Interno, mediante los cuales se presentó el resultado de los informes normativos a cargo de la OCI. Adicional, todos los informes realizados por la OCI pueden ser consultados en el siguiente enlace:
https://www.idiger.gov.co/informes-de-ley-y-seguimiento
</t>
  </si>
  <si>
    <t>La OCI realizó cuatro (4) reuniones durante el primer cuatrimestre de 2023, asegurando su efectiva y cumplimiento normativo al Plan Anual de Auditoría Vigencia 2023.</t>
  </si>
  <si>
    <t>Evidencia de la Acción: Se adjunta el link de la página web donde se encuentran publicados los informes normativos a cargo de la OCI. Se adjuntan las actas de reunión de Autocontrol de OCI y las Actas y presentaciones del CICCI.
Evidencia del Control: Se adjuntan ocho (8) actas de reunión de autocontrol de OCI.</t>
  </si>
  <si>
    <t>Control 1. Se evidencia el control establecido, acorde a las evidencias presentadas. 
Control 2. No se presentan evidencias de este control y al revisar la informaciòn en la hoja 7. Mapa de Reisgos Genral, el control es muy parecido al control 1 y no tiene la informaciòn completa. 
Acción 1. Se evidencia la ejecuciòn de la acción realizada sin embargo se presentan actas adicionales en word, son firmas o listados de asistencia. Adicinalmente no se evidencian las acta de autocrontrol de reuniones OCI solo las actas del CICCI. 
Accion 2. No se presentan evidencias de la accion 2 en la carpeta establecida. 
Revisar el Porcentaje de avance teniendo en cuenta que faltan evidencias en el Control 2 y la Acciòn 2.</t>
  </si>
  <si>
    <t>A la fecha los auditados no han realizado encuesta de percepción de auditoria interna las cuales están programadas según Plan Anual de Auditoria para los meses de junio, agosto y octubre</t>
  </si>
  <si>
    <t>Todos los auditores internos de la Oficina de Control Interno de la entidad, suscribieron previo al inicio de las actividades de aseguramiento la Declaración de independencia, confidencialidad y no conflicto de intereses del auditor interno, con el fin de manifestar que no están impedidos para efectuar la auditoria o seguimiento con objetividad y debido cuidado profesional, en cumplimiento de los principios del Código de Ética y lo establecido en el Estatuto de Auditoría Interna, garantizando la evaluación independiente. La suscripción de este documento hace referencia al formato Código: EL-FT-57, los cuales se encuentran publicados en la página web de la entidad en el link de transparencia.</t>
  </si>
  <si>
    <t>https://www.idiger.gov.co/documents/20182/1367690/DECLARACI%C3%93N+DE+INDEPENDENCIA+UNIFICADA.pdf/4544b018-51fa-4a59-a595-e3ec910f8237</t>
  </si>
  <si>
    <t>Se evidencia la ejecución del control establecido, de acuerdo a los soportes entregados por el proceso, no obstante, se recomienda para proximos avances, indicar si se presentaron o no, impedimentos por parte de los profesionales asignados con sus respectivas evidencias (en los casos que aplique), con el fin de evidenciar la ejecución del control cuando este identifica desviaciones. Con respecto a la ejecución de la acción de tratamiento, esta iniciará su cumplimiento a partir del mes de junio, de acuerdo al plan anual de auditorías definido, por tanto, el % de avance de la acción no puede ser del 100% ya que la acción aun no se ha ejecutado. Se recomienda actualizar la fecha de inicio y finalización de esta acción en el presente mapa de riesgos.</t>
  </si>
  <si>
    <t>Acción: No se registra seguimiento de la acción por tanto el avance es de 0% 
Control No. 1: Se evidencia la ejecución del control  no obstante se tendran en cuenta las observaciones realizadas por parte de la  segunda linea de defensa para el mejorameitno de la ejecucion de los controles y acciones de mitigación.</t>
  </si>
  <si>
    <t>las evidencias de la ejecución de los controles se encuentran documentadas y demuestran su cumplimiento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</si>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</sst>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6">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u/>
      <sz val="9"/>
      <color rgb="FF0563C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0">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30"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0" borderId="17" xfId="0" applyFont="1" applyBorder="1" applyAlignment="1">
      <alignment horizontal="center" vertical="center" wrapText="1"/>
    </xf>
    <xf numFmtId="0" fontId="28" fillId="0" borderId="18" xfId="0" applyFont="1" applyBorder="1" applyAlignment="1">
      <alignment horizontal="center" vertical="center" wrapText="1"/>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598361728"/>
        <c:axId val="-598350304"/>
      </c:barChart>
      <c:catAx>
        <c:axId val="-59836172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98350304"/>
        <c:crosses val="autoZero"/>
        <c:auto val="1"/>
        <c:lblAlgn val="ctr"/>
        <c:lblOffset val="100"/>
        <c:noMultiLvlLbl val="1"/>
      </c:catAx>
      <c:valAx>
        <c:axId val="-5983503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59836172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598353568"/>
        <c:axId val="-598349760"/>
      </c:barChart>
      <c:catAx>
        <c:axId val="-5983535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98349760"/>
        <c:crosses val="autoZero"/>
        <c:auto val="1"/>
        <c:lblAlgn val="ctr"/>
        <c:lblOffset val="100"/>
        <c:noMultiLvlLbl val="1"/>
      </c:catAx>
      <c:valAx>
        <c:axId val="-59834976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59835356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598352480"/>
        <c:axId val="-598362816"/>
      </c:barChart>
      <c:catAx>
        <c:axId val="-59835248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98362816"/>
        <c:crosses val="autoZero"/>
        <c:auto val="1"/>
        <c:lblAlgn val="ctr"/>
        <c:lblOffset val="100"/>
        <c:noMultiLvlLbl val="1"/>
      </c:catAx>
      <c:valAx>
        <c:axId val="-598362816"/>
        <c:scaling>
          <c:orientation val="minMax"/>
        </c:scaling>
        <c:delete val="0"/>
        <c:axPos val="l"/>
        <c:numFmt formatCode="0%" sourceLinked="1"/>
        <c:majorTickMark val="cross"/>
        <c:minorTickMark val="cross"/>
        <c:tickLblPos val="nextTo"/>
        <c:spPr>
          <a:ln>
            <a:noFill/>
          </a:ln>
        </c:spPr>
        <c:crossAx val="-59835248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87120484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27918254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41334992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idiger.gov.co/documents/20182/1367690/DECLARACI%C3%93N+DE+INDEPENDENCIA+UNIFICADA.pdf/4544b018-51fa-4a59-a595-e3ec910f8237"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1" t="s">
        <v>8</v>
      </c>
      <c r="B8" s="68"/>
      <c r="C8" s="80" t="str">
        <f>IFERROR(VLOOKUP(C6,'Datos Hoja 1'!$A$1:$D$17,2,FALSE),"")</f>
        <v>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v>
      </c>
      <c r="D8" s="135"/>
      <c r="E8" s="135"/>
      <c r="F8" s="135"/>
      <c r="G8" s="135"/>
      <c r="H8" s="136"/>
      <c r="I8" s="80" t="str">
        <f>IFERROR(VLOOKUP(C6,'Datos Hoja 1'!$A$1:$D$17,3,FALSE),"")</f>
        <v>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v>
      </c>
      <c r="J8" s="74"/>
      <c r="K8" s="74"/>
      <c r="L8" s="68"/>
      <c r="M8" s="2"/>
      <c r="N8" s="2"/>
      <c r="O8" s="4"/>
      <c r="P8" s="4"/>
      <c r="Q8" s="4"/>
      <c r="R8" s="4"/>
      <c r="S8" s="4"/>
      <c r="T8" s="4"/>
      <c r="U8" s="4"/>
      <c r="V8" s="4"/>
      <c r="W8" s="4"/>
      <c r="X8" s="4"/>
      <c r="Y8" s="4"/>
      <c r="Z8" s="4"/>
    </row>
    <row r="9" spans="1:26" ht="42.75" customHeight="1">
      <c r="A9" s="71"/>
      <c r="B9" s="72"/>
      <c r="C9" s="137"/>
      <c r="D9" s="138"/>
      <c r="E9" s="138"/>
      <c r="F9" s="138"/>
      <c r="G9" s="138"/>
      <c r="H9" s="139"/>
      <c r="I9" s="69"/>
      <c r="J9" s="75"/>
      <c r="K9" s="75"/>
      <c r="L9" s="70"/>
      <c r="M9" s="2"/>
      <c r="N9" s="2"/>
      <c r="O9" s="4"/>
      <c r="P9" s="4"/>
      <c r="Q9" s="4"/>
      <c r="R9" s="4"/>
      <c r="S9" s="4"/>
      <c r="T9" s="4"/>
      <c r="U9" s="4"/>
      <c r="V9" s="4"/>
      <c r="W9" s="4"/>
      <c r="X9" s="4"/>
      <c r="Y9" s="4"/>
      <c r="Z9" s="4"/>
    </row>
    <row r="10" spans="1:26" ht="27.75" customHeight="1">
      <c r="A10" s="81" t="s">
        <v>9</v>
      </c>
      <c r="B10" s="68"/>
      <c r="C10" s="80"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35"/>
      <c r="E10" s="135"/>
      <c r="F10" s="135"/>
      <c r="G10" s="135"/>
      <c r="H10" s="136"/>
      <c r="I10" s="69"/>
      <c r="J10" s="75"/>
      <c r="K10" s="75"/>
      <c r="L10" s="70"/>
      <c r="M10" s="2"/>
      <c r="N10" s="2"/>
      <c r="O10" s="4"/>
      <c r="P10" s="4"/>
      <c r="Q10" s="4"/>
      <c r="R10" s="4"/>
      <c r="S10" s="4"/>
      <c r="T10" s="4"/>
      <c r="U10" s="4"/>
      <c r="V10" s="4"/>
      <c r="W10" s="4"/>
      <c r="X10" s="4"/>
      <c r="Y10" s="4"/>
      <c r="Z10" s="4"/>
    </row>
    <row r="11" spans="1:26" ht="27.75" customHeight="1">
      <c r="A11" s="69"/>
      <c r="B11" s="70"/>
      <c r="C11" s="137"/>
      <c r="D11" s="138"/>
      <c r="E11" s="138"/>
      <c r="F11" s="138"/>
      <c r="G11" s="138"/>
      <c r="H11" s="139"/>
      <c r="I11" s="71"/>
      <c r="J11" s="76"/>
      <c r="K11" s="76"/>
      <c r="L11" s="72"/>
      <c r="M11" s="2"/>
      <c r="N11" s="2"/>
      <c r="O11" s="4"/>
      <c r="P11" s="4"/>
      <c r="Q11" s="4"/>
      <c r="R11" s="4"/>
      <c r="S11" s="4"/>
      <c r="T11" s="4"/>
      <c r="U11" s="4"/>
      <c r="V11" s="4"/>
      <c r="W11" s="4"/>
      <c r="X11" s="4"/>
      <c r="Y11" s="4"/>
      <c r="Z11" s="4"/>
    </row>
    <row r="12" spans="1:26" ht="21" customHeight="1">
      <c r="A12" s="61"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c r="A13" s="9"/>
      <c r="B13" s="65" t="s">
        <v>11</v>
      </c>
      <c r="C13" s="60"/>
      <c r="D13" s="10"/>
      <c r="E13" s="65" t="s">
        <v>12</v>
      </c>
      <c r="F13" s="60"/>
      <c r="G13" s="9"/>
      <c r="H13" s="65" t="s">
        <v>13</v>
      </c>
      <c r="I13" s="60"/>
      <c r="J13" s="10"/>
      <c r="K13" s="65" t="s">
        <v>14</v>
      </c>
      <c r="L13" s="60"/>
      <c r="M13" s="2"/>
      <c r="N13" s="2"/>
      <c r="O13" s="4"/>
      <c r="P13" s="4"/>
      <c r="Q13" s="4"/>
      <c r="R13" s="4"/>
      <c r="S13" s="4"/>
      <c r="T13" s="4"/>
      <c r="U13" s="4"/>
      <c r="V13" s="4"/>
      <c r="W13" s="4"/>
      <c r="X13" s="4"/>
      <c r="Y13" s="4"/>
      <c r="Z13" s="4"/>
    </row>
    <row r="14" spans="1:26" ht="16.5" customHeight="1">
      <c r="A14" s="9"/>
      <c r="B14" s="65" t="s">
        <v>15</v>
      </c>
      <c r="C14" s="60"/>
      <c r="D14" s="10"/>
      <c r="E14" s="65" t="s">
        <v>16</v>
      </c>
      <c r="F14" s="60"/>
      <c r="G14" s="9"/>
      <c r="H14" s="65" t="s">
        <v>17</v>
      </c>
      <c r="I14" s="60"/>
      <c r="J14" s="10"/>
      <c r="K14" s="65" t="s">
        <v>18</v>
      </c>
      <c r="L14" s="60"/>
      <c r="M14" s="2"/>
      <c r="N14" s="2"/>
      <c r="O14" s="4"/>
      <c r="P14" s="4"/>
      <c r="Q14" s="4"/>
      <c r="R14" s="4"/>
      <c r="S14" s="4"/>
      <c r="T14" s="4"/>
      <c r="U14" s="4"/>
      <c r="V14" s="4"/>
      <c r="W14" s="4"/>
      <c r="X14" s="4"/>
      <c r="Y14" s="4"/>
      <c r="Z14" s="4"/>
    </row>
    <row r="15" spans="1:26" ht="25.5" customHeight="1">
      <c r="A15" s="9"/>
      <c r="B15" s="65" t="s">
        <v>19</v>
      </c>
      <c r="C15" s="60"/>
      <c r="D15" s="10"/>
      <c r="E15" s="66" t="s">
        <v>20</v>
      </c>
      <c r="F15" s="60"/>
      <c r="G15" s="9"/>
      <c r="H15" s="65" t="s">
        <v>21</v>
      </c>
      <c r="I15" s="60"/>
      <c r="J15" s="10"/>
      <c r="K15" s="66" t="s">
        <v>22</v>
      </c>
      <c r="L15" s="60"/>
      <c r="M15" s="2"/>
      <c r="N15" s="2"/>
      <c r="O15" s="4"/>
      <c r="P15" s="4"/>
      <c r="Q15" s="4"/>
      <c r="R15" s="4"/>
      <c r="S15" s="4"/>
      <c r="T15" s="4"/>
      <c r="U15" s="4"/>
      <c r="V15" s="4"/>
      <c r="W15" s="4"/>
      <c r="X15" s="4"/>
      <c r="Y15" s="4"/>
      <c r="Z15" s="4"/>
    </row>
    <row r="16" spans="1:26" ht="16.5" customHeight="1">
      <c r="A16" s="9"/>
      <c r="B16" s="65" t="s">
        <v>23</v>
      </c>
      <c r="C16" s="60"/>
      <c r="D16" s="10"/>
      <c r="E16" s="65" t="s">
        <v>24</v>
      </c>
      <c r="F16" s="60"/>
      <c r="G16" s="9"/>
      <c r="H16" s="65" t="s">
        <v>25</v>
      </c>
      <c r="I16" s="60"/>
      <c r="J16" s="10"/>
      <c r="K16" s="65" t="s">
        <v>26</v>
      </c>
      <c r="L16" s="60"/>
      <c r="M16" s="2"/>
      <c r="N16" s="2"/>
      <c r="O16" s="4"/>
      <c r="P16" s="4"/>
      <c r="Q16" s="4"/>
      <c r="R16" s="4"/>
      <c r="S16" s="4"/>
      <c r="T16" s="4"/>
      <c r="U16" s="4"/>
      <c r="V16" s="4"/>
      <c r="W16" s="4"/>
      <c r="X16" s="4"/>
      <c r="Y16" s="4"/>
      <c r="Z16" s="4"/>
    </row>
    <row r="17" spans="1:26" ht="16.5" customHeight="1">
      <c r="A17" s="9"/>
      <c r="B17" s="65" t="s">
        <v>27</v>
      </c>
      <c r="C17" s="60"/>
      <c r="D17" s="10"/>
      <c r="E17" s="65" t="s">
        <v>28</v>
      </c>
      <c r="F17" s="60"/>
      <c r="G17" s="9"/>
      <c r="H17" s="65" t="s">
        <v>29</v>
      </c>
      <c r="I17" s="60"/>
      <c r="J17" s="10"/>
      <c r="K17" s="65" t="s">
        <v>30</v>
      </c>
      <c r="L17" s="60"/>
      <c r="M17" s="2"/>
      <c r="N17" s="2"/>
      <c r="O17" s="4"/>
      <c r="P17" s="4"/>
      <c r="Q17" s="4"/>
      <c r="R17" s="4"/>
      <c r="S17" s="4"/>
      <c r="T17" s="4"/>
      <c r="U17" s="4"/>
      <c r="V17" s="4"/>
      <c r="W17" s="4"/>
      <c r="X17" s="4"/>
      <c r="Y17" s="4"/>
      <c r="Z17" s="4"/>
    </row>
    <row r="18" spans="1:26" ht="25.5" customHeight="1">
      <c r="A18" s="9" t="s">
        <v>31</v>
      </c>
      <c r="B18" s="65" t="s">
        <v>32</v>
      </c>
      <c r="C18" s="60"/>
      <c r="D18" s="10"/>
      <c r="E18" s="66" t="s">
        <v>33</v>
      </c>
      <c r="F18" s="60"/>
      <c r="G18" s="9"/>
      <c r="H18" s="66" t="s">
        <v>34</v>
      </c>
      <c r="I18" s="60"/>
      <c r="J18" s="10"/>
      <c r="K18" s="65" t="s">
        <v>35</v>
      </c>
      <c r="L18" s="60"/>
      <c r="M18" s="2"/>
      <c r="N18" s="2"/>
      <c r="O18" s="4"/>
      <c r="P18" s="4"/>
      <c r="Q18" s="4"/>
      <c r="R18" s="4"/>
      <c r="S18" s="4"/>
      <c r="T18" s="4"/>
      <c r="U18" s="4"/>
      <c r="V18" s="4"/>
      <c r="W18" s="4"/>
      <c r="X18" s="4"/>
      <c r="Y18" s="4"/>
      <c r="Z18" s="4"/>
    </row>
    <row r="19" spans="1:26" ht="16.5" customHeight="1">
      <c r="A19" s="9"/>
      <c r="B19" s="65" t="s">
        <v>36</v>
      </c>
      <c r="C19" s="60"/>
      <c r="D19" s="10"/>
      <c r="E19" s="66" t="s">
        <v>37</v>
      </c>
      <c r="F19" s="60"/>
      <c r="G19" s="9"/>
      <c r="H19" s="58" t="s">
        <v>38</v>
      </c>
      <c r="I19" s="60"/>
      <c r="J19" s="10"/>
      <c r="K19" s="58" t="s">
        <v>38</v>
      </c>
      <c r="L19" s="60"/>
      <c r="M19" s="2"/>
      <c r="N19" s="2"/>
      <c r="O19" s="4"/>
      <c r="P19" s="4"/>
      <c r="Q19" s="4"/>
      <c r="R19" s="4"/>
      <c r="S19" s="4"/>
      <c r="T19" s="4"/>
      <c r="U19" s="4"/>
      <c r="V19" s="4"/>
      <c r="W19" s="4"/>
      <c r="X19" s="4"/>
      <c r="Y19" s="4"/>
      <c r="Z19" s="4"/>
    </row>
    <row r="20" spans="1:26" ht="16.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1"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2" t="s">
        <v>41</v>
      </c>
      <c r="B22" s="63"/>
      <c r="C22" s="63"/>
      <c r="D22" s="63"/>
      <c r="E22" s="63"/>
      <c r="F22" s="64"/>
      <c r="G22" s="61" t="s">
        <v>42</v>
      </c>
      <c r="H22" s="59"/>
      <c r="I22" s="59"/>
      <c r="J22" s="59"/>
      <c r="K22" s="59"/>
      <c r="L22" s="60"/>
      <c r="M22" s="2"/>
      <c r="N22" s="2"/>
      <c r="O22" s="4"/>
      <c r="P22" s="4"/>
      <c r="Q22" s="4"/>
      <c r="R22" s="4"/>
      <c r="S22" s="4"/>
      <c r="T22" s="4"/>
      <c r="U22" s="4"/>
      <c r="V22" s="4"/>
      <c r="W22" s="4"/>
      <c r="X22" s="4"/>
      <c r="Y22" s="4"/>
      <c r="Z22" s="4"/>
    </row>
    <row r="23" spans="1:26" ht="16.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6.5" customHeight="1">
      <c r="A27" s="11">
        <v>5</v>
      </c>
      <c r="B27" s="58"/>
      <c r="C27" s="59"/>
      <c r="D27" s="59"/>
      <c r="E27" s="59"/>
      <c r="F27" s="60"/>
      <c r="G27" s="11">
        <v>5</v>
      </c>
      <c r="H27" s="58" t="s">
        <v>51</v>
      </c>
      <c r="I27" s="59"/>
      <c r="J27" s="59"/>
      <c r="K27" s="59"/>
      <c r="L27" s="60"/>
      <c r="M27" s="2"/>
      <c r="N27" s="2"/>
      <c r="O27" s="4"/>
      <c r="P27" s="4"/>
      <c r="Q27" s="4"/>
      <c r="R27" s="4"/>
      <c r="S27" s="4"/>
      <c r="T27" s="4"/>
      <c r="U27" s="4"/>
      <c r="V27" s="4"/>
      <c r="W27" s="4"/>
      <c r="X27" s="4"/>
      <c r="Y27" s="4"/>
      <c r="Z27" s="4"/>
    </row>
    <row r="28" spans="1:26" ht="16.5" customHeight="1">
      <c r="A28" s="11">
        <v>6</v>
      </c>
      <c r="B28" s="58"/>
      <c r="C28" s="59"/>
      <c r="D28" s="59"/>
      <c r="E28" s="59"/>
      <c r="F28" s="60"/>
      <c r="G28" s="11">
        <v>6</v>
      </c>
      <c r="H28" s="58" t="s">
        <v>52</v>
      </c>
      <c r="I28" s="59"/>
      <c r="J28" s="59"/>
      <c r="K28" s="59"/>
      <c r="L28" s="60"/>
      <c r="M28" s="2"/>
      <c r="N28" s="2"/>
      <c r="O28" s="4"/>
      <c r="P28" s="4"/>
      <c r="Q28" s="4"/>
      <c r="R28" s="4"/>
      <c r="S28" s="4"/>
      <c r="T28" s="4"/>
      <c r="U28" s="4"/>
      <c r="V28" s="4"/>
      <c r="W28" s="4"/>
      <c r="X28" s="4"/>
      <c r="Y28" s="4"/>
      <c r="Z28" s="4"/>
    </row>
    <row r="29" spans="1:26" ht="16.5" customHeight="1">
      <c r="A29" s="11">
        <v>7</v>
      </c>
      <c r="B29" s="58"/>
      <c r="C29" s="59"/>
      <c r="D29" s="59"/>
      <c r="E29" s="59"/>
      <c r="F29" s="60"/>
      <c r="G29" s="11">
        <v>7</v>
      </c>
      <c r="H29" s="58" t="s">
        <v>53</v>
      </c>
      <c r="I29" s="59"/>
      <c r="J29" s="59"/>
      <c r="K29" s="59"/>
      <c r="L29" s="60"/>
      <c r="M29" s="2"/>
      <c r="N29" s="2"/>
      <c r="O29" s="4"/>
      <c r="P29" s="4"/>
      <c r="Q29" s="4"/>
      <c r="R29" s="4"/>
      <c r="S29" s="4"/>
      <c r="T29" s="4"/>
      <c r="U29" s="4"/>
      <c r="V29" s="4"/>
      <c r="W29" s="4"/>
      <c r="X29" s="4"/>
      <c r="Y29" s="4"/>
      <c r="Z29" s="4"/>
    </row>
    <row r="30" spans="1:26" ht="16.5" customHeight="1">
      <c r="A30" s="11">
        <v>8</v>
      </c>
      <c r="B30" s="58"/>
      <c r="C30" s="59"/>
      <c r="D30" s="59"/>
      <c r="E30" s="59"/>
      <c r="F30" s="60"/>
      <c r="G30" s="11">
        <v>8</v>
      </c>
      <c r="H30" s="58" t="s">
        <v>54</v>
      </c>
      <c r="I30" s="59"/>
      <c r="J30" s="59"/>
      <c r="K30" s="59"/>
      <c r="L30" s="60"/>
      <c r="M30" s="2"/>
      <c r="N30" s="2"/>
      <c r="O30" s="4"/>
      <c r="P30" s="4"/>
      <c r="Q30" s="4"/>
      <c r="R30" s="4"/>
      <c r="S30" s="4"/>
      <c r="T30" s="4"/>
      <c r="U30" s="4"/>
      <c r="V30" s="4"/>
      <c r="W30" s="4"/>
      <c r="X30" s="4"/>
      <c r="Y30" s="4"/>
      <c r="Z30" s="4"/>
    </row>
    <row r="31" spans="1:26" ht="16.5" customHeight="1">
      <c r="A31" s="11">
        <v>9</v>
      </c>
      <c r="B31" s="58"/>
      <c r="C31" s="59"/>
      <c r="D31" s="59"/>
      <c r="E31" s="59"/>
      <c r="F31" s="60"/>
      <c r="G31" s="11">
        <v>9</v>
      </c>
      <c r="H31" s="58" t="s">
        <v>55</v>
      </c>
      <c r="I31" s="59"/>
      <c r="J31" s="59"/>
      <c r="K31" s="59"/>
      <c r="L31" s="60"/>
      <c r="M31" s="2"/>
      <c r="N31" s="2"/>
      <c r="O31" s="4"/>
      <c r="P31" s="4"/>
      <c r="Q31" s="4"/>
      <c r="R31" s="4"/>
      <c r="S31" s="4"/>
      <c r="T31" s="4"/>
      <c r="U31" s="4"/>
      <c r="V31" s="4"/>
      <c r="W31" s="4"/>
      <c r="X31" s="4"/>
      <c r="Y31" s="4"/>
      <c r="Z31" s="4"/>
    </row>
    <row r="32" spans="1:26" ht="16.5" customHeight="1">
      <c r="A32" s="11">
        <v>10</v>
      </c>
      <c r="B32" s="58"/>
      <c r="C32" s="59"/>
      <c r="D32" s="59"/>
      <c r="E32" s="59"/>
      <c r="F32" s="60"/>
      <c r="G32" s="11">
        <v>10</v>
      </c>
      <c r="H32" s="58" t="s">
        <v>56</v>
      </c>
      <c r="I32" s="59"/>
      <c r="J32" s="59"/>
      <c r="K32" s="59"/>
      <c r="L32" s="60"/>
      <c r="M32" s="2"/>
      <c r="N32" s="2"/>
      <c r="O32" s="4"/>
      <c r="P32" s="4"/>
      <c r="Q32" s="4"/>
      <c r="R32" s="4"/>
      <c r="S32" s="4"/>
      <c r="T32" s="4"/>
      <c r="U32" s="4"/>
      <c r="V32" s="4"/>
      <c r="W32" s="4"/>
      <c r="X32" s="4"/>
      <c r="Y32" s="4"/>
      <c r="Z32" s="4"/>
    </row>
    <row r="33" spans="1:26" ht="16.5" customHeight="1">
      <c r="A33" s="11">
        <v>11</v>
      </c>
      <c r="B33" s="58"/>
      <c r="C33" s="59"/>
      <c r="D33" s="59"/>
      <c r="E33" s="59"/>
      <c r="F33" s="60"/>
      <c r="G33" s="11">
        <v>11</v>
      </c>
      <c r="H33" s="58" t="s">
        <v>57</v>
      </c>
      <c r="I33" s="59"/>
      <c r="J33" s="59"/>
      <c r="K33" s="59"/>
      <c r="L33" s="60"/>
      <c r="M33" s="2"/>
      <c r="N33" s="2"/>
      <c r="O33" s="4"/>
      <c r="P33" s="4"/>
      <c r="Q33" s="4"/>
      <c r="R33" s="4"/>
      <c r="S33" s="4"/>
      <c r="T33" s="4"/>
      <c r="U33" s="4"/>
      <c r="V33" s="4"/>
      <c r="W33" s="4"/>
      <c r="X33" s="4"/>
      <c r="Y33" s="4"/>
      <c r="Z33" s="4"/>
    </row>
    <row r="34" spans="1:26" ht="16.5" customHeight="1">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1" t="s">
        <v>58</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2" t="s">
        <v>59</v>
      </c>
      <c r="B39" s="63"/>
      <c r="C39" s="63"/>
      <c r="D39" s="63"/>
      <c r="E39" s="63"/>
      <c r="F39" s="64"/>
      <c r="G39" s="61" t="s">
        <v>60</v>
      </c>
      <c r="H39" s="59"/>
      <c r="I39" s="59"/>
      <c r="J39" s="59"/>
      <c r="K39" s="59"/>
      <c r="L39" s="60"/>
      <c r="M39" s="2"/>
      <c r="N39" s="2"/>
      <c r="O39" s="4"/>
      <c r="P39" s="4"/>
      <c r="Q39" s="4"/>
      <c r="R39" s="4"/>
      <c r="S39" s="4"/>
      <c r="T39" s="4"/>
      <c r="U39" s="4"/>
      <c r="V39" s="4"/>
      <c r="W39" s="4"/>
      <c r="X39" s="4"/>
      <c r="Y39" s="4"/>
      <c r="Z39" s="4"/>
    </row>
    <row r="40" spans="1:26" ht="16.5" customHeight="1">
      <c r="A40" s="11">
        <v>1</v>
      </c>
      <c r="B40" s="58" t="s">
        <v>61</v>
      </c>
      <c r="C40" s="59"/>
      <c r="D40" s="59"/>
      <c r="E40" s="59"/>
      <c r="F40" s="60"/>
      <c r="G40" s="11">
        <v>1</v>
      </c>
      <c r="H40" s="58" t="s">
        <v>62</v>
      </c>
      <c r="I40" s="59"/>
      <c r="J40" s="59"/>
      <c r="K40" s="59"/>
      <c r="L40" s="60"/>
      <c r="M40" s="2"/>
      <c r="N40" s="2"/>
      <c r="O40" s="4"/>
      <c r="P40" s="4"/>
      <c r="Q40" s="4"/>
      <c r="R40" s="4"/>
      <c r="S40" s="4"/>
      <c r="T40" s="4"/>
      <c r="U40" s="4"/>
      <c r="V40" s="4"/>
      <c r="W40" s="4"/>
      <c r="X40" s="4"/>
      <c r="Y40" s="4"/>
      <c r="Z40" s="4"/>
    </row>
    <row r="41" spans="1:26" ht="16.5" customHeight="1">
      <c r="A41" s="11">
        <v>2</v>
      </c>
      <c r="B41" s="58" t="s">
        <v>63</v>
      </c>
      <c r="C41" s="59"/>
      <c r="D41" s="59"/>
      <c r="E41" s="59"/>
      <c r="F41" s="60"/>
      <c r="G41" s="11">
        <v>2</v>
      </c>
      <c r="H41" s="58" t="s">
        <v>64</v>
      </c>
      <c r="I41" s="59"/>
      <c r="J41" s="59"/>
      <c r="K41" s="59"/>
      <c r="L41" s="60"/>
      <c r="M41" s="2"/>
      <c r="N41" s="2"/>
      <c r="O41" s="4"/>
      <c r="P41" s="4"/>
      <c r="Q41" s="4"/>
      <c r="R41" s="4"/>
      <c r="S41" s="4"/>
      <c r="T41" s="4"/>
      <c r="U41" s="4"/>
      <c r="V41" s="4"/>
      <c r="W41" s="4"/>
      <c r="X41" s="4"/>
      <c r="Y41" s="4"/>
      <c r="Z41" s="4"/>
    </row>
    <row r="42" spans="1:26" ht="16.5" customHeight="1">
      <c r="A42" s="11">
        <v>3</v>
      </c>
      <c r="B42" s="58" t="s">
        <v>65</v>
      </c>
      <c r="C42" s="59"/>
      <c r="D42" s="59"/>
      <c r="E42" s="59"/>
      <c r="F42" s="60"/>
      <c r="G42" s="11">
        <v>3</v>
      </c>
      <c r="H42" s="58" t="s">
        <v>66</v>
      </c>
      <c r="I42" s="59"/>
      <c r="J42" s="59"/>
      <c r="K42" s="59"/>
      <c r="L42" s="60"/>
      <c r="M42" s="2"/>
      <c r="N42" s="2"/>
      <c r="O42" s="4"/>
      <c r="P42" s="4"/>
      <c r="Q42" s="4"/>
      <c r="R42" s="4"/>
      <c r="S42" s="4"/>
      <c r="T42" s="4"/>
      <c r="U42" s="4"/>
      <c r="V42" s="4"/>
      <c r="W42" s="4"/>
      <c r="X42" s="4"/>
      <c r="Y42" s="4"/>
      <c r="Z42" s="4"/>
    </row>
    <row r="43" spans="1:26" ht="16.5" customHeight="1">
      <c r="A43" s="11">
        <v>4</v>
      </c>
      <c r="B43" s="58" t="s">
        <v>67</v>
      </c>
      <c r="C43" s="59"/>
      <c r="D43" s="59"/>
      <c r="E43" s="59"/>
      <c r="F43" s="60"/>
      <c r="G43" s="11">
        <v>4</v>
      </c>
      <c r="H43" s="58"/>
      <c r="I43" s="59"/>
      <c r="J43" s="59"/>
      <c r="K43" s="59"/>
      <c r="L43" s="60"/>
      <c r="M43" s="2"/>
      <c r="N43" s="2"/>
      <c r="O43" s="4"/>
      <c r="P43" s="4"/>
      <c r="Q43" s="4"/>
      <c r="R43" s="4"/>
      <c r="S43" s="4"/>
      <c r="T43" s="4"/>
      <c r="U43" s="4"/>
      <c r="V43" s="4"/>
      <c r="W43" s="4"/>
      <c r="X43" s="4"/>
      <c r="Y43" s="4"/>
      <c r="Z43" s="4"/>
    </row>
    <row r="44" spans="1:26" ht="16.5" customHeight="1">
      <c r="A44" s="11">
        <v>5</v>
      </c>
      <c r="B44" s="58"/>
      <c r="C44" s="59"/>
      <c r="D44" s="59"/>
      <c r="E44" s="59"/>
      <c r="F44" s="60"/>
      <c r="G44" s="11">
        <v>5</v>
      </c>
      <c r="H44" s="58"/>
      <c r="I44" s="59"/>
      <c r="J44" s="59"/>
      <c r="K44" s="59"/>
      <c r="L44" s="60"/>
      <c r="M44" s="2"/>
      <c r="N44" s="2"/>
      <c r="O44" s="4"/>
      <c r="P44" s="4"/>
      <c r="Q44" s="4"/>
      <c r="R44" s="4"/>
      <c r="S44" s="4"/>
      <c r="T44" s="4"/>
      <c r="U44" s="4"/>
      <c r="V44" s="4"/>
      <c r="W44" s="4"/>
      <c r="X44" s="4"/>
      <c r="Y44" s="4"/>
      <c r="Z44" s="4"/>
    </row>
    <row r="45" spans="1:26" ht="16.5" customHeight="1">
      <c r="A45" s="11">
        <v>6</v>
      </c>
      <c r="B45" s="58"/>
      <c r="C45" s="59"/>
      <c r="D45" s="59"/>
      <c r="E45" s="59"/>
      <c r="F45" s="60"/>
      <c r="G45" s="11">
        <v>6</v>
      </c>
      <c r="H45" s="58"/>
      <c r="I45" s="59"/>
      <c r="J45" s="59"/>
      <c r="K45" s="59"/>
      <c r="L45" s="60"/>
      <c r="M45" s="2"/>
      <c r="N45" s="2"/>
      <c r="O45" s="4"/>
      <c r="P45" s="4"/>
      <c r="Q45" s="4"/>
      <c r="R45" s="4"/>
      <c r="S45" s="4"/>
      <c r="T45" s="4"/>
      <c r="U45" s="4"/>
      <c r="V45" s="4"/>
      <c r="W45" s="4"/>
      <c r="X45" s="4"/>
      <c r="Y45" s="4"/>
      <c r="Z45" s="4"/>
    </row>
    <row r="46" spans="1:26" ht="16.5" customHeight="1">
      <c r="A46" s="11">
        <v>7</v>
      </c>
      <c r="B46" s="58"/>
      <c r="C46" s="59"/>
      <c r="D46" s="59"/>
      <c r="E46" s="59"/>
      <c r="F46" s="60"/>
      <c r="G46" s="11">
        <v>7</v>
      </c>
      <c r="H46" s="58"/>
      <c r="I46" s="59"/>
      <c r="J46" s="59"/>
      <c r="K46" s="59"/>
      <c r="L46" s="60"/>
      <c r="M46" s="2"/>
      <c r="N46" s="2"/>
      <c r="O46" s="4"/>
      <c r="P46" s="4"/>
      <c r="Q46" s="4"/>
      <c r="R46" s="4"/>
      <c r="S46" s="4"/>
      <c r="T46" s="4"/>
      <c r="U46" s="4"/>
      <c r="V46" s="4"/>
      <c r="W46" s="4"/>
      <c r="X46" s="4"/>
      <c r="Y46" s="4"/>
      <c r="Z46" s="4"/>
    </row>
    <row r="47" spans="1:26" ht="16.5" customHeight="1">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c r="A55" s="61" t="s">
        <v>68</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2" t="s">
        <v>69</v>
      </c>
      <c r="B56" s="63"/>
      <c r="C56" s="63"/>
      <c r="D56" s="63"/>
      <c r="E56" s="63"/>
      <c r="F56" s="64"/>
      <c r="G56" s="61" t="s">
        <v>70</v>
      </c>
      <c r="H56" s="59"/>
      <c r="I56" s="59"/>
      <c r="J56" s="59"/>
      <c r="K56" s="59"/>
      <c r="L56" s="60"/>
      <c r="M56" s="2"/>
      <c r="N56" s="2"/>
      <c r="O56" s="4"/>
      <c r="P56" s="4"/>
      <c r="Q56" s="4"/>
      <c r="R56" s="4"/>
      <c r="S56" s="4"/>
      <c r="T56" s="4"/>
      <c r="U56" s="4"/>
      <c r="V56" s="4"/>
      <c r="W56" s="4"/>
      <c r="X56" s="4"/>
      <c r="Y56" s="4"/>
      <c r="Z56" s="4"/>
    </row>
    <row r="57" spans="1:26" ht="16.5" customHeight="1">
      <c r="A57" s="11">
        <v>1</v>
      </c>
      <c r="B57" s="58"/>
      <c r="C57" s="59"/>
      <c r="D57" s="59"/>
      <c r="E57" s="59"/>
      <c r="F57" s="60"/>
      <c r="G57" s="11">
        <v>1</v>
      </c>
      <c r="H57" s="58"/>
      <c r="I57" s="59"/>
      <c r="J57" s="59"/>
      <c r="K57" s="59"/>
      <c r="L57" s="60"/>
      <c r="M57" s="2"/>
      <c r="N57" s="2"/>
      <c r="O57" s="4"/>
      <c r="P57" s="4"/>
      <c r="Q57" s="4"/>
      <c r="R57" s="4"/>
      <c r="S57" s="4"/>
      <c r="T57" s="4"/>
      <c r="U57" s="4"/>
      <c r="V57" s="4"/>
      <c r="W57" s="4"/>
      <c r="X57" s="4"/>
      <c r="Y57" s="4"/>
      <c r="Z57" s="4"/>
    </row>
    <row r="58" spans="1:26" ht="16.5" customHeight="1">
      <c r="A58" s="11">
        <v>2</v>
      </c>
      <c r="B58" s="58"/>
      <c r="C58" s="59"/>
      <c r="D58" s="59"/>
      <c r="E58" s="59"/>
      <c r="F58" s="60"/>
      <c r="G58" s="11">
        <v>2</v>
      </c>
      <c r="H58" s="58"/>
      <c r="I58" s="59"/>
      <c r="J58" s="59"/>
      <c r="K58" s="59"/>
      <c r="L58" s="60"/>
      <c r="M58" s="2"/>
      <c r="N58" s="2"/>
      <c r="O58" s="4"/>
      <c r="P58" s="4"/>
      <c r="Q58" s="4"/>
      <c r="R58" s="4"/>
      <c r="S58" s="4"/>
      <c r="T58" s="4"/>
      <c r="U58" s="4"/>
      <c r="V58" s="4"/>
      <c r="W58" s="4"/>
      <c r="X58" s="4"/>
      <c r="Y58" s="4"/>
      <c r="Z58" s="4"/>
    </row>
    <row r="59" spans="1:26" ht="16.5" customHeight="1">
      <c r="A59" s="11">
        <v>3</v>
      </c>
      <c r="B59" s="58"/>
      <c r="C59" s="59"/>
      <c r="D59" s="59"/>
      <c r="E59" s="59"/>
      <c r="F59" s="60"/>
      <c r="G59" s="11">
        <v>3</v>
      </c>
      <c r="H59" s="58"/>
      <c r="I59" s="59"/>
      <c r="J59" s="59"/>
      <c r="K59" s="59"/>
      <c r="L59" s="60"/>
      <c r="M59" s="2"/>
      <c r="N59" s="2"/>
      <c r="O59" s="4"/>
      <c r="P59" s="4"/>
      <c r="Q59" s="4"/>
      <c r="R59" s="4"/>
      <c r="S59" s="4"/>
      <c r="T59" s="4"/>
      <c r="U59" s="4"/>
      <c r="V59" s="4"/>
      <c r="W59" s="4"/>
      <c r="X59" s="4"/>
      <c r="Y59" s="4"/>
      <c r="Z59" s="4"/>
    </row>
    <row r="60" spans="1:26" ht="16.5" customHeight="1">
      <c r="A60" s="11">
        <v>4</v>
      </c>
      <c r="B60" s="58"/>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2" t="s">
        <v>71</v>
      </c>
      <c r="B67" s="63"/>
      <c r="C67" s="63"/>
      <c r="D67" s="63"/>
      <c r="E67" s="63"/>
      <c r="F67" s="64"/>
      <c r="G67" s="61" t="s">
        <v>72</v>
      </c>
      <c r="H67" s="59"/>
      <c r="I67" s="59"/>
      <c r="J67" s="59"/>
      <c r="K67" s="59"/>
      <c r="L67" s="60"/>
      <c r="M67" s="2"/>
      <c r="N67" s="2"/>
      <c r="O67" s="4"/>
      <c r="P67" s="4"/>
      <c r="Q67" s="4"/>
      <c r="R67" s="4"/>
      <c r="S67" s="4"/>
      <c r="T67" s="4"/>
      <c r="U67" s="4"/>
      <c r="V67" s="4"/>
      <c r="W67" s="4"/>
      <c r="X67" s="4"/>
      <c r="Y67" s="4"/>
      <c r="Z67" s="4"/>
    </row>
    <row r="68" spans="1:26" ht="16.5" customHeight="1">
      <c r="A68" s="11">
        <v>1</v>
      </c>
      <c r="B68" s="58"/>
      <c r="C68" s="59"/>
      <c r="D68" s="59"/>
      <c r="E68" s="59"/>
      <c r="F68" s="60"/>
      <c r="G68" s="11">
        <v>1</v>
      </c>
      <c r="H68" s="58"/>
      <c r="I68" s="59"/>
      <c r="J68" s="59"/>
      <c r="K68" s="59"/>
      <c r="L68" s="60"/>
      <c r="M68" s="2"/>
      <c r="N68" s="2"/>
      <c r="O68" s="4"/>
      <c r="P68" s="4"/>
      <c r="Q68" s="4"/>
      <c r="R68" s="4"/>
      <c r="S68" s="4"/>
      <c r="T68" s="4"/>
      <c r="U68" s="4"/>
      <c r="V68" s="4"/>
      <c r="W68" s="4"/>
      <c r="X68" s="4"/>
      <c r="Y68" s="4"/>
      <c r="Z68" s="4"/>
    </row>
    <row r="69" spans="1:26" ht="16.5" customHeight="1">
      <c r="A69" s="11">
        <v>2</v>
      </c>
      <c r="B69" s="58"/>
      <c r="C69" s="59"/>
      <c r="D69" s="59"/>
      <c r="E69" s="59"/>
      <c r="F69" s="60"/>
      <c r="G69" s="11">
        <v>2</v>
      </c>
      <c r="H69" s="58"/>
      <c r="I69" s="59"/>
      <c r="J69" s="59"/>
      <c r="K69" s="59"/>
      <c r="L69" s="60"/>
      <c r="M69" s="2"/>
      <c r="N69" s="2"/>
      <c r="O69" s="4"/>
      <c r="P69" s="4"/>
      <c r="Q69" s="4"/>
      <c r="R69" s="4"/>
      <c r="S69" s="4"/>
      <c r="T69" s="4"/>
      <c r="U69" s="4"/>
      <c r="V69" s="4"/>
      <c r="W69" s="4"/>
      <c r="X69" s="4"/>
      <c r="Y69" s="4"/>
      <c r="Z69" s="4"/>
    </row>
    <row r="70" spans="1:26" ht="16.5" customHeight="1">
      <c r="A70" s="11">
        <v>3</v>
      </c>
      <c r="B70" s="58"/>
      <c r="C70" s="59"/>
      <c r="D70" s="59"/>
      <c r="E70" s="59"/>
      <c r="F70" s="60"/>
      <c r="G70" s="11">
        <v>3</v>
      </c>
      <c r="H70" s="58"/>
      <c r="I70" s="59"/>
      <c r="J70" s="59"/>
      <c r="K70" s="59"/>
      <c r="L70" s="60"/>
      <c r="M70" s="2"/>
      <c r="N70" s="2"/>
      <c r="O70" s="4"/>
      <c r="P70" s="4"/>
      <c r="Q70" s="4"/>
      <c r="R70" s="4"/>
      <c r="S70" s="4"/>
      <c r="T70" s="4"/>
      <c r="U70" s="4"/>
      <c r="V70" s="4"/>
      <c r="W70" s="4"/>
      <c r="X70" s="4"/>
      <c r="Y70" s="4"/>
      <c r="Z70" s="4"/>
    </row>
    <row r="71" spans="1:26" ht="16.5" customHeight="1">
      <c r="A71" s="11">
        <v>4</v>
      </c>
      <c r="B71" s="58"/>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6.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2" t="s">
        <v>73</v>
      </c>
      <c r="B78" s="63"/>
      <c r="C78" s="63"/>
      <c r="D78" s="63"/>
      <c r="E78" s="63"/>
      <c r="F78" s="64"/>
      <c r="G78" s="61" t="s">
        <v>74</v>
      </c>
      <c r="H78" s="59"/>
      <c r="I78" s="59"/>
      <c r="J78" s="59"/>
      <c r="K78" s="59"/>
      <c r="L78" s="60"/>
      <c r="M78" s="2"/>
      <c r="N78" s="2"/>
      <c r="O78" s="4"/>
      <c r="P78" s="4"/>
      <c r="Q78" s="4"/>
      <c r="R78" s="4"/>
      <c r="S78" s="4"/>
      <c r="T78" s="4"/>
      <c r="U78" s="4"/>
      <c r="V78" s="4"/>
      <c r="W78" s="4"/>
      <c r="X78" s="4"/>
      <c r="Y78" s="4"/>
      <c r="Z78" s="4"/>
    </row>
    <row r="79" spans="1:26" ht="16.5" customHeight="1">
      <c r="A79" s="11">
        <v>1</v>
      </c>
      <c r="B79" s="58"/>
      <c r="C79" s="59"/>
      <c r="D79" s="59"/>
      <c r="E79" s="59"/>
      <c r="F79" s="60"/>
      <c r="G79" s="11">
        <v>1</v>
      </c>
      <c r="H79" s="58"/>
      <c r="I79" s="59"/>
      <c r="J79" s="59"/>
      <c r="K79" s="59"/>
      <c r="L79" s="60"/>
      <c r="M79" s="2"/>
      <c r="N79" s="2"/>
      <c r="O79" s="4"/>
      <c r="P79" s="4"/>
      <c r="Q79" s="4"/>
      <c r="R79" s="4"/>
      <c r="S79" s="4"/>
      <c r="T79" s="4"/>
      <c r="U79" s="4"/>
      <c r="V79" s="4"/>
      <c r="W79" s="4"/>
      <c r="X79" s="4"/>
      <c r="Y79" s="4"/>
      <c r="Z79" s="4"/>
    </row>
    <row r="80" spans="1:26" ht="16.5" customHeight="1">
      <c r="A80" s="11">
        <v>2</v>
      </c>
      <c r="B80" s="58"/>
      <c r="C80" s="59"/>
      <c r="D80" s="59"/>
      <c r="E80" s="59"/>
      <c r="F80" s="60"/>
      <c r="G80" s="11">
        <v>2</v>
      </c>
      <c r="H80" s="58"/>
      <c r="I80" s="59"/>
      <c r="J80" s="59"/>
      <c r="K80" s="59"/>
      <c r="L80" s="60"/>
      <c r="M80" s="2"/>
      <c r="N80" s="2"/>
      <c r="O80" s="4"/>
      <c r="P80" s="4"/>
      <c r="Q80" s="4"/>
      <c r="R80" s="4"/>
      <c r="S80" s="4"/>
      <c r="T80" s="4"/>
      <c r="U80" s="4"/>
      <c r="V80" s="4"/>
      <c r="W80" s="4"/>
      <c r="X80" s="4"/>
      <c r="Y80" s="4"/>
      <c r="Z80" s="4"/>
    </row>
    <row r="81" spans="1:26" ht="16.5" customHeight="1">
      <c r="A81" s="11">
        <v>3</v>
      </c>
      <c r="B81" s="58"/>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6.5" customHeight="1">
      <c r="A82" s="11">
        <v>4</v>
      </c>
      <c r="B82" s="58"/>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6.5" customHeight="1">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325</v>
      </c>
      <c r="B1" s="41" t="s">
        <v>89</v>
      </c>
      <c r="C1" s="41" t="s">
        <v>90</v>
      </c>
      <c r="D1" s="41" t="s">
        <v>326</v>
      </c>
      <c r="E1" s="41" t="s">
        <v>327</v>
      </c>
      <c r="F1" s="41" t="s">
        <v>80</v>
      </c>
      <c r="G1" s="41" t="s">
        <v>328</v>
      </c>
      <c r="H1" s="41" t="s">
        <v>329</v>
      </c>
      <c r="I1" s="41" t="s">
        <v>183</v>
      </c>
      <c r="J1" s="41" t="s">
        <v>330</v>
      </c>
      <c r="K1" s="41" t="s">
        <v>199</v>
      </c>
      <c r="L1" s="41" t="s">
        <v>331</v>
      </c>
      <c r="M1" s="41" t="s">
        <v>332</v>
      </c>
      <c r="N1" s="41" t="s">
        <v>333</v>
      </c>
      <c r="O1" s="41" t="s">
        <v>334</v>
      </c>
      <c r="P1" s="41" t="s">
        <v>335</v>
      </c>
      <c r="Q1" s="42" t="s">
        <v>129</v>
      </c>
      <c r="R1" s="41" t="s">
        <v>336</v>
      </c>
      <c r="S1" s="41" t="s">
        <v>337</v>
      </c>
      <c r="T1" s="41" t="s">
        <v>338</v>
      </c>
      <c r="U1" s="41" t="s">
        <v>339</v>
      </c>
      <c r="V1" s="41" t="s">
        <v>340</v>
      </c>
      <c r="W1" s="41" t="s">
        <v>341</v>
      </c>
      <c r="X1" s="41" t="s">
        <v>342</v>
      </c>
      <c r="Y1" s="41" t="s">
        <v>332</v>
      </c>
      <c r="Z1" s="41" t="s">
        <v>343</v>
      </c>
      <c r="AA1" s="41" t="s">
        <v>344</v>
      </c>
      <c r="AB1" s="41" t="s">
        <v>345</v>
      </c>
      <c r="AC1" s="41" t="s">
        <v>346</v>
      </c>
      <c r="AD1" s="41" t="s">
        <v>333</v>
      </c>
      <c r="AE1" s="41" t="s">
        <v>347</v>
      </c>
    </row>
    <row r="2" spans="1:31" ht="45">
      <c r="A2" s="43" t="s">
        <v>118</v>
      </c>
      <c r="B2" s="44" t="s">
        <v>108</v>
      </c>
      <c r="C2" s="43" t="s">
        <v>348</v>
      </c>
      <c r="D2" s="44" t="s">
        <v>349</v>
      </c>
      <c r="E2" s="44" t="s">
        <v>350</v>
      </c>
      <c r="F2" s="44" t="s">
        <v>351</v>
      </c>
      <c r="G2" s="45"/>
      <c r="H2" s="45"/>
      <c r="I2" s="45" t="s">
        <v>197</v>
      </c>
      <c r="J2" s="45" t="s">
        <v>198</v>
      </c>
      <c r="K2" s="45" t="s">
        <v>199</v>
      </c>
      <c r="L2" s="45" t="s">
        <v>200</v>
      </c>
      <c r="M2" s="46" t="s">
        <v>201</v>
      </c>
      <c r="N2" s="45" t="s">
        <v>352</v>
      </c>
      <c r="O2" s="45" t="s">
        <v>157</v>
      </c>
      <c r="P2" s="44" t="s">
        <v>353</v>
      </c>
      <c r="Q2" s="44" t="s">
        <v>354</v>
      </c>
      <c r="R2" s="44" t="s">
        <v>355</v>
      </c>
      <c r="S2" s="44" t="s">
        <v>246</v>
      </c>
      <c r="T2" s="44" t="s">
        <v>247</v>
      </c>
      <c r="U2" s="45" t="s">
        <v>248</v>
      </c>
      <c r="V2" s="45" t="s">
        <v>249</v>
      </c>
      <c r="W2" s="45" t="s">
        <v>250</v>
      </c>
      <c r="X2" s="44" t="s">
        <v>251</v>
      </c>
      <c r="Y2" s="44" t="s">
        <v>252</v>
      </c>
      <c r="Z2" s="45" t="s">
        <v>246</v>
      </c>
      <c r="AA2" s="45">
        <v>15</v>
      </c>
      <c r="AB2" s="47" t="s">
        <v>356</v>
      </c>
      <c r="AC2" s="47" t="s">
        <v>254</v>
      </c>
      <c r="AD2" s="45" t="s">
        <v>357</v>
      </c>
      <c r="AE2" s="45" t="str">
        <f>""</f>
        <v/>
      </c>
    </row>
    <row r="3" spans="1:31" ht="45">
      <c r="A3" s="43" t="s">
        <v>358</v>
      </c>
      <c r="B3" s="43" t="s">
        <v>359</v>
      </c>
      <c r="C3" s="43" t="s">
        <v>109</v>
      </c>
      <c r="D3" s="44" t="s">
        <v>360</v>
      </c>
      <c r="E3" s="44" t="s">
        <v>361</v>
      </c>
      <c r="F3" s="44" t="s">
        <v>362</v>
      </c>
      <c r="G3" s="45"/>
      <c r="H3" s="45"/>
      <c r="I3" s="45" t="s">
        <v>363</v>
      </c>
      <c r="J3" s="45" t="s">
        <v>364</v>
      </c>
      <c r="K3" s="45" t="s">
        <v>365</v>
      </c>
      <c r="L3" s="45" t="s">
        <v>366</v>
      </c>
      <c r="M3" s="46" t="s">
        <v>367</v>
      </c>
      <c r="N3" s="45" t="s">
        <v>357</v>
      </c>
      <c r="O3" s="45" t="s">
        <v>368</v>
      </c>
      <c r="P3" s="44" t="s">
        <v>369</v>
      </c>
      <c r="Q3" s="44" t="s">
        <v>370</v>
      </c>
      <c r="R3" s="44" t="s">
        <v>371</v>
      </c>
      <c r="S3" s="44" t="s">
        <v>372</v>
      </c>
      <c r="T3" s="44" t="s">
        <v>373</v>
      </c>
      <c r="U3" s="45" t="s">
        <v>374</v>
      </c>
      <c r="V3" s="45" t="s">
        <v>375</v>
      </c>
      <c r="W3" s="45" t="s">
        <v>376</v>
      </c>
      <c r="X3" s="44" t="s">
        <v>377</v>
      </c>
      <c r="Y3" s="44" t="s">
        <v>378</v>
      </c>
      <c r="Z3" s="45" t="s">
        <v>372</v>
      </c>
      <c r="AA3" s="45">
        <v>0</v>
      </c>
      <c r="AB3" s="47" t="s">
        <v>379</v>
      </c>
      <c r="AC3" s="47" t="s">
        <v>380</v>
      </c>
      <c r="AD3" s="45" t="s">
        <v>277</v>
      </c>
      <c r="AE3" s="44"/>
    </row>
    <row r="4" spans="1:31" ht="60">
      <c r="A4" s="43" t="s">
        <v>104</v>
      </c>
      <c r="B4" s="43" t="s">
        <v>381</v>
      </c>
      <c r="C4" s="44" t="s">
        <v>382</v>
      </c>
      <c r="D4" s="44" t="s">
        <v>383</v>
      </c>
      <c r="E4" s="44" t="s">
        <v>384</v>
      </c>
      <c r="F4" s="44" t="s">
        <v>385</v>
      </c>
      <c r="G4" s="45"/>
      <c r="H4" s="45"/>
      <c r="I4" s="45" t="s">
        <v>386</v>
      </c>
      <c r="J4" s="45" t="s">
        <v>387</v>
      </c>
      <c r="K4" s="45" t="s">
        <v>387</v>
      </c>
      <c r="L4" s="45" t="s">
        <v>387</v>
      </c>
      <c r="M4" s="45" t="s">
        <v>387</v>
      </c>
      <c r="N4" s="46" t="s">
        <v>388</v>
      </c>
      <c r="O4" s="44"/>
      <c r="P4" s="44" t="s">
        <v>389</v>
      </c>
      <c r="Q4" s="44" t="s">
        <v>390</v>
      </c>
      <c r="R4" s="44"/>
      <c r="S4" s="44"/>
      <c r="T4" s="44"/>
      <c r="U4" s="44"/>
      <c r="V4" s="44" t="s">
        <v>391</v>
      </c>
      <c r="W4" s="44"/>
      <c r="X4" s="44"/>
      <c r="Y4" s="44" t="s">
        <v>392</v>
      </c>
      <c r="Z4" s="45" t="s">
        <v>247</v>
      </c>
      <c r="AA4" s="45">
        <v>15</v>
      </c>
      <c r="AB4" s="47" t="s">
        <v>393</v>
      </c>
      <c r="AC4" s="47" t="s">
        <v>394</v>
      </c>
      <c r="AD4" s="46" t="s">
        <v>395</v>
      </c>
      <c r="AE4" s="44"/>
    </row>
    <row r="5" spans="1:31" ht="45">
      <c r="A5" s="4"/>
      <c r="B5" s="43" t="s">
        <v>396</v>
      </c>
      <c r="C5" s="43" t="s">
        <v>397</v>
      </c>
      <c r="D5" s="4" t="s">
        <v>398</v>
      </c>
      <c r="E5" s="4" t="s">
        <v>399</v>
      </c>
      <c r="F5" s="48" t="s">
        <v>400</v>
      </c>
      <c r="G5" s="49"/>
      <c r="H5" s="49"/>
      <c r="I5" s="45" t="s">
        <v>387</v>
      </c>
      <c r="J5" s="45"/>
      <c r="K5" s="45"/>
      <c r="L5" s="45"/>
      <c r="M5" s="45"/>
      <c r="N5" s="45" t="s">
        <v>273</v>
      </c>
      <c r="O5" s="4"/>
      <c r="P5" s="44" t="s">
        <v>401</v>
      </c>
      <c r="Q5" s="44" t="s">
        <v>402</v>
      </c>
      <c r="R5" s="4"/>
      <c r="S5" s="4"/>
      <c r="T5" s="4"/>
      <c r="U5" s="4"/>
      <c r="V5" s="4"/>
      <c r="W5" s="4"/>
      <c r="X5" s="4"/>
      <c r="Y5" s="4"/>
      <c r="Z5" s="45" t="s">
        <v>373</v>
      </c>
      <c r="AA5" s="45">
        <v>0</v>
      </c>
      <c r="AB5" s="4"/>
      <c r="AC5" s="47" t="s">
        <v>403</v>
      </c>
      <c r="AD5" s="45"/>
      <c r="AE5" s="4"/>
    </row>
    <row r="6" spans="1:31" ht="30">
      <c r="A6" s="4"/>
      <c r="B6" s="44" t="s">
        <v>404</v>
      </c>
      <c r="C6" s="48" t="s">
        <v>405</v>
      </c>
      <c r="D6" s="4" t="s">
        <v>406</v>
      </c>
      <c r="E6" s="4" t="s">
        <v>407</v>
      </c>
      <c r="F6" s="48" t="s">
        <v>408</v>
      </c>
      <c r="G6" s="49"/>
      <c r="H6" s="49"/>
      <c r="I6" s="45"/>
      <c r="J6" s="45"/>
      <c r="K6" s="45"/>
      <c r="L6" s="45"/>
      <c r="M6" s="45"/>
      <c r="N6" s="45"/>
      <c r="O6" s="4"/>
      <c r="P6" s="44" t="s">
        <v>409</v>
      </c>
      <c r="Q6" s="44" t="s">
        <v>410</v>
      </c>
      <c r="R6" s="4"/>
      <c r="S6" s="4"/>
      <c r="T6" s="4"/>
      <c r="U6" s="4"/>
      <c r="V6" s="4"/>
      <c r="W6" s="4"/>
      <c r="X6" s="4"/>
      <c r="Y6" s="4"/>
      <c r="Z6" s="45" t="s">
        <v>248</v>
      </c>
      <c r="AA6" s="45">
        <v>15</v>
      </c>
      <c r="AB6" s="4"/>
      <c r="AC6" s="4"/>
      <c r="AD6" s="4"/>
      <c r="AE6" s="4"/>
    </row>
    <row r="7" spans="1:31" ht="60">
      <c r="A7" s="4"/>
      <c r="B7" s="48" t="s">
        <v>411</v>
      </c>
      <c r="C7" s="4" t="s">
        <v>130</v>
      </c>
      <c r="D7" s="4"/>
      <c r="E7" s="4" t="s">
        <v>412</v>
      </c>
      <c r="F7" s="4" t="s">
        <v>413</v>
      </c>
      <c r="G7" s="49"/>
      <c r="H7" s="49"/>
      <c r="I7" s="45"/>
      <c r="J7" s="45"/>
      <c r="K7" s="45"/>
      <c r="L7" s="45"/>
      <c r="M7" s="45"/>
      <c r="N7" s="45"/>
      <c r="O7" s="4"/>
      <c r="P7" s="44" t="s">
        <v>414</v>
      </c>
      <c r="Q7" s="4"/>
      <c r="R7" s="4"/>
      <c r="S7" s="4"/>
      <c r="T7" s="4"/>
      <c r="U7" s="4"/>
      <c r="V7" s="4"/>
      <c r="W7" s="4"/>
      <c r="X7" s="4"/>
      <c r="Y7" s="4"/>
      <c r="Z7" s="45" t="s">
        <v>374</v>
      </c>
      <c r="AA7" s="45">
        <v>0</v>
      </c>
      <c r="AB7" s="4"/>
      <c r="AC7" s="4"/>
      <c r="AD7" s="4"/>
      <c r="AE7" s="4"/>
    </row>
    <row r="8" spans="1:31">
      <c r="A8" s="4"/>
      <c r="B8" s="4" t="s">
        <v>129</v>
      </c>
      <c r="C8" s="4" t="s">
        <v>415</v>
      </c>
      <c r="D8" s="4"/>
      <c r="E8" s="4" t="s">
        <v>416</v>
      </c>
      <c r="F8" s="4" t="s">
        <v>417</v>
      </c>
      <c r="G8" s="49"/>
      <c r="H8" s="49"/>
      <c r="I8" s="45"/>
      <c r="J8" s="45"/>
      <c r="K8" s="45"/>
      <c r="L8" s="45"/>
      <c r="M8" s="45"/>
      <c r="N8" s="45"/>
      <c r="O8" s="4"/>
      <c r="P8" s="44" t="s">
        <v>418</v>
      </c>
      <c r="Q8" s="4"/>
      <c r="R8" s="4"/>
      <c r="S8" s="4"/>
      <c r="T8" s="4"/>
      <c r="U8" s="4"/>
      <c r="V8" s="4"/>
      <c r="W8" s="4"/>
      <c r="X8" s="4"/>
      <c r="Y8" s="4"/>
      <c r="Z8" s="45" t="s">
        <v>249</v>
      </c>
      <c r="AA8" s="45">
        <v>15</v>
      </c>
      <c r="AB8" s="4"/>
      <c r="AC8" s="4"/>
      <c r="AD8" s="4"/>
      <c r="AE8" s="4"/>
    </row>
    <row r="9" spans="1:31">
      <c r="A9" s="4"/>
      <c r="B9" s="4" t="s">
        <v>419</v>
      </c>
      <c r="C9" s="4"/>
      <c r="D9" s="4"/>
      <c r="E9" s="4" t="s">
        <v>420</v>
      </c>
      <c r="F9" s="4" t="s">
        <v>421</v>
      </c>
      <c r="G9" s="49"/>
      <c r="H9" s="49"/>
      <c r="I9" s="45"/>
      <c r="J9" s="45"/>
      <c r="K9" s="45"/>
      <c r="L9" s="45"/>
      <c r="M9" s="45"/>
      <c r="N9" s="45"/>
      <c r="O9" s="4"/>
      <c r="P9" s="44" t="s">
        <v>422</v>
      </c>
      <c r="Q9" s="4"/>
      <c r="R9" s="4"/>
      <c r="S9" s="4"/>
      <c r="T9" s="4"/>
      <c r="U9" s="4"/>
      <c r="V9" s="4"/>
      <c r="W9" s="4"/>
      <c r="X9" s="4"/>
      <c r="Y9" s="4"/>
      <c r="Z9" s="45" t="s">
        <v>375</v>
      </c>
      <c r="AA9" s="45">
        <v>10</v>
      </c>
      <c r="AB9" s="4"/>
      <c r="AC9" s="4"/>
      <c r="AD9" s="4"/>
      <c r="AE9" s="4"/>
    </row>
    <row r="10" spans="1:31">
      <c r="A10" s="4"/>
      <c r="B10" s="4" t="s">
        <v>423</v>
      </c>
      <c r="C10" s="4"/>
      <c r="D10" s="4"/>
      <c r="E10" s="4" t="s">
        <v>424</v>
      </c>
      <c r="F10" s="4" t="s">
        <v>425</v>
      </c>
      <c r="G10" s="49"/>
      <c r="H10" s="49"/>
      <c r="I10" s="45"/>
      <c r="J10" s="45"/>
      <c r="K10" s="45"/>
      <c r="L10" s="45"/>
      <c r="M10" s="45"/>
      <c r="N10" s="45"/>
      <c r="O10" s="4"/>
      <c r="P10" s="4"/>
      <c r="Q10" s="4"/>
      <c r="R10" s="4"/>
      <c r="S10" s="4"/>
      <c r="T10" s="4"/>
      <c r="U10" s="4"/>
      <c r="V10" s="4"/>
      <c r="W10" s="4"/>
      <c r="X10" s="4"/>
      <c r="Y10" s="4"/>
      <c r="Z10" s="45" t="s">
        <v>391</v>
      </c>
      <c r="AA10" s="45">
        <v>0</v>
      </c>
      <c r="AB10" s="4"/>
      <c r="AC10" s="4"/>
      <c r="AD10" s="4"/>
      <c r="AE10" s="4"/>
    </row>
    <row r="11" spans="1:31">
      <c r="A11" s="4"/>
      <c r="B11" s="4" t="s">
        <v>426</v>
      </c>
      <c r="C11" s="4"/>
      <c r="D11" s="4"/>
      <c r="E11" s="4" t="s">
        <v>427</v>
      </c>
      <c r="F11" s="4" t="s">
        <v>428</v>
      </c>
      <c r="G11" s="49"/>
      <c r="H11" s="49"/>
      <c r="I11" s="45"/>
      <c r="J11" s="45"/>
      <c r="K11" s="45"/>
      <c r="L11" s="45"/>
      <c r="M11" s="45"/>
      <c r="N11" s="45"/>
      <c r="O11" s="4"/>
      <c r="P11" s="4"/>
      <c r="Q11" s="4"/>
      <c r="R11" s="4"/>
      <c r="S11" s="4"/>
      <c r="T11" s="4"/>
      <c r="U11" s="4"/>
      <c r="V11" s="4"/>
      <c r="W11" s="4"/>
      <c r="X11" s="4"/>
      <c r="Y11" s="4"/>
      <c r="Z11" s="45" t="s">
        <v>250</v>
      </c>
      <c r="AA11" s="45">
        <v>15</v>
      </c>
      <c r="AB11" s="4"/>
      <c r="AC11" s="4"/>
      <c r="AD11" s="4"/>
      <c r="AE11" s="4"/>
    </row>
    <row r="12" spans="1:31">
      <c r="A12" s="4"/>
      <c r="B12" s="4"/>
      <c r="C12" s="4"/>
      <c r="D12" s="4"/>
      <c r="E12" s="4"/>
      <c r="F12" s="4" t="s">
        <v>429</v>
      </c>
      <c r="G12" s="49"/>
      <c r="H12" s="49"/>
      <c r="I12" s="45"/>
      <c r="J12" s="45"/>
      <c r="K12" s="45"/>
      <c r="L12" s="45"/>
      <c r="M12" s="45"/>
      <c r="N12" s="45"/>
      <c r="O12" s="4"/>
      <c r="P12" s="4"/>
      <c r="Q12" s="4"/>
      <c r="R12" s="4"/>
      <c r="S12" s="4"/>
      <c r="T12" s="4"/>
      <c r="U12" s="4"/>
      <c r="V12" s="4"/>
      <c r="W12" s="4"/>
      <c r="X12" s="4"/>
      <c r="Y12" s="4"/>
      <c r="Z12" s="45" t="s">
        <v>376</v>
      </c>
      <c r="AA12" s="45">
        <v>0</v>
      </c>
      <c r="AB12" s="4"/>
      <c r="AC12" s="4"/>
      <c r="AD12" s="4"/>
      <c r="AE12" s="4"/>
    </row>
    <row r="13" spans="1:31">
      <c r="A13" s="4"/>
      <c r="B13" s="4"/>
      <c r="C13" s="4"/>
      <c r="D13" s="4"/>
      <c r="E13" s="4"/>
      <c r="F13" s="4" t="s">
        <v>430</v>
      </c>
      <c r="G13" s="49"/>
      <c r="H13" s="49"/>
      <c r="I13" s="45"/>
      <c r="J13" s="45"/>
      <c r="K13" s="45"/>
      <c r="L13" s="45"/>
      <c r="M13" s="45"/>
      <c r="N13" s="45"/>
      <c r="O13" s="4"/>
      <c r="P13" s="4"/>
      <c r="Q13" s="4"/>
      <c r="R13" s="4"/>
      <c r="S13" s="4"/>
      <c r="T13" s="4"/>
      <c r="U13" s="4"/>
      <c r="V13" s="4"/>
      <c r="W13" s="4"/>
      <c r="X13" s="4"/>
      <c r="Y13" s="4"/>
      <c r="Z13" s="45" t="s">
        <v>251</v>
      </c>
      <c r="AA13" s="45">
        <v>15</v>
      </c>
      <c r="AB13" s="4"/>
      <c r="AC13" s="4"/>
      <c r="AD13" s="4"/>
      <c r="AE13" s="4"/>
    </row>
    <row r="14" spans="1:31">
      <c r="A14" s="4"/>
      <c r="B14" s="4"/>
      <c r="C14" s="4"/>
      <c r="D14" s="4"/>
      <c r="E14" s="4"/>
      <c r="F14" s="4" t="s">
        <v>431</v>
      </c>
      <c r="G14" s="49"/>
      <c r="H14" s="49"/>
      <c r="I14" s="45"/>
      <c r="J14" s="45"/>
      <c r="K14" s="45"/>
      <c r="L14" s="45"/>
      <c r="M14" s="45"/>
      <c r="N14" s="45"/>
      <c r="O14" s="4"/>
      <c r="P14" s="4"/>
      <c r="Q14" s="4"/>
      <c r="R14" s="4"/>
      <c r="S14" s="4"/>
      <c r="T14" s="4"/>
      <c r="U14" s="4"/>
      <c r="V14" s="4"/>
      <c r="W14" s="4"/>
      <c r="X14" s="4"/>
      <c r="Y14" s="4"/>
      <c r="Z14" s="45" t="s">
        <v>377</v>
      </c>
      <c r="AA14" s="45">
        <v>0</v>
      </c>
      <c r="AB14" s="4"/>
      <c r="AC14" s="4"/>
      <c r="AD14" s="4"/>
      <c r="AE14" s="4"/>
    </row>
    <row r="15" spans="1:31">
      <c r="A15" s="4"/>
      <c r="B15" s="4"/>
      <c r="C15" s="4"/>
      <c r="D15" s="4"/>
      <c r="E15" s="4"/>
      <c r="F15" s="4" t="s">
        <v>432</v>
      </c>
      <c r="G15" s="49"/>
      <c r="H15" s="49"/>
      <c r="I15" s="45"/>
      <c r="J15" s="45"/>
      <c r="K15" s="45"/>
      <c r="L15" s="45"/>
      <c r="M15" s="45"/>
      <c r="N15" s="45"/>
      <c r="O15" s="4"/>
      <c r="P15" s="4"/>
      <c r="Q15" s="4"/>
      <c r="R15" s="4"/>
      <c r="S15" s="4"/>
      <c r="T15" s="4"/>
      <c r="U15" s="4"/>
      <c r="V15" s="4"/>
      <c r="W15" s="4"/>
      <c r="X15" s="4"/>
      <c r="Y15" s="4"/>
      <c r="Z15" s="45" t="s">
        <v>252</v>
      </c>
      <c r="AA15" s="45">
        <v>10</v>
      </c>
      <c r="AB15" s="4"/>
      <c r="AC15" s="4"/>
      <c r="AD15" s="4"/>
      <c r="AE15" s="4"/>
    </row>
    <row r="16" spans="1:31">
      <c r="A16" s="4"/>
      <c r="B16" s="4"/>
      <c r="C16" s="4"/>
      <c r="D16" s="4"/>
      <c r="E16" s="4"/>
      <c r="F16" s="4" t="s">
        <v>6</v>
      </c>
      <c r="G16" s="49"/>
      <c r="H16" s="49"/>
      <c r="I16" s="45"/>
      <c r="J16" s="45"/>
      <c r="K16" s="45"/>
      <c r="L16" s="45"/>
      <c r="M16" s="45"/>
      <c r="N16" s="45"/>
      <c r="O16" s="4"/>
      <c r="P16" s="4"/>
      <c r="Q16" s="4"/>
      <c r="R16" s="4"/>
      <c r="S16" s="4"/>
      <c r="T16" s="4"/>
      <c r="U16" s="4"/>
      <c r="V16" s="4"/>
      <c r="W16" s="4"/>
      <c r="X16" s="4"/>
      <c r="Y16" s="4"/>
      <c r="Z16" s="45" t="s">
        <v>378</v>
      </c>
      <c r="AA16" s="45">
        <v>5</v>
      </c>
      <c r="AB16" s="4"/>
      <c r="AC16" s="4"/>
      <c r="AD16" s="4"/>
      <c r="AE16" s="4"/>
    </row>
    <row r="17" spans="1:31">
      <c r="A17" s="4"/>
      <c r="B17" s="4"/>
      <c r="C17" s="4"/>
      <c r="D17" s="4"/>
      <c r="E17" s="4"/>
      <c r="F17" s="4" t="s">
        <v>433</v>
      </c>
      <c r="G17" s="49"/>
      <c r="H17" s="49"/>
      <c r="I17" s="45"/>
      <c r="J17" s="45"/>
      <c r="K17" s="45"/>
      <c r="L17" s="45"/>
      <c r="M17" s="45"/>
      <c r="N17" s="45"/>
      <c r="O17" s="4"/>
      <c r="P17" s="4"/>
      <c r="Q17" s="4"/>
      <c r="R17" s="4"/>
      <c r="S17" s="4"/>
      <c r="T17" s="4"/>
      <c r="U17" s="4"/>
      <c r="V17" s="4"/>
      <c r="W17" s="4"/>
      <c r="X17" s="4"/>
      <c r="Y17" s="4"/>
      <c r="Z17" s="45" t="s">
        <v>392</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434</v>
      </c>
      <c r="B1" s="51" t="s">
        <v>328</v>
      </c>
      <c r="C1" s="51" t="s">
        <v>435</v>
      </c>
      <c r="D1" s="51" t="s">
        <v>436</v>
      </c>
      <c r="E1" s="52"/>
      <c r="F1" s="52"/>
      <c r="G1" s="52"/>
      <c r="H1" s="52"/>
      <c r="I1" s="52"/>
      <c r="J1" s="52"/>
      <c r="K1" s="52"/>
      <c r="L1" s="52"/>
      <c r="M1" s="52"/>
      <c r="N1" s="52"/>
      <c r="O1" s="52"/>
      <c r="P1" s="52"/>
      <c r="Q1" s="52"/>
      <c r="R1" s="52"/>
      <c r="S1" s="52"/>
      <c r="T1" s="52"/>
      <c r="U1" s="52"/>
      <c r="V1" s="52"/>
      <c r="W1" s="52"/>
      <c r="X1" s="52"/>
      <c r="Y1" s="52"/>
      <c r="Z1" s="52"/>
    </row>
    <row r="2" spans="1:26" ht="99">
      <c r="A2" s="53" t="s">
        <v>351</v>
      </c>
      <c r="B2" s="54" t="s">
        <v>437</v>
      </c>
      <c r="C2" s="54" t="s">
        <v>438</v>
      </c>
      <c r="D2" s="54" t="s">
        <v>439</v>
      </c>
      <c r="E2" s="55"/>
      <c r="F2" s="55"/>
      <c r="G2" s="55"/>
      <c r="H2" s="55"/>
      <c r="I2" s="55"/>
      <c r="J2" s="55"/>
      <c r="K2" s="55"/>
      <c r="L2" s="55"/>
      <c r="M2" s="55"/>
      <c r="N2" s="55"/>
      <c r="O2" s="55"/>
      <c r="P2" s="55"/>
      <c r="Q2" s="55"/>
      <c r="R2" s="55"/>
      <c r="S2" s="55"/>
      <c r="T2" s="55"/>
      <c r="U2" s="55"/>
      <c r="V2" s="55"/>
      <c r="W2" s="55"/>
      <c r="X2" s="55"/>
      <c r="Y2" s="55"/>
      <c r="Z2" s="55"/>
    </row>
    <row r="3" spans="1:26" ht="117">
      <c r="A3" s="53" t="s">
        <v>362</v>
      </c>
      <c r="B3" s="54" t="s">
        <v>440</v>
      </c>
      <c r="C3" s="54" t="s">
        <v>441</v>
      </c>
      <c r="D3" s="54" t="s">
        <v>442</v>
      </c>
      <c r="E3" s="55"/>
      <c r="F3" s="55"/>
      <c r="G3" s="55"/>
      <c r="H3" s="55"/>
      <c r="I3" s="55"/>
      <c r="J3" s="55"/>
      <c r="K3" s="55"/>
      <c r="L3" s="55"/>
      <c r="M3" s="55"/>
      <c r="N3" s="55"/>
      <c r="O3" s="55"/>
      <c r="P3" s="55"/>
      <c r="Q3" s="55"/>
      <c r="R3" s="55"/>
      <c r="S3" s="55"/>
      <c r="T3" s="55"/>
      <c r="U3" s="55"/>
      <c r="V3" s="55"/>
      <c r="W3" s="55"/>
      <c r="X3" s="55"/>
      <c r="Y3" s="55"/>
      <c r="Z3" s="55"/>
    </row>
    <row r="4" spans="1:26" ht="63">
      <c r="A4" s="53" t="s">
        <v>413</v>
      </c>
      <c r="B4" s="54" t="s">
        <v>443</v>
      </c>
      <c r="C4" s="54" t="s">
        <v>444</v>
      </c>
      <c r="D4" s="54" t="s">
        <v>445</v>
      </c>
      <c r="E4" s="55"/>
      <c r="F4" s="55"/>
      <c r="G4" s="55"/>
      <c r="H4" s="55"/>
      <c r="I4" s="55"/>
      <c r="J4" s="55"/>
      <c r="K4" s="55"/>
      <c r="L4" s="55"/>
      <c r="M4" s="55"/>
      <c r="N4" s="55"/>
      <c r="O4" s="55"/>
      <c r="P4" s="55"/>
      <c r="Q4" s="55"/>
      <c r="R4" s="55"/>
      <c r="S4" s="55"/>
      <c r="T4" s="55"/>
      <c r="U4" s="55"/>
      <c r="V4" s="55"/>
      <c r="W4" s="55"/>
      <c r="X4" s="55"/>
      <c r="Y4" s="55"/>
      <c r="Z4" s="55"/>
    </row>
    <row r="5" spans="1:26" ht="45">
      <c r="A5" s="53" t="s">
        <v>417</v>
      </c>
      <c r="B5" s="54" t="s">
        <v>446</v>
      </c>
      <c r="C5" s="54" t="s">
        <v>447</v>
      </c>
      <c r="D5" s="54" t="s">
        <v>448</v>
      </c>
      <c r="E5" s="55"/>
      <c r="F5" s="55"/>
      <c r="G5" s="55"/>
      <c r="H5" s="55"/>
      <c r="I5" s="55"/>
      <c r="J5" s="55"/>
      <c r="K5" s="55"/>
      <c r="L5" s="55"/>
      <c r="M5" s="55"/>
      <c r="N5" s="55"/>
      <c r="O5" s="55"/>
      <c r="P5" s="55"/>
      <c r="Q5" s="55"/>
      <c r="R5" s="55"/>
      <c r="S5" s="55"/>
      <c r="T5" s="55"/>
      <c r="U5" s="55"/>
      <c r="V5" s="55"/>
      <c r="W5" s="55"/>
      <c r="X5" s="55"/>
      <c r="Y5" s="55"/>
      <c r="Z5" s="55"/>
    </row>
    <row r="6" spans="1:26" ht="63">
      <c r="A6" s="53" t="s">
        <v>421</v>
      </c>
      <c r="B6" s="54" t="s">
        <v>449</v>
      </c>
      <c r="C6" s="54" t="s">
        <v>450</v>
      </c>
      <c r="D6" s="54" t="s">
        <v>445</v>
      </c>
      <c r="E6" s="55"/>
      <c r="F6" s="55"/>
      <c r="G6" s="55"/>
      <c r="H6" s="55"/>
      <c r="I6" s="55"/>
      <c r="J6" s="55"/>
      <c r="K6" s="55"/>
      <c r="L6" s="55"/>
      <c r="M6" s="55"/>
      <c r="N6" s="55"/>
      <c r="O6" s="55"/>
      <c r="P6" s="55"/>
      <c r="Q6" s="55"/>
      <c r="R6" s="55"/>
      <c r="S6" s="55"/>
      <c r="T6" s="55"/>
      <c r="U6" s="55"/>
      <c r="V6" s="55"/>
      <c r="W6" s="55"/>
      <c r="X6" s="55"/>
      <c r="Y6" s="55"/>
      <c r="Z6" s="55"/>
    </row>
    <row r="7" spans="1:26" ht="120" customHeight="1">
      <c r="A7" s="53" t="s">
        <v>400</v>
      </c>
      <c r="B7" s="54" t="s">
        <v>451</v>
      </c>
      <c r="C7" s="54" t="s">
        <v>452</v>
      </c>
      <c r="D7" s="54" t="s">
        <v>453</v>
      </c>
      <c r="E7" s="55"/>
      <c r="F7" s="55"/>
      <c r="G7" s="55"/>
      <c r="H7" s="55"/>
      <c r="I7" s="55"/>
      <c r="J7" s="55"/>
      <c r="K7" s="55"/>
      <c r="L7" s="55"/>
      <c r="M7" s="55"/>
      <c r="N7" s="55"/>
      <c r="O7" s="55"/>
      <c r="P7" s="55"/>
      <c r="Q7" s="55"/>
      <c r="R7" s="55"/>
      <c r="S7" s="55"/>
      <c r="T7" s="55"/>
      <c r="U7" s="55"/>
      <c r="V7" s="55"/>
      <c r="W7" s="55"/>
      <c r="X7" s="55"/>
      <c r="Y7" s="55"/>
      <c r="Z7" s="55"/>
    </row>
    <row r="8" spans="1:26" ht="54">
      <c r="A8" s="53" t="s">
        <v>385</v>
      </c>
      <c r="B8" s="54" t="s">
        <v>454</v>
      </c>
      <c r="C8" s="54" t="s">
        <v>455</v>
      </c>
      <c r="D8" s="54" t="s">
        <v>442</v>
      </c>
      <c r="E8" s="55"/>
      <c r="F8" s="55"/>
      <c r="G8" s="55"/>
      <c r="H8" s="55"/>
      <c r="I8" s="55"/>
      <c r="J8" s="55"/>
      <c r="K8" s="55"/>
      <c r="L8" s="55"/>
      <c r="M8" s="55"/>
      <c r="N8" s="55"/>
      <c r="O8" s="55"/>
      <c r="P8" s="55"/>
      <c r="Q8" s="55"/>
      <c r="R8" s="55"/>
      <c r="S8" s="55"/>
      <c r="T8" s="55"/>
      <c r="U8" s="55"/>
      <c r="V8" s="55"/>
      <c r="W8" s="55"/>
      <c r="X8" s="55"/>
      <c r="Y8" s="55"/>
      <c r="Z8" s="55"/>
    </row>
    <row r="9" spans="1:26" ht="63">
      <c r="A9" s="53" t="s">
        <v>408</v>
      </c>
      <c r="B9" s="54" t="s">
        <v>456</v>
      </c>
      <c r="C9" s="54" t="s">
        <v>457</v>
      </c>
      <c r="D9" s="54" t="s">
        <v>458</v>
      </c>
      <c r="E9" s="55"/>
      <c r="F9" s="55"/>
      <c r="G9" s="55"/>
      <c r="H9" s="55"/>
      <c r="I9" s="55"/>
      <c r="J9" s="55"/>
      <c r="K9" s="55"/>
      <c r="L9" s="55"/>
      <c r="M9" s="55"/>
      <c r="N9" s="55"/>
      <c r="O9" s="55"/>
      <c r="P9" s="55"/>
      <c r="Q9" s="55"/>
      <c r="R9" s="55"/>
      <c r="S9" s="55"/>
      <c r="T9" s="55"/>
      <c r="U9" s="55"/>
      <c r="V9" s="55"/>
      <c r="W9" s="55"/>
      <c r="X9" s="55"/>
      <c r="Y9" s="55"/>
      <c r="Z9" s="55"/>
    </row>
    <row r="10" spans="1:26" ht="63">
      <c r="A10" s="53" t="s">
        <v>425</v>
      </c>
      <c r="B10" s="54" t="s">
        <v>459</v>
      </c>
      <c r="C10" s="54" t="s">
        <v>460</v>
      </c>
      <c r="D10" s="54" t="s">
        <v>445</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428</v>
      </c>
      <c r="B11" s="54" t="s">
        <v>461</v>
      </c>
      <c r="C11" s="54" t="s">
        <v>462</v>
      </c>
      <c r="D11" s="54" t="s">
        <v>445</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429</v>
      </c>
      <c r="B12" s="54" t="s">
        <v>463</v>
      </c>
      <c r="C12" s="54" t="s">
        <v>464</v>
      </c>
      <c r="D12" s="54" t="s">
        <v>445</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430</v>
      </c>
      <c r="B13" s="54" t="s">
        <v>465</v>
      </c>
      <c r="C13" s="54" t="s">
        <v>466</v>
      </c>
      <c r="D13" s="54" t="s">
        <v>445</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431</v>
      </c>
      <c r="B14" s="54" t="s">
        <v>467</v>
      </c>
      <c r="C14" s="54" t="s">
        <v>468</v>
      </c>
      <c r="D14" s="54" t="s">
        <v>445</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432</v>
      </c>
      <c r="B15" s="54" t="s">
        <v>469</v>
      </c>
      <c r="C15" s="54" t="s">
        <v>470</v>
      </c>
      <c r="D15" s="54" t="s">
        <v>471</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433</v>
      </c>
      <c r="B16" s="56"/>
      <c r="C16" s="56"/>
      <c r="D16" s="54" t="s">
        <v>453</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6</v>
      </c>
      <c r="B17" s="54" t="s">
        <v>472</v>
      </c>
      <c r="C17" s="54" t="s">
        <v>473</v>
      </c>
      <c r="D17" s="54" t="s">
        <v>445</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32.140625" customWidth="1"/>
    <col min="20" max="20" width="20.85546875" customWidth="1"/>
    <col min="21" max="21" width="17.42578125" customWidth="1"/>
    <col min="22" max="22" width="48.7109375" customWidth="1"/>
    <col min="23" max="26" width="10.7109375" customWidth="1"/>
  </cols>
  <sheetData>
    <row r="1" spans="1:26" ht="16.5" customHeight="1">
      <c r="A1" s="94"/>
      <c r="B1" s="68"/>
      <c r="C1" s="95" t="s">
        <v>0</v>
      </c>
      <c r="D1" s="74"/>
      <c r="E1" s="74"/>
      <c r="F1" s="74"/>
      <c r="G1" s="74"/>
      <c r="H1" s="74"/>
      <c r="I1" s="74"/>
      <c r="J1" s="74"/>
      <c r="K1" s="74"/>
      <c r="L1" s="74"/>
      <c r="M1" s="74"/>
      <c r="N1" s="74"/>
      <c r="O1" s="74"/>
      <c r="P1" s="74"/>
      <c r="Q1" s="74"/>
      <c r="R1" s="74"/>
      <c r="S1" s="74"/>
      <c r="T1" s="74"/>
      <c r="U1" s="68"/>
      <c r="V1" s="12" t="s">
        <v>75</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76</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77</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78</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6" t="s">
        <v>79</v>
      </c>
      <c r="B6" s="92" t="s">
        <v>80</v>
      </c>
      <c r="C6" s="97" t="s">
        <v>81</v>
      </c>
      <c r="D6" s="59"/>
      <c r="E6" s="59"/>
      <c r="F6" s="59"/>
      <c r="G6" s="59"/>
      <c r="H6" s="59"/>
      <c r="I6" s="59"/>
      <c r="J6" s="60"/>
      <c r="K6" s="97" t="s">
        <v>82</v>
      </c>
      <c r="L6" s="59"/>
      <c r="M6" s="59"/>
      <c r="N6" s="59"/>
      <c r="O6" s="59"/>
      <c r="P6" s="60"/>
      <c r="Q6" s="97" t="s">
        <v>83</v>
      </c>
      <c r="R6" s="59"/>
      <c r="S6" s="59"/>
      <c r="T6" s="59"/>
      <c r="U6" s="59"/>
      <c r="V6" s="60"/>
      <c r="W6" s="4"/>
      <c r="X6" s="4"/>
      <c r="Y6" s="4"/>
      <c r="Z6" s="4"/>
    </row>
    <row r="7" spans="1:26" ht="18" customHeight="1">
      <c r="A7" s="83"/>
      <c r="B7" s="83"/>
      <c r="C7" s="91" t="s">
        <v>84</v>
      </c>
      <c r="D7" s="91" t="s">
        <v>85</v>
      </c>
      <c r="E7" s="91" t="s">
        <v>86</v>
      </c>
      <c r="F7" s="91" t="s">
        <v>87</v>
      </c>
      <c r="G7" s="98" t="s">
        <v>88</v>
      </c>
      <c r="H7" s="91" t="s">
        <v>89</v>
      </c>
      <c r="I7" s="91" t="s">
        <v>90</v>
      </c>
      <c r="J7" s="91" t="s">
        <v>91</v>
      </c>
      <c r="K7" s="93" t="s">
        <v>92</v>
      </c>
      <c r="L7" s="92" t="s">
        <v>93</v>
      </c>
      <c r="M7" s="99" t="s">
        <v>94</v>
      </c>
      <c r="N7" s="93" t="s">
        <v>95</v>
      </c>
      <c r="O7" s="92" t="s">
        <v>93</v>
      </c>
      <c r="P7" s="93" t="s">
        <v>96</v>
      </c>
      <c r="Q7" s="91" t="s">
        <v>97</v>
      </c>
      <c r="R7" s="91" t="s">
        <v>98</v>
      </c>
      <c r="S7" s="91" t="s">
        <v>99</v>
      </c>
      <c r="T7" s="91" t="s">
        <v>100</v>
      </c>
      <c r="U7" s="93" t="s">
        <v>101</v>
      </c>
      <c r="V7" s="91" t="s">
        <v>102</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0">
        <v>1</v>
      </c>
      <c r="B9" s="85" t="str">
        <f>IF(C9="","",
IF('1. Punto de Partida'!$C$6="","",'1. Punto de Partida'!$C$6))</f>
        <v>Evaluación independiente</v>
      </c>
      <c r="C9" s="85" t="s">
        <v>103</v>
      </c>
      <c r="D9" s="85" t="s">
        <v>104</v>
      </c>
      <c r="E9" s="85" t="s">
        <v>105</v>
      </c>
      <c r="F9" s="85" t="s">
        <v>106</v>
      </c>
      <c r="G9" s="85" t="s">
        <v>107</v>
      </c>
      <c r="H9" s="85" t="s">
        <v>108</v>
      </c>
      <c r="I9" s="85" t="s">
        <v>109</v>
      </c>
      <c r="J9" s="85" t="s">
        <v>110</v>
      </c>
      <c r="K9" s="86" t="str">
        <f>IFERROR(MID(J9,1,SEARCH(":",J9,1)-1),"")</f>
        <v>Media</v>
      </c>
      <c r="L9" s="87">
        <f>IF(OR(K9="Rara vez",K9="Muy Baja"),0.2,
IF(OR(K9="Improbable",K9="Baja"),0.4,
IF(OR(K9="Posible",K9="Media"),0.6,
IF(OR(K9="Probable",K9="Alta"),0.8,
IF(OR(K9="Casi seguro",K9="Muy Alta"),1,"")))))</f>
        <v>0.6</v>
      </c>
      <c r="M9" s="88" t="s">
        <v>111</v>
      </c>
      <c r="N9" s="8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87">
        <f>IF(N9="Leve",0.2,
IF(N9="Menor",0.4,
IF(N9="Moderado",0.6,
IF(N9="Mayor",0.8,
IF(N9="Catastrófico",1,"")))))</f>
        <v>0.8</v>
      </c>
      <c r="P9" s="8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89" t="s">
        <v>112</v>
      </c>
      <c r="R9" s="89" t="s">
        <v>113</v>
      </c>
      <c r="S9" s="89" t="s">
        <v>114</v>
      </c>
      <c r="T9" s="89" t="s">
        <v>115</v>
      </c>
      <c r="U9" s="85" t="str">
        <f>IF(S9="","","Cuatrimestral")</f>
        <v>Cuatrimestral</v>
      </c>
      <c r="V9" s="85" t="s">
        <v>116</v>
      </c>
      <c r="W9" s="4"/>
      <c r="X9" s="4"/>
      <c r="Y9" s="4"/>
      <c r="Z9" s="4"/>
    </row>
    <row r="10" spans="1:26" ht="16.5" customHeight="1">
      <c r="A10" s="83"/>
      <c r="B10" s="83"/>
      <c r="C10" s="83"/>
      <c r="D10" s="83"/>
      <c r="E10" s="83"/>
      <c r="F10" s="83"/>
      <c r="G10" s="83"/>
      <c r="H10" s="83"/>
      <c r="I10" s="83"/>
      <c r="J10" s="83"/>
      <c r="K10" s="83"/>
      <c r="L10" s="83"/>
      <c r="M10" s="83"/>
      <c r="N10" s="83"/>
      <c r="O10" s="83"/>
      <c r="P10" s="83"/>
      <c r="Q10" s="83"/>
      <c r="R10" s="83"/>
      <c r="S10" s="83"/>
      <c r="T10" s="83"/>
      <c r="U10" s="83"/>
      <c r="V10" s="83"/>
      <c r="W10" s="4"/>
      <c r="X10" s="4"/>
      <c r="Y10" s="4"/>
      <c r="Z10" s="4"/>
    </row>
    <row r="11" spans="1:26" ht="140.2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0">
        <v>2</v>
      </c>
      <c r="B12" s="85" t="str">
        <f>IF(C12="","",
IF('1. Punto de Partida'!$C$6="","",'1. Punto de Partida'!$C$6))</f>
        <v>Evaluación independiente</v>
      </c>
      <c r="C12" s="85" t="s">
        <v>117</v>
      </c>
      <c r="D12" s="85" t="s">
        <v>118</v>
      </c>
      <c r="E12" s="85" t="s">
        <v>119</v>
      </c>
      <c r="F12" s="85" t="s">
        <v>120</v>
      </c>
      <c r="G12" s="85" t="s">
        <v>121</v>
      </c>
      <c r="H12" s="85" t="s">
        <v>108</v>
      </c>
      <c r="I12" s="85" t="s">
        <v>109</v>
      </c>
      <c r="J12" s="85" t="s">
        <v>110</v>
      </c>
      <c r="K12" s="86" t="str">
        <f>IFERROR(MID(J12,1,SEARCH(":",J12,1)-1),"")</f>
        <v>Media</v>
      </c>
      <c r="L12" s="87">
        <f>IF(OR(K12="Rara vez",K12="Muy Baja"),0.2,
IF(OR(K12="Improbable",K12="Baja"),0.4,
IF(OR(K12="Posible",K12="Media"),0.6,
IF(OR(K12="Probable",K12="Alta"),0.8,
IF(OR(K12="Casi seguro",K12="Muy Alta"),1,"")))))</f>
        <v>0.6</v>
      </c>
      <c r="M12" s="88" t="s">
        <v>111</v>
      </c>
      <c r="N12" s="8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87">
        <f>IF(N12="Leve",0.2,
IF(N12="Menor",0.4,
IF(N12="Moderado",0.6,
IF(N12="Mayor",0.8,
IF(N12="Catastrófico",1,"")))))</f>
        <v>0.8</v>
      </c>
      <c r="P12" s="8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89" t="s">
        <v>122</v>
      </c>
      <c r="R12" s="89" t="s">
        <v>122</v>
      </c>
      <c r="S12" s="89" t="s">
        <v>122</v>
      </c>
      <c r="T12" s="89" t="s">
        <v>123</v>
      </c>
      <c r="U12" s="85" t="str">
        <f>IF(S12="","","Cuatrimestral")</f>
        <v>Cuatrimestral</v>
      </c>
      <c r="V12" s="85" t="s">
        <v>124</v>
      </c>
      <c r="W12" s="4"/>
      <c r="X12" s="4"/>
      <c r="Y12" s="4"/>
      <c r="Z12" s="4"/>
    </row>
    <row r="13" spans="1:26" ht="16.5" customHeight="1">
      <c r="A13" s="83"/>
      <c r="B13" s="83"/>
      <c r="C13" s="83"/>
      <c r="D13" s="83"/>
      <c r="E13" s="83"/>
      <c r="F13" s="83"/>
      <c r="G13" s="83"/>
      <c r="H13" s="83"/>
      <c r="I13" s="83"/>
      <c r="J13" s="83"/>
      <c r="K13" s="83"/>
      <c r="L13" s="83"/>
      <c r="M13" s="83"/>
      <c r="N13" s="83"/>
      <c r="O13" s="83"/>
      <c r="P13" s="83"/>
      <c r="Q13" s="83"/>
      <c r="R13" s="83"/>
      <c r="S13" s="83"/>
      <c r="T13" s="83"/>
      <c r="U13" s="83"/>
      <c r="V13" s="83"/>
      <c r="W13" s="4"/>
      <c r="X13" s="4"/>
      <c r="Y13" s="4"/>
      <c r="Z13" s="4"/>
    </row>
    <row r="14" spans="1:26" ht="73.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0">
        <v>3</v>
      </c>
      <c r="B15" s="85" t="str">
        <f>IF(C15="","",
IF('1. Punto de Partida'!$C$6="","",'1. Punto de Partida'!$C$6))</f>
        <v>Evaluación independiente</v>
      </c>
      <c r="C15" s="85" t="s">
        <v>125</v>
      </c>
      <c r="D15" s="85" t="s">
        <v>104</v>
      </c>
      <c r="E15" s="85" t="s">
        <v>126</v>
      </c>
      <c r="F15" s="85" t="s">
        <v>127</v>
      </c>
      <c r="G15" s="85" t="s">
        <v>128</v>
      </c>
      <c r="H15" s="85" t="s">
        <v>129</v>
      </c>
      <c r="I15" s="85" t="s">
        <v>130</v>
      </c>
      <c r="J15" s="85" t="s">
        <v>131</v>
      </c>
      <c r="K15" s="86" t="str">
        <f>IFERROR(MID(J15,1,SEARCH(":",J15,1)-1),"")</f>
        <v>Rara vez</v>
      </c>
      <c r="L15" s="87">
        <f>IF(OR(K15="Rara vez",K15="Muy Baja"),0.2,
IF(OR(K15="Improbable",K15="Baja"),0.4,
IF(OR(K15="Posible",K15="Media"),0.6,
IF(OR(K15="Probable",K15="Alta"),0.8,
IF(OR(K15="Casi seguro",K15="Muy Alta"),1,"")))))</f>
        <v>0.2</v>
      </c>
      <c r="M15" s="88"/>
      <c r="N15" s="8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87">
        <f>IF(N15="Leve",0.2,
IF(N15="Menor",0.4,
IF(N15="Moderado",0.6,
IF(N15="Mayor",0.8,
IF(N15="Catastrófico",1,"")))))</f>
        <v>1</v>
      </c>
      <c r="P15" s="8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89"/>
      <c r="R15" s="89"/>
      <c r="S15" s="89"/>
      <c r="T15" s="89"/>
      <c r="U15" s="85" t="str">
        <f>IF(S15="","","Cuatrimestral")</f>
        <v/>
      </c>
      <c r="V15" s="85"/>
      <c r="W15" s="4"/>
      <c r="X15" s="4"/>
      <c r="Y15" s="4"/>
      <c r="Z15" s="4"/>
    </row>
    <row r="16" spans="1:26" ht="16.5" customHeight="1">
      <c r="A16" s="83"/>
      <c r="B16" s="83"/>
      <c r="C16" s="83"/>
      <c r="D16" s="83"/>
      <c r="E16" s="83"/>
      <c r="F16" s="83"/>
      <c r="G16" s="83"/>
      <c r="H16" s="83"/>
      <c r="I16" s="83"/>
      <c r="J16" s="83"/>
      <c r="K16" s="83"/>
      <c r="L16" s="83"/>
      <c r="M16" s="83"/>
      <c r="N16" s="83"/>
      <c r="O16" s="83"/>
      <c r="P16" s="83"/>
      <c r="Q16" s="83"/>
      <c r="R16" s="83"/>
      <c r="S16" s="83"/>
      <c r="T16" s="83"/>
      <c r="U16" s="83"/>
      <c r="V16" s="83"/>
      <c r="W16" s="4"/>
      <c r="X16" s="4"/>
      <c r="Y16" s="4"/>
      <c r="Z16" s="4"/>
    </row>
    <row r="17" spans="1:26" ht="128.2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0">
        <v>4</v>
      </c>
      <c r="B18" s="85" t="str">
        <f>IF(C18="","",
IF('1. Punto de Partida'!$C$6="","",'1. Punto de Partida'!$C$6))</f>
        <v/>
      </c>
      <c r="C18" s="85"/>
      <c r="D18" s="85"/>
      <c r="E18" s="85"/>
      <c r="F18" s="85"/>
      <c r="G18" s="85"/>
      <c r="H18" s="85"/>
      <c r="I18" s="85"/>
      <c r="J18" s="85"/>
      <c r="K18" s="86" t="str">
        <f>IFERROR(MID(J18,1,SEARCH(":",J18,1)-1),"")</f>
        <v/>
      </c>
      <c r="L18" s="87" t="str">
        <f>IF(OR(K18="Rara vez",K18="Muy Baja"),0.2,
IF(OR(K18="Improbable",K18="Baja"),0.4,
IF(OR(K18="Posible",K18="Media"),0.6,
IF(OR(K18="Probable",K18="Alta"),0.8,
IF(OR(K18="Casi seguro",K18="Muy Alta"),1,"")))))</f>
        <v/>
      </c>
      <c r="M18" s="88"/>
      <c r="N18" s="8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7" t="str">
        <f>IF(N18="Leve",0.2,
IF(N18="Menor",0.4,
IF(N18="Moderado",0.6,
IF(N18="Mayor",0.8,
IF(N18="Catastrófico",1,"")))))</f>
        <v/>
      </c>
      <c r="P18" s="8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89"/>
      <c r="R18" s="89"/>
      <c r="S18" s="89"/>
      <c r="T18" s="89"/>
      <c r="U18" s="85" t="str">
        <f>IF(S18="","","Cuatrimestral")</f>
        <v/>
      </c>
      <c r="V18" s="85"/>
      <c r="W18" s="4"/>
      <c r="X18" s="4"/>
      <c r="Y18" s="4"/>
      <c r="Z18" s="4"/>
    </row>
    <row r="19" spans="1:26" ht="15" customHeight="1">
      <c r="A19" s="83"/>
      <c r="B19" s="83"/>
      <c r="C19" s="83"/>
      <c r="D19" s="83"/>
      <c r="E19" s="83"/>
      <c r="F19" s="83"/>
      <c r="G19" s="83"/>
      <c r="H19" s="83"/>
      <c r="I19" s="83"/>
      <c r="J19" s="83"/>
      <c r="K19" s="83"/>
      <c r="L19" s="83"/>
      <c r="M19" s="83"/>
      <c r="N19" s="83"/>
      <c r="O19" s="83"/>
      <c r="P19" s="83"/>
      <c r="Q19" s="83"/>
      <c r="R19" s="83"/>
      <c r="S19" s="83"/>
      <c r="T19" s="83"/>
      <c r="U19" s="83"/>
      <c r="V19" s="83"/>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0">
        <v>5</v>
      </c>
      <c r="B21" s="85" t="str">
        <f>IF(C21="","",
IF('1. Punto de Partida'!$C$6="","",'1. Punto de Partida'!$C$6))</f>
        <v/>
      </c>
      <c r="C21" s="85"/>
      <c r="D21" s="85"/>
      <c r="E21" s="85"/>
      <c r="F21" s="85"/>
      <c r="G21" s="85"/>
      <c r="H21" s="85"/>
      <c r="I21" s="85"/>
      <c r="J21" s="85"/>
      <c r="K21" s="86" t="str">
        <f>IFERROR(MID(J21,1,SEARCH(":",J21,1)-1),"")</f>
        <v/>
      </c>
      <c r="L21" s="87" t="str">
        <f>IF(OR(K21="Rara vez",K21="Muy Baja"),0.2,
IF(OR(K21="Improbable",K21="Baja"),0.4,
IF(OR(K21="Posible",K21="Media"),0.6,
IF(OR(K21="Probable",K21="Alta"),0.8,
IF(OR(K21="Casi seguro",K21="Muy Alta"),1,"")))))</f>
        <v/>
      </c>
      <c r="M21" s="88"/>
      <c r="N21" s="8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7" t="str">
        <f>IF(N21="Leve",0.2,
IF(N21="Menor",0.4,
IF(N21="Moderado",0.6,
IF(N21="Mayor",0.8,
IF(N21="Catastrófico",1,"")))))</f>
        <v/>
      </c>
      <c r="P21" s="8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9"/>
      <c r="R21" s="89"/>
      <c r="S21" s="89"/>
      <c r="T21" s="89"/>
      <c r="U21" s="85" t="str">
        <f>IF(S21="","","Cuatrimestral")</f>
        <v/>
      </c>
      <c r="V21" s="85"/>
      <c r="W21" s="4"/>
      <c r="X21" s="4"/>
      <c r="Y21" s="4"/>
      <c r="Z21" s="4"/>
    </row>
    <row r="22" spans="1:26" ht="15" customHeight="1">
      <c r="A22" s="83"/>
      <c r="B22" s="83"/>
      <c r="C22" s="83"/>
      <c r="D22" s="83"/>
      <c r="E22" s="83"/>
      <c r="F22" s="83"/>
      <c r="G22" s="83"/>
      <c r="H22" s="83"/>
      <c r="I22" s="83"/>
      <c r="J22" s="83"/>
      <c r="K22" s="83"/>
      <c r="L22" s="83"/>
      <c r="M22" s="83"/>
      <c r="N22" s="83"/>
      <c r="O22" s="83"/>
      <c r="P22" s="83"/>
      <c r="Q22" s="83"/>
      <c r="R22" s="83"/>
      <c r="S22" s="83"/>
      <c r="T22" s="83"/>
      <c r="U22" s="83"/>
      <c r="V22" s="83"/>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0">
        <v>6</v>
      </c>
      <c r="B24" s="85" t="str">
        <f>IF(C24="","",
IF('1. Punto de Partida'!$C$6="","",'1. Punto de Partida'!$C$6))</f>
        <v/>
      </c>
      <c r="C24" s="85"/>
      <c r="D24" s="85"/>
      <c r="E24" s="85"/>
      <c r="F24" s="85"/>
      <c r="G24" s="85"/>
      <c r="H24" s="85"/>
      <c r="I24" s="85"/>
      <c r="J24" s="85"/>
      <c r="K24" s="86" t="str">
        <f>IFERROR(MID(J24,1,SEARCH(":",J24,1)-1),"")</f>
        <v/>
      </c>
      <c r="L24" s="87" t="str">
        <f>IF(OR(K24="Rara vez",K24="Muy Baja"),0.2,
IF(OR(K24="Improbable",K24="Baja"),0.4,
IF(OR(K24="Posible",K24="Media"),0.6,
IF(OR(K24="Probable",K24="Alta"),0.8,
IF(OR(K24="Casi seguro",K24="Muy Alta"),1,"")))))</f>
        <v/>
      </c>
      <c r="M24" s="88"/>
      <c r="N24" s="8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7" t="str">
        <f>IF(N24="Leve",0.2,
IF(N24="Menor",0.4,
IF(N24="Moderado",0.6,
IF(N24="Mayor",0.8,
IF(N24="Catastrófico",1,"")))))</f>
        <v/>
      </c>
      <c r="P24" s="8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9"/>
      <c r="R24" s="89"/>
      <c r="S24" s="89"/>
      <c r="T24" s="89"/>
      <c r="U24" s="85" t="str">
        <f>IF(S24="","","Cuatrimestral")</f>
        <v/>
      </c>
      <c r="V24" s="85"/>
      <c r="W24" s="4"/>
      <c r="X24" s="4"/>
      <c r="Y24" s="4"/>
      <c r="Z24" s="4"/>
    </row>
    <row r="25" spans="1:26" ht="15" customHeight="1">
      <c r="A25" s="83"/>
      <c r="B25" s="83"/>
      <c r="C25" s="83"/>
      <c r="D25" s="83"/>
      <c r="E25" s="83"/>
      <c r="F25" s="83"/>
      <c r="G25" s="83"/>
      <c r="H25" s="83"/>
      <c r="I25" s="83"/>
      <c r="J25" s="83"/>
      <c r="K25" s="83"/>
      <c r="L25" s="83"/>
      <c r="M25" s="83"/>
      <c r="N25" s="83"/>
      <c r="O25" s="83"/>
      <c r="P25" s="83"/>
      <c r="Q25" s="83"/>
      <c r="R25" s="83"/>
      <c r="S25" s="83"/>
      <c r="T25" s="83"/>
      <c r="U25" s="83"/>
      <c r="V25" s="83"/>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0">
        <v>7</v>
      </c>
      <c r="B27" s="85" t="str">
        <f>IF(C27="","",
IF('1. Punto de Partida'!$C$6="","",'1. Punto de Partida'!$C$6))</f>
        <v/>
      </c>
      <c r="C27" s="85"/>
      <c r="D27" s="85"/>
      <c r="E27" s="85"/>
      <c r="F27" s="85"/>
      <c r="G27" s="85"/>
      <c r="H27" s="85"/>
      <c r="I27" s="85"/>
      <c r="J27" s="85"/>
      <c r="K27" s="86" t="str">
        <f>IFERROR(MID(J27,1,SEARCH(":",J27,1)-1),"")</f>
        <v/>
      </c>
      <c r="L27" s="87" t="str">
        <f>IF(OR(K27="Rara vez",K27="Muy Baja"),0.2,
IF(OR(K27="Improbable",K27="Baja"),0.4,
IF(OR(K27="Posible",K27="Media"),0.6,
IF(OR(K27="Probable",K27="Alta"),0.8,
IF(OR(K27="Casi seguro",K27="Muy Alta"),1,"")))))</f>
        <v/>
      </c>
      <c r="M27" s="88"/>
      <c r="N27" s="8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7" t="str">
        <f>IF(N27="Leve",0.2,
IF(N27="Menor",0.4,
IF(N27="Moderado",0.6,
IF(N27="Mayor",0.8,
IF(N27="Catastrófico",1,"")))))</f>
        <v/>
      </c>
      <c r="P27" s="8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9"/>
      <c r="R27" s="89"/>
      <c r="S27" s="89"/>
      <c r="T27" s="89"/>
      <c r="U27" s="85" t="str">
        <f>IF(S27="","","Cuatrimestral")</f>
        <v/>
      </c>
      <c r="V27" s="85"/>
      <c r="W27" s="4"/>
      <c r="X27" s="4"/>
      <c r="Y27" s="4"/>
      <c r="Z27" s="4"/>
    </row>
    <row r="28" spans="1:26" ht="15" customHeight="1">
      <c r="A28" s="83"/>
      <c r="B28" s="83"/>
      <c r="C28" s="83"/>
      <c r="D28" s="83"/>
      <c r="E28" s="83"/>
      <c r="F28" s="83"/>
      <c r="G28" s="83"/>
      <c r="H28" s="83"/>
      <c r="I28" s="83"/>
      <c r="J28" s="83"/>
      <c r="K28" s="83"/>
      <c r="L28" s="83"/>
      <c r="M28" s="83"/>
      <c r="N28" s="83"/>
      <c r="O28" s="83"/>
      <c r="P28" s="83"/>
      <c r="Q28" s="83"/>
      <c r="R28" s="83"/>
      <c r="S28" s="83"/>
      <c r="T28" s="83"/>
      <c r="U28" s="83"/>
      <c r="V28" s="83"/>
      <c r="W28" s="4"/>
      <c r="X28" s="4"/>
      <c r="Y28" s="4"/>
      <c r="Z28" s="4"/>
    </row>
    <row r="29" spans="1:26" ht="1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0">
        <v>8</v>
      </c>
      <c r="B30" s="85" t="str">
        <f>IF(C30="","",
IF('1. Punto de Partida'!$C$6="","",'1. Punto de Partida'!$C$6))</f>
        <v/>
      </c>
      <c r="C30" s="85"/>
      <c r="D30" s="85"/>
      <c r="E30" s="85"/>
      <c r="F30" s="85"/>
      <c r="G30" s="85"/>
      <c r="H30" s="85"/>
      <c r="I30" s="85"/>
      <c r="J30" s="85"/>
      <c r="K30" s="86" t="str">
        <f>IFERROR(MID(J30,1,SEARCH(":",J30,1)-1),"")</f>
        <v/>
      </c>
      <c r="L30" s="87" t="str">
        <f>IF(OR(K30="Rara vez",K30="Muy Baja"),0.2,
IF(OR(K30="Improbable",K30="Baja"),0.4,
IF(OR(K30="Posible",K30="Media"),0.6,
IF(OR(K30="Probable",K30="Alta"),0.8,
IF(OR(K30="Casi seguro",K30="Muy Alta"),1,"")))))</f>
        <v/>
      </c>
      <c r="M30" s="88"/>
      <c r="N30" s="8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7" t="str">
        <f>IF(N30="Leve",0.2,
IF(N30="Menor",0.4,
IF(N30="Moderado",0.6,
IF(N30="Mayor",0.8,
IF(N30="Catastrófico",1,"")))))</f>
        <v/>
      </c>
      <c r="P30" s="8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9"/>
      <c r="R30" s="89"/>
      <c r="S30" s="89"/>
      <c r="T30" s="89"/>
      <c r="U30" s="85" t="str">
        <f>IF(S30="","","Cuatrimestral")</f>
        <v/>
      </c>
      <c r="V30" s="85"/>
      <c r="W30" s="4"/>
      <c r="X30" s="4"/>
      <c r="Y30" s="4"/>
      <c r="Z30" s="4"/>
    </row>
    <row r="31" spans="1:26" ht="15" customHeight="1">
      <c r="A31" s="83"/>
      <c r="B31" s="83"/>
      <c r="C31" s="83"/>
      <c r="D31" s="83"/>
      <c r="E31" s="83"/>
      <c r="F31" s="83"/>
      <c r="G31" s="83"/>
      <c r="H31" s="83"/>
      <c r="I31" s="83"/>
      <c r="J31" s="83"/>
      <c r="K31" s="83"/>
      <c r="L31" s="83"/>
      <c r="M31" s="83"/>
      <c r="N31" s="83"/>
      <c r="O31" s="83"/>
      <c r="P31" s="83"/>
      <c r="Q31" s="83"/>
      <c r="R31" s="83"/>
      <c r="S31" s="83"/>
      <c r="T31" s="83"/>
      <c r="U31" s="83"/>
      <c r="V31" s="83"/>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0">
        <v>9</v>
      </c>
      <c r="B33" s="85" t="str">
        <f>IF(C33="","",
IF('1. Punto de Partida'!$C$6="","",'1. Punto de Partida'!$C$6))</f>
        <v/>
      </c>
      <c r="C33" s="85"/>
      <c r="D33" s="85"/>
      <c r="E33" s="85"/>
      <c r="F33" s="85"/>
      <c r="G33" s="85"/>
      <c r="H33" s="85"/>
      <c r="I33" s="85"/>
      <c r="J33" s="85"/>
      <c r="K33" s="86" t="str">
        <f>IFERROR(MID(J33,1,SEARCH(":",J33,1)-1),"")</f>
        <v/>
      </c>
      <c r="L33" s="87" t="str">
        <f>IF(OR(K33="Rara vez",K33="Muy Baja"),0.2,
IF(OR(K33="Improbable",K33="Baja"),0.4,
IF(OR(K33="Posible",K33="Media"),0.6,
IF(OR(K33="Probable",K33="Alta"),0.8,
IF(OR(K33="Casi seguro",K33="Muy Alta"),1,"")))))</f>
        <v/>
      </c>
      <c r="M33" s="88"/>
      <c r="N33" s="8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7" t="str">
        <f>IF(N33="Leve",0.2,
IF(N33="Menor",0.4,
IF(N33="Moderado",0.6,
IF(N33="Mayor",0.8,
IF(N33="Catastrófico",1,"")))))</f>
        <v/>
      </c>
      <c r="P33" s="8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9"/>
      <c r="R33" s="89"/>
      <c r="S33" s="89"/>
      <c r="T33" s="89"/>
      <c r="U33" s="85" t="str">
        <f>IF(S33="","","Cuatrimestral")</f>
        <v/>
      </c>
      <c r="V33" s="85"/>
      <c r="W33" s="4"/>
      <c r="X33" s="4"/>
      <c r="Y33" s="4"/>
      <c r="Z33" s="4"/>
    </row>
    <row r="34" spans="1:26" ht="15" customHeight="1">
      <c r="A34" s="83"/>
      <c r="B34" s="83"/>
      <c r="C34" s="83"/>
      <c r="D34" s="83"/>
      <c r="E34" s="83"/>
      <c r="F34" s="83"/>
      <c r="G34" s="83"/>
      <c r="H34" s="83"/>
      <c r="I34" s="83"/>
      <c r="J34" s="83"/>
      <c r="K34" s="83"/>
      <c r="L34" s="83"/>
      <c r="M34" s="83"/>
      <c r="N34" s="83"/>
      <c r="O34" s="83"/>
      <c r="P34" s="83"/>
      <c r="Q34" s="83"/>
      <c r="R34" s="83"/>
      <c r="S34" s="83"/>
      <c r="T34" s="83"/>
      <c r="U34" s="83"/>
      <c r="V34" s="83"/>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0">
        <v>10</v>
      </c>
      <c r="B36" s="85" t="str">
        <f>IF(C36="","",
IF('1. Punto de Partida'!$C$6="","",'1. Punto de Partida'!$C$6))</f>
        <v/>
      </c>
      <c r="C36" s="85"/>
      <c r="D36" s="85"/>
      <c r="E36" s="85"/>
      <c r="F36" s="85"/>
      <c r="G36" s="85"/>
      <c r="H36" s="85"/>
      <c r="I36" s="85"/>
      <c r="J36" s="85"/>
      <c r="K36" s="86" t="str">
        <f>IFERROR(MID(J36,1,SEARCH(":",J36,1)-1),"")</f>
        <v/>
      </c>
      <c r="L36" s="87" t="str">
        <f>IF(OR(K36="Rara vez",K36="Muy Baja"),0.2,
IF(OR(K36="Improbable",K36="Baja"),0.4,
IF(OR(K36="Posible",K36="Media"),0.6,
IF(OR(K36="Probable",K36="Alta"),0.8,
IF(OR(K36="Casi seguro",K36="Muy Alta"),1,"")))))</f>
        <v/>
      </c>
      <c r="M36" s="88"/>
      <c r="N36" s="8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7" t="str">
        <f>IF(N36="Leve",0.2,
IF(N36="Menor",0.4,
IF(N36="Moderado",0.6,
IF(N36="Mayor",0.8,
IF(N36="Catastrófico",1,"")))))</f>
        <v/>
      </c>
      <c r="P36" s="8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9"/>
      <c r="R36" s="89"/>
      <c r="S36" s="89"/>
      <c r="T36" s="89"/>
      <c r="U36" s="85" t="str">
        <f>IF(S36="","","Cuatrimestral")</f>
        <v/>
      </c>
      <c r="V36" s="85"/>
      <c r="W36" s="4"/>
      <c r="X36" s="4"/>
      <c r="Y36" s="4"/>
      <c r="Z36" s="4"/>
    </row>
    <row r="37" spans="1:26" ht="15" customHeight="1">
      <c r="A37" s="83"/>
      <c r="B37" s="83"/>
      <c r="C37" s="83"/>
      <c r="D37" s="83"/>
      <c r="E37" s="83"/>
      <c r="F37" s="83"/>
      <c r="G37" s="83"/>
      <c r="H37" s="83"/>
      <c r="I37" s="83"/>
      <c r="J37" s="83"/>
      <c r="K37" s="83"/>
      <c r="L37" s="83"/>
      <c r="M37" s="83"/>
      <c r="N37" s="83"/>
      <c r="O37" s="83"/>
      <c r="P37" s="83"/>
      <c r="Q37" s="83"/>
      <c r="R37" s="83"/>
      <c r="S37" s="83"/>
      <c r="T37" s="83"/>
      <c r="U37" s="83"/>
      <c r="V37" s="83"/>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0">
        <v>11</v>
      </c>
      <c r="B39" s="85" t="str">
        <f>IF(C39="","",
IF('1. Punto de Partida'!$C$6="","",'1. Punto de Partida'!$C$6))</f>
        <v/>
      </c>
      <c r="C39" s="85"/>
      <c r="D39" s="85"/>
      <c r="E39" s="85"/>
      <c r="F39" s="85"/>
      <c r="G39" s="85"/>
      <c r="H39" s="85"/>
      <c r="I39" s="85"/>
      <c r="J39" s="85"/>
      <c r="K39" s="86" t="str">
        <f>IFERROR(MID(J39,1,SEARCH(":",J39,1)-1),"")</f>
        <v/>
      </c>
      <c r="L39" s="87" t="str">
        <f>IF(OR(K39="Rara vez",K39="Muy Baja"),0.2,
IF(OR(K39="Improbable",K39="Baja"),0.4,
IF(OR(K39="Posible",K39="Media"),0.6,
IF(OR(K39="Probable",K39="Alta"),0.8,
IF(OR(K39="Casi seguro",K39="Muy Alta"),1,"")))))</f>
        <v/>
      </c>
      <c r="M39" s="88"/>
      <c r="N39" s="8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7" t="str">
        <f>IF(N39="Leve",0.2,
IF(N39="Menor",0.4,
IF(N39="Moderado",0.6,
IF(N39="Mayor",0.8,
IF(N39="Catastrófico",1,"")))))</f>
        <v/>
      </c>
      <c r="P39" s="8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9"/>
      <c r="R39" s="89"/>
      <c r="S39" s="89"/>
      <c r="T39" s="89"/>
      <c r="U39" s="85" t="str">
        <f>IF(S39="","","Cuatrimestral")</f>
        <v/>
      </c>
      <c r="V39" s="85"/>
      <c r="W39" s="4"/>
      <c r="X39" s="4"/>
      <c r="Y39" s="4"/>
      <c r="Z39" s="4"/>
    </row>
    <row r="40" spans="1:26" ht="15" customHeight="1">
      <c r="A40" s="83"/>
      <c r="B40" s="83"/>
      <c r="C40" s="83"/>
      <c r="D40" s="83"/>
      <c r="E40" s="83"/>
      <c r="F40" s="83"/>
      <c r="G40" s="83"/>
      <c r="H40" s="83"/>
      <c r="I40" s="83"/>
      <c r="J40" s="83"/>
      <c r="K40" s="83"/>
      <c r="L40" s="83"/>
      <c r="M40" s="83"/>
      <c r="N40" s="83"/>
      <c r="O40" s="83"/>
      <c r="P40" s="83"/>
      <c r="Q40" s="83"/>
      <c r="R40" s="83"/>
      <c r="S40" s="83"/>
      <c r="T40" s="83"/>
      <c r="U40" s="83"/>
      <c r="V40" s="83"/>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0">
        <v>12</v>
      </c>
      <c r="B42" s="85" t="str">
        <f>IF(C42="","",
IF('1. Punto de Partida'!$C$6="","",'1. Punto de Partida'!$C$6))</f>
        <v/>
      </c>
      <c r="C42" s="85"/>
      <c r="D42" s="85"/>
      <c r="E42" s="85"/>
      <c r="F42" s="85"/>
      <c r="G42" s="85"/>
      <c r="H42" s="85"/>
      <c r="I42" s="85"/>
      <c r="J42" s="85"/>
      <c r="K42" s="86" t="str">
        <f>IFERROR(MID(J42,1,SEARCH(":",J42,1)-1),"")</f>
        <v/>
      </c>
      <c r="L42" s="87" t="str">
        <f>IF(OR(K42="Rara vez",K42="Muy Baja"),0.2,
IF(OR(K42="Improbable",K42="Baja"),0.4,
IF(OR(K42="Posible",K42="Media"),0.6,
IF(OR(K42="Probable",K42="Alta"),0.8,
IF(OR(K42="Casi seguro",K42="Muy Alta"),1,"")))))</f>
        <v/>
      </c>
      <c r="M42" s="88"/>
      <c r="N42" s="8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7" t="str">
        <f>IF(N42="Leve",0.2,
IF(N42="Menor",0.4,
IF(N42="Moderado",0.6,
IF(N42="Mayor",0.8,
IF(N42="Catastrófico",1,"")))))</f>
        <v/>
      </c>
      <c r="P42" s="8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9"/>
      <c r="R42" s="89"/>
      <c r="S42" s="89"/>
      <c r="T42" s="89"/>
      <c r="U42" s="85" t="str">
        <f>IF(S42="","","Cuatrimestral")</f>
        <v/>
      </c>
      <c r="V42" s="85"/>
      <c r="W42" s="4"/>
      <c r="X42" s="4"/>
      <c r="Y42" s="4"/>
      <c r="Z42" s="4"/>
    </row>
    <row r="43" spans="1:26" ht="15" customHeight="1">
      <c r="A43" s="83"/>
      <c r="B43" s="83"/>
      <c r="C43" s="83"/>
      <c r="D43" s="83"/>
      <c r="E43" s="83"/>
      <c r="F43" s="83"/>
      <c r="G43" s="83"/>
      <c r="H43" s="83"/>
      <c r="I43" s="83"/>
      <c r="J43" s="83"/>
      <c r="K43" s="83"/>
      <c r="L43" s="83"/>
      <c r="M43" s="83"/>
      <c r="N43" s="83"/>
      <c r="O43" s="83"/>
      <c r="P43" s="83"/>
      <c r="Q43" s="83"/>
      <c r="R43" s="83"/>
      <c r="S43" s="83"/>
      <c r="T43" s="83"/>
      <c r="U43" s="83"/>
      <c r="V43" s="83"/>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0">
        <v>13</v>
      </c>
      <c r="B45" s="85" t="str">
        <f>IF(C45="","",
IF('1. Punto de Partida'!$C$6="","",'1. Punto de Partida'!$C$6))</f>
        <v/>
      </c>
      <c r="C45" s="85"/>
      <c r="D45" s="85"/>
      <c r="E45" s="85"/>
      <c r="F45" s="85"/>
      <c r="G45" s="85"/>
      <c r="H45" s="85"/>
      <c r="I45" s="85"/>
      <c r="J45" s="85"/>
      <c r="K45" s="86" t="str">
        <f>IFERROR(MID(J45,1,SEARCH(":",J45,1)-1),"")</f>
        <v/>
      </c>
      <c r="L45" s="87" t="str">
        <f>IF(OR(K45="Rara vez",K45="Muy Baja"),0.2,
IF(OR(K45="Improbable",K45="Baja"),0.4,
IF(OR(K45="Posible",K45="Media"),0.6,
IF(OR(K45="Probable",K45="Alta"),0.8,
IF(OR(K45="Casi seguro",K45="Muy Alta"),1,"")))))</f>
        <v/>
      </c>
      <c r="M45" s="88"/>
      <c r="N45" s="8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7" t="str">
        <f>IF(N45="Leve",0.2,
IF(N45="Menor",0.4,
IF(N45="Moderado",0.6,
IF(N45="Mayor",0.8,
IF(N45="Catastrófico",1,"")))))</f>
        <v/>
      </c>
      <c r="P45" s="8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9"/>
      <c r="R45" s="89"/>
      <c r="S45" s="89"/>
      <c r="T45" s="89"/>
      <c r="U45" s="85" t="str">
        <f>IF(S45="","","Cuatrimestral")</f>
        <v/>
      </c>
      <c r="V45" s="85"/>
      <c r="W45" s="4"/>
      <c r="X45" s="4"/>
      <c r="Y45" s="4"/>
      <c r="Z45" s="4"/>
    </row>
    <row r="46" spans="1:26" ht="15" customHeight="1">
      <c r="A46" s="83"/>
      <c r="B46" s="83"/>
      <c r="C46" s="83"/>
      <c r="D46" s="83"/>
      <c r="E46" s="83"/>
      <c r="F46" s="83"/>
      <c r="G46" s="83"/>
      <c r="H46" s="83"/>
      <c r="I46" s="83"/>
      <c r="J46" s="83"/>
      <c r="K46" s="83"/>
      <c r="L46" s="83"/>
      <c r="M46" s="83"/>
      <c r="N46" s="83"/>
      <c r="O46" s="83"/>
      <c r="P46" s="83"/>
      <c r="Q46" s="83"/>
      <c r="R46" s="83"/>
      <c r="S46" s="83"/>
      <c r="T46" s="83"/>
      <c r="U46" s="83"/>
      <c r="V46" s="83"/>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0">
        <v>14</v>
      </c>
      <c r="B48" s="85" t="str">
        <f>IF(C48="","",
IF('1. Punto de Partida'!$C$6="","",'1. Punto de Partida'!$C$6))</f>
        <v/>
      </c>
      <c r="C48" s="85"/>
      <c r="D48" s="85"/>
      <c r="E48" s="85"/>
      <c r="F48" s="85"/>
      <c r="G48" s="85"/>
      <c r="H48" s="85"/>
      <c r="I48" s="85"/>
      <c r="J48" s="85"/>
      <c r="K48" s="86" t="str">
        <f>IFERROR(MID(J48,1,SEARCH(":",J48,1)-1),"")</f>
        <v/>
      </c>
      <c r="L48" s="87" t="str">
        <f>IF(OR(K48="Rara vez",K48="Muy Baja"),0.2,
IF(OR(K48="Improbable",K48="Baja"),0.4,
IF(OR(K48="Posible",K48="Media"),0.6,
IF(OR(K48="Probable",K48="Alta"),0.8,
IF(OR(K48="Casi seguro",K48="Muy Alta"),1,"")))))</f>
        <v/>
      </c>
      <c r="M48" s="88"/>
      <c r="N48" s="8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7" t="str">
        <f>IF(N48="Leve",0.2,
IF(N48="Menor",0.4,
IF(N48="Moderado",0.6,
IF(N48="Mayor",0.8,
IF(N48="Catastrófico",1,"")))))</f>
        <v/>
      </c>
      <c r="P48" s="8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9"/>
      <c r="R48" s="89"/>
      <c r="S48" s="89"/>
      <c r="T48" s="89"/>
      <c r="U48" s="85" t="str">
        <f>IF(S48="","","Cuatrimestral")</f>
        <v/>
      </c>
      <c r="V48" s="85"/>
      <c r="W48" s="4"/>
      <c r="X48" s="4"/>
      <c r="Y48" s="4"/>
      <c r="Z48" s="4"/>
    </row>
    <row r="49" spans="1:26" ht="15" customHeight="1">
      <c r="A49" s="83"/>
      <c r="B49" s="83"/>
      <c r="C49" s="83"/>
      <c r="D49" s="83"/>
      <c r="E49" s="83"/>
      <c r="F49" s="83"/>
      <c r="G49" s="83"/>
      <c r="H49" s="83"/>
      <c r="I49" s="83"/>
      <c r="J49" s="83"/>
      <c r="K49" s="83"/>
      <c r="L49" s="83"/>
      <c r="M49" s="83"/>
      <c r="N49" s="83"/>
      <c r="O49" s="83"/>
      <c r="P49" s="83"/>
      <c r="Q49" s="83"/>
      <c r="R49" s="83"/>
      <c r="S49" s="83"/>
      <c r="T49" s="83"/>
      <c r="U49" s="83"/>
      <c r="V49" s="83"/>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0">
        <v>15</v>
      </c>
      <c r="B51" s="85" t="str">
        <f>IF(C51="","",
IF('1. Punto de Partida'!$C$6="","",'1. Punto de Partida'!$C$6))</f>
        <v/>
      </c>
      <c r="C51" s="85"/>
      <c r="D51" s="85"/>
      <c r="E51" s="85"/>
      <c r="F51" s="85"/>
      <c r="G51" s="85"/>
      <c r="H51" s="85"/>
      <c r="I51" s="85"/>
      <c r="J51" s="85"/>
      <c r="K51" s="86" t="str">
        <f>IFERROR(MID(J51,1,SEARCH(":",J51,1)-1),"")</f>
        <v/>
      </c>
      <c r="L51" s="87" t="str">
        <f>IF(OR(K51="Rara vez",K51="Muy Baja"),0.2,
IF(OR(K51="Improbable",K51="Baja"),0.4,
IF(OR(K51="Posible",K51="Media"),0.6,
IF(OR(K51="Probable",K51="Alta"),0.8,
IF(OR(K51="Casi seguro",K51="Muy Alta"),1,"")))))</f>
        <v/>
      </c>
      <c r="M51" s="88"/>
      <c r="N51" s="8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7" t="str">
        <f>IF(N51="Leve",0.2,
IF(N51="Menor",0.4,
IF(N51="Moderado",0.6,
IF(N51="Mayor",0.8,
IF(N51="Catastrófico",1,"")))))</f>
        <v/>
      </c>
      <c r="P51" s="8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9"/>
      <c r="R51" s="89"/>
      <c r="S51" s="89"/>
      <c r="T51" s="89"/>
      <c r="U51" s="85" t="str">
        <f>IF(S51="","","Cuatrimestral")</f>
        <v/>
      </c>
      <c r="V51" s="85"/>
      <c r="W51" s="4"/>
      <c r="X51" s="4"/>
      <c r="Y51" s="4"/>
      <c r="Z51" s="4"/>
    </row>
    <row r="52" spans="1:26" ht="15" customHeight="1">
      <c r="A52" s="83"/>
      <c r="B52" s="83"/>
      <c r="C52" s="83"/>
      <c r="D52" s="83"/>
      <c r="E52" s="83"/>
      <c r="F52" s="83"/>
      <c r="G52" s="83"/>
      <c r="H52" s="83"/>
      <c r="I52" s="83"/>
      <c r="J52" s="83"/>
      <c r="K52" s="83"/>
      <c r="L52" s="83"/>
      <c r="M52" s="83"/>
      <c r="N52" s="83"/>
      <c r="O52" s="83"/>
      <c r="P52" s="83"/>
      <c r="Q52" s="83"/>
      <c r="R52" s="83"/>
      <c r="S52" s="83"/>
      <c r="T52" s="83"/>
      <c r="U52" s="83"/>
      <c r="V52" s="83"/>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0">
        <v>16</v>
      </c>
      <c r="B54" s="85" t="str">
        <f>IF(C54="","",
IF('1. Punto de Partida'!$C$6="","",'1. Punto de Partida'!$C$6))</f>
        <v/>
      </c>
      <c r="C54" s="85"/>
      <c r="D54" s="85"/>
      <c r="E54" s="85"/>
      <c r="F54" s="85"/>
      <c r="G54" s="85"/>
      <c r="H54" s="85"/>
      <c r="I54" s="85"/>
      <c r="J54" s="85"/>
      <c r="K54" s="86" t="str">
        <f>IFERROR(MID(J54,1,SEARCH(":",J54,1)-1),"")</f>
        <v/>
      </c>
      <c r="L54" s="87" t="str">
        <f>IF(OR(K54="Rara vez",K54="Muy Baja"),0.2,
IF(OR(K54="Improbable",K54="Baja"),0.4,
IF(OR(K54="Posible",K54="Media"),0.6,
IF(OR(K54="Probable",K54="Alta"),0.8,
IF(OR(K54="Casi seguro",K54="Muy Alta"),1,"")))))</f>
        <v/>
      </c>
      <c r="M54" s="88"/>
      <c r="N54" s="8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7" t="str">
        <f>IF(N54="Leve",0.2,
IF(N54="Menor",0.4,
IF(N54="Moderado",0.6,
IF(N54="Mayor",0.8,
IF(N54="Catastrófico",1,"")))))</f>
        <v/>
      </c>
      <c r="P54" s="8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9"/>
      <c r="R54" s="89"/>
      <c r="S54" s="89"/>
      <c r="T54" s="89"/>
      <c r="U54" s="85" t="str">
        <f>IF(S54="","","Cuatrimestral")</f>
        <v/>
      </c>
      <c r="V54" s="85"/>
      <c r="W54" s="4"/>
      <c r="X54" s="4"/>
      <c r="Y54" s="4"/>
      <c r="Z54" s="4"/>
    </row>
    <row r="55" spans="1:26" ht="15" customHeight="1">
      <c r="A55" s="83"/>
      <c r="B55" s="83"/>
      <c r="C55" s="83"/>
      <c r="D55" s="83"/>
      <c r="E55" s="83"/>
      <c r="F55" s="83"/>
      <c r="G55" s="83"/>
      <c r="H55" s="83"/>
      <c r="I55" s="83"/>
      <c r="J55" s="83"/>
      <c r="K55" s="83"/>
      <c r="L55" s="83"/>
      <c r="M55" s="83"/>
      <c r="N55" s="83"/>
      <c r="O55" s="83"/>
      <c r="P55" s="83"/>
      <c r="Q55" s="83"/>
      <c r="R55" s="83"/>
      <c r="S55" s="83"/>
      <c r="T55" s="83"/>
      <c r="U55" s="83"/>
      <c r="V55" s="83"/>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0">
        <v>17</v>
      </c>
      <c r="B57" s="85" t="str">
        <f>IF(C57="","",
IF('1. Punto de Partida'!$C$6="","",'1. Punto de Partida'!$C$6))</f>
        <v/>
      </c>
      <c r="C57" s="85"/>
      <c r="D57" s="85"/>
      <c r="E57" s="85"/>
      <c r="F57" s="85"/>
      <c r="G57" s="85"/>
      <c r="H57" s="85"/>
      <c r="I57" s="85"/>
      <c r="J57" s="85"/>
      <c r="K57" s="86" t="str">
        <f>IFERROR(MID(J57,1,SEARCH(":",J57,1)-1),"")</f>
        <v/>
      </c>
      <c r="L57" s="87" t="str">
        <f>IF(OR(K57="Rara vez",K57="Muy Baja"),0.2,
IF(OR(K57="Improbable",K57="Baja"),0.4,
IF(OR(K57="Posible",K57="Media"),0.6,
IF(OR(K57="Probable",K57="Alta"),0.8,
IF(OR(K57="Casi seguro",K57="Muy Alta"),1,"")))))</f>
        <v/>
      </c>
      <c r="M57" s="88"/>
      <c r="N57" s="8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7" t="str">
        <f>IF(N57="Leve",0.2,
IF(N57="Menor",0.4,
IF(N57="Moderado",0.6,
IF(N57="Mayor",0.8,
IF(N57="Catastrófico",1,"")))))</f>
        <v/>
      </c>
      <c r="P57" s="8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9"/>
      <c r="R57" s="89"/>
      <c r="S57" s="89"/>
      <c r="T57" s="89"/>
      <c r="U57" s="85" t="str">
        <f>IF(S57="","","Cuatrimestral")</f>
        <v/>
      </c>
      <c r="V57" s="85"/>
      <c r="W57" s="4"/>
      <c r="X57" s="4"/>
      <c r="Y57" s="4"/>
      <c r="Z57" s="4"/>
    </row>
    <row r="58" spans="1:26" ht="15" customHeight="1">
      <c r="A58" s="83"/>
      <c r="B58" s="83"/>
      <c r="C58" s="83"/>
      <c r="D58" s="83"/>
      <c r="E58" s="83"/>
      <c r="F58" s="83"/>
      <c r="G58" s="83"/>
      <c r="H58" s="83"/>
      <c r="I58" s="83"/>
      <c r="J58" s="83"/>
      <c r="K58" s="83"/>
      <c r="L58" s="83"/>
      <c r="M58" s="83"/>
      <c r="N58" s="83"/>
      <c r="O58" s="83"/>
      <c r="P58" s="83"/>
      <c r="Q58" s="83"/>
      <c r="R58" s="83"/>
      <c r="S58" s="83"/>
      <c r="T58" s="83"/>
      <c r="U58" s="83"/>
      <c r="V58" s="83"/>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0">
        <v>18</v>
      </c>
      <c r="B60" s="85" t="str">
        <f>IF(C60="","",
IF('1. Punto de Partida'!$C$6="","",'1. Punto de Partida'!$C$6))</f>
        <v/>
      </c>
      <c r="C60" s="85"/>
      <c r="D60" s="85"/>
      <c r="E60" s="85"/>
      <c r="F60" s="85"/>
      <c r="G60" s="85"/>
      <c r="H60" s="85"/>
      <c r="I60" s="85"/>
      <c r="J60" s="85"/>
      <c r="K60" s="86" t="str">
        <f>IFERROR(MID(J60,1,SEARCH(":",J60,1)-1),"")</f>
        <v/>
      </c>
      <c r="L60" s="87" t="str">
        <f>IF(OR(K60="Rara vez",K60="Muy Baja"),0.2,
IF(OR(K60="Improbable",K60="Baja"),0.4,
IF(OR(K60="Posible",K60="Media"),0.6,
IF(OR(K60="Probable",K60="Alta"),0.8,
IF(OR(K60="Casi seguro",K60="Muy Alta"),1,"")))))</f>
        <v/>
      </c>
      <c r="M60" s="88"/>
      <c r="N60" s="8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7" t="str">
        <f>IF(N60="Leve",0.2,
IF(N60="Menor",0.4,
IF(N60="Moderado",0.6,
IF(N60="Mayor",0.8,
IF(N60="Catastrófico",1,"")))))</f>
        <v/>
      </c>
      <c r="P60" s="8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9"/>
      <c r="R60" s="89"/>
      <c r="S60" s="89"/>
      <c r="T60" s="89"/>
      <c r="U60" s="85" t="str">
        <f>IF(S60="","","Cuatrimestral")</f>
        <v/>
      </c>
      <c r="V60" s="85"/>
      <c r="W60" s="4"/>
      <c r="X60" s="4"/>
      <c r="Y60" s="4"/>
      <c r="Z60" s="4"/>
    </row>
    <row r="61" spans="1:26" ht="15" customHeight="1">
      <c r="A61" s="83"/>
      <c r="B61" s="83"/>
      <c r="C61" s="83"/>
      <c r="D61" s="83"/>
      <c r="E61" s="83"/>
      <c r="F61" s="83"/>
      <c r="G61" s="83"/>
      <c r="H61" s="83"/>
      <c r="I61" s="83"/>
      <c r="J61" s="83"/>
      <c r="K61" s="83"/>
      <c r="L61" s="83"/>
      <c r="M61" s="83"/>
      <c r="N61" s="83"/>
      <c r="O61" s="83"/>
      <c r="P61" s="83"/>
      <c r="Q61" s="83"/>
      <c r="R61" s="83"/>
      <c r="S61" s="83"/>
      <c r="T61" s="83"/>
      <c r="U61" s="83"/>
      <c r="V61" s="83"/>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0">
        <v>19</v>
      </c>
      <c r="B63" s="85" t="str">
        <f>IF(C63="","",
IF('1. Punto de Partida'!$C$6="","",'1. Punto de Partida'!$C$6))</f>
        <v/>
      </c>
      <c r="C63" s="85"/>
      <c r="D63" s="85"/>
      <c r="E63" s="85"/>
      <c r="F63" s="85"/>
      <c r="G63" s="85"/>
      <c r="H63" s="85"/>
      <c r="I63" s="85"/>
      <c r="J63" s="85"/>
      <c r="K63" s="86" t="str">
        <f>IFERROR(MID(J63,1,SEARCH(":",J63,1)-1),"")</f>
        <v/>
      </c>
      <c r="L63" s="87" t="str">
        <f>IF(OR(K63="Rara vez",K63="Muy Baja"),0.2,
IF(OR(K63="Improbable",K63="Baja"),0.4,
IF(OR(K63="Posible",K63="Media"),0.6,
IF(OR(K63="Probable",K63="Alta"),0.8,
IF(OR(K63="Casi seguro",K63="Muy Alta"),1,"")))))</f>
        <v/>
      </c>
      <c r="M63" s="88"/>
      <c r="N63" s="8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7" t="str">
        <f>IF(N63="Leve",0.2,
IF(N63="Menor",0.4,
IF(N63="Moderado",0.6,
IF(N63="Mayor",0.8,
IF(N63="Catastrófico",1,"")))))</f>
        <v/>
      </c>
      <c r="P63" s="8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9"/>
      <c r="R63" s="89"/>
      <c r="S63" s="89"/>
      <c r="T63" s="89"/>
      <c r="U63" s="85" t="str">
        <f>IF(S63="","","Cuatrimestral")</f>
        <v/>
      </c>
      <c r="V63" s="85"/>
      <c r="W63" s="4"/>
      <c r="X63" s="4"/>
      <c r="Y63" s="4"/>
      <c r="Z63" s="4"/>
    </row>
    <row r="64" spans="1:26" ht="15" customHeight="1">
      <c r="A64" s="83"/>
      <c r="B64" s="83"/>
      <c r="C64" s="83"/>
      <c r="D64" s="83"/>
      <c r="E64" s="83"/>
      <c r="F64" s="83"/>
      <c r="G64" s="83"/>
      <c r="H64" s="83"/>
      <c r="I64" s="83"/>
      <c r="J64" s="83"/>
      <c r="K64" s="83"/>
      <c r="L64" s="83"/>
      <c r="M64" s="83"/>
      <c r="N64" s="83"/>
      <c r="O64" s="83"/>
      <c r="P64" s="83"/>
      <c r="Q64" s="83"/>
      <c r="R64" s="83"/>
      <c r="S64" s="83"/>
      <c r="T64" s="83"/>
      <c r="U64" s="83"/>
      <c r="V64" s="83"/>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0">
        <v>20</v>
      </c>
      <c r="B66" s="85" t="str">
        <f>IF(C66="","",
IF('1. Punto de Partida'!$C$6="","",'1. Punto de Partida'!$C$6))</f>
        <v/>
      </c>
      <c r="C66" s="85"/>
      <c r="D66" s="85"/>
      <c r="E66" s="85"/>
      <c r="F66" s="85"/>
      <c r="G66" s="85"/>
      <c r="H66" s="85"/>
      <c r="I66" s="85"/>
      <c r="J66" s="85"/>
      <c r="K66" s="86" t="str">
        <f>IFERROR(MID(J66,1,SEARCH(":",J66,1)-1),"")</f>
        <v/>
      </c>
      <c r="L66" s="87" t="str">
        <f>IF(OR(K66="Rara vez",K66="Muy Baja"),0.2,
IF(OR(K66="Improbable",K66="Baja"),0.4,
IF(OR(K66="Posible",K66="Media"),0.6,
IF(OR(K66="Probable",K66="Alta"),0.8,
IF(OR(K66="Casi seguro",K66="Muy Alta"),1,"")))))</f>
        <v/>
      </c>
      <c r="M66" s="88"/>
      <c r="N66" s="8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7" t="str">
        <f>IF(N66="Leve",0.2,
IF(N66="Menor",0.4,
IF(N66="Moderado",0.6,
IF(N66="Mayor",0.8,
IF(N66="Catastrófico",1,"")))))</f>
        <v/>
      </c>
      <c r="P66" s="8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9"/>
      <c r="R66" s="89"/>
      <c r="S66" s="89"/>
      <c r="T66" s="89"/>
      <c r="U66" s="85" t="str">
        <f>IF(S66="","","Cuatrimestral")</f>
        <v/>
      </c>
      <c r="V66" s="85"/>
      <c r="W66" s="4"/>
      <c r="X66" s="4"/>
      <c r="Y66" s="4"/>
      <c r="Z66" s="4"/>
    </row>
    <row r="67" spans="1:26" ht="15" customHeight="1">
      <c r="A67" s="83"/>
      <c r="B67" s="83"/>
      <c r="C67" s="83"/>
      <c r="D67" s="83"/>
      <c r="E67" s="83"/>
      <c r="F67" s="83"/>
      <c r="G67" s="83"/>
      <c r="H67" s="83"/>
      <c r="I67" s="83"/>
      <c r="J67" s="83"/>
      <c r="K67" s="83"/>
      <c r="L67" s="83"/>
      <c r="M67" s="83"/>
      <c r="N67" s="83"/>
      <c r="O67" s="83"/>
      <c r="P67" s="83"/>
      <c r="Q67" s="83"/>
      <c r="R67" s="83"/>
      <c r="S67" s="83"/>
      <c r="T67" s="83"/>
      <c r="U67" s="83"/>
      <c r="V67" s="83"/>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8"/>
      <c r="C1" s="73" t="s">
        <v>0</v>
      </c>
      <c r="D1" s="74"/>
      <c r="E1" s="74"/>
      <c r="F1" s="74"/>
      <c r="G1" s="74"/>
      <c r="H1" s="74"/>
      <c r="I1" s="74"/>
      <c r="J1" s="74"/>
      <c r="K1" s="74"/>
      <c r="L1" s="74"/>
      <c r="M1" s="74"/>
      <c r="N1" s="74"/>
      <c r="O1" s="74"/>
      <c r="P1" s="74"/>
      <c r="Q1" s="74"/>
      <c r="R1" s="74"/>
      <c r="S1" s="74"/>
      <c r="T1" s="74"/>
      <c r="U1" s="74"/>
      <c r="V1" s="74"/>
      <c r="W1" s="68"/>
      <c r="X1" s="101" t="s">
        <v>132</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1" t="s">
        <v>133</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1" t="s">
        <v>134</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1" t="s">
        <v>135</v>
      </c>
      <c r="Y4" s="59"/>
      <c r="Z4" s="6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7" t="s">
        <v>81</v>
      </c>
      <c r="B6" s="59"/>
      <c r="C6" s="59"/>
      <c r="D6" s="59"/>
      <c r="E6" s="60"/>
      <c r="F6" s="97" t="s">
        <v>136</v>
      </c>
      <c r="G6" s="59"/>
      <c r="H6" s="59"/>
      <c r="I6" s="59"/>
      <c r="J6" s="59"/>
      <c r="K6" s="59"/>
      <c r="L6" s="59"/>
      <c r="M6" s="59"/>
      <c r="N6" s="59"/>
      <c r="O6" s="59"/>
      <c r="P6" s="59"/>
      <c r="Q6" s="59"/>
      <c r="R6" s="59"/>
      <c r="S6" s="59"/>
      <c r="T6" s="59"/>
      <c r="U6" s="59"/>
      <c r="V6" s="59"/>
      <c r="W6" s="59"/>
      <c r="X6" s="60"/>
      <c r="Y6" s="93" t="s">
        <v>137</v>
      </c>
      <c r="Z6" s="93" t="s">
        <v>95</v>
      </c>
      <c r="AA6" s="3"/>
      <c r="AB6" s="3"/>
      <c r="AC6" s="3"/>
      <c r="AD6" s="3"/>
      <c r="AE6" s="3"/>
      <c r="AF6" s="3"/>
      <c r="AG6" s="3"/>
      <c r="AH6" s="3"/>
      <c r="AI6" s="3"/>
      <c r="AJ6" s="3"/>
      <c r="AK6" s="3"/>
    </row>
    <row r="7" spans="1:37" ht="18" customHeight="1">
      <c r="A7" s="96" t="s">
        <v>79</v>
      </c>
      <c r="B7" s="92" t="s">
        <v>80</v>
      </c>
      <c r="C7" s="92" t="s">
        <v>84</v>
      </c>
      <c r="D7" s="92" t="s">
        <v>88</v>
      </c>
      <c r="E7" s="92" t="s">
        <v>89</v>
      </c>
      <c r="F7" s="100" t="s">
        <v>138</v>
      </c>
      <c r="G7" s="100" t="s">
        <v>139</v>
      </c>
      <c r="H7" s="100" t="s">
        <v>140</v>
      </c>
      <c r="I7" s="100" t="s">
        <v>141</v>
      </c>
      <c r="J7" s="100" t="s">
        <v>142</v>
      </c>
      <c r="K7" s="100" t="s">
        <v>143</v>
      </c>
      <c r="L7" s="100" t="s">
        <v>144</v>
      </c>
      <c r="M7" s="100" t="s">
        <v>145</v>
      </c>
      <c r="N7" s="100" t="s">
        <v>146</v>
      </c>
      <c r="O7" s="100" t="s">
        <v>147</v>
      </c>
      <c r="P7" s="100" t="s">
        <v>148</v>
      </c>
      <c r="Q7" s="100" t="s">
        <v>149</v>
      </c>
      <c r="R7" s="100" t="s">
        <v>150</v>
      </c>
      <c r="S7" s="100" t="s">
        <v>151</v>
      </c>
      <c r="T7" s="100" t="s">
        <v>152</v>
      </c>
      <c r="U7" s="100" t="s">
        <v>153</v>
      </c>
      <c r="V7" s="100" t="s">
        <v>154</v>
      </c>
      <c r="W7" s="100" t="s">
        <v>155</v>
      </c>
      <c r="X7" s="100" t="s">
        <v>156</v>
      </c>
      <c r="Y7" s="83"/>
      <c r="Z7" s="83"/>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6.5" customHeight="1">
      <c r="A9" s="90">
        <v>1</v>
      </c>
      <c r="B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5"/>
      <c r="G9" s="85"/>
      <c r="H9" s="85"/>
      <c r="I9" s="85"/>
      <c r="J9" s="85"/>
      <c r="K9" s="85"/>
      <c r="L9" s="85"/>
      <c r="M9" s="85"/>
      <c r="N9" s="85"/>
      <c r="O9" s="85"/>
      <c r="P9" s="85"/>
      <c r="Q9" s="85"/>
      <c r="R9" s="85"/>
      <c r="S9" s="85"/>
      <c r="T9" s="85"/>
      <c r="U9" s="85"/>
      <c r="V9" s="85"/>
      <c r="W9" s="85"/>
      <c r="X9" s="85"/>
      <c r="Y9" s="85" t="str">
        <f>IF(OR(E9="",E9="No Aplica"),"",COUNTIF(F9:X11,"SI"))</f>
        <v/>
      </c>
      <c r="Z9" s="8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3"/>
      <c r="AB10" s="3"/>
      <c r="AC10" s="3"/>
      <c r="AD10" s="3"/>
      <c r="AE10" s="3"/>
      <c r="AF10" s="3"/>
      <c r="AG10" s="3"/>
      <c r="AH10" s="3"/>
      <c r="AI10" s="3"/>
      <c r="AJ10" s="3"/>
      <c r="AK10" s="3"/>
    </row>
    <row r="11" spans="1:37" ht="16.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0">
        <v>2</v>
      </c>
      <c r="B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5"/>
      <c r="G12" s="85"/>
      <c r="H12" s="85"/>
      <c r="I12" s="85"/>
      <c r="J12" s="85"/>
      <c r="K12" s="85"/>
      <c r="L12" s="85"/>
      <c r="M12" s="85"/>
      <c r="N12" s="85"/>
      <c r="O12" s="85"/>
      <c r="P12" s="85"/>
      <c r="Q12" s="85"/>
      <c r="R12" s="85"/>
      <c r="S12" s="85"/>
      <c r="T12" s="85"/>
      <c r="U12" s="85"/>
      <c r="V12" s="85"/>
      <c r="W12" s="85"/>
      <c r="X12" s="85"/>
      <c r="Y12" s="85" t="str">
        <f>IF(OR(E12="",E12="No Aplica"),"",COUNTIF(F12:X14,"SI"))</f>
        <v/>
      </c>
      <c r="Z12" s="8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3"/>
      <c r="AB13" s="3"/>
      <c r="AC13" s="3"/>
      <c r="AD13" s="3"/>
      <c r="AE13" s="3"/>
      <c r="AF13" s="3"/>
      <c r="AG13" s="3"/>
      <c r="AH13" s="3"/>
      <c r="AI13" s="3"/>
      <c r="AJ13" s="3"/>
      <c r="AK13" s="3"/>
    </row>
    <row r="14" spans="1:37" ht="16.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0">
        <v>3</v>
      </c>
      <c r="B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Evaluación independiente</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E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v>
      </c>
      <c r="F15" s="85" t="s">
        <v>157</v>
      </c>
      <c r="G15" s="85" t="s">
        <v>157</v>
      </c>
      <c r="H15" s="85" t="s">
        <v>157</v>
      </c>
      <c r="I15" s="85" t="s">
        <v>157</v>
      </c>
      <c r="J15" s="85" t="s">
        <v>157</v>
      </c>
      <c r="K15" s="85" t="s">
        <v>157</v>
      </c>
      <c r="L15" s="85" t="s">
        <v>157</v>
      </c>
      <c r="M15" s="85" t="s">
        <v>157</v>
      </c>
      <c r="N15" s="85" t="s">
        <v>157</v>
      </c>
      <c r="O15" s="85" t="s">
        <v>157</v>
      </c>
      <c r="P15" s="85" t="s">
        <v>157</v>
      </c>
      <c r="Q15" s="85" t="s">
        <v>157</v>
      </c>
      <c r="R15" s="85" t="s">
        <v>157</v>
      </c>
      <c r="S15" s="85" t="s">
        <v>157</v>
      </c>
      <c r="T15" s="85" t="s">
        <v>157</v>
      </c>
      <c r="U15" s="85" t="s">
        <v>157</v>
      </c>
      <c r="V15" s="85" t="s">
        <v>157</v>
      </c>
      <c r="W15" s="85" t="s">
        <v>157</v>
      </c>
      <c r="X15" s="85" t="s">
        <v>157</v>
      </c>
      <c r="Y15" s="85">
        <f>IF(OR(E15="",E15="No Aplica"),"",COUNTIF(F15:X17,"SI"))</f>
        <v>19</v>
      </c>
      <c r="Z15" s="8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Catastrófico</v>
      </c>
      <c r="AA15" s="3"/>
      <c r="AB15" s="3"/>
      <c r="AC15" s="3"/>
      <c r="AD15" s="3"/>
      <c r="AE15" s="3"/>
      <c r="AF15" s="3"/>
      <c r="AG15" s="3"/>
      <c r="AH15" s="3"/>
      <c r="AI15" s="3"/>
      <c r="AJ15" s="3"/>
      <c r="AK15" s="3"/>
    </row>
    <row r="16" spans="1:37"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3"/>
      <c r="AB16" s="3"/>
      <c r="AC16" s="3"/>
      <c r="AD16" s="3"/>
      <c r="AE16" s="3"/>
      <c r="AF16" s="3"/>
      <c r="AG16" s="3"/>
      <c r="AH16" s="3"/>
      <c r="AI16" s="3"/>
      <c r="AJ16" s="3"/>
      <c r="AK16" s="3"/>
    </row>
    <row r="17" spans="1:37" ht="16.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0">
        <v>4</v>
      </c>
      <c r="B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85"/>
      <c r="G18" s="85"/>
      <c r="H18" s="85"/>
      <c r="I18" s="85"/>
      <c r="J18" s="85"/>
      <c r="K18" s="85"/>
      <c r="L18" s="85"/>
      <c r="M18" s="85"/>
      <c r="N18" s="85"/>
      <c r="O18" s="85"/>
      <c r="P18" s="85"/>
      <c r="Q18" s="85"/>
      <c r="R18" s="85"/>
      <c r="S18" s="85"/>
      <c r="T18" s="85"/>
      <c r="U18" s="85"/>
      <c r="V18" s="85"/>
      <c r="W18" s="85"/>
      <c r="X18" s="85"/>
      <c r="Y18" s="85" t="str">
        <f>IF(OR(E18="",E18="No Aplica"),"",COUNTIF(F18:X20,"SI"))</f>
        <v/>
      </c>
      <c r="Z18" s="8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3"/>
      <c r="AB19" s="3"/>
      <c r="AC19" s="3"/>
      <c r="AD19" s="3"/>
      <c r="AE19" s="3"/>
      <c r="AF19" s="3"/>
      <c r="AG19" s="3"/>
      <c r="AH19" s="3"/>
      <c r="AI19" s="3"/>
      <c r="AJ19" s="3"/>
      <c r="AK19" s="3"/>
    </row>
    <row r="20" spans="1:37"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0">
        <v>5</v>
      </c>
      <c r="B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5"/>
      <c r="G21" s="85"/>
      <c r="H21" s="85"/>
      <c r="I21" s="85"/>
      <c r="J21" s="85"/>
      <c r="K21" s="85"/>
      <c r="L21" s="85"/>
      <c r="M21" s="85"/>
      <c r="N21" s="85"/>
      <c r="O21" s="85"/>
      <c r="P21" s="85"/>
      <c r="Q21" s="85"/>
      <c r="R21" s="85"/>
      <c r="S21" s="85"/>
      <c r="T21" s="85"/>
      <c r="U21" s="85"/>
      <c r="V21" s="85"/>
      <c r="W21" s="85"/>
      <c r="X21" s="85"/>
      <c r="Y21" s="85" t="str">
        <f>IF(OR(E21="",E21="No Aplica"),"",COUNTIF(F21:X23,"SI"))</f>
        <v/>
      </c>
      <c r="Z21" s="8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3"/>
      <c r="AB22" s="3"/>
      <c r="AC22" s="3"/>
      <c r="AD22" s="3"/>
      <c r="AE22" s="3"/>
      <c r="AF22" s="3"/>
      <c r="AG22" s="3"/>
      <c r="AH22" s="3"/>
      <c r="AI22" s="3"/>
      <c r="AJ22" s="3"/>
      <c r="AK22" s="3"/>
    </row>
    <row r="23" spans="1:37"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0">
        <v>6</v>
      </c>
      <c r="B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5"/>
      <c r="G24" s="85"/>
      <c r="H24" s="85"/>
      <c r="I24" s="85"/>
      <c r="J24" s="85"/>
      <c r="K24" s="85"/>
      <c r="L24" s="85"/>
      <c r="M24" s="85"/>
      <c r="N24" s="85"/>
      <c r="O24" s="85"/>
      <c r="P24" s="85"/>
      <c r="Q24" s="85"/>
      <c r="R24" s="85"/>
      <c r="S24" s="85"/>
      <c r="T24" s="85"/>
      <c r="U24" s="85"/>
      <c r="V24" s="85"/>
      <c r="W24" s="85"/>
      <c r="X24" s="85"/>
      <c r="Y24" s="85" t="str">
        <f>IF(OR(E24="",E24="No Aplica"),"",COUNTIF(F24:X26,"SI"))</f>
        <v/>
      </c>
      <c r="Z24" s="8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3"/>
      <c r="AB25" s="3"/>
      <c r="AC25" s="3"/>
      <c r="AD25" s="3"/>
      <c r="AE25" s="3"/>
      <c r="AF25" s="3"/>
      <c r="AG25" s="3"/>
      <c r="AH25" s="3"/>
      <c r="AI25" s="3"/>
      <c r="AJ25" s="3"/>
      <c r="AK25" s="3"/>
    </row>
    <row r="26" spans="1:37"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0">
        <v>7</v>
      </c>
      <c r="B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5"/>
      <c r="G27" s="85"/>
      <c r="H27" s="85"/>
      <c r="I27" s="85"/>
      <c r="J27" s="85"/>
      <c r="K27" s="85"/>
      <c r="L27" s="85"/>
      <c r="M27" s="85"/>
      <c r="N27" s="85"/>
      <c r="O27" s="85"/>
      <c r="P27" s="85"/>
      <c r="Q27" s="85"/>
      <c r="R27" s="85"/>
      <c r="S27" s="85"/>
      <c r="T27" s="85"/>
      <c r="U27" s="85"/>
      <c r="V27" s="85"/>
      <c r="W27" s="85"/>
      <c r="X27" s="85"/>
      <c r="Y27" s="85" t="str">
        <f>IF(OR(E27="",E27="No Aplica"),"",COUNTIF(F27:X29,"SI"))</f>
        <v/>
      </c>
      <c r="Z27" s="8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3"/>
      <c r="AB28" s="3"/>
      <c r="AC28" s="3"/>
      <c r="AD28" s="3"/>
      <c r="AE28" s="3"/>
      <c r="AF28" s="3"/>
      <c r="AG28" s="3"/>
      <c r="AH28" s="3"/>
      <c r="AI28" s="3"/>
      <c r="AJ28" s="3"/>
      <c r="AK28" s="3"/>
    </row>
    <row r="29" spans="1:37"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0">
        <v>8</v>
      </c>
      <c r="B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5"/>
      <c r="G30" s="85"/>
      <c r="H30" s="85"/>
      <c r="I30" s="85"/>
      <c r="J30" s="85"/>
      <c r="K30" s="85"/>
      <c r="L30" s="85"/>
      <c r="M30" s="85"/>
      <c r="N30" s="85"/>
      <c r="O30" s="85"/>
      <c r="P30" s="85"/>
      <c r="Q30" s="85"/>
      <c r="R30" s="85"/>
      <c r="S30" s="85"/>
      <c r="T30" s="85"/>
      <c r="U30" s="85"/>
      <c r="V30" s="85"/>
      <c r="W30" s="85"/>
      <c r="X30" s="85"/>
      <c r="Y30" s="85" t="str">
        <f>IF(OR(E30="",E30="No Aplica"),"",COUNTIF(F30:X32,"SI"))</f>
        <v/>
      </c>
      <c r="Z30" s="8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3"/>
      <c r="AB31" s="3"/>
      <c r="AC31" s="3"/>
      <c r="AD31" s="3"/>
      <c r="AE31" s="3"/>
      <c r="AF31" s="3"/>
      <c r="AG31" s="3"/>
      <c r="AH31" s="3"/>
      <c r="AI31" s="3"/>
      <c r="AJ31" s="3"/>
      <c r="AK31" s="3"/>
    </row>
    <row r="32" spans="1:37"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0">
        <v>9</v>
      </c>
      <c r="B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5"/>
      <c r="G33" s="85"/>
      <c r="H33" s="85"/>
      <c r="I33" s="85"/>
      <c r="J33" s="85"/>
      <c r="K33" s="85"/>
      <c r="L33" s="85"/>
      <c r="M33" s="85"/>
      <c r="N33" s="85"/>
      <c r="O33" s="85"/>
      <c r="P33" s="85"/>
      <c r="Q33" s="85"/>
      <c r="R33" s="85"/>
      <c r="S33" s="85"/>
      <c r="T33" s="85"/>
      <c r="U33" s="85"/>
      <c r="V33" s="85"/>
      <c r="W33" s="85"/>
      <c r="X33" s="85"/>
      <c r="Y33" s="85" t="str">
        <f>IF(OR(E33="",E33="No Aplica"),"",COUNTIF(F33:X35,"SI"))</f>
        <v/>
      </c>
      <c r="Z33" s="8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3"/>
      <c r="AB34" s="3"/>
      <c r="AC34" s="3"/>
      <c r="AD34" s="3"/>
      <c r="AE34" s="3"/>
      <c r="AF34" s="3"/>
      <c r="AG34" s="3"/>
      <c r="AH34" s="3"/>
      <c r="AI34" s="3"/>
      <c r="AJ34" s="3"/>
      <c r="AK34" s="3"/>
    </row>
    <row r="35" spans="1:37"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0">
        <v>10</v>
      </c>
      <c r="B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5"/>
      <c r="G36" s="85"/>
      <c r="H36" s="85"/>
      <c r="I36" s="85"/>
      <c r="J36" s="85"/>
      <c r="K36" s="85"/>
      <c r="L36" s="85"/>
      <c r="M36" s="85"/>
      <c r="N36" s="85"/>
      <c r="O36" s="85"/>
      <c r="P36" s="85"/>
      <c r="Q36" s="85"/>
      <c r="R36" s="85"/>
      <c r="S36" s="85"/>
      <c r="T36" s="85"/>
      <c r="U36" s="85"/>
      <c r="V36" s="85"/>
      <c r="W36" s="85"/>
      <c r="X36" s="85"/>
      <c r="Y36" s="85" t="str">
        <f>IF(OR(E36="",E36="No Aplica"),"",COUNTIF(F36:X38,"SI"))</f>
        <v/>
      </c>
      <c r="Z36" s="8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2"/>
      <c r="AB37" s="2"/>
      <c r="AC37" s="2"/>
      <c r="AD37" s="2"/>
      <c r="AE37" s="2"/>
      <c r="AF37" s="2"/>
      <c r="AG37" s="2"/>
      <c r="AH37" s="2"/>
      <c r="AI37" s="2"/>
      <c r="AJ37" s="2"/>
      <c r="AK37" s="2"/>
    </row>
    <row r="38" spans="1:37"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0">
        <v>11</v>
      </c>
      <c r="B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5"/>
      <c r="G39" s="85"/>
      <c r="H39" s="85"/>
      <c r="I39" s="85"/>
      <c r="J39" s="85"/>
      <c r="K39" s="85"/>
      <c r="L39" s="85"/>
      <c r="M39" s="85"/>
      <c r="N39" s="85"/>
      <c r="O39" s="85"/>
      <c r="P39" s="85"/>
      <c r="Q39" s="85"/>
      <c r="R39" s="85"/>
      <c r="S39" s="85"/>
      <c r="T39" s="85"/>
      <c r="U39" s="85"/>
      <c r="V39" s="85"/>
      <c r="W39" s="85"/>
      <c r="X39" s="85"/>
      <c r="Y39" s="85" t="str">
        <f>IF(OR(E39="",E39="No Aplica"),"",COUNTIF(F39:X41,"SI"))</f>
        <v/>
      </c>
      <c r="Z39" s="8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2"/>
      <c r="AB40" s="2"/>
      <c r="AC40" s="2"/>
      <c r="AD40" s="2"/>
      <c r="AE40" s="2"/>
      <c r="AF40" s="2"/>
      <c r="AG40" s="2"/>
      <c r="AH40" s="2"/>
      <c r="AI40" s="2"/>
      <c r="AJ40" s="2"/>
      <c r="AK40" s="2"/>
    </row>
    <row r="41" spans="1:37"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0">
        <v>12</v>
      </c>
      <c r="B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5"/>
      <c r="G42" s="85"/>
      <c r="H42" s="85"/>
      <c r="I42" s="85"/>
      <c r="J42" s="85"/>
      <c r="K42" s="85"/>
      <c r="L42" s="85"/>
      <c r="M42" s="85"/>
      <c r="N42" s="85"/>
      <c r="O42" s="85"/>
      <c r="P42" s="85"/>
      <c r="Q42" s="85"/>
      <c r="R42" s="85"/>
      <c r="S42" s="85"/>
      <c r="T42" s="85"/>
      <c r="U42" s="85"/>
      <c r="V42" s="85"/>
      <c r="W42" s="85"/>
      <c r="X42" s="85"/>
      <c r="Y42" s="85" t="str">
        <f>IF(OR(E42="",E42="No Aplica"),"",COUNTIF(F42:X44,"SI"))</f>
        <v/>
      </c>
      <c r="Z42" s="8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2"/>
      <c r="AB43" s="2"/>
      <c r="AC43" s="2"/>
      <c r="AD43" s="2"/>
      <c r="AE43" s="2"/>
      <c r="AF43" s="2"/>
      <c r="AG43" s="2"/>
      <c r="AH43" s="2"/>
      <c r="AI43" s="2"/>
      <c r="AJ43" s="2"/>
      <c r="AK43" s="2"/>
    </row>
    <row r="44" spans="1:37"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0">
        <v>13</v>
      </c>
      <c r="B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5"/>
      <c r="G45" s="85"/>
      <c r="H45" s="85"/>
      <c r="I45" s="85"/>
      <c r="J45" s="85"/>
      <c r="K45" s="85"/>
      <c r="L45" s="85"/>
      <c r="M45" s="85"/>
      <c r="N45" s="85"/>
      <c r="O45" s="85"/>
      <c r="P45" s="85"/>
      <c r="Q45" s="85"/>
      <c r="R45" s="85"/>
      <c r="S45" s="85"/>
      <c r="T45" s="85"/>
      <c r="U45" s="85"/>
      <c r="V45" s="85"/>
      <c r="W45" s="85"/>
      <c r="X45" s="85"/>
      <c r="Y45" s="85" t="str">
        <f>IF(OR(E45="",E45="No Aplica"),"",COUNTIF(F45:X47,"SI"))</f>
        <v/>
      </c>
      <c r="Z45" s="8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2"/>
      <c r="AB46" s="2"/>
      <c r="AC46" s="2"/>
      <c r="AD46" s="2"/>
      <c r="AE46" s="2"/>
      <c r="AF46" s="2"/>
      <c r="AG46" s="2"/>
      <c r="AH46" s="2"/>
      <c r="AI46" s="2"/>
      <c r="AJ46" s="2"/>
      <c r="AK46" s="2"/>
    </row>
    <row r="47" spans="1:37"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0">
        <v>14</v>
      </c>
      <c r="B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5"/>
      <c r="G48" s="85"/>
      <c r="H48" s="85"/>
      <c r="I48" s="85"/>
      <c r="J48" s="85"/>
      <c r="K48" s="85"/>
      <c r="L48" s="85"/>
      <c r="M48" s="85"/>
      <c r="N48" s="85"/>
      <c r="O48" s="85"/>
      <c r="P48" s="85"/>
      <c r="Q48" s="85"/>
      <c r="R48" s="85"/>
      <c r="S48" s="85"/>
      <c r="T48" s="85"/>
      <c r="U48" s="85"/>
      <c r="V48" s="85"/>
      <c r="W48" s="85"/>
      <c r="X48" s="85"/>
      <c r="Y48" s="85" t="str">
        <f>IF(OR(E48="",E48="No Aplica"),"",COUNTIF(F48:X50,"SI"))</f>
        <v/>
      </c>
      <c r="Z48" s="8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2"/>
      <c r="AB49" s="2"/>
      <c r="AC49" s="2"/>
      <c r="AD49" s="2"/>
      <c r="AE49" s="2"/>
      <c r="AF49" s="2"/>
      <c r="AG49" s="2"/>
      <c r="AH49" s="2"/>
      <c r="AI49" s="2"/>
      <c r="AJ49" s="2"/>
      <c r="AK49" s="2"/>
    </row>
    <row r="50" spans="1:37"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0">
        <v>15</v>
      </c>
      <c r="B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5"/>
      <c r="G51" s="85"/>
      <c r="H51" s="85"/>
      <c r="I51" s="85"/>
      <c r="J51" s="85"/>
      <c r="K51" s="85"/>
      <c r="L51" s="85"/>
      <c r="M51" s="85"/>
      <c r="N51" s="85"/>
      <c r="O51" s="85"/>
      <c r="P51" s="85"/>
      <c r="Q51" s="85"/>
      <c r="R51" s="85"/>
      <c r="S51" s="85"/>
      <c r="T51" s="85"/>
      <c r="U51" s="85"/>
      <c r="V51" s="85"/>
      <c r="W51" s="85"/>
      <c r="X51" s="85"/>
      <c r="Y51" s="85" t="str">
        <f>IF(OR(E51="",E51="No Aplica"),"",COUNTIF(F51:X53,"SI"))</f>
        <v/>
      </c>
      <c r="Z51" s="8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2"/>
      <c r="AB52" s="2"/>
      <c r="AC52" s="2"/>
      <c r="AD52" s="2"/>
      <c r="AE52" s="2"/>
      <c r="AF52" s="2"/>
      <c r="AG52" s="2"/>
      <c r="AH52" s="2"/>
      <c r="AI52" s="2"/>
      <c r="AJ52" s="2"/>
      <c r="AK52" s="2"/>
    </row>
    <row r="53" spans="1:37"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0">
        <v>16</v>
      </c>
      <c r="B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5"/>
      <c r="G54" s="85"/>
      <c r="H54" s="85"/>
      <c r="I54" s="85"/>
      <c r="J54" s="85"/>
      <c r="K54" s="85"/>
      <c r="L54" s="85"/>
      <c r="M54" s="85"/>
      <c r="N54" s="85"/>
      <c r="O54" s="85"/>
      <c r="P54" s="85"/>
      <c r="Q54" s="85"/>
      <c r="R54" s="85"/>
      <c r="S54" s="85"/>
      <c r="T54" s="85"/>
      <c r="U54" s="85"/>
      <c r="V54" s="85"/>
      <c r="W54" s="85"/>
      <c r="X54" s="85"/>
      <c r="Y54" s="85" t="str">
        <f>IF(OR(E54="",E54="No Aplica"),"",COUNTIF(F54:X56,"SI"))</f>
        <v/>
      </c>
      <c r="Z54" s="8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2"/>
      <c r="AB55" s="2"/>
      <c r="AC55" s="2"/>
      <c r="AD55" s="2"/>
      <c r="AE55" s="2"/>
      <c r="AF55" s="2"/>
      <c r="AG55" s="2"/>
      <c r="AH55" s="2"/>
      <c r="AI55" s="2"/>
      <c r="AJ55" s="2"/>
      <c r="AK55" s="2"/>
    </row>
    <row r="56" spans="1:37"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0">
        <v>17</v>
      </c>
      <c r="B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5"/>
      <c r="G57" s="85"/>
      <c r="H57" s="85"/>
      <c r="I57" s="85"/>
      <c r="J57" s="85"/>
      <c r="K57" s="85"/>
      <c r="L57" s="85"/>
      <c r="M57" s="85"/>
      <c r="N57" s="85"/>
      <c r="O57" s="85"/>
      <c r="P57" s="85"/>
      <c r="Q57" s="85"/>
      <c r="R57" s="85"/>
      <c r="S57" s="85"/>
      <c r="T57" s="85"/>
      <c r="U57" s="85"/>
      <c r="V57" s="85"/>
      <c r="W57" s="85"/>
      <c r="X57" s="85"/>
      <c r="Y57" s="85" t="str">
        <f>IF(OR(E57="",E57="No Aplica"),"",COUNTIF(F57:X59,"SI"))</f>
        <v/>
      </c>
      <c r="Z57" s="8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2"/>
      <c r="AB58" s="2"/>
      <c r="AC58" s="2"/>
      <c r="AD58" s="2"/>
      <c r="AE58" s="2"/>
      <c r="AF58" s="2"/>
      <c r="AG58" s="2"/>
      <c r="AH58" s="2"/>
      <c r="AI58" s="2"/>
      <c r="AJ58" s="2"/>
      <c r="AK58" s="2"/>
    </row>
    <row r="59" spans="1:37"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0">
        <v>18</v>
      </c>
      <c r="B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5"/>
      <c r="G60" s="85"/>
      <c r="H60" s="85"/>
      <c r="I60" s="85"/>
      <c r="J60" s="85"/>
      <c r="K60" s="85"/>
      <c r="L60" s="85"/>
      <c r="M60" s="85"/>
      <c r="N60" s="85"/>
      <c r="O60" s="85"/>
      <c r="P60" s="85"/>
      <c r="Q60" s="85"/>
      <c r="R60" s="85"/>
      <c r="S60" s="85"/>
      <c r="T60" s="85"/>
      <c r="U60" s="85"/>
      <c r="V60" s="85"/>
      <c r="W60" s="85"/>
      <c r="X60" s="85"/>
      <c r="Y60" s="85" t="str">
        <f>IF(OR(E60="",E60="No Aplica"),"",COUNTIF(F60:X62,"SI"))</f>
        <v/>
      </c>
      <c r="Z60" s="8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2"/>
      <c r="AB61" s="2"/>
      <c r="AC61" s="2"/>
      <c r="AD61" s="2"/>
      <c r="AE61" s="2"/>
      <c r="AF61" s="2"/>
      <c r="AG61" s="2"/>
      <c r="AH61" s="2"/>
      <c r="AI61" s="2"/>
      <c r="AJ61" s="2"/>
      <c r="AK61" s="2"/>
    </row>
    <row r="62" spans="1:37"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0">
        <v>19</v>
      </c>
      <c r="B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5"/>
      <c r="G63" s="85"/>
      <c r="H63" s="85"/>
      <c r="I63" s="85"/>
      <c r="J63" s="85"/>
      <c r="K63" s="85"/>
      <c r="L63" s="85"/>
      <c r="M63" s="85"/>
      <c r="N63" s="85"/>
      <c r="O63" s="85"/>
      <c r="P63" s="85"/>
      <c r="Q63" s="85"/>
      <c r="R63" s="85"/>
      <c r="S63" s="85"/>
      <c r="T63" s="85"/>
      <c r="U63" s="85"/>
      <c r="V63" s="85"/>
      <c r="W63" s="85"/>
      <c r="X63" s="85"/>
      <c r="Y63" s="85" t="str">
        <f>IF(OR(E63="",E63="No Aplica"),"",COUNTIF(F63:X65,"SI"))</f>
        <v/>
      </c>
      <c r="Z63" s="8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2"/>
      <c r="AB64" s="2"/>
      <c r="AC64" s="2"/>
      <c r="AD64" s="2"/>
      <c r="AE64" s="2"/>
      <c r="AF64" s="2"/>
      <c r="AG64" s="2"/>
      <c r="AH64" s="2"/>
      <c r="AI64" s="2"/>
      <c r="AJ64" s="2"/>
      <c r="AK64" s="2"/>
    </row>
    <row r="65" spans="1:37"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0">
        <v>20</v>
      </c>
      <c r="B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5"/>
      <c r="G66" s="85"/>
      <c r="H66" s="85"/>
      <c r="I66" s="85"/>
      <c r="J66" s="85"/>
      <c r="K66" s="85"/>
      <c r="L66" s="85"/>
      <c r="M66" s="85"/>
      <c r="N66" s="85"/>
      <c r="O66" s="85"/>
      <c r="P66" s="85"/>
      <c r="Q66" s="85"/>
      <c r="R66" s="85"/>
      <c r="S66" s="85"/>
      <c r="T66" s="85"/>
      <c r="U66" s="85"/>
      <c r="V66" s="85"/>
      <c r="W66" s="85"/>
      <c r="X66" s="85"/>
      <c r="Y66" s="85" t="str">
        <f>IF(OR(E66="",E66="No Aplica"),"",COUNTIF(F66:X68,"SI"))</f>
        <v/>
      </c>
      <c r="Z66" s="8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2"/>
      <c r="AB67" s="2"/>
      <c r="AC67" s="2"/>
      <c r="AD67" s="2"/>
      <c r="AE67" s="2"/>
      <c r="AF67" s="2"/>
      <c r="AG67" s="2"/>
      <c r="AH67" s="2"/>
      <c r="AI67" s="2"/>
      <c r="AJ67" s="2"/>
      <c r="AK67" s="2"/>
    </row>
    <row r="68" spans="1:37"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8"/>
      <c r="C1" s="73" t="s">
        <v>0</v>
      </c>
      <c r="D1" s="74"/>
      <c r="E1" s="74"/>
      <c r="F1" s="74"/>
      <c r="G1" s="74"/>
      <c r="H1" s="74"/>
      <c r="I1" s="74"/>
      <c r="J1" s="68"/>
      <c r="K1" s="101" t="s">
        <v>158</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1" t="s">
        <v>159</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1" t="s">
        <v>160</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1" t="s">
        <v>161</v>
      </c>
      <c r="L4" s="6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7" t="s">
        <v>81</v>
      </c>
      <c r="B6" s="59"/>
      <c r="C6" s="59"/>
      <c r="D6" s="59"/>
      <c r="E6" s="59"/>
      <c r="F6" s="59"/>
      <c r="G6" s="60"/>
      <c r="H6" s="97" t="s">
        <v>162</v>
      </c>
      <c r="I6" s="59"/>
      <c r="J6" s="59"/>
      <c r="K6" s="59"/>
      <c r="L6" s="60"/>
      <c r="M6" s="3"/>
      <c r="N6" s="3"/>
      <c r="O6" s="3"/>
      <c r="P6" s="3"/>
      <c r="Q6" s="4"/>
      <c r="R6" s="4"/>
      <c r="S6" s="4"/>
      <c r="T6" s="4"/>
      <c r="U6" s="4"/>
      <c r="V6" s="4"/>
      <c r="W6" s="4"/>
      <c r="X6" s="4"/>
      <c r="Y6" s="4"/>
      <c r="Z6" s="4"/>
    </row>
    <row r="7" spans="1:26" ht="18" customHeight="1">
      <c r="A7" s="96" t="s">
        <v>79</v>
      </c>
      <c r="B7" s="92" t="s">
        <v>80</v>
      </c>
      <c r="C7" s="92" t="s">
        <v>84</v>
      </c>
      <c r="D7" s="92" t="s">
        <v>88</v>
      </c>
      <c r="E7" s="92" t="s">
        <v>89</v>
      </c>
      <c r="F7" s="93" t="s">
        <v>90</v>
      </c>
      <c r="G7" s="93" t="s">
        <v>163</v>
      </c>
      <c r="H7" s="100" t="s">
        <v>164</v>
      </c>
      <c r="I7" s="100" t="s">
        <v>165</v>
      </c>
      <c r="J7" s="92" t="s">
        <v>166</v>
      </c>
      <c r="K7" s="100" t="s">
        <v>167</v>
      </c>
      <c r="L7" s="100" t="s">
        <v>168</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0">
        <v>1</v>
      </c>
      <c r="B9" s="85" t="str">
        <f>IF(MID('2. Identificación del Riesgo'!H9:H11,1,27)="Seguridad de la Información",'2. Identificación del Riesgo'!B9:B11,
IF('2. Identificación del Riesgo'!H9:H11="","",
IF(MID('2. Identificación del Riesgo'!H9:H11,1,27)&lt;&gt;"Seguridad de la Información","No aplica")))</f>
        <v>No aplica</v>
      </c>
      <c r="C9" s="85" t="str">
        <f>IF(MID('2. Identificación del Riesgo'!H9:H11,1,27)="Seguridad de la Información",'2. Identificación del Riesgo'!C9:C11,
IF('2. Identificación del Riesgo'!H9:H11="","",
IF(MID('2. Identificación del Riesgo'!H9:H11,1,27)&lt;&gt;"Seguridad de la Información","No aplica")))</f>
        <v>No aplica</v>
      </c>
      <c r="D9" s="85" t="str">
        <f>IF(MID('2. Identificación del Riesgo'!H9:H11,1,27)="Seguridad de la Información",'2. Identificación del Riesgo'!G9:G11,
IF('2. Identificación del Riesgo'!H9:H11="","",
IF(MID('2. Identificación del Riesgo'!H9:H11,1,27)&lt;&gt;"Seguridad de la Información","No aplica")))</f>
        <v>No aplica</v>
      </c>
      <c r="E9" s="85" t="str">
        <f>IF(MID('2. Identificación del Riesgo'!H9:H11,1,27)="Seguridad de la Información",'2. Identificación del Riesgo'!H9:H11,
IF('2. Identificación del Riesgo'!H9:H11="","",
IF(MID('2. Identificación del Riesgo'!H9:H11,1,27)&lt;&gt;"Seguridad de la Información","No aplica")))</f>
        <v>No aplica</v>
      </c>
      <c r="F9" s="85" t="str">
        <f>IF(MID('2. Identificación del Riesgo'!H9:H11,1,27)="Seguridad de la Información",'2. Identificación del Riesgo'!I9:I11,
IF('2. Identificación del Riesgo'!H9:H11="","",
IF(MID('2. Identificación del Riesgo'!H9:H11,1,27)&lt;&gt;"Seguridad de la Información","No aplica")))</f>
        <v>No aplica</v>
      </c>
      <c r="G9" s="8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5"/>
      <c r="I9" s="85"/>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5"/>
      <c r="L9" s="85"/>
      <c r="M9" s="17"/>
      <c r="N9" s="17"/>
      <c r="O9" s="17"/>
      <c r="P9" s="17"/>
      <c r="Q9" s="4"/>
      <c r="R9" s="4"/>
      <c r="S9" s="4"/>
      <c r="T9" s="4"/>
      <c r="U9" s="4"/>
      <c r="V9" s="4"/>
      <c r="W9" s="4"/>
      <c r="X9" s="4"/>
      <c r="Y9" s="4"/>
      <c r="Z9" s="4"/>
    </row>
    <row r="10" spans="1:26" ht="16.5" customHeight="1">
      <c r="A10" s="83"/>
      <c r="B10" s="83"/>
      <c r="C10" s="83"/>
      <c r="D10" s="83"/>
      <c r="E10" s="83"/>
      <c r="F10" s="83"/>
      <c r="G10" s="83"/>
      <c r="H10" s="83"/>
      <c r="I10" s="83"/>
      <c r="J10" s="83"/>
      <c r="K10" s="83"/>
      <c r="L10" s="83"/>
      <c r="M10" s="3"/>
      <c r="N10" s="3"/>
      <c r="O10" s="3"/>
      <c r="P10" s="3"/>
      <c r="Q10" s="4"/>
      <c r="R10" s="4"/>
      <c r="S10" s="4"/>
      <c r="T10" s="4"/>
      <c r="U10" s="4"/>
      <c r="V10" s="4"/>
      <c r="W10" s="4"/>
      <c r="X10" s="4"/>
      <c r="Y10" s="4"/>
      <c r="Z10" s="4"/>
    </row>
    <row r="11" spans="1:26" ht="16.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0">
        <v>2</v>
      </c>
      <c r="B12" s="85" t="str">
        <f>IF(MID('2. Identificación del Riesgo'!H12:H14,1,27)="Seguridad de la Información",'2. Identificación del Riesgo'!B12:B14,
IF('2. Identificación del Riesgo'!H12:H14="","",
IF(MID('2. Identificación del Riesgo'!H12:H14,1,27)&lt;&gt;"Seguridad de la Información","No aplica")))</f>
        <v>No aplica</v>
      </c>
      <c r="C12" s="85" t="str">
        <f>IF(MID('2. Identificación del Riesgo'!H12:H14,1,27)="Seguridad de la Información",'2. Identificación del Riesgo'!C12:C14,
IF('2. Identificación del Riesgo'!H12:H14="","",
IF(MID('2. Identificación del Riesgo'!H12:H14,1,27)&lt;&gt;"Seguridad de la Información","No aplica")))</f>
        <v>No aplica</v>
      </c>
      <c r="D12" s="85" t="str">
        <f>IF(MID('2. Identificación del Riesgo'!H12:H14,1,27)="Seguridad de la Información",'2. Identificación del Riesgo'!G12:G14,
IF('2. Identificación del Riesgo'!H12:H14="","",
IF(MID('2. Identificación del Riesgo'!H12:H14,1,27)&lt;&gt;"Seguridad de la Información","No aplica")))</f>
        <v>No aplica</v>
      </c>
      <c r="E12" s="85" t="str">
        <f>IF(MID('2. Identificación del Riesgo'!H12:H14,1,27)="Seguridad de la Información",'2. Identificación del Riesgo'!H12:H14,
IF('2. Identificación del Riesgo'!H12:H14="","",
IF(MID('2. Identificación del Riesgo'!H12:H14,1,27)&lt;&gt;"Seguridad de la Información","No aplica")))</f>
        <v>No aplica</v>
      </c>
      <c r="F12" s="85" t="str">
        <f>IF(MID('2. Identificación del Riesgo'!H12:H14,1,27)="Seguridad de la Información",'2. Identificación del Riesgo'!I12:I14,
IF('2. Identificación del Riesgo'!H12:H14="","",
IF(MID('2. Identificación del Riesgo'!H12:H14,1,27)&lt;&gt;"Seguridad de la Información","No aplica")))</f>
        <v>No aplica</v>
      </c>
      <c r="G12" s="8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5"/>
      <c r="I12" s="85"/>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5"/>
      <c r="L12" s="85"/>
      <c r="M12" s="3"/>
      <c r="N12" s="3"/>
      <c r="O12" s="3"/>
      <c r="P12" s="3"/>
      <c r="Q12" s="4"/>
      <c r="R12" s="4"/>
      <c r="S12" s="4"/>
      <c r="T12" s="4"/>
      <c r="U12" s="4"/>
      <c r="V12" s="4"/>
      <c r="W12" s="4"/>
      <c r="X12" s="4"/>
      <c r="Y12" s="4"/>
      <c r="Z12" s="4"/>
    </row>
    <row r="13" spans="1:26" ht="16.5" customHeight="1">
      <c r="A13" s="83"/>
      <c r="B13" s="83"/>
      <c r="C13" s="83"/>
      <c r="D13" s="83"/>
      <c r="E13" s="83"/>
      <c r="F13" s="83"/>
      <c r="G13" s="83"/>
      <c r="H13" s="83"/>
      <c r="I13" s="83"/>
      <c r="J13" s="83"/>
      <c r="K13" s="83"/>
      <c r="L13" s="83"/>
      <c r="M13" s="3"/>
      <c r="N13" s="3"/>
      <c r="O13" s="3"/>
      <c r="P13" s="3"/>
      <c r="Q13" s="4"/>
      <c r="R13" s="4"/>
      <c r="S13" s="4"/>
      <c r="T13" s="4"/>
      <c r="U13" s="4"/>
      <c r="V13" s="4"/>
      <c r="W13" s="4"/>
      <c r="X13" s="4"/>
      <c r="Y13" s="4"/>
      <c r="Z13" s="4"/>
    </row>
    <row r="14" spans="1:26" ht="16.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0">
        <v>3</v>
      </c>
      <c r="B15" s="85" t="str">
        <f>IF(MID('2. Identificación del Riesgo'!H15:H17,1,27)="Seguridad de la Información",'2. Identificación del Riesgo'!B15:B17,
IF('2. Identificación del Riesgo'!H15:H17="","",
IF(MID('2. Identificación del Riesgo'!H15:H17,1,27)&lt;&gt;"Seguridad de la Información","No aplica")))</f>
        <v>No aplica</v>
      </c>
      <c r="C15" s="85" t="str">
        <f>IF(MID('2. Identificación del Riesgo'!H15:H17,1,27)="Seguridad de la Información",'2. Identificación del Riesgo'!C15:C17,
IF('2. Identificación del Riesgo'!H15:H17="","",
IF(MID('2. Identificación del Riesgo'!H15:H17,1,27)&lt;&gt;"Seguridad de la Información","No aplica")))</f>
        <v>No aplica</v>
      </c>
      <c r="D15" s="85" t="str">
        <f>IF(MID('2. Identificación del Riesgo'!H15:H17,1,27)="Seguridad de la Información",'2. Identificación del Riesgo'!G15:G17,
IF('2. Identificación del Riesgo'!H15:H17="","",
IF(MID('2. Identificación del Riesgo'!H15:H17,1,27)&lt;&gt;"Seguridad de la Información","No aplica")))</f>
        <v>No aplica</v>
      </c>
      <c r="E15" s="85" t="str">
        <f>IF(MID('2. Identificación del Riesgo'!H15:H17,1,27)="Seguridad de la Información",'2. Identificación del Riesgo'!H15:H17,
IF('2. Identificación del Riesgo'!H15:H17="","",
IF(MID('2. Identificación del Riesgo'!H15:H17,1,27)&lt;&gt;"Seguridad de la Información","No aplica")))</f>
        <v>No aplica</v>
      </c>
      <c r="F15" s="85" t="str">
        <f>IF(MID('2. Identificación del Riesgo'!H15:H17,1,27)="Seguridad de la Información",'2. Identificación del Riesgo'!I15:I17,
IF('2. Identificación del Riesgo'!H15:H17="","",
IF(MID('2. Identificación del Riesgo'!H15:H17,1,27)&lt;&gt;"Seguridad de la Información","No aplica")))</f>
        <v>No aplica</v>
      </c>
      <c r="G15" s="8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5"/>
      <c r="I15" s="85"/>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5"/>
      <c r="L15" s="85"/>
      <c r="M15" s="3"/>
      <c r="N15" s="3"/>
      <c r="O15" s="3"/>
      <c r="P15" s="3"/>
      <c r="Q15" s="4"/>
      <c r="R15" s="4"/>
      <c r="S15" s="4"/>
      <c r="T15" s="4"/>
      <c r="U15" s="4"/>
      <c r="V15" s="4"/>
      <c r="W15" s="4"/>
      <c r="X15" s="4"/>
      <c r="Y15" s="4"/>
      <c r="Z15" s="4"/>
    </row>
    <row r="16" spans="1:26" ht="16.5" customHeight="1">
      <c r="A16" s="83"/>
      <c r="B16" s="83"/>
      <c r="C16" s="83"/>
      <c r="D16" s="83"/>
      <c r="E16" s="83"/>
      <c r="F16" s="83"/>
      <c r="G16" s="83"/>
      <c r="H16" s="83"/>
      <c r="I16" s="83"/>
      <c r="J16" s="83"/>
      <c r="K16" s="83"/>
      <c r="L16" s="83"/>
      <c r="M16" s="3"/>
      <c r="N16" s="3"/>
      <c r="O16" s="3"/>
      <c r="P16" s="3"/>
      <c r="Q16" s="4"/>
      <c r="R16" s="4"/>
      <c r="S16" s="4"/>
      <c r="T16" s="4"/>
      <c r="U16" s="4"/>
      <c r="V16" s="4"/>
      <c r="W16" s="4"/>
      <c r="X16" s="4"/>
      <c r="Y16" s="4"/>
      <c r="Z16" s="4"/>
    </row>
    <row r="17" spans="1:26" ht="16.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0">
        <v>4</v>
      </c>
      <c r="B18" s="85" t="str">
        <f>IF(MID('2. Identificación del Riesgo'!H18:H20,1,27)="Seguridad de la Información",'2. Identificación del Riesgo'!B18:B20,
IF('2. Identificación del Riesgo'!H18:H20="","",
IF(MID('2. Identificación del Riesgo'!H18:H20,1,27)&lt;&gt;"Seguridad de la Información","No aplica")))</f>
        <v/>
      </c>
      <c r="C18" s="85" t="str">
        <f>IF(MID('2. Identificación del Riesgo'!H18:H20,1,27)="Seguridad de la Información",'2. Identificación del Riesgo'!C18:C20,
IF('2. Identificación del Riesgo'!H18:H20="","",
IF(MID('2. Identificación del Riesgo'!H18:H20,1,27)&lt;&gt;"Seguridad de la Información","No aplica")))</f>
        <v/>
      </c>
      <c r="D18" s="85" t="str">
        <f>IF(MID('2. Identificación del Riesgo'!H18:H20,1,27)="Seguridad de la Información",'2. Identificación del Riesgo'!G18:G20,
IF('2. Identificación del Riesgo'!H18:H20="","",
IF(MID('2. Identificación del Riesgo'!H18:H20,1,27)&lt;&gt;"Seguridad de la Información","No aplica")))</f>
        <v/>
      </c>
      <c r="E18" s="85" t="str">
        <f>IF(MID('2. Identificación del Riesgo'!H18:H20,1,27)="Seguridad de la Información",'2. Identificación del Riesgo'!H18:H20,
IF('2. Identificación del Riesgo'!H18:H20="","",
IF(MID('2. Identificación del Riesgo'!H18:H20,1,27)&lt;&gt;"Seguridad de la Información","No aplica")))</f>
        <v/>
      </c>
      <c r="F18" s="85" t="str">
        <f>IF(MID('2. Identificación del Riesgo'!H18:H20,1,27)="Seguridad de la Información",'2. Identificación del Riesgo'!I18:I20,
IF('2. Identificación del Riesgo'!H18:H20="","",
IF(MID('2. Identificación del Riesgo'!H18:H20,1,27)&lt;&gt;"Seguridad de la Información","No aplica")))</f>
        <v/>
      </c>
      <c r="G18" s="8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85"/>
      <c r="I18" s="85"/>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5"/>
      <c r="L18" s="85"/>
      <c r="M18" s="3"/>
      <c r="N18" s="3"/>
      <c r="O18" s="3"/>
      <c r="P18" s="3"/>
      <c r="Q18" s="4"/>
      <c r="R18" s="4"/>
      <c r="S18" s="4"/>
      <c r="T18" s="4"/>
      <c r="U18" s="4"/>
      <c r="V18" s="4"/>
      <c r="W18" s="4"/>
      <c r="X18" s="4"/>
      <c r="Y18" s="4"/>
      <c r="Z18" s="4"/>
    </row>
    <row r="19" spans="1:26" ht="16.5" customHeight="1">
      <c r="A19" s="83"/>
      <c r="B19" s="83"/>
      <c r="C19" s="83"/>
      <c r="D19" s="83"/>
      <c r="E19" s="83"/>
      <c r="F19" s="83"/>
      <c r="G19" s="83"/>
      <c r="H19" s="83"/>
      <c r="I19" s="83"/>
      <c r="J19" s="83"/>
      <c r="K19" s="83"/>
      <c r="L19" s="83"/>
      <c r="M19" s="3"/>
      <c r="N19" s="3"/>
      <c r="O19" s="3"/>
      <c r="P19" s="3"/>
      <c r="Q19" s="4"/>
      <c r="R19" s="4"/>
      <c r="S19" s="4"/>
      <c r="T19" s="4"/>
      <c r="U19" s="4"/>
      <c r="V19" s="4"/>
      <c r="W19" s="4"/>
      <c r="X19" s="4"/>
      <c r="Y19" s="4"/>
      <c r="Z19" s="4"/>
    </row>
    <row r="20" spans="1:26" ht="16.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0">
        <v>5</v>
      </c>
      <c r="B21" s="85" t="str">
        <f>IF(MID('2. Identificación del Riesgo'!H21:H23,1,27)="Seguridad de la Información",'2. Identificación del Riesgo'!B21:B23,
IF('2. Identificación del Riesgo'!H21:H23="","",
IF(MID('2. Identificación del Riesgo'!H21:H23,1,27)&lt;&gt;"Seguridad de la Información","No aplica")))</f>
        <v/>
      </c>
      <c r="C21" s="85" t="str">
        <f>IF(MID('2. Identificación del Riesgo'!H21:H23,1,27)="Seguridad de la Información",'2. Identificación del Riesgo'!C21:C23,
IF('2. Identificación del Riesgo'!H21:H23="","",
IF(MID('2. Identificación del Riesgo'!H21:H23,1,27)&lt;&gt;"Seguridad de la Información","No aplica")))</f>
        <v/>
      </c>
      <c r="D21" s="85" t="str">
        <f>IF(MID('2. Identificación del Riesgo'!H21:H23,1,27)="Seguridad de la Información",'2. Identificación del Riesgo'!G21:G23,
IF('2. Identificación del Riesgo'!H21:H23="","",
IF(MID('2. Identificación del Riesgo'!H21:H23,1,27)&lt;&gt;"Seguridad de la Información","No aplica")))</f>
        <v/>
      </c>
      <c r="E21" s="85" t="str">
        <f>IF(MID('2. Identificación del Riesgo'!H21:H23,1,27)="Seguridad de la Información",'2. Identificación del Riesgo'!H21:H23,
IF('2. Identificación del Riesgo'!H21:H23="","",
IF(MID('2. Identificación del Riesgo'!H21:H23,1,27)&lt;&gt;"Seguridad de la Información","No aplica")))</f>
        <v/>
      </c>
      <c r="F21" s="85" t="str">
        <f>IF(MID('2. Identificación del Riesgo'!H21:H23,1,27)="Seguridad de la Información",'2. Identificación del Riesgo'!I21:I23,
IF('2. Identificación del Riesgo'!H21:H23="","",
IF(MID('2. Identificación del Riesgo'!H21:H23,1,27)&lt;&gt;"Seguridad de la Información","No aplica")))</f>
        <v/>
      </c>
      <c r="G21" s="8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5"/>
      <c r="I21" s="85"/>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5"/>
      <c r="L21" s="85"/>
      <c r="M21" s="3"/>
      <c r="N21" s="3"/>
      <c r="O21" s="3"/>
      <c r="P21" s="3"/>
      <c r="Q21" s="4"/>
      <c r="R21" s="4"/>
      <c r="S21" s="4"/>
      <c r="T21" s="4"/>
      <c r="U21" s="4"/>
      <c r="V21" s="4"/>
      <c r="W21" s="4"/>
      <c r="X21" s="4"/>
      <c r="Y21" s="4"/>
      <c r="Z21" s="4"/>
    </row>
    <row r="22" spans="1:26" ht="16.5" customHeight="1">
      <c r="A22" s="83"/>
      <c r="B22" s="83"/>
      <c r="C22" s="83"/>
      <c r="D22" s="83"/>
      <c r="E22" s="83"/>
      <c r="F22" s="83"/>
      <c r="G22" s="83"/>
      <c r="H22" s="83"/>
      <c r="I22" s="83"/>
      <c r="J22" s="83"/>
      <c r="K22" s="83"/>
      <c r="L22" s="83"/>
      <c r="M22" s="3"/>
      <c r="N22" s="3"/>
      <c r="O22" s="3"/>
      <c r="P22" s="3"/>
      <c r="Q22" s="4"/>
      <c r="R22" s="4"/>
      <c r="S22" s="4"/>
      <c r="T22" s="4"/>
      <c r="U22" s="4"/>
      <c r="V22" s="4"/>
      <c r="W22" s="4"/>
      <c r="X22" s="4"/>
      <c r="Y22" s="4"/>
      <c r="Z22" s="4"/>
    </row>
    <row r="23" spans="1:26" ht="16.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0">
        <v>6</v>
      </c>
      <c r="B24" s="85" t="str">
        <f>IF(MID('2. Identificación del Riesgo'!H24:H26,1,27)="Seguridad de la Información",'2. Identificación del Riesgo'!B24:B26,
IF('2. Identificación del Riesgo'!H24:H26="","",
IF(MID('2. Identificación del Riesgo'!H24:H26,1,27)&lt;&gt;"Seguridad de la Información","No aplica")))</f>
        <v/>
      </c>
      <c r="C24" s="85" t="str">
        <f>IF(MID('2. Identificación del Riesgo'!H24:H26,1,27)="Seguridad de la Información",'2. Identificación del Riesgo'!C24:C26,
IF('2. Identificación del Riesgo'!H24:H26="","",
IF(MID('2. Identificación del Riesgo'!H24:H26,1,27)&lt;&gt;"Seguridad de la Información","No aplica")))</f>
        <v/>
      </c>
      <c r="D24" s="85" t="str">
        <f>IF(MID('2. Identificación del Riesgo'!H24:H26,1,27)="Seguridad de la Información",'2. Identificación del Riesgo'!G24:G26,
IF('2. Identificación del Riesgo'!H24:H26="","",
IF(MID('2. Identificación del Riesgo'!H24:H26,1,27)&lt;&gt;"Seguridad de la Información","No aplica")))</f>
        <v/>
      </c>
      <c r="E24" s="85" t="str">
        <f>IF(MID('2. Identificación del Riesgo'!H24:H26,1,27)="Seguridad de la Información",'2. Identificación del Riesgo'!H24:H26,
IF('2. Identificación del Riesgo'!H24:H26="","",
IF(MID('2. Identificación del Riesgo'!H24:H26,1,27)&lt;&gt;"Seguridad de la Información","No aplica")))</f>
        <v/>
      </c>
      <c r="F24" s="85" t="str">
        <f>IF(MID('2. Identificación del Riesgo'!H24:H26,1,27)="Seguridad de la Información",'2. Identificación del Riesgo'!I24:I26,
IF('2. Identificación del Riesgo'!H24:H26="","",
IF(MID('2. Identificación del Riesgo'!H24:H26,1,27)&lt;&gt;"Seguridad de la Información","No aplica")))</f>
        <v/>
      </c>
      <c r="G24" s="8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5"/>
      <c r="I24" s="85"/>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5"/>
      <c r="L24" s="85"/>
      <c r="M24" s="3"/>
      <c r="N24" s="3"/>
      <c r="O24" s="3"/>
      <c r="P24" s="3"/>
      <c r="Q24" s="4"/>
      <c r="R24" s="4"/>
      <c r="S24" s="4"/>
      <c r="T24" s="4"/>
      <c r="U24" s="4"/>
      <c r="V24" s="4"/>
      <c r="W24" s="4"/>
      <c r="X24" s="4"/>
      <c r="Y24" s="4"/>
      <c r="Z24" s="4"/>
    </row>
    <row r="25" spans="1:26" ht="16.5" customHeight="1">
      <c r="A25" s="83"/>
      <c r="B25" s="83"/>
      <c r="C25" s="83"/>
      <c r="D25" s="83"/>
      <c r="E25" s="83"/>
      <c r="F25" s="83"/>
      <c r="G25" s="83"/>
      <c r="H25" s="83"/>
      <c r="I25" s="83"/>
      <c r="J25" s="83"/>
      <c r="K25" s="83"/>
      <c r="L25" s="83"/>
      <c r="M25" s="3"/>
      <c r="N25" s="3"/>
      <c r="O25" s="3"/>
      <c r="P25" s="3"/>
      <c r="Q25" s="4"/>
      <c r="R25" s="4"/>
      <c r="S25" s="4"/>
      <c r="T25" s="4"/>
      <c r="U25" s="4"/>
      <c r="V25" s="4"/>
      <c r="W25" s="4"/>
      <c r="X25" s="4"/>
      <c r="Y25" s="4"/>
      <c r="Z25" s="4"/>
    </row>
    <row r="26" spans="1:26" ht="16.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0">
        <v>7</v>
      </c>
      <c r="B27" s="85" t="str">
        <f>IF(MID('2. Identificación del Riesgo'!H27:H29,1,27)="Seguridad de la Información",'2. Identificación del Riesgo'!B27:B29,
IF('2. Identificación del Riesgo'!H27:H29="","",
IF(MID('2. Identificación del Riesgo'!H27:H29,1,27)&lt;&gt;"Seguridad de la Información","No aplica")))</f>
        <v/>
      </c>
      <c r="C27" s="85" t="str">
        <f>IF(MID('2. Identificación del Riesgo'!H27:H29,1,27)="Seguridad de la Información",'2. Identificación del Riesgo'!C27:C29,
IF('2. Identificación del Riesgo'!H27:H29="","",
IF(MID('2. Identificación del Riesgo'!H27:H29,1,27)&lt;&gt;"Seguridad de la Información","No aplica")))</f>
        <v/>
      </c>
      <c r="D27" s="85" t="str">
        <f>IF(MID('2. Identificación del Riesgo'!H27:H29,1,27)="Seguridad de la Información",'2. Identificación del Riesgo'!G27:G29,
IF('2. Identificación del Riesgo'!H27:H29="","",
IF(MID('2. Identificación del Riesgo'!H27:H29,1,27)&lt;&gt;"Seguridad de la Información","No aplica")))</f>
        <v/>
      </c>
      <c r="E27" s="85" t="str">
        <f>IF(MID('2. Identificación del Riesgo'!H27:H29,1,27)="Seguridad de la Información",'2. Identificación del Riesgo'!H27:H29,
IF('2. Identificación del Riesgo'!H27:H29="","",
IF(MID('2. Identificación del Riesgo'!H27:H29,1,27)&lt;&gt;"Seguridad de la Información","No aplica")))</f>
        <v/>
      </c>
      <c r="F27" s="85" t="str">
        <f>IF(MID('2. Identificación del Riesgo'!H27:H29,1,27)="Seguridad de la Información",'2. Identificación del Riesgo'!I27:I29,
IF('2. Identificación del Riesgo'!H27:H29="","",
IF(MID('2. Identificación del Riesgo'!H27:H29,1,27)&lt;&gt;"Seguridad de la Información","No aplica")))</f>
        <v/>
      </c>
      <c r="G27" s="8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5"/>
      <c r="I27" s="85"/>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5"/>
      <c r="L27" s="85"/>
      <c r="M27" s="3"/>
      <c r="N27" s="3"/>
      <c r="O27" s="3"/>
      <c r="P27" s="3"/>
      <c r="Q27" s="4"/>
      <c r="R27" s="4"/>
      <c r="S27" s="4"/>
      <c r="T27" s="4"/>
      <c r="U27" s="4"/>
      <c r="V27" s="4"/>
      <c r="W27" s="4"/>
      <c r="X27" s="4"/>
      <c r="Y27" s="4"/>
      <c r="Z27" s="4"/>
    </row>
    <row r="28" spans="1:26" ht="16.5" customHeight="1">
      <c r="A28" s="83"/>
      <c r="B28" s="83"/>
      <c r="C28" s="83"/>
      <c r="D28" s="83"/>
      <c r="E28" s="83"/>
      <c r="F28" s="83"/>
      <c r="G28" s="83"/>
      <c r="H28" s="83"/>
      <c r="I28" s="83"/>
      <c r="J28" s="83"/>
      <c r="K28" s="83"/>
      <c r="L28" s="83"/>
      <c r="M28" s="3"/>
      <c r="N28" s="3"/>
      <c r="O28" s="3"/>
      <c r="P28" s="3"/>
      <c r="Q28" s="4"/>
      <c r="R28" s="4"/>
      <c r="S28" s="4"/>
      <c r="T28" s="4"/>
      <c r="U28" s="4"/>
      <c r="V28" s="4"/>
      <c r="W28" s="4"/>
      <c r="X28" s="4"/>
      <c r="Y28" s="4"/>
      <c r="Z28" s="4"/>
    </row>
    <row r="29" spans="1:26" ht="16.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0">
        <v>8</v>
      </c>
      <c r="B30" s="85" t="str">
        <f>IF(MID('2. Identificación del Riesgo'!H30:H32,1,27)="Seguridad de la Información",'2. Identificación del Riesgo'!B30:B32,
IF('2. Identificación del Riesgo'!H30:H32="","",
IF(MID('2. Identificación del Riesgo'!H30:H32,1,27)&lt;&gt;"Seguridad de la Información","No aplica")))</f>
        <v/>
      </c>
      <c r="C30" s="85" t="str">
        <f>IF(MID('2. Identificación del Riesgo'!H30:H32,1,27)="Seguridad de la Información",'2. Identificación del Riesgo'!C30:C32,
IF('2. Identificación del Riesgo'!H30:H32="","",
IF(MID('2. Identificación del Riesgo'!H30:H32,1,27)&lt;&gt;"Seguridad de la Información","No aplica")))</f>
        <v/>
      </c>
      <c r="D30" s="85" t="str">
        <f>IF(MID('2. Identificación del Riesgo'!H30:H32,1,27)="Seguridad de la Información",'2. Identificación del Riesgo'!G30:G32,
IF('2. Identificación del Riesgo'!H30:H32="","",
IF(MID('2. Identificación del Riesgo'!H30:H32,1,27)&lt;&gt;"Seguridad de la Información","No aplica")))</f>
        <v/>
      </c>
      <c r="E30" s="85" t="str">
        <f>IF(MID('2. Identificación del Riesgo'!H30:H32,1,27)="Seguridad de la Información",'2. Identificación del Riesgo'!H30:H32,
IF('2. Identificación del Riesgo'!H30:H32="","",
IF(MID('2. Identificación del Riesgo'!H30:H32,1,27)&lt;&gt;"Seguridad de la Información","No aplica")))</f>
        <v/>
      </c>
      <c r="F30" s="85" t="str">
        <f>IF(MID('2. Identificación del Riesgo'!H30:H32,1,27)="Seguridad de la Información",'2. Identificación del Riesgo'!I30:I32,
IF('2. Identificación del Riesgo'!H30:H32="","",
IF(MID('2. Identificación del Riesgo'!H30:H32,1,27)&lt;&gt;"Seguridad de la Información","No aplica")))</f>
        <v/>
      </c>
      <c r="G30" s="8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5"/>
      <c r="I30" s="85"/>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5"/>
      <c r="L30" s="85"/>
      <c r="M30" s="3"/>
      <c r="N30" s="3"/>
      <c r="O30" s="3"/>
      <c r="P30" s="3"/>
      <c r="Q30" s="4"/>
      <c r="R30" s="4"/>
      <c r="S30" s="4"/>
      <c r="T30" s="4"/>
      <c r="U30" s="4"/>
      <c r="V30" s="4"/>
      <c r="W30" s="4"/>
      <c r="X30" s="4"/>
      <c r="Y30" s="4"/>
      <c r="Z30" s="4"/>
    </row>
    <row r="31" spans="1:26" ht="16.5" customHeight="1">
      <c r="A31" s="83"/>
      <c r="B31" s="83"/>
      <c r="C31" s="83"/>
      <c r="D31" s="83"/>
      <c r="E31" s="83"/>
      <c r="F31" s="83"/>
      <c r="G31" s="83"/>
      <c r="H31" s="83"/>
      <c r="I31" s="83"/>
      <c r="J31" s="83"/>
      <c r="K31" s="83"/>
      <c r="L31" s="83"/>
      <c r="M31" s="3"/>
      <c r="N31" s="3"/>
      <c r="O31" s="3"/>
      <c r="P31" s="3"/>
      <c r="Q31" s="4"/>
      <c r="R31" s="4"/>
      <c r="S31" s="4"/>
      <c r="T31" s="4"/>
      <c r="U31" s="4"/>
      <c r="V31" s="4"/>
      <c r="W31" s="4"/>
      <c r="X31" s="4"/>
      <c r="Y31" s="4"/>
      <c r="Z31" s="4"/>
    </row>
    <row r="32" spans="1:26" ht="16.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0">
        <v>9</v>
      </c>
      <c r="B33" s="85" t="str">
        <f>IF(MID('2. Identificación del Riesgo'!H33:H35,1,27)="Seguridad de la Información",'2. Identificación del Riesgo'!B33:B35,
IF('2. Identificación del Riesgo'!H33:H35="","",
IF(MID('2. Identificación del Riesgo'!H33:H35,1,27)&lt;&gt;"Seguridad de la Información","No aplica")))</f>
        <v/>
      </c>
      <c r="C33" s="85" t="str">
        <f>IF(MID('2. Identificación del Riesgo'!H33:H35,1,27)="Seguridad de la Información",'2. Identificación del Riesgo'!C33:C35,
IF('2. Identificación del Riesgo'!H33:H35="","",
IF(MID('2. Identificación del Riesgo'!H33:H35,1,27)&lt;&gt;"Seguridad de la Información","No aplica")))</f>
        <v/>
      </c>
      <c r="D33" s="85" t="str">
        <f>IF(MID('2. Identificación del Riesgo'!H33:H35,1,27)="Seguridad de la Información",'2. Identificación del Riesgo'!G33:G35,
IF('2. Identificación del Riesgo'!H33:H35="","",
IF(MID('2. Identificación del Riesgo'!H33:H35,1,27)&lt;&gt;"Seguridad de la Información","No aplica")))</f>
        <v/>
      </c>
      <c r="E33" s="85" t="str">
        <f>IF(MID('2. Identificación del Riesgo'!H33:H35,1,27)="Seguridad de la Información",'2. Identificación del Riesgo'!H33:H35,
IF('2. Identificación del Riesgo'!H33:H35="","",
IF(MID('2. Identificación del Riesgo'!H33:H35,1,27)&lt;&gt;"Seguridad de la Información","No aplica")))</f>
        <v/>
      </c>
      <c r="F33" s="85" t="str">
        <f>IF(MID('2. Identificación del Riesgo'!H33:H35,1,27)="Seguridad de la Información",'2. Identificación del Riesgo'!I33:I35,
IF('2. Identificación del Riesgo'!H33:H35="","",
IF(MID('2. Identificación del Riesgo'!H33:H35,1,27)&lt;&gt;"Seguridad de la Información","No aplica")))</f>
        <v/>
      </c>
      <c r="G33" s="8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5"/>
      <c r="I33" s="85"/>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5"/>
      <c r="L33" s="85"/>
      <c r="M33" s="3"/>
      <c r="N33" s="3"/>
      <c r="O33" s="3"/>
      <c r="P33" s="3"/>
      <c r="Q33" s="4"/>
      <c r="R33" s="4"/>
      <c r="S33" s="4"/>
      <c r="T33" s="4"/>
      <c r="U33" s="4"/>
      <c r="V33" s="4"/>
      <c r="W33" s="4"/>
      <c r="X33" s="4"/>
      <c r="Y33" s="4"/>
      <c r="Z33" s="4"/>
    </row>
    <row r="34" spans="1:26" ht="16.5" customHeight="1">
      <c r="A34" s="83"/>
      <c r="B34" s="83"/>
      <c r="C34" s="83"/>
      <c r="D34" s="83"/>
      <c r="E34" s="83"/>
      <c r="F34" s="83"/>
      <c r="G34" s="83"/>
      <c r="H34" s="83"/>
      <c r="I34" s="83"/>
      <c r="J34" s="83"/>
      <c r="K34" s="83"/>
      <c r="L34" s="83"/>
      <c r="M34" s="3"/>
      <c r="N34" s="3"/>
      <c r="O34" s="3"/>
      <c r="P34" s="3"/>
      <c r="Q34" s="4"/>
      <c r="R34" s="4"/>
      <c r="S34" s="4"/>
      <c r="T34" s="4"/>
      <c r="U34" s="4"/>
      <c r="V34" s="4"/>
      <c r="W34" s="4"/>
      <c r="X34" s="4"/>
      <c r="Y34" s="4"/>
      <c r="Z34" s="4"/>
    </row>
    <row r="35" spans="1:26" ht="16.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0">
        <v>10</v>
      </c>
      <c r="B36" s="85" t="str">
        <f>IF(MID('2. Identificación del Riesgo'!H36:H38,1,27)="Seguridad de la Información",'2. Identificación del Riesgo'!B36:B38,
IF('2. Identificación del Riesgo'!H36:H38="","",
IF(MID('2. Identificación del Riesgo'!H36:H38,1,27)&lt;&gt;"Seguridad de la Información","No aplica")))</f>
        <v/>
      </c>
      <c r="C36" s="85" t="str">
        <f>IF(MID('2. Identificación del Riesgo'!H36:H38,1,27)="Seguridad de la Información",'2. Identificación del Riesgo'!C36:C38,
IF('2. Identificación del Riesgo'!H36:H38="","",
IF(MID('2. Identificación del Riesgo'!H36:H38,1,27)&lt;&gt;"Seguridad de la Información","No aplica")))</f>
        <v/>
      </c>
      <c r="D36" s="85" t="str">
        <f>IF(MID('2. Identificación del Riesgo'!H36:H38,1,27)="Seguridad de la Información",'2. Identificación del Riesgo'!G36:G38,
IF('2. Identificación del Riesgo'!H36:H38="","",
IF(MID('2. Identificación del Riesgo'!H36:H38,1,27)&lt;&gt;"Seguridad de la Información","No aplica")))</f>
        <v/>
      </c>
      <c r="E36" s="85" t="str">
        <f>IF(MID('2. Identificación del Riesgo'!H36:H38,1,27)="Seguridad de la Información",'2. Identificación del Riesgo'!H36:H38,
IF('2. Identificación del Riesgo'!H36:H38="","",
IF(MID('2. Identificación del Riesgo'!H36:H38,1,27)&lt;&gt;"Seguridad de la Información","No aplica")))</f>
        <v/>
      </c>
      <c r="F36" s="85" t="str">
        <f>IF(MID('2. Identificación del Riesgo'!H36:H38,1,27)="Seguridad de la Información",'2. Identificación del Riesgo'!I36:I38,
IF('2. Identificación del Riesgo'!H36:H38="","",
IF(MID('2. Identificación del Riesgo'!H36:H38,1,27)&lt;&gt;"Seguridad de la Información","No aplica")))</f>
        <v/>
      </c>
      <c r="G36" s="8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5"/>
      <c r="I36" s="85"/>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5"/>
      <c r="L36" s="85"/>
      <c r="M36" s="3"/>
      <c r="N36" s="3"/>
      <c r="O36" s="3"/>
      <c r="P36" s="3"/>
      <c r="Q36" s="4"/>
      <c r="R36" s="4"/>
      <c r="S36" s="4"/>
      <c r="T36" s="4"/>
      <c r="U36" s="4"/>
      <c r="V36" s="4"/>
      <c r="W36" s="4"/>
      <c r="X36" s="4"/>
      <c r="Y36" s="4"/>
      <c r="Z36" s="4"/>
    </row>
    <row r="37" spans="1:26" ht="16.5" customHeight="1">
      <c r="A37" s="83"/>
      <c r="B37" s="83"/>
      <c r="C37" s="83"/>
      <c r="D37" s="83"/>
      <c r="E37" s="83"/>
      <c r="F37" s="83"/>
      <c r="G37" s="83"/>
      <c r="H37" s="83"/>
      <c r="I37" s="83"/>
      <c r="J37" s="83"/>
      <c r="K37" s="83"/>
      <c r="L37" s="83"/>
      <c r="M37" s="2"/>
      <c r="N37" s="2"/>
      <c r="O37" s="2"/>
      <c r="P37" s="2"/>
      <c r="Q37" s="4"/>
      <c r="R37" s="4"/>
      <c r="S37" s="4"/>
      <c r="T37" s="4"/>
      <c r="U37" s="4"/>
      <c r="V37" s="4"/>
      <c r="W37" s="4"/>
      <c r="X37" s="4"/>
      <c r="Y37" s="4"/>
      <c r="Z37" s="4"/>
    </row>
    <row r="38" spans="1:26" ht="16.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0">
        <v>11</v>
      </c>
      <c r="B39" s="85" t="str">
        <f>IF(MID('2. Identificación del Riesgo'!H39:H41,1,27)="Seguridad de la Información",'2. Identificación del Riesgo'!B39:B41,
IF('2. Identificación del Riesgo'!H39:H41="","",
IF(MID('2. Identificación del Riesgo'!H39:H41,1,27)&lt;&gt;"Seguridad de la Información","No aplica")))</f>
        <v/>
      </c>
      <c r="C39" s="85" t="str">
        <f>IF(MID('2. Identificación del Riesgo'!H39:H41,1,27)="Seguridad de la Información",'2. Identificación del Riesgo'!C39:C41,
IF('2. Identificación del Riesgo'!H39:H41="","",
IF(MID('2. Identificación del Riesgo'!H39:H41,1,27)&lt;&gt;"Seguridad de la Información","No aplica")))</f>
        <v/>
      </c>
      <c r="D39" s="85" t="str">
        <f>IF(MID('2. Identificación del Riesgo'!H39:H41,1,27)="Seguridad de la Información",'2. Identificación del Riesgo'!G39:G41,
IF('2. Identificación del Riesgo'!H39:H41="","",
IF(MID('2. Identificación del Riesgo'!H39:H41,1,27)&lt;&gt;"Seguridad de la Información","No aplica")))</f>
        <v/>
      </c>
      <c r="E39" s="85" t="str">
        <f>IF(MID('2. Identificación del Riesgo'!H39:H41,1,27)="Seguridad de la Información",'2. Identificación del Riesgo'!H39:H41,
IF('2. Identificación del Riesgo'!H39:H41="","",
IF(MID('2. Identificación del Riesgo'!H39:H41,1,27)&lt;&gt;"Seguridad de la Información","No aplica")))</f>
        <v/>
      </c>
      <c r="F39" s="85" t="str">
        <f>IF(MID('2. Identificación del Riesgo'!H39:H41,1,27)="Seguridad de la Información",'2. Identificación del Riesgo'!I39:I41,
IF('2. Identificación del Riesgo'!H39:H41="","",
IF(MID('2. Identificación del Riesgo'!H39:H41,1,27)&lt;&gt;"Seguridad de la Información","No aplica")))</f>
        <v/>
      </c>
      <c r="G39" s="8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5"/>
      <c r="I39" s="85"/>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5"/>
      <c r="L39" s="85"/>
      <c r="M39" s="3"/>
      <c r="N39" s="3"/>
      <c r="O39" s="3"/>
      <c r="P39" s="3"/>
      <c r="Q39" s="4"/>
      <c r="R39" s="4"/>
      <c r="S39" s="4"/>
      <c r="T39" s="4"/>
      <c r="U39" s="4"/>
      <c r="V39" s="4"/>
      <c r="W39" s="4"/>
      <c r="X39" s="4"/>
      <c r="Y39" s="4"/>
      <c r="Z39" s="4"/>
    </row>
    <row r="40" spans="1:26" ht="16.5" customHeight="1">
      <c r="A40" s="83"/>
      <c r="B40" s="83"/>
      <c r="C40" s="83"/>
      <c r="D40" s="83"/>
      <c r="E40" s="83"/>
      <c r="F40" s="83"/>
      <c r="G40" s="83"/>
      <c r="H40" s="83"/>
      <c r="I40" s="83"/>
      <c r="J40" s="83"/>
      <c r="K40" s="83"/>
      <c r="L40" s="83"/>
      <c r="M40" s="2"/>
      <c r="N40" s="2"/>
      <c r="O40" s="2"/>
      <c r="P40" s="2"/>
      <c r="Q40" s="4"/>
      <c r="R40" s="4"/>
      <c r="S40" s="4"/>
      <c r="T40" s="4"/>
      <c r="U40" s="4"/>
      <c r="V40" s="4"/>
      <c r="W40" s="4"/>
      <c r="X40" s="4"/>
      <c r="Y40" s="4"/>
      <c r="Z40" s="4"/>
    </row>
    <row r="41" spans="1:26" ht="16.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0">
        <v>12</v>
      </c>
      <c r="B42" s="85" t="str">
        <f>IF(MID('2. Identificación del Riesgo'!H42:H44,1,27)="Seguridad de la Información",'2. Identificación del Riesgo'!B42:B44,
IF('2. Identificación del Riesgo'!H42:H44="","",
IF(MID('2. Identificación del Riesgo'!H42:H44,1,27)&lt;&gt;"Seguridad de la Información","No aplica")))</f>
        <v/>
      </c>
      <c r="C42" s="85" t="str">
        <f>IF(MID('2. Identificación del Riesgo'!H42:H44,1,27)="Seguridad de la Información",'2. Identificación del Riesgo'!C42:C44,
IF('2. Identificación del Riesgo'!H42:H44="","",
IF(MID('2. Identificación del Riesgo'!H42:H44,1,27)&lt;&gt;"Seguridad de la Información","No aplica")))</f>
        <v/>
      </c>
      <c r="D42" s="85" t="str">
        <f>IF(MID('2. Identificación del Riesgo'!H42:H44,1,27)="Seguridad de la Información",'2. Identificación del Riesgo'!G42:G44,
IF('2. Identificación del Riesgo'!H42:H44="","",
IF(MID('2. Identificación del Riesgo'!H42:H44,1,27)&lt;&gt;"Seguridad de la Información","No aplica")))</f>
        <v/>
      </c>
      <c r="E42" s="85" t="str">
        <f>IF(MID('2. Identificación del Riesgo'!H42:H44,1,27)="Seguridad de la Información",'2. Identificación del Riesgo'!H42:H44,
IF('2. Identificación del Riesgo'!H42:H44="","",
IF(MID('2. Identificación del Riesgo'!H42:H44,1,27)&lt;&gt;"Seguridad de la Información","No aplica")))</f>
        <v/>
      </c>
      <c r="F42" s="85" t="str">
        <f>IF(MID('2. Identificación del Riesgo'!H42:H44,1,27)="Seguridad de la Información",'2. Identificación del Riesgo'!I42:I44,
IF('2. Identificación del Riesgo'!H42:H44="","",
IF(MID('2. Identificación del Riesgo'!H42:H44,1,27)&lt;&gt;"Seguridad de la Información","No aplica")))</f>
        <v/>
      </c>
      <c r="G42" s="8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5"/>
      <c r="I42" s="85"/>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5"/>
      <c r="L42" s="85"/>
      <c r="M42" s="3"/>
      <c r="N42" s="3"/>
      <c r="O42" s="3"/>
      <c r="P42" s="3"/>
      <c r="Q42" s="4"/>
      <c r="R42" s="4"/>
      <c r="S42" s="4"/>
      <c r="T42" s="4"/>
      <c r="U42" s="4"/>
      <c r="V42" s="4"/>
      <c r="W42" s="4"/>
      <c r="X42" s="4"/>
      <c r="Y42" s="4"/>
      <c r="Z42" s="4"/>
    </row>
    <row r="43" spans="1:26" ht="16.5" customHeight="1">
      <c r="A43" s="83"/>
      <c r="B43" s="83"/>
      <c r="C43" s="83"/>
      <c r="D43" s="83"/>
      <c r="E43" s="83"/>
      <c r="F43" s="83"/>
      <c r="G43" s="83"/>
      <c r="H43" s="83"/>
      <c r="I43" s="83"/>
      <c r="J43" s="83"/>
      <c r="K43" s="83"/>
      <c r="L43" s="83"/>
      <c r="M43" s="2"/>
      <c r="N43" s="2"/>
      <c r="O43" s="2"/>
      <c r="P43" s="2"/>
      <c r="Q43" s="4"/>
      <c r="R43" s="4"/>
      <c r="S43" s="4"/>
      <c r="T43" s="4"/>
      <c r="U43" s="4"/>
      <c r="V43" s="4"/>
      <c r="W43" s="4"/>
      <c r="X43" s="4"/>
      <c r="Y43" s="4"/>
      <c r="Z43" s="4"/>
    </row>
    <row r="44" spans="1:26" ht="16.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0">
        <v>13</v>
      </c>
      <c r="B45" s="85" t="str">
        <f>IF(MID('2. Identificación del Riesgo'!H45:H47,1,27)="Seguridad de la Información",'2. Identificación del Riesgo'!B45:B47,
IF('2. Identificación del Riesgo'!H45:H47="","",
IF(MID('2. Identificación del Riesgo'!H45:H47,1,27)&lt;&gt;"Seguridad de la Información","No aplica")))</f>
        <v/>
      </c>
      <c r="C45" s="85" t="str">
        <f>IF(MID('2. Identificación del Riesgo'!H45:H47,1,27)="Seguridad de la Información",'2. Identificación del Riesgo'!C45:C47,
IF('2. Identificación del Riesgo'!H45:H47="","",
IF(MID('2. Identificación del Riesgo'!H45:H47,1,27)&lt;&gt;"Seguridad de la Información","No aplica")))</f>
        <v/>
      </c>
      <c r="D45" s="85" t="str">
        <f>IF(MID('2. Identificación del Riesgo'!H45:H47,1,27)="Seguridad de la Información",'2. Identificación del Riesgo'!G45:G47,
IF('2. Identificación del Riesgo'!H45:H47="","",
IF(MID('2. Identificación del Riesgo'!H45:H47,1,27)&lt;&gt;"Seguridad de la Información","No aplica")))</f>
        <v/>
      </c>
      <c r="E45" s="85" t="str">
        <f>IF(MID('2. Identificación del Riesgo'!H45:H47,1,27)="Seguridad de la Información",'2. Identificación del Riesgo'!H45:H47,
IF('2. Identificación del Riesgo'!H45:H47="","",
IF(MID('2. Identificación del Riesgo'!H45:H47,1,27)&lt;&gt;"Seguridad de la Información","No aplica")))</f>
        <v/>
      </c>
      <c r="F45" s="85" t="str">
        <f>IF(MID('2. Identificación del Riesgo'!H45:H47,1,27)="Seguridad de la Información",'2. Identificación del Riesgo'!I45:I47,
IF('2. Identificación del Riesgo'!H45:H47="","",
IF(MID('2. Identificación del Riesgo'!H45:H47,1,27)&lt;&gt;"Seguridad de la Información","No aplica")))</f>
        <v/>
      </c>
      <c r="G45" s="8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5"/>
      <c r="I45" s="85"/>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5"/>
      <c r="L45" s="85"/>
      <c r="M45" s="3"/>
      <c r="N45" s="3"/>
      <c r="O45" s="3"/>
      <c r="P45" s="3"/>
      <c r="Q45" s="4"/>
      <c r="R45" s="4"/>
      <c r="S45" s="4"/>
      <c r="T45" s="4"/>
      <c r="U45" s="4"/>
      <c r="V45" s="4"/>
      <c r="W45" s="4"/>
      <c r="X45" s="4"/>
      <c r="Y45" s="4"/>
      <c r="Z45" s="4"/>
    </row>
    <row r="46" spans="1:26" ht="16.5" customHeight="1">
      <c r="A46" s="83"/>
      <c r="B46" s="83"/>
      <c r="C46" s="83"/>
      <c r="D46" s="83"/>
      <c r="E46" s="83"/>
      <c r="F46" s="83"/>
      <c r="G46" s="83"/>
      <c r="H46" s="83"/>
      <c r="I46" s="83"/>
      <c r="J46" s="83"/>
      <c r="K46" s="83"/>
      <c r="L46" s="83"/>
      <c r="M46" s="2"/>
      <c r="N46" s="2"/>
      <c r="O46" s="2"/>
      <c r="P46" s="2"/>
      <c r="Q46" s="4"/>
      <c r="R46" s="4"/>
      <c r="S46" s="4"/>
      <c r="T46" s="4"/>
      <c r="U46" s="4"/>
      <c r="V46" s="4"/>
      <c r="W46" s="4"/>
      <c r="X46" s="4"/>
      <c r="Y46" s="4"/>
      <c r="Z46" s="4"/>
    </row>
    <row r="47" spans="1:26" ht="16.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0">
        <v>14</v>
      </c>
      <c r="B48" s="85" t="str">
        <f>IF(MID('2. Identificación del Riesgo'!H48:H50,1,27)="Seguridad de la Información",'2. Identificación del Riesgo'!B48:B50,
IF('2. Identificación del Riesgo'!H48:H50="","",
IF(MID('2. Identificación del Riesgo'!H48:H50,1,27)&lt;&gt;"Seguridad de la Información","No aplica")))</f>
        <v/>
      </c>
      <c r="C48" s="85" t="str">
        <f>IF(MID('2. Identificación del Riesgo'!H48:H50,1,27)="Seguridad de la Información",'2. Identificación del Riesgo'!C48:C50,
IF('2. Identificación del Riesgo'!H48:H50="","",
IF(MID('2. Identificación del Riesgo'!H48:H50,1,27)&lt;&gt;"Seguridad de la Información","No aplica")))</f>
        <v/>
      </c>
      <c r="D48" s="85" t="str">
        <f>IF(MID('2. Identificación del Riesgo'!H48:H50,1,27)="Seguridad de la Información",'2. Identificación del Riesgo'!G48:G50,
IF('2. Identificación del Riesgo'!H48:H50="","",
IF(MID('2. Identificación del Riesgo'!H48:H50,1,27)&lt;&gt;"Seguridad de la Información","No aplica")))</f>
        <v/>
      </c>
      <c r="E48" s="85" t="str">
        <f>IF(MID('2. Identificación del Riesgo'!H48:H50,1,27)="Seguridad de la Información",'2. Identificación del Riesgo'!H48:H50,
IF('2. Identificación del Riesgo'!H48:H50="","",
IF(MID('2. Identificación del Riesgo'!H48:H50,1,27)&lt;&gt;"Seguridad de la Información","No aplica")))</f>
        <v/>
      </c>
      <c r="F48" s="85" t="str">
        <f>IF(MID('2. Identificación del Riesgo'!H48:H50,1,27)="Seguridad de la Información",'2. Identificación del Riesgo'!I48:I50,
IF('2. Identificación del Riesgo'!H48:H50="","",
IF(MID('2. Identificación del Riesgo'!H48:H50,1,27)&lt;&gt;"Seguridad de la Información","No aplica")))</f>
        <v/>
      </c>
      <c r="G48" s="8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5"/>
      <c r="I48" s="85"/>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5"/>
      <c r="L48" s="85"/>
      <c r="M48" s="3"/>
      <c r="N48" s="3"/>
      <c r="O48" s="3"/>
      <c r="P48" s="3"/>
      <c r="Q48" s="4"/>
      <c r="R48" s="4"/>
      <c r="S48" s="4"/>
      <c r="T48" s="4"/>
      <c r="U48" s="4"/>
      <c r="V48" s="4"/>
      <c r="W48" s="4"/>
      <c r="X48" s="4"/>
      <c r="Y48" s="4"/>
      <c r="Z48" s="4"/>
    </row>
    <row r="49" spans="1:26" ht="16.5" customHeight="1">
      <c r="A49" s="83"/>
      <c r="B49" s="83"/>
      <c r="C49" s="83"/>
      <c r="D49" s="83"/>
      <c r="E49" s="83"/>
      <c r="F49" s="83"/>
      <c r="G49" s="83"/>
      <c r="H49" s="83"/>
      <c r="I49" s="83"/>
      <c r="J49" s="83"/>
      <c r="K49" s="83"/>
      <c r="L49" s="83"/>
      <c r="M49" s="2"/>
      <c r="N49" s="2"/>
      <c r="O49" s="2"/>
      <c r="P49" s="2"/>
      <c r="Q49" s="4"/>
      <c r="R49" s="4"/>
      <c r="S49" s="4"/>
      <c r="T49" s="4"/>
      <c r="U49" s="4"/>
      <c r="V49" s="4"/>
      <c r="W49" s="4"/>
      <c r="X49" s="4"/>
      <c r="Y49" s="4"/>
      <c r="Z49" s="4"/>
    </row>
    <row r="50" spans="1:26" ht="16.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0">
        <v>15</v>
      </c>
      <c r="B51" s="85" t="str">
        <f>IF(MID('2. Identificación del Riesgo'!H51:H53,1,27)="Seguridad de la Información",'2. Identificación del Riesgo'!B51:B53,
IF('2. Identificación del Riesgo'!H51:H53="","",
IF(MID('2. Identificación del Riesgo'!H51:H53,1,27)&lt;&gt;"Seguridad de la Información","No aplica")))</f>
        <v/>
      </c>
      <c r="C51" s="85" t="str">
        <f>IF(MID('2. Identificación del Riesgo'!H51:H53,1,27)="Seguridad de la Información",'2. Identificación del Riesgo'!C51:C53,
IF('2. Identificación del Riesgo'!H51:H53="","",
IF(MID('2. Identificación del Riesgo'!H51:H53,1,27)&lt;&gt;"Seguridad de la Información","No aplica")))</f>
        <v/>
      </c>
      <c r="D51" s="85" t="str">
        <f>IF(MID('2. Identificación del Riesgo'!H51:H53,1,27)="Seguridad de la Información",'2. Identificación del Riesgo'!G51:G53,
IF('2. Identificación del Riesgo'!H51:H53="","",
IF(MID('2. Identificación del Riesgo'!H51:H53,1,27)&lt;&gt;"Seguridad de la Información","No aplica")))</f>
        <v/>
      </c>
      <c r="E51" s="85" t="str">
        <f>IF(MID('2. Identificación del Riesgo'!H51:H53,1,27)="Seguridad de la Información",'2. Identificación del Riesgo'!H51:H53,
IF('2. Identificación del Riesgo'!H51:H53="","",
IF(MID('2. Identificación del Riesgo'!H51:H53,1,27)&lt;&gt;"Seguridad de la Información","No aplica")))</f>
        <v/>
      </c>
      <c r="F51" s="85" t="str">
        <f>IF(MID('2. Identificación del Riesgo'!H51:H53,1,27)="Seguridad de la Información",'2. Identificación del Riesgo'!I51:I53,
IF('2. Identificación del Riesgo'!H51:H53="","",
IF(MID('2. Identificación del Riesgo'!H51:H53,1,27)&lt;&gt;"Seguridad de la Información","No aplica")))</f>
        <v/>
      </c>
      <c r="G51" s="8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5"/>
      <c r="I51" s="85"/>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5"/>
      <c r="L51" s="85"/>
      <c r="M51" s="3"/>
      <c r="N51" s="3"/>
      <c r="O51" s="3"/>
      <c r="P51" s="3"/>
      <c r="Q51" s="4"/>
      <c r="R51" s="4"/>
      <c r="S51" s="4"/>
      <c r="T51" s="4"/>
      <c r="U51" s="4"/>
      <c r="V51" s="4"/>
      <c r="W51" s="4"/>
      <c r="X51" s="4"/>
      <c r="Y51" s="4"/>
      <c r="Z51" s="4"/>
    </row>
    <row r="52" spans="1:26" ht="16.5" customHeight="1">
      <c r="A52" s="83"/>
      <c r="B52" s="83"/>
      <c r="C52" s="83"/>
      <c r="D52" s="83"/>
      <c r="E52" s="83"/>
      <c r="F52" s="83"/>
      <c r="G52" s="83"/>
      <c r="H52" s="83"/>
      <c r="I52" s="83"/>
      <c r="J52" s="83"/>
      <c r="K52" s="83"/>
      <c r="L52" s="83"/>
      <c r="M52" s="2"/>
      <c r="N52" s="2"/>
      <c r="O52" s="2"/>
      <c r="P52" s="2"/>
      <c r="Q52" s="4"/>
      <c r="R52" s="4"/>
      <c r="S52" s="4"/>
      <c r="T52" s="4"/>
      <c r="U52" s="4"/>
      <c r="V52" s="4"/>
      <c r="W52" s="4"/>
      <c r="X52" s="4"/>
      <c r="Y52" s="4"/>
      <c r="Z52" s="4"/>
    </row>
    <row r="53" spans="1:26" ht="16.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0">
        <v>16</v>
      </c>
      <c r="B54" s="85" t="str">
        <f>IF(MID('2. Identificación del Riesgo'!H54:H56,1,27)="Seguridad de la Información",'2. Identificación del Riesgo'!B54:B56,
IF('2. Identificación del Riesgo'!H54:H56="","",
IF(MID('2. Identificación del Riesgo'!H54:H56,1,27)&lt;&gt;"Seguridad de la Información","No aplica")))</f>
        <v/>
      </c>
      <c r="C54" s="85" t="str">
        <f>IF(MID('2. Identificación del Riesgo'!H54:H56,1,27)="Seguridad de la Información",'2. Identificación del Riesgo'!C54:C56,
IF('2. Identificación del Riesgo'!H54:H56="","",
IF(MID('2. Identificación del Riesgo'!H54:H56,1,27)&lt;&gt;"Seguridad de la Información","No aplica")))</f>
        <v/>
      </c>
      <c r="D54" s="85" t="str">
        <f>IF(MID('2. Identificación del Riesgo'!H54:H56,1,27)="Seguridad de la Información",'2. Identificación del Riesgo'!G54:G56,
IF('2. Identificación del Riesgo'!H54:H56="","",
IF(MID('2. Identificación del Riesgo'!H54:H56,1,27)&lt;&gt;"Seguridad de la Información","No aplica")))</f>
        <v/>
      </c>
      <c r="E54" s="85" t="str">
        <f>IF(MID('2. Identificación del Riesgo'!H54:H56,1,27)="Seguridad de la Información",'2. Identificación del Riesgo'!H54:H56,
IF('2. Identificación del Riesgo'!H54:H56="","",
IF(MID('2. Identificación del Riesgo'!H54:H56,1,27)&lt;&gt;"Seguridad de la Información","No aplica")))</f>
        <v/>
      </c>
      <c r="F54" s="85" t="str">
        <f>IF(MID('2. Identificación del Riesgo'!H54:H56,1,27)="Seguridad de la Información",'2. Identificación del Riesgo'!I54:I56,
IF('2. Identificación del Riesgo'!H54:H56="","",
IF(MID('2. Identificación del Riesgo'!H54:H56,1,27)&lt;&gt;"Seguridad de la Información","No aplica")))</f>
        <v/>
      </c>
      <c r="G54" s="8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5"/>
      <c r="I54" s="85"/>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5"/>
      <c r="L54" s="85"/>
      <c r="M54" s="3"/>
      <c r="N54" s="3"/>
      <c r="O54" s="3"/>
      <c r="P54" s="3"/>
      <c r="Q54" s="4"/>
      <c r="R54" s="4"/>
      <c r="S54" s="4"/>
      <c r="T54" s="4"/>
      <c r="U54" s="4"/>
      <c r="V54" s="4"/>
      <c r="W54" s="4"/>
      <c r="X54" s="4"/>
      <c r="Y54" s="4"/>
      <c r="Z54" s="4"/>
    </row>
    <row r="55" spans="1:26" ht="16.5" customHeight="1">
      <c r="A55" s="83"/>
      <c r="B55" s="83"/>
      <c r="C55" s="83"/>
      <c r="D55" s="83"/>
      <c r="E55" s="83"/>
      <c r="F55" s="83"/>
      <c r="G55" s="83"/>
      <c r="H55" s="83"/>
      <c r="I55" s="83"/>
      <c r="J55" s="83"/>
      <c r="K55" s="83"/>
      <c r="L55" s="83"/>
      <c r="M55" s="2"/>
      <c r="N55" s="2"/>
      <c r="O55" s="2"/>
      <c r="P55" s="2"/>
      <c r="Q55" s="4"/>
      <c r="R55" s="4"/>
      <c r="S55" s="4"/>
      <c r="T55" s="4"/>
      <c r="U55" s="4"/>
      <c r="V55" s="4"/>
      <c r="W55" s="4"/>
      <c r="X55" s="4"/>
      <c r="Y55" s="4"/>
      <c r="Z55" s="4"/>
    </row>
    <row r="56" spans="1:26" ht="16.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0">
        <v>17</v>
      </c>
      <c r="B57" s="85" t="str">
        <f>IF(MID('2. Identificación del Riesgo'!H57:H59,1,27)="Seguridad de la Información",'2. Identificación del Riesgo'!B57:B59,
IF('2. Identificación del Riesgo'!H57:H59="","",
IF(MID('2. Identificación del Riesgo'!H57:H59,1,27)&lt;&gt;"Seguridad de la Información","No aplica")))</f>
        <v/>
      </c>
      <c r="C57" s="85" t="str">
        <f>IF(MID('2. Identificación del Riesgo'!H57:H59,1,27)="Seguridad de la Información",'2. Identificación del Riesgo'!C57:C59,
IF('2. Identificación del Riesgo'!H57:H59="","",
IF(MID('2. Identificación del Riesgo'!H57:H59,1,27)&lt;&gt;"Seguridad de la Información","No aplica")))</f>
        <v/>
      </c>
      <c r="D57" s="85" t="str">
        <f>IF(MID('2. Identificación del Riesgo'!H57:H59,1,27)="Seguridad de la Información",'2. Identificación del Riesgo'!G57:G59,
IF('2. Identificación del Riesgo'!H57:H59="","",
IF(MID('2. Identificación del Riesgo'!H57:H59,1,27)&lt;&gt;"Seguridad de la Información","No aplica")))</f>
        <v/>
      </c>
      <c r="E57" s="85" t="str">
        <f>IF(MID('2. Identificación del Riesgo'!H57:H59,1,27)="Seguridad de la Información",'2. Identificación del Riesgo'!H57:H59,
IF('2. Identificación del Riesgo'!H57:H59="","",
IF(MID('2. Identificación del Riesgo'!H57:H59,1,27)&lt;&gt;"Seguridad de la Información","No aplica")))</f>
        <v/>
      </c>
      <c r="F57" s="85" t="str">
        <f>IF(MID('2. Identificación del Riesgo'!H57:H59,1,27)="Seguridad de la Información",'2. Identificación del Riesgo'!I57:I59,
IF('2. Identificación del Riesgo'!H57:H59="","",
IF(MID('2. Identificación del Riesgo'!H57:H59,1,27)&lt;&gt;"Seguridad de la Información","No aplica")))</f>
        <v/>
      </c>
      <c r="G57" s="8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5"/>
      <c r="I57" s="85"/>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5"/>
      <c r="L57" s="85"/>
      <c r="M57" s="3"/>
      <c r="N57" s="3"/>
      <c r="O57" s="3"/>
      <c r="P57" s="3"/>
      <c r="Q57" s="4"/>
      <c r="R57" s="4"/>
      <c r="S57" s="4"/>
      <c r="T57" s="4"/>
      <c r="U57" s="4"/>
      <c r="V57" s="4"/>
      <c r="W57" s="4"/>
      <c r="X57" s="4"/>
      <c r="Y57" s="4"/>
      <c r="Z57" s="4"/>
    </row>
    <row r="58" spans="1:26" ht="16.5" customHeight="1">
      <c r="A58" s="83"/>
      <c r="B58" s="83"/>
      <c r="C58" s="83"/>
      <c r="D58" s="83"/>
      <c r="E58" s="83"/>
      <c r="F58" s="83"/>
      <c r="G58" s="83"/>
      <c r="H58" s="83"/>
      <c r="I58" s="83"/>
      <c r="J58" s="83"/>
      <c r="K58" s="83"/>
      <c r="L58" s="83"/>
      <c r="M58" s="2"/>
      <c r="N58" s="2"/>
      <c r="O58" s="2"/>
      <c r="P58" s="2"/>
      <c r="Q58" s="4"/>
      <c r="R58" s="4"/>
      <c r="S58" s="4"/>
      <c r="T58" s="4"/>
      <c r="U58" s="4"/>
      <c r="V58" s="4"/>
      <c r="W58" s="4"/>
      <c r="X58" s="4"/>
      <c r="Y58" s="4"/>
      <c r="Z58" s="4"/>
    </row>
    <row r="59" spans="1:26" ht="16.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0">
        <v>18</v>
      </c>
      <c r="B60" s="85" t="str">
        <f>IF(MID('2. Identificación del Riesgo'!H60:H62,1,27)="Seguridad de la Información",'2. Identificación del Riesgo'!B60:B62,
IF('2. Identificación del Riesgo'!H60:H62="","",
IF(MID('2. Identificación del Riesgo'!H60:H62,1,27)&lt;&gt;"Seguridad de la Información","No aplica")))</f>
        <v/>
      </c>
      <c r="C60" s="85" t="str">
        <f>IF(MID('2. Identificación del Riesgo'!H60:H62,1,27)="Seguridad de la Información",'2. Identificación del Riesgo'!C60:C62,
IF('2. Identificación del Riesgo'!H60:H62="","",
IF(MID('2. Identificación del Riesgo'!H60:H62,1,27)&lt;&gt;"Seguridad de la Información","No aplica")))</f>
        <v/>
      </c>
      <c r="D60" s="85" t="str">
        <f>IF(MID('2. Identificación del Riesgo'!H60:H62,1,27)="Seguridad de la Información",'2. Identificación del Riesgo'!G60:G62,
IF('2. Identificación del Riesgo'!H60:H62="","",
IF(MID('2. Identificación del Riesgo'!H60:H62,1,27)&lt;&gt;"Seguridad de la Información","No aplica")))</f>
        <v/>
      </c>
      <c r="E60" s="85" t="str">
        <f>IF(MID('2. Identificación del Riesgo'!H60:H62,1,27)="Seguridad de la Información",'2. Identificación del Riesgo'!H60:H62,
IF('2. Identificación del Riesgo'!H60:H62="","",
IF(MID('2. Identificación del Riesgo'!H60:H62,1,27)&lt;&gt;"Seguridad de la Información","No aplica")))</f>
        <v/>
      </c>
      <c r="F60" s="85" t="str">
        <f>IF(MID('2. Identificación del Riesgo'!H60:H62,1,27)="Seguridad de la Información",'2. Identificación del Riesgo'!I60:I62,
IF('2. Identificación del Riesgo'!H60:H62="","",
IF(MID('2. Identificación del Riesgo'!H60:H62,1,27)&lt;&gt;"Seguridad de la Información","No aplica")))</f>
        <v/>
      </c>
      <c r="G60" s="8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5"/>
      <c r="I60" s="85"/>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5"/>
      <c r="L60" s="85"/>
      <c r="M60" s="3"/>
      <c r="N60" s="3"/>
      <c r="O60" s="3"/>
      <c r="P60" s="3"/>
      <c r="Q60" s="4"/>
      <c r="R60" s="4"/>
      <c r="S60" s="4"/>
      <c r="T60" s="4"/>
      <c r="U60" s="4"/>
      <c r="V60" s="4"/>
      <c r="W60" s="4"/>
      <c r="X60" s="4"/>
      <c r="Y60" s="4"/>
      <c r="Z60" s="4"/>
    </row>
    <row r="61" spans="1:26" ht="16.5" customHeight="1">
      <c r="A61" s="83"/>
      <c r="B61" s="83"/>
      <c r="C61" s="83"/>
      <c r="D61" s="83"/>
      <c r="E61" s="83"/>
      <c r="F61" s="83"/>
      <c r="G61" s="83"/>
      <c r="H61" s="83"/>
      <c r="I61" s="83"/>
      <c r="J61" s="83"/>
      <c r="K61" s="83"/>
      <c r="L61" s="83"/>
      <c r="M61" s="2"/>
      <c r="N61" s="2"/>
      <c r="O61" s="2"/>
      <c r="P61" s="2"/>
      <c r="Q61" s="4"/>
      <c r="R61" s="4"/>
      <c r="S61" s="4"/>
      <c r="T61" s="4"/>
      <c r="U61" s="4"/>
      <c r="V61" s="4"/>
      <c r="W61" s="4"/>
      <c r="X61" s="4"/>
      <c r="Y61" s="4"/>
      <c r="Z61" s="4"/>
    </row>
    <row r="62" spans="1:26" ht="16.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0">
        <v>19</v>
      </c>
      <c r="B63" s="85" t="str">
        <f>IF(MID('2. Identificación del Riesgo'!H63:H65,1,27)="Seguridad de la Información",'2. Identificación del Riesgo'!B63:B65,
IF('2. Identificación del Riesgo'!H63:H65="","",
IF(MID('2. Identificación del Riesgo'!H63:H65,1,27)&lt;&gt;"Seguridad de la Información","No aplica")))</f>
        <v/>
      </c>
      <c r="C63" s="85" t="str">
        <f>IF(MID('2. Identificación del Riesgo'!H63:H65,1,27)="Seguridad de la Información",'2. Identificación del Riesgo'!C63:C65,
IF('2. Identificación del Riesgo'!H63:H65="","",
IF(MID('2. Identificación del Riesgo'!H63:H65,1,27)&lt;&gt;"Seguridad de la Información","No aplica")))</f>
        <v/>
      </c>
      <c r="D63" s="85" t="str">
        <f>IF(MID('2. Identificación del Riesgo'!H63:H65,1,27)="Seguridad de la Información",'2. Identificación del Riesgo'!G63:G65,
IF('2. Identificación del Riesgo'!H63:H65="","",
IF(MID('2. Identificación del Riesgo'!H63:H65,1,27)&lt;&gt;"Seguridad de la Información","No aplica")))</f>
        <v/>
      </c>
      <c r="E63" s="85" t="str">
        <f>IF(MID('2. Identificación del Riesgo'!H63:H65,1,27)="Seguridad de la Información",'2. Identificación del Riesgo'!H63:H65,
IF('2. Identificación del Riesgo'!H63:H65="","",
IF(MID('2. Identificación del Riesgo'!H63:H65,1,27)&lt;&gt;"Seguridad de la Información","No aplica")))</f>
        <v/>
      </c>
      <c r="F63" s="85" t="str">
        <f>IF(MID('2. Identificación del Riesgo'!H63:H65,1,27)="Seguridad de la Información",'2. Identificación del Riesgo'!I63:I65,
IF('2. Identificación del Riesgo'!H63:H65="","",
IF(MID('2. Identificación del Riesgo'!H63:H65,1,27)&lt;&gt;"Seguridad de la Información","No aplica")))</f>
        <v/>
      </c>
      <c r="G63" s="8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5"/>
      <c r="I63" s="85"/>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5"/>
      <c r="L63" s="85"/>
      <c r="M63" s="3"/>
      <c r="N63" s="3"/>
      <c r="O63" s="3"/>
      <c r="P63" s="3"/>
      <c r="Q63" s="4"/>
      <c r="R63" s="4"/>
      <c r="S63" s="4"/>
      <c r="T63" s="4"/>
      <c r="U63" s="4"/>
      <c r="V63" s="4"/>
      <c r="W63" s="4"/>
      <c r="X63" s="4"/>
      <c r="Y63" s="4"/>
      <c r="Z63" s="4"/>
    </row>
    <row r="64" spans="1:26" ht="16.5" customHeight="1">
      <c r="A64" s="83"/>
      <c r="B64" s="83"/>
      <c r="C64" s="83"/>
      <c r="D64" s="83"/>
      <c r="E64" s="83"/>
      <c r="F64" s="83"/>
      <c r="G64" s="83"/>
      <c r="H64" s="83"/>
      <c r="I64" s="83"/>
      <c r="J64" s="83"/>
      <c r="K64" s="83"/>
      <c r="L64" s="83"/>
      <c r="M64" s="2"/>
      <c r="N64" s="2"/>
      <c r="O64" s="2"/>
      <c r="P64" s="2"/>
      <c r="Q64" s="4"/>
      <c r="R64" s="4"/>
      <c r="S64" s="4"/>
      <c r="T64" s="4"/>
      <c r="U64" s="4"/>
      <c r="V64" s="4"/>
      <c r="W64" s="4"/>
      <c r="X64" s="4"/>
      <c r="Y64" s="4"/>
      <c r="Z64" s="4"/>
    </row>
    <row r="65" spans="1:26" ht="16.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0">
        <v>20</v>
      </c>
      <c r="B66" s="85" t="str">
        <f>IF(MID('2. Identificación del Riesgo'!H66:H68,1,27)="Seguridad de la Información",'2. Identificación del Riesgo'!B66:B68,
IF('2. Identificación del Riesgo'!H66:H68="","",
IF(MID('2. Identificación del Riesgo'!H66:H68,1,27)&lt;&gt;"Seguridad de la Información","No aplica")))</f>
        <v/>
      </c>
      <c r="C66" s="85" t="str">
        <f>IF(MID('2. Identificación del Riesgo'!H66:H68,1,27)="Seguridad de la Información",'2. Identificación del Riesgo'!C66:C68,
IF('2. Identificación del Riesgo'!H66:H68="","",
IF(MID('2. Identificación del Riesgo'!H66:H68,1,27)&lt;&gt;"Seguridad de la Información","No aplica")))</f>
        <v/>
      </c>
      <c r="D66" s="85" t="str">
        <f>IF(MID('2. Identificación del Riesgo'!H66:H68,1,27)="Seguridad de la Información",'2. Identificación del Riesgo'!G66:G68,
IF('2. Identificación del Riesgo'!H66:H68="","",
IF(MID('2. Identificación del Riesgo'!H66:H68,1,27)&lt;&gt;"Seguridad de la Información","No aplica")))</f>
        <v/>
      </c>
      <c r="E66" s="85" t="str">
        <f>IF(MID('2. Identificación del Riesgo'!H66:H68,1,27)="Seguridad de la Información",'2. Identificación del Riesgo'!H66:H68,
IF('2. Identificación del Riesgo'!H66:H68="","",
IF(MID('2. Identificación del Riesgo'!H66:H68,1,27)&lt;&gt;"Seguridad de la Información","No aplica")))</f>
        <v/>
      </c>
      <c r="F66" s="85" t="str">
        <f>IF(MID('2. Identificación del Riesgo'!H66:H68,1,27)="Seguridad de la Información",'2. Identificación del Riesgo'!I66:I68,
IF('2. Identificación del Riesgo'!H66:H68="","",
IF(MID('2. Identificación del Riesgo'!H66:H68,1,27)&lt;&gt;"Seguridad de la Información","No aplica")))</f>
        <v/>
      </c>
      <c r="G66" s="8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5"/>
      <c r="I66" s="85"/>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5"/>
      <c r="L66" s="85"/>
      <c r="M66" s="3"/>
      <c r="N66" s="3"/>
      <c r="O66" s="3"/>
      <c r="P66" s="3"/>
      <c r="Q66" s="4"/>
      <c r="R66" s="4"/>
      <c r="S66" s="4"/>
      <c r="T66" s="4"/>
      <c r="U66" s="4"/>
      <c r="V66" s="4"/>
      <c r="W66" s="4"/>
      <c r="X66" s="4"/>
      <c r="Y66" s="4"/>
      <c r="Z66" s="4"/>
    </row>
    <row r="67" spans="1:26" ht="16.5" customHeight="1">
      <c r="A67" s="83"/>
      <c r="B67" s="83"/>
      <c r="C67" s="83"/>
      <c r="D67" s="83"/>
      <c r="E67" s="83"/>
      <c r="F67" s="83"/>
      <c r="G67" s="83"/>
      <c r="H67" s="83"/>
      <c r="I67" s="83"/>
      <c r="J67" s="83"/>
      <c r="K67" s="83"/>
      <c r="L67" s="83"/>
      <c r="M67" s="2"/>
      <c r="N67" s="2"/>
      <c r="O67" s="2"/>
      <c r="P67" s="2"/>
      <c r="Q67" s="4"/>
      <c r="R67" s="4"/>
      <c r="S67" s="4"/>
      <c r="T67" s="4"/>
      <c r="U67" s="4"/>
      <c r="V67" s="4"/>
      <c r="W67" s="4"/>
      <c r="X67" s="4"/>
      <c r="Y67" s="4"/>
      <c r="Z67" s="4"/>
    </row>
    <row r="68" spans="1:26" ht="16.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44.42578125" customWidth="1"/>
    <col min="9" max="9" width="21.85546875" customWidth="1"/>
    <col min="10" max="10" width="11" customWidth="1"/>
    <col min="11" max="11" width="15.140625" customWidth="1"/>
    <col min="12" max="12" width="25.5703125" customWidth="1"/>
    <col min="13" max="13" width="14" customWidth="1"/>
    <col min="14" max="14" width="10.85546875" customWidth="1"/>
    <col min="15" max="15" width="27.28515625" customWidth="1"/>
    <col min="16" max="16" width="25.42578125" customWidth="1"/>
    <col min="17" max="17" width="41.285156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1" t="s">
        <v>169</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1" t="s">
        <v>170</v>
      </c>
      <c r="U2" s="59"/>
      <c r="V2" s="60"/>
      <c r="W2" s="3"/>
      <c r="X2" s="3"/>
      <c r="Y2" s="3"/>
      <c r="Z2" s="3"/>
      <c r="AA2" s="3"/>
      <c r="AB2" s="3"/>
      <c r="AC2" s="3"/>
      <c r="AD2" s="3"/>
      <c r="AE2" s="3"/>
      <c r="AF2" s="3"/>
      <c r="AG2" s="3"/>
      <c r="AH2" s="3"/>
      <c r="AI2" s="3"/>
      <c r="AJ2" s="3"/>
      <c r="AK2" s="3"/>
      <c r="AL2" s="3"/>
      <c r="AM2" s="3"/>
    </row>
    <row r="3" spans="1:39" ht="16.5" customHeight="1">
      <c r="A3" s="69"/>
      <c r="B3" s="70"/>
      <c r="C3" s="69"/>
      <c r="D3" s="75"/>
      <c r="E3" s="75"/>
      <c r="F3" s="75"/>
      <c r="G3" s="75"/>
      <c r="H3" s="75"/>
      <c r="I3" s="75"/>
      <c r="J3" s="75"/>
      <c r="K3" s="75"/>
      <c r="L3" s="75"/>
      <c r="M3" s="75"/>
      <c r="N3" s="75"/>
      <c r="O3" s="75"/>
      <c r="P3" s="75"/>
      <c r="Q3" s="75"/>
      <c r="R3" s="75"/>
      <c r="S3" s="70"/>
      <c r="T3" s="101" t="s">
        <v>171</v>
      </c>
      <c r="U3" s="59"/>
      <c r="V3" s="60"/>
      <c r="W3" s="3"/>
      <c r="X3" s="3"/>
      <c r="Y3" s="3"/>
      <c r="Z3" s="3"/>
      <c r="AA3" s="3"/>
      <c r="AB3" s="3"/>
      <c r="AC3" s="3"/>
      <c r="AD3" s="3"/>
      <c r="AE3" s="3"/>
      <c r="AF3" s="3"/>
      <c r="AG3" s="3"/>
      <c r="AH3" s="3"/>
      <c r="AI3" s="3"/>
      <c r="AJ3" s="3"/>
      <c r="AK3" s="3"/>
      <c r="AL3" s="3"/>
      <c r="AM3" s="3"/>
    </row>
    <row r="4" spans="1:39" ht="16.5" customHeight="1">
      <c r="A4" s="71"/>
      <c r="B4" s="72"/>
      <c r="C4" s="71"/>
      <c r="D4" s="76"/>
      <c r="E4" s="76"/>
      <c r="F4" s="76"/>
      <c r="G4" s="76"/>
      <c r="H4" s="76"/>
      <c r="I4" s="76"/>
      <c r="J4" s="76"/>
      <c r="K4" s="76"/>
      <c r="L4" s="76"/>
      <c r="M4" s="76"/>
      <c r="N4" s="76"/>
      <c r="O4" s="76"/>
      <c r="P4" s="76"/>
      <c r="Q4" s="76"/>
      <c r="R4" s="76"/>
      <c r="S4" s="72"/>
      <c r="T4" s="101" t="s">
        <v>172</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7" t="s">
        <v>81</v>
      </c>
      <c r="B6" s="59"/>
      <c r="C6" s="59"/>
      <c r="D6" s="60"/>
      <c r="E6" s="97" t="s">
        <v>173</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96" t="s">
        <v>79</v>
      </c>
      <c r="B7" s="92" t="s">
        <v>80</v>
      </c>
      <c r="C7" s="93" t="s">
        <v>88</v>
      </c>
      <c r="D7" s="93" t="s">
        <v>89</v>
      </c>
      <c r="E7" s="91" t="s">
        <v>174</v>
      </c>
      <c r="F7" s="91" t="s">
        <v>175</v>
      </c>
      <c r="G7" s="91" t="s">
        <v>176</v>
      </c>
      <c r="H7" s="93" t="s">
        <v>177</v>
      </c>
      <c r="I7" s="105" t="s">
        <v>178</v>
      </c>
      <c r="J7" s="106"/>
      <c r="K7" s="107"/>
      <c r="L7" s="108" t="s">
        <v>179</v>
      </c>
      <c r="M7" s="59"/>
      <c r="N7" s="59"/>
      <c r="O7" s="59"/>
      <c r="P7" s="59"/>
      <c r="Q7" s="59"/>
      <c r="R7" s="109" t="s">
        <v>180</v>
      </c>
      <c r="S7" s="108" t="s">
        <v>82</v>
      </c>
      <c r="T7" s="59"/>
      <c r="U7" s="109" t="s">
        <v>181</v>
      </c>
      <c r="V7" s="109" t="s">
        <v>182</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183</v>
      </c>
      <c r="J8" s="20" t="s">
        <v>184</v>
      </c>
      <c r="K8" s="19" t="s">
        <v>185</v>
      </c>
      <c r="L8" s="19" t="s">
        <v>186</v>
      </c>
      <c r="M8" s="19" t="s">
        <v>187</v>
      </c>
      <c r="N8" s="19" t="s">
        <v>188</v>
      </c>
      <c r="O8" s="19" t="s">
        <v>189</v>
      </c>
      <c r="P8" s="19" t="s">
        <v>190</v>
      </c>
      <c r="Q8" s="21" t="s">
        <v>191</v>
      </c>
      <c r="R8" s="84"/>
      <c r="S8" s="20" t="s">
        <v>192</v>
      </c>
      <c r="T8" s="20" t="s">
        <v>193</v>
      </c>
      <c r="U8" s="84"/>
      <c r="V8" s="84"/>
      <c r="W8" s="16"/>
      <c r="X8" s="16"/>
      <c r="Y8" s="16"/>
      <c r="Z8" s="16"/>
      <c r="AA8" s="16"/>
      <c r="AB8" s="16"/>
      <c r="AC8" s="16"/>
      <c r="AD8" s="16"/>
      <c r="AE8" s="16"/>
      <c r="AF8" s="16"/>
      <c r="AG8" s="16"/>
      <c r="AH8" s="16"/>
      <c r="AI8" s="16"/>
      <c r="AJ8" s="16"/>
      <c r="AK8" s="16"/>
      <c r="AL8" s="16"/>
      <c r="AM8" s="16"/>
    </row>
    <row r="9" spans="1:39" ht="229.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Evaluación independiente</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194</v>
      </c>
      <c r="F9" s="23" t="s">
        <v>195</v>
      </c>
      <c r="G9" s="23" t="s">
        <v>196</v>
      </c>
      <c r="H9" s="22" t="str">
        <f t="shared" ref="H9:H68" si="0">CONCATENATE(E9," ",F9," ",G9)</f>
        <v>La Jefe de la Oficina de Control Interno Defiine para  cada vigencia el Plan Anual de Audiroría el cual es aprobadado por el Comité Institucional de Coordinación de Control Interno a más tardar 31 de enero de cada vigencia,   Con el fin de asegurar que este comite ejersa sus funciones de  asesoría e instancia decisoria en los asuntos del control interno. En caso de existir alguna modificacion al PAA el CICCI debera conocer y aprovar cada una de estas mofificaciones y se elaborar una nueva version del PAA el cual  es publicado en el link de transparencia de la entidad.</v>
      </c>
      <c r="I9" s="24" t="s">
        <v>197</v>
      </c>
      <c r="J9" s="24" t="str">
        <f t="shared" ref="J9:J68" si="1">IF(OR(I9="Preventivo",I9="Detectivo"),"Afecta probabilidad",
IF(I9="Correctivo","Afecta Impacto",""))</f>
        <v>Afecta probabilidad</v>
      </c>
      <c r="K9" s="24" t="s">
        <v>198</v>
      </c>
      <c r="L9" s="24" t="s">
        <v>199</v>
      </c>
      <c r="M9" s="24" t="s">
        <v>200</v>
      </c>
      <c r="N9" s="24" t="s">
        <v>201</v>
      </c>
      <c r="O9" s="24" t="s">
        <v>202</v>
      </c>
      <c r="P9" s="24" t="s">
        <v>203</v>
      </c>
      <c r="Q9" s="24" t="s">
        <v>204</v>
      </c>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0.6</v>
      </c>
      <c r="T9" s="26" t="str">
        <f>IF(OR(J9="",J9=0),"",
IF(J9="Afecta Impacto",'2. Identificación del Riesgo'!$O$9,""))</f>
        <v/>
      </c>
      <c r="U9" s="26">
        <f t="shared" ref="U9:U68" si="3">IFERROR(IF(S9="",0,S9-(S9*R9)),0)</f>
        <v>0.36</v>
      </c>
      <c r="V9" s="26">
        <f t="shared" ref="V9:V68" si="4">IFERROR(IF(T9="",0,T9-(T9*R9)),0)</f>
        <v>0</v>
      </c>
      <c r="W9" s="17"/>
      <c r="X9" s="17"/>
      <c r="Y9" s="17"/>
      <c r="Z9" s="17"/>
      <c r="AA9" s="17"/>
      <c r="AB9" s="17"/>
      <c r="AC9" s="17"/>
      <c r="AD9" s="17"/>
      <c r="AE9" s="17"/>
      <c r="AF9" s="17"/>
      <c r="AG9" s="17"/>
      <c r="AH9" s="17"/>
      <c r="AI9" s="17"/>
      <c r="AJ9" s="17"/>
      <c r="AK9" s="17"/>
      <c r="AL9" s="17"/>
      <c r="AM9" s="17"/>
    </row>
    <row r="10" spans="1:39" ht="69" customHeight="1">
      <c r="A10" s="83"/>
      <c r="B10" s="83"/>
      <c r="C10" s="83"/>
      <c r="D10" s="83"/>
      <c r="E10" s="22"/>
      <c r="F10" s="22"/>
      <c r="G10" s="22"/>
      <c r="H10" s="22" t="str">
        <f t="shared" si="0"/>
        <v xml:space="preserve">  </v>
      </c>
      <c r="I10" s="24"/>
      <c r="J10" s="24" t="str">
        <f t="shared" si="1"/>
        <v/>
      </c>
      <c r="K10" s="24"/>
      <c r="L10" s="24"/>
      <c r="M10" s="24"/>
      <c r="N10" s="24"/>
      <c r="O10" s="24"/>
      <c r="P10" s="24"/>
      <c r="Q10" s="24"/>
      <c r="R10" s="25" t="str">
        <f t="shared" si="2"/>
        <v/>
      </c>
      <c r="S10" s="26" t="str">
        <f>IF(OR(J10="",J10=0),"",
IF(J10="Afecta probabilidad",
IF(J9="Afecta probabilidad",S9-(S9*R9),'2. Identificación del Riesgo'!$L$9),""))</f>
        <v/>
      </c>
      <c r="T10" s="26" t="str">
        <f>IF(OR(J10="",J10=0),"",
IF(J10="Afecta Impacto",
IF(J9="Afecta Impacto",T9-(T9*R9),'2. Identificación del Riesgo'!$O$9),""))</f>
        <v/>
      </c>
      <c r="U10" s="26">
        <f t="shared" si="3"/>
        <v>0</v>
      </c>
      <c r="V10" s="26">
        <f t="shared" si="4"/>
        <v>0</v>
      </c>
      <c r="W10" s="3"/>
      <c r="X10" s="3"/>
      <c r="Y10" s="3"/>
      <c r="Z10" s="3"/>
      <c r="AA10" s="3"/>
      <c r="AB10" s="3"/>
      <c r="AC10" s="3"/>
      <c r="AD10" s="3"/>
      <c r="AE10" s="3"/>
      <c r="AF10" s="3"/>
      <c r="AG10" s="3"/>
      <c r="AH10" s="3"/>
      <c r="AI10" s="3"/>
      <c r="AJ10" s="3"/>
      <c r="AK10" s="3"/>
      <c r="AL10" s="3"/>
      <c r="AM10" s="3"/>
    </row>
    <row r="11" spans="1:39" ht="172.5" customHeight="1">
      <c r="A11" s="84"/>
      <c r="B11" s="84"/>
      <c r="C11" s="84"/>
      <c r="D11" s="84"/>
      <c r="E11" s="22"/>
      <c r="F11" s="22"/>
      <c r="G11" s="22"/>
      <c r="H11" s="22"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192"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Evaluación independiente</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reputacional por incumplimiento en la elaboración, presentación y publicación de informes de carácter normativo a cargo de la OCI.</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205</v>
      </c>
      <c r="F12" s="22" t="s">
        <v>206</v>
      </c>
      <c r="G12" s="22" t="s">
        <v>207</v>
      </c>
      <c r="H12" s="22" t="str">
        <f t="shared" si="0"/>
        <v>La Jefe de la Oficina de Control Interno y profesionales de la OCI  Elaboran el PAA el cual contiene todos los informes legales que deben ser ejecutados por la OCI  De acuerdo a la periodicidad que se determiné  con el fin de dar el cumplimiento normativo requerido. La OCI realiza reuniones de autocontrol para asegurar la planeación, elaboración y publicación  y se presentan los resultados en CICCI para asegurar su cumplimiento.</v>
      </c>
      <c r="I12" s="24" t="s">
        <v>197</v>
      </c>
      <c r="J12" s="24" t="str">
        <f t="shared" si="1"/>
        <v>Afecta probabilidad</v>
      </c>
      <c r="K12" s="24" t="s">
        <v>198</v>
      </c>
      <c r="L12" s="24" t="s">
        <v>199</v>
      </c>
      <c r="M12" s="24" t="s">
        <v>200</v>
      </c>
      <c r="N12" s="24" t="s">
        <v>201</v>
      </c>
      <c r="O12" s="24" t="s">
        <v>208</v>
      </c>
      <c r="P12" s="24" t="s">
        <v>209</v>
      </c>
      <c r="Q12" s="24" t="s">
        <v>210</v>
      </c>
      <c r="R12" s="25">
        <f t="shared" si="2"/>
        <v>0.4</v>
      </c>
      <c r="S12" s="26">
        <f>IF(OR(J12="",J12=0),"",
IF(J12="Afecta probabilidad",'2. Identificación del Riesgo'!$L$12,""))</f>
        <v>0.6</v>
      </c>
      <c r="T12" s="26" t="str">
        <f>IF(OR(J12="",J12=0),"",
IF(J12="Afecta Impacto",'2. Identificación del Riesgo'!$O$12,""))</f>
        <v/>
      </c>
      <c r="U12" s="26">
        <f t="shared" si="3"/>
        <v>0.36</v>
      </c>
      <c r="V12" s="26">
        <f t="shared" si="4"/>
        <v>0</v>
      </c>
      <c r="W12" s="3"/>
      <c r="X12" s="3"/>
      <c r="Y12" s="3"/>
      <c r="Z12" s="3"/>
      <c r="AA12" s="3"/>
      <c r="AB12" s="3"/>
      <c r="AC12" s="3"/>
      <c r="AD12" s="3"/>
      <c r="AE12" s="3"/>
      <c r="AF12" s="3"/>
      <c r="AG12" s="3"/>
      <c r="AH12" s="3"/>
      <c r="AI12" s="3"/>
      <c r="AJ12" s="3"/>
      <c r="AK12" s="3"/>
      <c r="AL12" s="3"/>
      <c r="AM12" s="3"/>
    </row>
    <row r="13" spans="1:39" ht="201" customHeight="1">
      <c r="A13" s="83"/>
      <c r="B13" s="83"/>
      <c r="C13" s="83"/>
      <c r="D13" s="83"/>
      <c r="E13" s="22" t="s">
        <v>205</v>
      </c>
      <c r="F13" s="22" t="s">
        <v>211</v>
      </c>
      <c r="G13" s="22" t="s">
        <v>207</v>
      </c>
      <c r="H13" s="22" t="str">
        <f t="shared" si="0"/>
        <v>La 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De acuerdo a la periodicidad que se determiné  con el fin de dar el cumplimiento normativo requerido. La OCI realiza reuniones de autocontrol para asegurar la planeación, elaboración y publicación  y se presentan los resultados en CICCI para asegurar su cumplimiento.</v>
      </c>
      <c r="I13" s="24" t="s">
        <v>197</v>
      </c>
      <c r="J13" s="24" t="str">
        <f t="shared" si="1"/>
        <v>Afecta probabilidad</v>
      </c>
      <c r="K13" s="24"/>
      <c r="L13" s="24"/>
      <c r="M13" s="24"/>
      <c r="N13" s="24"/>
      <c r="O13" s="24"/>
      <c r="P13" s="24"/>
      <c r="Q13" s="24"/>
      <c r="R13" s="25" t="str">
        <f t="shared" si="2"/>
        <v/>
      </c>
      <c r="S13" s="26">
        <f>IF(OR(J13="",J13=0),"",
IF(J13="Afecta probabilidad",
IF(J12="Afecta probabilidad",S12-(S12*R12),'2. Identificación del Riesgo'!$L$12),""))</f>
        <v>0.36</v>
      </c>
      <c r="T13" s="26" t="str">
        <f>IF(OR(J13="",J13=0),"",
IF(J13="Afecta Impacto",
IF(J12="Afecta Impacto",T12-(T12*R12),'2. Identificación del Riesgo'!$O$12),""))</f>
        <v/>
      </c>
      <c r="U13" s="26">
        <f t="shared" si="3"/>
        <v>0</v>
      </c>
      <c r="V13" s="26">
        <f t="shared" si="4"/>
        <v>0</v>
      </c>
      <c r="W13" s="3"/>
      <c r="X13" s="3"/>
      <c r="Y13" s="3"/>
      <c r="Z13" s="3"/>
      <c r="AA13" s="3"/>
      <c r="AB13" s="3"/>
      <c r="AC13" s="3"/>
      <c r="AD13" s="3"/>
      <c r="AE13" s="3"/>
      <c r="AF13" s="3"/>
      <c r="AG13" s="3"/>
      <c r="AH13" s="3"/>
      <c r="AI13" s="3"/>
      <c r="AJ13" s="3"/>
      <c r="AK13" s="3"/>
      <c r="AL13" s="3"/>
      <c r="AM13" s="3"/>
    </row>
    <row r="14" spans="1:39" ht="96" customHeight="1">
      <c r="A14" s="84"/>
      <c r="B14" s="84"/>
      <c r="C14" s="84"/>
      <c r="D14" s="84"/>
      <c r="E14" s="22"/>
      <c r="F14" s="22"/>
      <c r="G14" s="22"/>
      <c r="H14" s="22"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0.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No aplica</v>
      </c>
      <c r="E15" s="22"/>
      <c r="F15" s="22"/>
      <c r="G15" s="22"/>
      <c r="H15" s="22" t="str">
        <f t="shared" si="0"/>
        <v xml:space="preserve">  </v>
      </c>
      <c r="I15" s="24"/>
      <c r="J15" s="24" t="str">
        <f t="shared" si="1"/>
        <v/>
      </c>
      <c r="K15" s="24"/>
      <c r="L15" s="24"/>
      <c r="M15" s="24"/>
      <c r="N15" s="24"/>
      <c r="O15" s="24"/>
      <c r="P15" s="24"/>
      <c r="Q15" s="24"/>
      <c r="R15" s="25" t="str">
        <f t="shared" si="2"/>
        <v/>
      </c>
      <c r="S15" s="26" t="str">
        <f>IF(OR(J15="",J15=0),"",
IF(J15="Afecta probabilidad",'2. Identificación del Riesgo'!$L$15,""))</f>
        <v/>
      </c>
      <c r="T15" s="26" t="str">
        <f>IF(OR(J15="",J15=0),"",
IF(J15="Afecta Impacto",'2. Identificación del Riesgo'!$O$15,""))</f>
        <v/>
      </c>
      <c r="U15" s="26">
        <f t="shared" si="3"/>
        <v>0</v>
      </c>
      <c r="V15" s="26">
        <f t="shared" si="4"/>
        <v>0</v>
      </c>
      <c r="W15" s="3"/>
      <c r="X15" s="3"/>
      <c r="Y15" s="3"/>
      <c r="Z15" s="3"/>
      <c r="AA15" s="3"/>
      <c r="AB15" s="3"/>
      <c r="AC15" s="3"/>
      <c r="AD15" s="3"/>
      <c r="AE15" s="3"/>
      <c r="AF15" s="3"/>
      <c r="AG15" s="3"/>
      <c r="AH15" s="3"/>
      <c r="AI15" s="3"/>
      <c r="AJ15" s="3"/>
      <c r="AK15" s="3"/>
      <c r="AL15" s="3"/>
      <c r="AM15" s="3"/>
    </row>
    <row r="16" spans="1:39" ht="30.75" customHeight="1">
      <c r="A16" s="83"/>
      <c r="B16" s="83"/>
      <c r="C16" s="83"/>
      <c r="D16" s="83"/>
      <c r="E16" s="22"/>
      <c r="F16" s="22"/>
      <c r="G16" s="22"/>
      <c r="H16" s="22"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84"/>
      <c r="B17" s="84"/>
      <c r="C17" s="84"/>
      <c r="D17" s="84"/>
      <c r="E17" s="22"/>
      <c r="F17" s="22"/>
      <c r="G17" s="22"/>
      <c r="H17" s="22"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4"/>
      <c r="J18" s="24" t="str">
        <f t="shared" si="1"/>
        <v/>
      </c>
      <c r="K18" s="24"/>
      <c r="L18" s="24"/>
      <c r="M18" s="24"/>
      <c r="N18" s="24"/>
      <c r="O18" s="24"/>
      <c r="P18" s="24"/>
      <c r="Q18" s="24"/>
      <c r="R18" s="25" t="str">
        <f t="shared" si="2"/>
        <v/>
      </c>
      <c r="S18" s="26" t="str">
        <f>IF(OR(J18="",J18=0),"",
IF(J18="Afecta probabilidad",'2. Identificación del Riesgo'!$L$18,""))</f>
        <v/>
      </c>
      <c r="T18" s="26" t="str">
        <f>IF(OR(J18="",J18=0),"",
IF(J18="Afecta Impacto",'2. Identificación del Riesgo'!$O$18,""))</f>
        <v/>
      </c>
      <c r="U18" s="26">
        <f t="shared" si="3"/>
        <v>0</v>
      </c>
      <c r="V18" s="26">
        <f t="shared" si="4"/>
        <v>0</v>
      </c>
      <c r="W18" s="3"/>
      <c r="X18" s="3"/>
      <c r="Y18" s="3"/>
      <c r="Z18" s="3"/>
      <c r="AA18" s="3"/>
      <c r="AB18" s="3"/>
      <c r="AC18" s="3"/>
      <c r="AD18" s="3"/>
      <c r="AE18" s="3"/>
      <c r="AF18" s="3"/>
      <c r="AG18" s="3"/>
      <c r="AH18" s="3"/>
      <c r="AI18" s="3"/>
      <c r="AJ18" s="3"/>
      <c r="AK18" s="3"/>
      <c r="AL18" s="3"/>
      <c r="AM18" s="3"/>
    </row>
    <row r="19" spans="1:39" ht="30.75" customHeight="1">
      <c r="A19" s="83"/>
      <c r="B19" s="83"/>
      <c r="C19" s="83"/>
      <c r="D19" s="83"/>
      <c r="E19" s="22"/>
      <c r="F19" s="22"/>
      <c r="G19" s="22"/>
      <c r="H19" s="22" t="str">
        <f t="shared" si="0"/>
        <v xml:space="preserve">  </v>
      </c>
      <c r="I19" s="24"/>
      <c r="J19" s="24" t="str">
        <f t="shared" si="1"/>
        <v/>
      </c>
      <c r="K19" s="24"/>
      <c r="L19" s="24"/>
      <c r="M19" s="24"/>
      <c r="N19" s="24"/>
      <c r="O19" s="24"/>
      <c r="P19" s="24"/>
      <c r="Q19" s="24"/>
      <c r="R19" s="25" t="str">
        <f t="shared" si="2"/>
        <v/>
      </c>
      <c r="S19" s="26" t="str">
        <f>IF(OR(J19="",J19=0),"",
IF(J19="Afecta probabilidad",
IF(J18="Afecta probabilidad",S18-(S18*R18),'2. Identificación del Riesgo'!$L$18),""))</f>
        <v/>
      </c>
      <c r="T19" s="26" t="str">
        <f>IF(OR(J19="",J19=0),"",
IF(J19="Afecta Impacto",
IF(J18="Afecta Impacto",T18-(T18*R18),'2. Identificación del Riesgo'!$O$18),""))</f>
        <v/>
      </c>
      <c r="U19" s="26">
        <f t="shared" si="3"/>
        <v>0</v>
      </c>
      <c r="V19" s="26">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4"/>
      <c r="J21" s="24" t="str">
        <f t="shared" si="1"/>
        <v/>
      </c>
      <c r="K21" s="24"/>
      <c r="L21" s="24"/>
      <c r="M21" s="24"/>
      <c r="N21" s="24"/>
      <c r="O21" s="24"/>
      <c r="P21" s="24"/>
      <c r="Q21" s="24"/>
      <c r="R21" s="25" t="str">
        <f t="shared" si="2"/>
        <v/>
      </c>
      <c r="S21" s="26" t="str">
        <f>IF(OR(J21="",J21=0),"",
IF(J21="Afecta probabilidad",'2. Identificación del Riesgo'!$L$21,""))</f>
        <v/>
      </c>
      <c r="T21" s="26" t="str">
        <f>IF(OR(J21="",J21=0),"",
IF(J21="Afecta Impacto",'2. Identificación del Riesgo'!$O$21,""))</f>
        <v/>
      </c>
      <c r="U21" s="26">
        <f t="shared" si="3"/>
        <v>0</v>
      </c>
      <c r="V21" s="26">
        <f t="shared" si="4"/>
        <v>0</v>
      </c>
      <c r="W21" s="3"/>
      <c r="X21" s="3"/>
      <c r="Y21" s="3"/>
      <c r="Z21" s="3"/>
      <c r="AA21" s="3"/>
      <c r="AB21" s="3"/>
      <c r="AC21" s="3"/>
      <c r="AD21" s="3"/>
      <c r="AE21" s="3"/>
      <c r="AF21" s="3"/>
      <c r="AG21" s="3"/>
      <c r="AH21" s="3"/>
      <c r="AI21" s="3"/>
      <c r="AJ21" s="3"/>
      <c r="AK21" s="3"/>
      <c r="AL21" s="3"/>
      <c r="AM21" s="3"/>
    </row>
    <row r="22" spans="1:39" ht="30.75" customHeight="1">
      <c r="A22" s="83"/>
      <c r="B22" s="83"/>
      <c r="C22" s="83"/>
      <c r="D22" s="83"/>
      <c r="E22" s="22"/>
      <c r="F22" s="22"/>
      <c r="G22" s="22"/>
      <c r="H22" s="22"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4"/>
      <c r="J24" s="24" t="str">
        <f t="shared" si="1"/>
        <v/>
      </c>
      <c r="K24" s="24"/>
      <c r="L24" s="24"/>
      <c r="M24" s="24"/>
      <c r="N24" s="24"/>
      <c r="O24" s="24"/>
      <c r="P24" s="24"/>
      <c r="Q24" s="24"/>
      <c r="R24" s="25" t="str">
        <f t="shared" si="2"/>
        <v/>
      </c>
      <c r="S24" s="26" t="str">
        <f>IF(OR(J24="",J24=0),"",
IF(J24="Afecta probabilidad",'2. Identificación del Riesgo'!$L$24,""))</f>
        <v/>
      </c>
      <c r="T24" s="26" t="str">
        <f>IF(OR(J24="",J24=0),"",
IF(J24="Afecta Impacto",'2. Identificación del Riesgo'!$O$24,""))</f>
        <v/>
      </c>
      <c r="U24" s="26">
        <f t="shared" si="3"/>
        <v>0</v>
      </c>
      <c r="V24" s="26">
        <f t="shared" si="4"/>
        <v>0</v>
      </c>
      <c r="W24" s="3"/>
      <c r="X24" s="3"/>
      <c r="Y24" s="3"/>
      <c r="Z24" s="3"/>
      <c r="AA24" s="3"/>
      <c r="AB24" s="3"/>
      <c r="AC24" s="3"/>
      <c r="AD24" s="3"/>
      <c r="AE24" s="3"/>
      <c r="AF24" s="3"/>
      <c r="AG24" s="3"/>
      <c r="AH24" s="3"/>
      <c r="AI24" s="3"/>
      <c r="AJ24" s="3"/>
      <c r="AK24" s="3"/>
      <c r="AL24" s="3"/>
      <c r="AM24" s="3"/>
    </row>
    <row r="25" spans="1:39" ht="30.75" customHeight="1">
      <c r="A25" s="83"/>
      <c r="B25" s="83"/>
      <c r="C25" s="83"/>
      <c r="D25" s="83"/>
      <c r="E25" s="22"/>
      <c r="F25" s="22"/>
      <c r="G25" s="22"/>
      <c r="H25" s="22"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4"/>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c r="A28" s="83"/>
      <c r="B28" s="83"/>
      <c r="C28" s="83"/>
      <c r="D28" s="83"/>
      <c r="E28" s="22"/>
      <c r="F28" s="22"/>
      <c r="G28" s="22"/>
      <c r="H28" s="22"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83"/>
      <c r="B31" s="83"/>
      <c r="C31" s="83"/>
      <c r="D31" s="83"/>
      <c r="E31" s="22"/>
      <c r="F31" s="22"/>
      <c r="G31" s="22"/>
      <c r="H31" s="22"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83"/>
      <c r="B34" s="83"/>
      <c r="C34" s="83"/>
      <c r="D34" s="83"/>
      <c r="E34" s="22"/>
      <c r="F34" s="22"/>
      <c r="G34" s="22"/>
      <c r="H34" s="22"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83"/>
      <c r="B37" s="83"/>
      <c r="C37" s="83"/>
      <c r="D37" s="83"/>
      <c r="E37" s="22"/>
      <c r="F37" s="22"/>
      <c r="G37" s="22"/>
      <c r="H37" s="22"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83"/>
      <c r="B40" s="83"/>
      <c r="C40" s="83"/>
      <c r="D40" s="83"/>
      <c r="E40" s="22"/>
      <c r="F40" s="22"/>
      <c r="G40" s="22"/>
      <c r="H40" s="22"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83"/>
      <c r="B43" s="83"/>
      <c r="C43" s="83"/>
      <c r="D43" s="83"/>
      <c r="E43" s="22"/>
      <c r="F43" s="22"/>
      <c r="G43" s="22"/>
      <c r="H43" s="22"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83"/>
      <c r="B46" s="83"/>
      <c r="C46" s="83"/>
      <c r="D46" s="83"/>
      <c r="E46" s="22"/>
      <c r="F46" s="22"/>
      <c r="G46" s="22"/>
      <c r="H46" s="22"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83"/>
      <c r="B49" s="83"/>
      <c r="C49" s="83"/>
      <c r="D49" s="83"/>
      <c r="E49" s="22"/>
      <c r="F49" s="22"/>
      <c r="G49" s="22"/>
      <c r="H49" s="22"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83"/>
      <c r="B52" s="83"/>
      <c r="C52" s="83"/>
      <c r="D52" s="83"/>
      <c r="E52" s="22"/>
      <c r="F52" s="22"/>
      <c r="G52" s="22"/>
      <c r="H52" s="22"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83"/>
      <c r="B55" s="83"/>
      <c r="C55" s="83"/>
      <c r="D55" s="83"/>
      <c r="E55" s="22"/>
      <c r="F55" s="22"/>
      <c r="G55" s="22"/>
      <c r="H55" s="22"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83"/>
      <c r="B58" s="83"/>
      <c r="C58" s="83"/>
      <c r="D58" s="83"/>
      <c r="E58" s="22"/>
      <c r="F58" s="22"/>
      <c r="G58" s="22"/>
      <c r="H58" s="22"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83"/>
      <c r="B61" s="83"/>
      <c r="C61" s="83"/>
      <c r="D61" s="83"/>
      <c r="E61" s="22"/>
      <c r="F61" s="22"/>
      <c r="G61" s="22"/>
      <c r="H61" s="22"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83"/>
      <c r="B64" s="83"/>
      <c r="C64" s="83"/>
      <c r="D64" s="83"/>
      <c r="E64" s="22"/>
      <c r="F64" s="22"/>
      <c r="G64" s="22"/>
      <c r="H64" s="22"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83"/>
      <c r="B67" s="83"/>
      <c r="C67" s="83"/>
      <c r="D67" s="83"/>
      <c r="E67" s="22"/>
      <c r="F67" s="22"/>
      <c r="G67" s="22"/>
      <c r="H67" s="22"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Listas!$K$2:$K$4</xm:f>
          </x14:formula1>
          <xm:sqref>L9:L68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50.85546875" customWidth="1"/>
    <col min="4" max="4" width="18.42578125" customWidth="1"/>
    <col min="5" max="5" width="21.5703125" customWidth="1"/>
    <col min="6" max="6" width="18.5703125" customWidth="1"/>
    <col min="7" max="7" width="31.5703125" customWidth="1"/>
    <col min="8" max="8" width="36.85546875" customWidth="1"/>
    <col min="9" max="9" width="34.710937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1" t="s">
        <v>212</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1" t="s">
        <v>213</v>
      </c>
      <c r="AB2" s="60"/>
      <c r="AC2" s="3"/>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1" t="s">
        <v>214</v>
      </c>
      <c r="AB3" s="60"/>
      <c r="AC3" s="3"/>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1" t="s">
        <v>215</v>
      </c>
      <c r="AB4" s="6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7" t="s">
        <v>81</v>
      </c>
      <c r="B6" s="59"/>
      <c r="C6" s="59"/>
      <c r="D6" s="60"/>
      <c r="E6" s="97" t="s">
        <v>177</v>
      </c>
      <c r="F6" s="59"/>
      <c r="G6" s="59"/>
      <c r="H6" s="59"/>
      <c r="I6" s="59"/>
      <c r="J6" s="60"/>
      <c r="K6" s="97" t="s">
        <v>216</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96" t="s">
        <v>79</v>
      </c>
      <c r="B7" s="92" t="s">
        <v>80</v>
      </c>
      <c r="C7" s="93" t="s">
        <v>88</v>
      </c>
      <c r="D7" s="93" t="s">
        <v>89</v>
      </c>
      <c r="E7" s="99" t="s">
        <v>174</v>
      </c>
      <c r="F7" s="99" t="s">
        <v>217</v>
      </c>
      <c r="G7" s="99" t="s">
        <v>218</v>
      </c>
      <c r="H7" s="99" t="s">
        <v>219</v>
      </c>
      <c r="I7" s="99" t="s">
        <v>220</v>
      </c>
      <c r="J7" s="99" t="s">
        <v>221</v>
      </c>
      <c r="K7" s="111" t="s">
        <v>222</v>
      </c>
      <c r="L7" s="111" t="s">
        <v>223</v>
      </c>
      <c r="M7" s="111" t="s">
        <v>224</v>
      </c>
      <c r="N7" s="111" t="s">
        <v>225</v>
      </c>
      <c r="O7" s="111" t="s">
        <v>226</v>
      </c>
      <c r="P7" s="111" t="s">
        <v>227</v>
      </c>
      <c r="Q7" s="111" t="s">
        <v>228</v>
      </c>
      <c r="R7" s="93" t="s">
        <v>229</v>
      </c>
      <c r="S7" s="93" t="s">
        <v>230</v>
      </c>
      <c r="T7" s="93" t="s">
        <v>231</v>
      </c>
      <c r="U7" s="99" t="s">
        <v>232</v>
      </c>
      <c r="V7" s="93" t="s">
        <v>233</v>
      </c>
      <c r="W7" s="93" t="s">
        <v>234</v>
      </c>
      <c r="X7" s="93" t="s">
        <v>235</v>
      </c>
      <c r="Y7" s="93" t="s">
        <v>236</v>
      </c>
      <c r="Z7" s="99" t="s">
        <v>237</v>
      </c>
      <c r="AA7" s="93" t="s">
        <v>238</v>
      </c>
      <c r="AB7" s="93" t="s">
        <v>239</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45.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7"/>
      <c r="F9" s="27"/>
      <c r="G9" s="27"/>
      <c r="H9" s="28"/>
      <c r="I9" s="28"/>
      <c r="J9" s="28"/>
      <c r="K9" s="29"/>
      <c r="L9" s="29"/>
      <c r="M9" s="29"/>
      <c r="N9" s="29"/>
      <c r="O9" s="29"/>
      <c r="P9" s="29"/>
      <c r="Q9" s="29"/>
      <c r="R9" s="24" t="str">
        <f t="shared" ref="R9:R68" si="0">IF(AND(S9&gt;=0,S9&lt;=85),"Débil",
IF(AND(S9&gt;=86,S9&lt;=95),"Moderado",
IF(AND(S9&gt;=96,S9&lt;=100),"Fuerte","")))</f>
        <v/>
      </c>
      <c r="S9" s="24"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4"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4"/>
      <c r="V9" s="24"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0" t="str">
        <f>IF(AND(S9="",S10="",S11=""),"",AVERAGE(S9:S11))</f>
        <v/>
      </c>
      <c r="X9" s="110" t="str">
        <f>IF(W9="","",
IF(W9=100,"Fuerte",
IF(W9&lt;50,"Débil",
IF(OR(W9&gt;=50,W9&lt;100),"Moderado",""))))</f>
        <v/>
      </c>
      <c r="Y9" s="85" t="str">
        <f>IF(X9="","",IF(X9="Fuerte","NO","SI"))</f>
        <v/>
      </c>
      <c r="Z9" s="85"/>
      <c r="AA9" s="85"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3"/>
      <c r="B10" s="83"/>
      <c r="C10" s="83"/>
      <c r="D10" s="83"/>
      <c r="E10" s="27"/>
      <c r="F10" s="27"/>
      <c r="G10" s="27"/>
      <c r="H10" s="28"/>
      <c r="I10" s="28"/>
      <c r="J10" s="28"/>
      <c r="K10" s="29"/>
      <c r="L10" s="29"/>
      <c r="M10" s="29"/>
      <c r="N10" s="29"/>
      <c r="O10" s="29"/>
      <c r="P10" s="29"/>
      <c r="Q10" s="29"/>
      <c r="R10" s="24" t="str">
        <f t="shared" si="0"/>
        <v/>
      </c>
      <c r="S10" s="24"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4" t="str">
        <f t="shared" si="1"/>
        <v/>
      </c>
      <c r="U10" s="24"/>
      <c r="V10" s="24" t="str">
        <f t="shared" si="2"/>
        <v/>
      </c>
      <c r="W10" s="83"/>
      <c r="X10" s="83"/>
      <c r="Y10" s="83"/>
      <c r="Z10" s="83"/>
      <c r="AA10" s="83"/>
      <c r="AB10" s="83"/>
      <c r="AC10" s="3"/>
      <c r="AD10" s="3"/>
      <c r="AE10" s="3"/>
      <c r="AF10" s="3"/>
      <c r="AG10" s="3"/>
      <c r="AH10" s="3"/>
      <c r="AI10" s="3"/>
      <c r="AJ10" s="3"/>
      <c r="AK10" s="3"/>
      <c r="AL10" s="3"/>
      <c r="AM10" s="3"/>
      <c r="AN10" s="3"/>
      <c r="AO10" s="3"/>
      <c r="AP10" s="3"/>
      <c r="AQ10" s="3"/>
      <c r="AR10" s="3"/>
    </row>
    <row r="11" spans="1:44" ht="45.75" customHeight="1">
      <c r="A11" s="84"/>
      <c r="B11" s="84"/>
      <c r="C11" s="84"/>
      <c r="D11" s="84"/>
      <c r="E11" s="27"/>
      <c r="F11" s="27"/>
      <c r="G11" s="27"/>
      <c r="H11" s="28"/>
      <c r="I11" s="28"/>
      <c r="J11" s="28"/>
      <c r="K11" s="29"/>
      <c r="L11" s="29"/>
      <c r="M11" s="29"/>
      <c r="N11" s="29"/>
      <c r="O11" s="29"/>
      <c r="P11" s="29"/>
      <c r="Q11" s="29"/>
      <c r="R11" s="24" t="str">
        <f t="shared" si="0"/>
        <v/>
      </c>
      <c r="S11" s="24"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4" t="str">
        <f t="shared" si="1"/>
        <v/>
      </c>
      <c r="U11" s="24"/>
      <c r="V11" s="24"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31"/>
      <c r="I12" s="31"/>
      <c r="J12" s="31"/>
      <c r="K12" s="29"/>
      <c r="L12" s="29"/>
      <c r="M12" s="29"/>
      <c r="N12" s="29"/>
      <c r="O12" s="29"/>
      <c r="P12" s="29"/>
      <c r="Q12" s="29"/>
      <c r="R12" s="24" t="str">
        <f t="shared" si="0"/>
        <v/>
      </c>
      <c r="S12" s="24"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4" t="str">
        <f t="shared" si="1"/>
        <v/>
      </c>
      <c r="U12" s="24"/>
      <c r="V12" s="24" t="str">
        <f t="shared" si="2"/>
        <v/>
      </c>
      <c r="W12" s="110" t="str">
        <f>IF(AND(S12="",S13="",S14=""),"",AVERAGE(S12:S14))</f>
        <v/>
      </c>
      <c r="X12" s="110" t="str">
        <f>IF(W12="","",
IF(W12=100,"Fuerte",
IF(W12&lt;50,"Débil",
IF(OR(W12&gt;=50,W12&lt;100),"Moderado",""))))</f>
        <v/>
      </c>
      <c r="Y12" s="85" t="str">
        <f>IF(X12="","",IF(X12="Fuerte","NO","SI"))</f>
        <v/>
      </c>
      <c r="Z12" s="85"/>
      <c r="AA12" s="8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3"/>
      <c r="B13" s="83"/>
      <c r="C13" s="83"/>
      <c r="D13" s="83"/>
      <c r="E13" s="30"/>
      <c r="F13" s="30"/>
      <c r="G13" s="30"/>
      <c r="H13" s="31"/>
      <c r="I13" s="31"/>
      <c r="J13" s="31"/>
      <c r="K13" s="29"/>
      <c r="L13" s="29"/>
      <c r="M13" s="29"/>
      <c r="N13" s="29"/>
      <c r="O13" s="29"/>
      <c r="P13" s="29"/>
      <c r="Q13" s="29"/>
      <c r="R13" s="24" t="str">
        <f t="shared" si="0"/>
        <v/>
      </c>
      <c r="S13" s="24"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4" t="str">
        <f t="shared" si="1"/>
        <v/>
      </c>
      <c r="U13" s="24"/>
      <c r="V13" s="24" t="str">
        <f t="shared" si="2"/>
        <v/>
      </c>
      <c r="W13" s="83"/>
      <c r="X13" s="83"/>
      <c r="Y13" s="83"/>
      <c r="Z13" s="83"/>
      <c r="AA13" s="83"/>
      <c r="AB13" s="83"/>
      <c r="AC13" s="3"/>
      <c r="AD13" s="3"/>
      <c r="AE13" s="3"/>
      <c r="AF13" s="3"/>
      <c r="AG13" s="3"/>
      <c r="AH13" s="3"/>
      <c r="AI13" s="3"/>
      <c r="AJ13" s="3"/>
      <c r="AK13" s="3"/>
      <c r="AL13" s="3"/>
      <c r="AM13" s="3"/>
      <c r="AN13" s="3"/>
      <c r="AO13" s="3"/>
      <c r="AP13" s="3"/>
      <c r="AQ13" s="3"/>
      <c r="AR13" s="3"/>
    </row>
    <row r="14" spans="1:44" ht="45.75" customHeight="1">
      <c r="A14" s="84"/>
      <c r="B14" s="84"/>
      <c r="C14" s="84"/>
      <c r="D14" s="84"/>
      <c r="E14" s="30"/>
      <c r="F14" s="30"/>
      <c r="G14" s="30"/>
      <c r="H14" s="31"/>
      <c r="I14" s="31"/>
      <c r="J14" s="31"/>
      <c r="K14" s="29"/>
      <c r="L14" s="29"/>
      <c r="M14" s="29"/>
      <c r="N14" s="29"/>
      <c r="O14" s="29"/>
      <c r="P14" s="29"/>
      <c r="Q14" s="29"/>
      <c r="R14" s="24" t="str">
        <f t="shared" si="0"/>
        <v/>
      </c>
      <c r="S14" s="24"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4" t="str">
        <f t="shared" si="1"/>
        <v/>
      </c>
      <c r="U14" s="24"/>
      <c r="V14" s="24"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98.2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Evaluación independiente</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v>
      </c>
      <c r="E15" s="30" t="s">
        <v>240</v>
      </c>
      <c r="F15" s="30" t="s">
        <v>241</v>
      </c>
      <c r="G15" s="30" t="s">
        <v>242</v>
      </c>
      <c r="H15" s="31" t="s">
        <v>243</v>
      </c>
      <c r="I15" s="31" t="s">
        <v>244</v>
      </c>
      <c r="J15" s="31" t="s">
        <v>245</v>
      </c>
      <c r="K15" s="29" t="s">
        <v>246</v>
      </c>
      <c r="L15" s="29" t="s">
        <v>247</v>
      </c>
      <c r="M15" s="29" t="s">
        <v>248</v>
      </c>
      <c r="N15" s="29" t="s">
        <v>249</v>
      </c>
      <c r="O15" s="29" t="s">
        <v>250</v>
      </c>
      <c r="P15" s="29" t="s">
        <v>251</v>
      </c>
      <c r="Q15" s="29" t="s">
        <v>252</v>
      </c>
      <c r="R15" s="24" t="str">
        <f t="shared" si="0"/>
        <v>Fuerte</v>
      </c>
      <c r="S15" s="24">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100</v>
      </c>
      <c r="T15" s="24" t="str">
        <f t="shared" si="1"/>
        <v>No debe establecer un plan de acción para mejorar el diseño del control.</v>
      </c>
      <c r="U15" s="24" t="s">
        <v>253</v>
      </c>
      <c r="V15" s="24" t="str">
        <f t="shared" si="2"/>
        <v>Fuerte</v>
      </c>
      <c r="W15" s="110">
        <f>IF(AND(S15="",S16="",S17=""),"",AVERAGE(S15:S17))</f>
        <v>100</v>
      </c>
      <c r="X15" s="110" t="str">
        <f>IF(W15="","",
IF(W15=100,"Fuerte",
IF(W15&lt;50,"Débil",
IF(OR(W15&gt;=50,W15&lt;100),"Moderado",""))))</f>
        <v>Fuerte</v>
      </c>
      <c r="Y15" s="85" t="str">
        <f>IF(X15="","",IF(X15="Fuerte","NO","SI"))</f>
        <v>NO</v>
      </c>
      <c r="Z15" s="85" t="s">
        <v>254</v>
      </c>
      <c r="AA15" s="85">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2</v>
      </c>
      <c r="AB15" s="8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Rara vez</v>
      </c>
      <c r="AC15" s="3"/>
      <c r="AD15" s="3"/>
      <c r="AE15" s="3"/>
      <c r="AF15" s="3"/>
      <c r="AG15" s="3"/>
      <c r="AH15" s="3"/>
      <c r="AI15" s="3"/>
      <c r="AJ15" s="3"/>
      <c r="AK15" s="3"/>
      <c r="AL15" s="3"/>
      <c r="AM15" s="3"/>
      <c r="AN15" s="3"/>
      <c r="AO15" s="3"/>
      <c r="AP15" s="3"/>
      <c r="AQ15" s="3"/>
      <c r="AR15" s="3"/>
    </row>
    <row r="16" spans="1:44" ht="45.75" customHeight="1">
      <c r="A16" s="83"/>
      <c r="B16" s="83"/>
      <c r="C16" s="83"/>
      <c r="D16" s="83"/>
      <c r="E16" s="30"/>
      <c r="F16" s="30"/>
      <c r="G16" s="30"/>
      <c r="H16" s="31"/>
      <c r="I16" s="31"/>
      <c r="J16" s="31"/>
      <c r="K16" s="29"/>
      <c r="L16" s="29"/>
      <c r="M16" s="29"/>
      <c r="N16" s="29"/>
      <c r="O16" s="29"/>
      <c r="P16" s="29"/>
      <c r="Q16" s="29"/>
      <c r="R16" s="24" t="str">
        <f t="shared" si="0"/>
        <v/>
      </c>
      <c r="S16" s="24"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4" t="str">
        <f t="shared" si="1"/>
        <v/>
      </c>
      <c r="U16" s="24"/>
      <c r="V16" s="24" t="str">
        <f t="shared" si="2"/>
        <v/>
      </c>
      <c r="W16" s="83"/>
      <c r="X16" s="83"/>
      <c r="Y16" s="83"/>
      <c r="Z16" s="83"/>
      <c r="AA16" s="83"/>
      <c r="AB16" s="83"/>
      <c r="AC16" s="3"/>
      <c r="AD16" s="3"/>
      <c r="AE16" s="3"/>
      <c r="AF16" s="3"/>
      <c r="AG16" s="3"/>
      <c r="AH16" s="3"/>
      <c r="AI16" s="3"/>
      <c r="AJ16" s="3"/>
      <c r="AK16" s="3"/>
      <c r="AL16" s="3"/>
      <c r="AM16" s="3"/>
      <c r="AN16" s="3"/>
      <c r="AO16" s="3"/>
      <c r="AP16" s="3"/>
      <c r="AQ16" s="3"/>
      <c r="AR16" s="3"/>
    </row>
    <row r="17" spans="1:44" ht="81.75" customHeight="1">
      <c r="A17" s="84"/>
      <c r="B17" s="84"/>
      <c r="C17" s="84"/>
      <c r="D17" s="84"/>
      <c r="E17" s="30"/>
      <c r="F17" s="30"/>
      <c r="G17" s="30"/>
      <c r="H17" s="31"/>
      <c r="I17" s="31"/>
      <c r="J17" s="31"/>
      <c r="K17" s="29"/>
      <c r="L17" s="29"/>
      <c r="M17" s="29"/>
      <c r="N17" s="29"/>
      <c r="O17" s="29"/>
      <c r="P17" s="29"/>
      <c r="Q17" s="29"/>
      <c r="R17" s="24" t="str">
        <f t="shared" si="0"/>
        <v/>
      </c>
      <c r="S17" s="24"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4" t="str">
        <f t="shared" si="1"/>
        <v/>
      </c>
      <c r="U17" s="24"/>
      <c r="V17" s="24"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45.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30"/>
      <c r="F18" s="30"/>
      <c r="G18" s="30"/>
      <c r="H18" s="31"/>
      <c r="I18" s="31"/>
      <c r="J18" s="31"/>
      <c r="K18" s="29"/>
      <c r="L18" s="29"/>
      <c r="M18" s="29"/>
      <c r="N18" s="29"/>
      <c r="O18" s="29"/>
      <c r="P18" s="29"/>
      <c r="Q18" s="29"/>
      <c r="R18" s="24" t="str">
        <f t="shared" si="0"/>
        <v/>
      </c>
      <c r="S18" s="24"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4" t="str">
        <f t="shared" si="1"/>
        <v/>
      </c>
      <c r="U18" s="24"/>
      <c r="V18" s="24" t="str">
        <f t="shared" si="2"/>
        <v/>
      </c>
      <c r="W18" s="110" t="str">
        <f>IF(AND(S18="",S19="",S20=""),"",AVERAGE(S18:S20))</f>
        <v/>
      </c>
      <c r="X18" s="110" t="str">
        <f>IF(W18="","",
IF(W18=100,"Fuerte",
IF(W18&lt;50,"Débil",
IF(OR(W18&gt;=50,W18&lt;100),"Moderado",""))))</f>
        <v/>
      </c>
      <c r="Y18" s="85" t="str">
        <f>IF(X18="","",IF(X18="Fuerte","NO","SI"))</f>
        <v/>
      </c>
      <c r="Z18" s="85"/>
      <c r="AA18" s="85"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3"/>
      <c r="B19" s="83"/>
      <c r="C19" s="83"/>
      <c r="D19" s="83"/>
      <c r="E19" s="30"/>
      <c r="F19" s="30"/>
      <c r="G19" s="30"/>
      <c r="H19" s="31"/>
      <c r="I19" s="31"/>
      <c r="J19" s="31"/>
      <c r="K19" s="29"/>
      <c r="L19" s="29"/>
      <c r="M19" s="29"/>
      <c r="N19" s="29"/>
      <c r="O19" s="29"/>
      <c r="P19" s="29"/>
      <c r="Q19" s="29"/>
      <c r="R19" s="24" t="str">
        <f t="shared" si="0"/>
        <v/>
      </c>
      <c r="S19" s="24"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4" t="str">
        <f t="shared" si="1"/>
        <v/>
      </c>
      <c r="U19" s="24"/>
      <c r="V19" s="24" t="str">
        <f t="shared" si="2"/>
        <v/>
      </c>
      <c r="W19" s="83"/>
      <c r="X19" s="83"/>
      <c r="Y19" s="83"/>
      <c r="Z19" s="83"/>
      <c r="AA19" s="83"/>
      <c r="AB19" s="83"/>
      <c r="AC19" s="3"/>
      <c r="AD19" s="3"/>
      <c r="AE19" s="3"/>
      <c r="AF19" s="3"/>
      <c r="AG19" s="3"/>
      <c r="AH19" s="3"/>
      <c r="AI19" s="3"/>
      <c r="AJ19" s="3"/>
      <c r="AK19" s="3"/>
      <c r="AL19" s="3"/>
      <c r="AM19" s="3"/>
      <c r="AN19" s="3"/>
      <c r="AO19" s="3"/>
      <c r="AP19" s="3"/>
      <c r="AQ19" s="3"/>
      <c r="AR19" s="3"/>
    </row>
    <row r="20" spans="1:44" ht="45.75" customHeight="1">
      <c r="A20" s="84"/>
      <c r="B20" s="84"/>
      <c r="C20" s="84"/>
      <c r="D20" s="84"/>
      <c r="E20" s="30"/>
      <c r="F20" s="30"/>
      <c r="G20" s="30"/>
      <c r="H20" s="31"/>
      <c r="I20" s="31"/>
      <c r="J20" s="31"/>
      <c r="K20" s="29"/>
      <c r="L20" s="29"/>
      <c r="M20" s="29"/>
      <c r="N20" s="29"/>
      <c r="O20" s="29"/>
      <c r="P20" s="29"/>
      <c r="Q20" s="29"/>
      <c r="R20" s="24" t="str">
        <f t="shared" si="0"/>
        <v/>
      </c>
      <c r="S20" s="24"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4" t="str">
        <f t="shared" si="1"/>
        <v/>
      </c>
      <c r="U20" s="24"/>
      <c r="V20" s="24"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30"/>
      <c r="F21" s="30"/>
      <c r="G21" s="30"/>
      <c r="H21" s="31"/>
      <c r="I21" s="31"/>
      <c r="J21" s="31"/>
      <c r="K21" s="29"/>
      <c r="L21" s="29"/>
      <c r="M21" s="29"/>
      <c r="N21" s="29"/>
      <c r="O21" s="29"/>
      <c r="P21" s="29"/>
      <c r="Q21" s="29"/>
      <c r="R21" s="24" t="str">
        <f t="shared" si="0"/>
        <v/>
      </c>
      <c r="S21" s="24"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4" t="str">
        <f t="shared" si="1"/>
        <v/>
      </c>
      <c r="U21" s="24"/>
      <c r="V21" s="24" t="str">
        <f t="shared" si="2"/>
        <v/>
      </c>
      <c r="W21" s="110" t="str">
        <f>IF(AND(S21="",S22="",S23=""),"",AVERAGE(S21:S23))</f>
        <v/>
      </c>
      <c r="X21" s="110" t="str">
        <f>IF(W21="","",
IF(W21=100,"Fuerte",
IF(W21&lt;50,"Débil",
IF(OR(W21&gt;=50,W21&lt;100),"Moderado",""))))</f>
        <v/>
      </c>
      <c r="Y21" s="85" t="str">
        <f>IF(X21="","",IF(X21="Fuerte","NO","SI"))</f>
        <v/>
      </c>
      <c r="Z21" s="85"/>
      <c r="AA21" s="8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3"/>
      <c r="B22" s="83"/>
      <c r="C22" s="83"/>
      <c r="D22" s="83"/>
      <c r="E22" s="30"/>
      <c r="F22" s="30"/>
      <c r="G22" s="30"/>
      <c r="H22" s="31"/>
      <c r="I22" s="31"/>
      <c r="J22" s="31"/>
      <c r="K22" s="29"/>
      <c r="L22" s="29"/>
      <c r="M22" s="29"/>
      <c r="N22" s="29"/>
      <c r="O22" s="29"/>
      <c r="P22" s="29"/>
      <c r="Q22" s="29"/>
      <c r="R22" s="24" t="str">
        <f t="shared" si="0"/>
        <v/>
      </c>
      <c r="S22" s="24"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4" t="str">
        <f t="shared" si="1"/>
        <v/>
      </c>
      <c r="U22" s="24"/>
      <c r="V22" s="24" t="str">
        <f t="shared" si="2"/>
        <v/>
      </c>
      <c r="W22" s="83"/>
      <c r="X22" s="83"/>
      <c r="Y22" s="83"/>
      <c r="Z22" s="83"/>
      <c r="AA22" s="83"/>
      <c r="AB22" s="83"/>
      <c r="AC22" s="3"/>
      <c r="AD22" s="3"/>
      <c r="AE22" s="3"/>
      <c r="AF22" s="3"/>
      <c r="AG22" s="3"/>
      <c r="AH22" s="3"/>
      <c r="AI22" s="3"/>
      <c r="AJ22" s="3"/>
      <c r="AK22" s="3"/>
      <c r="AL22" s="3"/>
      <c r="AM22" s="3"/>
      <c r="AN22" s="3"/>
      <c r="AO22" s="3"/>
      <c r="AP22" s="3"/>
      <c r="AQ22" s="3"/>
      <c r="AR22" s="3"/>
    </row>
    <row r="23" spans="1:44" ht="45.75" customHeight="1">
      <c r="A23" s="84"/>
      <c r="B23" s="84"/>
      <c r="C23" s="84"/>
      <c r="D23" s="84"/>
      <c r="E23" s="30"/>
      <c r="F23" s="30"/>
      <c r="G23" s="30"/>
      <c r="H23" s="31"/>
      <c r="I23" s="31"/>
      <c r="J23" s="31"/>
      <c r="K23" s="29"/>
      <c r="L23" s="29"/>
      <c r="M23" s="29"/>
      <c r="N23" s="29"/>
      <c r="O23" s="29"/>
      <c r="P23" s="29"/>
      <c r="Q23" s="29"/>
      <c r="R23" s="24" t="str">
        <f t="shared" si="0"/>
        <v/>
      </c>
      <c r="S23" s="24"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4" t="str">
        <f t="shared" si="1"/>
        <v/>
      </c>
      <c r="U23" s="24"/>
      <c r="V23" s="24"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30"/>
      <c r="F24" s="30"/>
      <c r="G24" s="30"/>
      <c r="H24" s="31"/>
      <c r="I24" s="31"/>
      <c r="J24" s="31"/>
      <c r="K24" s="29"/>
      <c r="L24" s="29"/>
      <c r="M24" s="29"/>
      <c r="N24" s="29"/>
      <c r="O24" s="29"/>
      <c r="P24" s="29"/>
      <c r="Q24" s="29"/>
      <c r="R24" s="24" t="str">
        <f t="shared" si="0"/>
        <v/>
      </c>
      <c r="S24" s="24"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4" t="str">
        <f t="shared" si="1"/>
        <v/>
      </c>
      <c r="U24" s="24"/>
      <c r="V24" s="24" t="str">
        <f t="shared" si="2"/>
        <v/>
      </c>
      <c r="W24" s="110" t="str">
        <f>IF(AND(S24="",S25="",S26=""),"",AVERAGE(S24:S26))</f>
        <v/>
      </c>
      <c r="X24" s="110" t="str">
        <f>IF(W24="","",
IF(W24=100,"Fuerte",
IF(W24&lt;50,"Débil",
IF(OR(W24&gt;=50,W24&lt;100),"Moderado",""))))</f>
        <v/>
      </c>
      <c r="Y24" s="85" t="str">
        <f>IF(X24="","",IF(X24="Fuerte","NO","SI"))</f>
        <v/>
      </c>
      <c r="Z24" s="85"/>
      <c r="AA24" s="8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3"/>
      <c r="B25" s="83"/>
      <c r="C25" s="83"/>
      <c r="D25" s="83"/>
      <c r="E25" s="30"/>
      <c r="F25" s="30"/>
      <c r="G25" s="30"/>
      <c r="H25" s="31"/>
      <c r="I25" s="31"/>
      <c r="J25" s="31"/>
      <c r="K25" s="29"/>
      <c r="L25" s="29"/>
      <c r="M25" s="29"/>
      <c r="N25" s="29"/>
      <c r="O25" s="29"/>
      <c r="P25" s="29"/>
      <c r="Q25" s="29"/>
      <c r="R25" s="24" t="str">
        <f t="shared" si="0"/>
        <v/>
      </c>
      <c r="S25" s="24"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4" t="str">
        <f t="shared" si="1"/>
        <v/>
      </c>
      <c r="U25" s="24"/>
      <c r="V25" s="24" t="str">
        <f t="shared" si="2"/>
        <v/>
      </c>
      <c r="W25" s="83"/>
      <c r="X25" s="83"/>
      <c r="Y25" s="83"/>
      <c r="Z25" s="83"/>
      <c r="AA25" s="83"/>
      <c r="AB25" s="83"/>
      <c r="AC25" s="3"/>
      <c r="AD25" s="3"/>
      <c r="AE25" s="3"/>
      <c r="AF25" s="3"/>
      <c r="AG25" s="3"/>
      <c r="AH25" s="3"/>
      <c r="AI25" s="3"/>
      <c r="AJ25" s="3"/>
      <c r="AK25" s="3"/>
      <c r="AL25" s="3"/>
      <c r="AM25" s="3"/>
      <c r="AN25" s="3"/>
      <c r="AO25" s="3"/>
      <c r="AP25" s="3"/>
      <c r="AQ25" s="3"/>
      <c r="AR25" s="3"/>
    </row>
    <row r="26" spans="1:44" ht="45.75" customHeight="1">
      <c r="A26" s="84"/>
      <c r="B26" s="84"/>
      <c r="C26" s="84"/>
      <c r="D26" s="84"/>
      <c r="E26" s="30"/>
      <c r="F26" s="30"/>
      <c r="G26" s="30"/>
      <c r="H26" s="31"/>
      <c r="I26" s="31"/>
      <c r="J26" s="31"/>
      <c r="K26" s="29"/>
      <c r="L26" s="29"/>
      <c r="M26" s="29"/>
      <c r="N26" s="29"/>
      <c r="O26" s="29"/>
      <c r="P26" s="29"/>
      <c r="Q26" s="29"/>
      <c r="R26" s="24" t="str">
        <f t="shared" si="0"/>
        <v/>
      </c>
      <c r="S26" s="24"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4" t="str">
        <f t="shared" si="1"/>
        <v/>
      </c>
      <c r="U26" s="24"/>
      <c r="V26" s="24"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45.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30"/>
      <c r="F27" s="30"/>
      <c r="G27" s="30"/>
      <c r="H27" s="31"/>
      <c r="I27" s="31"/>
      <c r="J27" s="31"/>
      <c r="K27" s="29"/>
      <c r="L27" s="29"/>
      <c r="M27" s="29"/>
      <c r="N27" s="29"/>
      <c r="O27" s="29"/>
      <c r="P27" s="29"/>
      <c r="Q27" s="29"/>
      <c r="R27" s="24" t="str">
        <f t="shared" si="0"/>
        <v/>
      </c>
      <c r="S27" s="24"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4" t="str">
        <f t="shared" si="1"/>
        <v/>
      </c>
      <c r="U27" s="24"/>
      <c r="V27" s="24" t="str">
        <f t="shared" si="2"/>
        <v/>
      </c>
      <c r="W27" s="110" t="str">
        <f>IF(AND(S27="",S28="",S29=""),"",AVERAGE(S27:S29))</f>
        <v/>
      </c>
      <c r="X27" s="110" t="str">
        <f>IF(W27="","",
IF(W27=100,"Fuerte",
IF(W27&lt;50,"Débil",
IF(OR(W27&gt;=50,W27&lt;100),"Moderado",""))))</f>
        <v/>
      </c>
      <c r="Y27" s="85" t="str">
        <f>IF(X27="","",IF(X27="Fuerte","NO","SI"))</f>
        <v/>
      </c>
      <c r="Z27" s="85"/>
      <c r="AA27" s="8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3"/>
      <c r="B28" s="83"/>
      <c r="C28" s="83"/>
      <c r="D28" s="83"/>
      <c r="E28" s="30"/>
      <c r="F28" s="30"/>
      <c r="G28" s="30"/>
      <c r="H28" s="31"/>
      <c r="I28" s="31"/>
      <c r="J28" s="31"/>
      <c r="K28" s="29"/>
      <c r="L28" s="29"/>
      <c r="M28" s="29"/>
      <c r="N28" s="29"/>
      <c r="O28" s="29"/>
      <c r="P28" s="29"/>
      <c r="Q28" s="29"/>
      <c r="R28" s="24" t="str">
        <f t="shared" si="0"/>
        <v/>
      </c>
      <c r="S28" s="24"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4" t="str">
        <f t="shared" si="1"/>
        <v/>
      </c>
      <c r="U28" s="24"/>
      <c r="V28" s="24" t="str">
        <f t="shared" si="2"/>
        <v/>
      </c>
      <c r="W28" s="83"/>
      <c r="X28" s="83"/>
      <c r="Y28" s="83"/>
      <c r="Z28" s="83"/>
      <c r="AA28" s="83"/>
      <c r="AB28" s="83"/>
      <c r="AC28" s="3"/>
      <c r="AD28" s="3"/>
      <c r="AE28" s="3"/>
      <c r="AF28" s="3"/>
      <c r="AG28" s="3"/>
      <c r="AH28" s="3"/>
      <c r="AI28" s="3"/>
      <c r="AJ28" s="3"/>
      <c r="AK28" s="3"/>
      <c r="AL28" s="3"/>
      <c r="AM28" s="3"/>
      <c r="AN28" s="3"/>
      <c r="AO28" s="3"/>
      <c r="AP28" s="3"/>
      <c r="AQ28" s="3"/>
      <c r="AR28" s="3"/>
    </row>
    <row r="29" spans="1:44" ht="45.75" customHeight="1">
      <c r="A29" s="84"/>
      <c r="B29" s="84"/>
      <c r="C29" s="84"/>
      <c r="D29" s="84"/>
      <c r="E29" s="30"/>
      <c r="F29" s="30"/>
      <c r="G29" s="30"/>
      <c r="H29" s="31"/>
      <c r="I29" s="31"/>
      <c r="J29" s="31"/>
      <c r="K29" s="29"/>
      <c r="L29" s="29"/>
      <c r="M29" s="29"/>
      <c r="N29" s="29"/>
      <c r="O29" s="29"/>
      <c r="P29" s="29"/>
      <c r="Q29" s="29"/>
      <c r="R29" s="24" t="str">
        <f t="shared" si="0"/>
        <v/>
      </c>
      <c r="S29" s="24"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4" t="str">
        <f t="shared" si="1"/>
        <v/>
      </c>
      <c r="U29" s="24"/>
      <c r="V29" s="24"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0"/>
      <c r="F30" s="30"/>
      <c r="G30" s="30"/>
      <c r="H30" s="31"/>
      <c r="I30" s="31"/>
      <c r="J30" s="31"/>
      <c r="K30" s="29"/>
      <c r="L30" s="29"/>
      <c r="M30" s="29"/>
      <c r="N30" s="29"/>
      <c r="O30" s="29"/>
      <c r="P30" s="29"/>
      <c r="Q30" s="29"/>
      <c r="R30" s="24" t="str">
        <f t="shared" si="0"/>
        <v/>
      </c>
      <c r="S30" s="24"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4" t="str">
        <f t="shared" si="1"/>
        <v/>
      </c>
      <c r="U30" s="24"/>
      <c r="V30" s="24" t="str">
        <f t="shared" si="2"/>
        <v/>
      </c>
      <c r="W30" s="110" t="str">
        <f>IF(AND(S30="",S31="",S32=""),"",AVERAGE(S30:S32))</f>
        <v/>
      </c>
      <c r="X30" s="110" t="str">
        <f>IF(W30="","",
IF(W30=100,"Fuerte",
IF(W30&lt;50,"Débil",
IF(OR(W30&gt;=50,W30&lt;100),"Moderado",""))))</f>
        <v/>
      </c>
      <c r="Y30" s="85" t="str">
        <f>IF(X30="","",IF(X30="Fuerte","NO","SI"))</f>
        <v/>
      </c>
      <c r="Z30" s="85"/>
      <c r="AA30" s="8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3"/>
      <c r="B31" s="83"/>
      <c r="C31" s="83"/>
      <c r="D31" s="83"/>
      <c r="E31" s="30"/>
      <c r="F31" s="30"/>
      <c r="G31" s="30"/>
      <c r="H31" s="31"/>
      <c r="I31" s="31"/>
      <c r="J31" s="31"/>
      <c r="K31" s="29"/>
      <c r="L31" s="29"/>
      <c r="M31" s="29"/>
      <c r="N31" s="29"/>
      <c r="O31" s="29"/>
      <c r="P31" s="29"/>
      <c r="Q31" s="29"/>
      <c r="R31" s="24" t="str">
        <f t="shared" si="0"/>
        <v/>
      </c>
      <c r="S31" s="24"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4" t="str">
        <f t="shared" si="1"/>
        <v/>
      </c>
      <c r="U31" s="24"/>
      <c r="V31" s="24" t="str">
        <f t="shared" si="2"/>
        <v/>
      </c>
      <c r="W31" s="83"/>
      <c r="X31" s="83"/>
      <c r="Y31" s="83"/>
      <c r="Z31" s="83"/>
      <c r="AA31" s="83"/>
      <c r="AB31" s="83"/>
      <c r="AC31" s="3"/>
      <c r="AD31" s="3"/>
      <c r="AE31" s="3"/>
      <c r="AF31" s="3"/>
      <c r="AG31" s="3"/>
      <c r="AH31" s="3"/>
      <c r="AI31" s="3"/>
      <c r="AJ31" s="3"/>
      <c r="AK31" s="3"/>
      <c r="AL31" s="3"/>
      <c r="AM31" s="3"/>
      <c r="AN31" s="3"/>
      <c r="AO31" s="3"/>
      <c r="AP31" s="3"/>
      <c r="AQ31" s="3"/>
      <c r="AR31" s="3"/>
    </row>
    <row r="32" spans="1:44" ht="45.75" customHeight="1">
      <c r="A32" s="84"/>
      <c r="B32" s="84"/>
      <c r="C32" s="84"/>
      <c r="D32" s="84"/>
      <c r="E32" s="30"/>
      <c r="F32" s="30"/>
      <c r="G32" s="30"/>
      <c r="H32" s="31"/>
      <c r="I32" s="31"/>
      <c r="J32" s="31"/>
      <c r="K32" s="29"/>
      <c r="L32" s="29"/>
      <c r="M32" s="29"/>
      <c r="N32" s="29"/>
      <c r="O32" s="29"/>
      <c r="P32" s="29"/>
      <c r="Q32" s="29"/>
      <c r="R32" s="24" t="str">
        <f t="shared" si="0"/>
        <v/>
      </c>
      <c r="S32" s="24"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4" t="str">
        <f t="shared" si="1"/>
        <v/>
      </c>
      <c r="U32" s="24"/>
      <c r="V32" s="24"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0"/>
      <c r="F33" s="30"/>
      <c r="G33" s="30"/>
      <c r="H33" s="31"/>
      <c r="I33" s="31"/>
      <c r="J33" s="31"/>
      <c r="K33" s="29"/>
      <c r="L33" s="29"/>
      <c r="M33" s="29"/>
      <c r="N33" s="29"/>
      <c r="O33" s="29"/>
      <c r="P33" s="29"/>
      <c r="Q33" s="29"/>
      <c r="R33" s="24" t="str">
        <f t="shared" si="0"/>
        <v/>
      </c>
      <c r="S33" s="24"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4" t="str">
        <f t="shared" si="1"/>
        <v/>
      </c>
      <c r="U33" s="24"/>
      <c r="V33" s="24" t="str">
        <f t="shared" si="2"/>
        <v/>
      </c>
      <c r="W33" s="110" t="str">
        <f>IF(AND(S33="",S34="",S35=""),"",AVERAGE(S33:S35))</f>
        <v/>
      </c>
      <c r="X33" s="110" t="str">
        <f>IF(W33="","",
IF(W33=100,"Fuerte",
IF(W33&lt;50,"Débil",
IF(OR(W33&gt;=50,W33&lt;100),"Moderado",""))))</f>
        <v/>
      </c>
      <c r="Y33" s="85" t="str">
        <f>IF(X33="","",IF(X33="Fuerte","NO","SI"))</f>
        <v/>
      </c>
      <c r="Z33" s="85"/>
      <c r="AA33" s="8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3"/>
      <c r="B34" s="83"/>
      <c r="C34" s="83"/>
      <c r="D34" s="83"/>
      <c r="E34" s="30"/>
      <c r="F34" s="30"/>
      <c r="G34" s="30"/>
      <c r="H34" s="31"/>
      <c r="I34" s="31"/>
      <c r="J34" s="31"/>
      <c r="K34" s="29"/>
      <c r="L34" s="29"/>
      <c r="M34" s="29"/>
      <c r="N34" s="29"/>
      <c r="O34" s="29"/>
      <c r="P34" s="29"/>
      <c r="Q34" s="29"/>
      <c r="R34" s="24" t="str">
        <f t="shared" si="0"/>
        <v/>
      </c>
      <c r="S34" s="24"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4" t="str">
        <f t="shared" si="1"/>
        <v/>
      </c>
      <c r="U34" s="24"/>
      <c r="V34" s="24" t="str">
        <f t="shared" si="2"/>
        <v/>
      </c>
      <c r="W34" s="83"/>
      <c r="X34" s="83"/>
      <c r="Y34" s="83"/>
      <c r="Z34" s="83"/>
      <c r="AA34" s="83"/>
      <c r="AB34" s="83"/>
      <c r="AC34" s="3"/>
      <c r="AD34" s="3"/>
      <c r="AE34" s="3"/>
      <c r="AF34" s="3"/>
      <c r="AG34" s="3"/>
      <c r="AH34" s="3"/>
      <c r="AI34" s="3"/>
      <c r="AJ34" s="3"/>
      <c r="AK34" s="3"/>
      <c r="AL34" s="3"/>
      <c r="AM34" s="3"/>
      <c r="AN34" s="3"/>
      <c r="AO34" s="3"/>
      <c r="AP34" s="3"/>
      <c r="AQ34" s="3"/>
      <c r="AR34" s="3"/>
    </row>
    <row r="35" spans="1:44" ht="45.75" customHeight="1">
      <c r="A35" s="84"/>
      <c r="B35" s="84"/>
      <c r="C35" s="84"/>
      <c r="D35" s="84"/>
      <c r="E35" s="30"/>
      <c r="F35" s="30"/>
      <c r="G35" s="30"/>
      <c r="H35" s="31"/>
      <c r="I35" s="31"/>
      <c r="J35" s="31"/>
      <c r="K35" s="29"/>
      <c r="L35" s="29"/>
      <c r="M35" s="29"/>
      <c r="N35" s="29"/>
      <c r="O35" s="29"/>
      <c r="P35" s="29"/>
      <c r="Q35" s="29"/>
      <c r="R35" s="24" t="str">
        <f t="shared" si="0"/>
        <v/>
      </c>
      <c r="S35" s="24"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4" t="str">
        <f t="shared" si="1"/>
        <v/>
      </c>
      <c r="U35" s="24"/>
      <c r="V35" s="24"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0"/>
      <c r="F36" s="30"/>
      <c r="G36" s="30"/>
      <c r="H36" s="31"/>
      <c r="I36" s="31"/>
      <c r="J36" s="31"/>
      <c r="K36" s="29"/>
      <c r="L36" s="29"/>
      <c r="M36" s="29"/>
      <c r="N36" s="29"/>
      <c r="O36" s="29"/>
      <c r="P36" s="29"/>
      <c r="Q36" s="29"/>
      <c r="R36" s="24" t="str">
        <f t="shared" si="0"/>
        <v/>
      </c>
      <c r="S36" s="24"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4" t="str">
        <f t="shared" si="1"/>
        <v/>
      </c>
      <c r="U36" s="24"/>
      <c r="V36" s="24" t="str">
        <f t="shared" si="2"/>
        <v/>
      </c>
      <c r="W36" s="110" t="str">
        <f>IF(AND(S36="",S37="",S38=""),"",AVERAGE(S36:S38))</f>
        <v/>
      </c>
      <c r="X36" s="110" t="str">
        <f>IF(W36="","",
IF(W36=100,"Fuerte",
IF(W36&lt;50,"Débil",
IF(OR(W36&gt;=50,W36&lt;100),"Moderado",""))))</f>
        <v/>
      </c>
      <c r="Y36" s="85" t="str">
        <f>IF(X36="","",IF(X36="Fuerte","NO","SI"))</f>
        <v/>
      </c>
      <c r="Z36" s="85"/>
      <c r="AA36" s="8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3"/>
      <c r="B37" s="83"/>
      <c r="C37" s="83"/>
      <c r="D37" s="83"/>
      <c r="E37" s="30"/>
      <c r="F37" s="30"/>
      <c r="G37" s="30"/>
      <c r="H37" s="31"/>
      <c r="I37" s="31"/>
      <c r="J37" s="31"/>
      <c r="K37" s="29"/>
      <c r="L37" s="29"/>
      <c r="M37" s="29"/>
      <c r="N37" s="29"/>
      <c r="O37" s="29"/>
      <c r="P37" s="29"/>
      <c r="Q37" s="29"/>
      <c r="R37" s="24" t="str">
        <f t="shared" si="0"/>
        <v/>
      </c>
      <c r="S37" s="24"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4" t="str">
        <f t="shared" si="1"/>
        <v/>
      </c>
      <c r="U37" s="24"/>
      <c r="V37" s="24" t="str">
        <f t="shared" si="2"/>
        <v/>
      </c>
      <c r="W37" s="83"/>
      <c r="X37" s="83"/>
      <c r="Y37" s="83"/>
      <c r="Z37" s="83"/>
      <c r="AA37" s="83"/>
      <c r="AB37" s="83"/>
      <c r="AC37" s="2"/>
      <c r="AD37" s="2"/>
      <c r="AE37" s="2"/>
      <c r="AF37" s="2"/>
      <c r="AG37" s="2"/>
      <c r="AH37" s="2"/>
      <c r="AI37" s="2"/>
      <c r="AJ37" s="2"/>
      <c r="AK37" s="2"/>
      <c r="AL37" s="2"/>
      <c r="AM37" s="2"/>
      <c r="AN37" s="2"/>
      <c r="AO37" s="2"/>
      <c r="AP37" s="2"/>
      <c r="AQ37" s="2"/>
      <c r="AR37" s="2"/>
    </row>
    <row r="38" spans="1:44" ht="45.75" customHeight="1">
      <c r="A38" s="84"/>
      <c r="B38" s="84"/>
      <c r="C38" s="84"/>
      <c r="D38" s="84"/>
      <c r="E38" s="30"/>
      <c r="F38" s="30"/>
      <c r="G38" s="30"/>
      <c r="H38" s="31"/>
      <c r="I38" s="31"/>
      <c r="J38" s="31"/>
      <c r="K38" s="29"/>
      <c r="L38" s="29"/>
      <c r="M38" s="29"/>
      <c r="N38" s="29"/>
      <c r="O38" s="29"/>
      <c r="P38" s="29"/>
      <c r="Q38" s="29"/>
      <c r="R38" s="24" t="str">
        <f t="shared" si="0"/>
        <v/>
      </c>
      <c r="S38" s="24"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4" t="str">
        <f t="shared" si="1"/>
        <v/>
      </c>
      <c r="U38" s="24"/>
      <c r="V38" s="24"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31"/>
      <c r="I39" s="31"/>
      <c r="J39" s="31"/>
      <c r="K39" s="29"/>
      <c r="L39" s="29"/>
      <c r="M39" s="29"/>
      <c r="N39" s="29"/>
      <c r="O39" s="29"/>
      <c r="P39" s="29"/>
      <c r="Q39" s="29"/>
      <c r="R39" s="24" t="str">
        <f t="shared" si="0"/>
        <v/>
      </c>
      <c r="S39" s="24"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4" t="str">
        <f t="shared" si="1"/>
        <v/>
      </c>
      <c r="U39" s="24"/>
      <c r="V39" s="24" t="str">
        <f t="shared" si="2"/>
        <v/>
      </c>
      <c r="W39" s="110" t="str">
        <f>IF(AND(S39="",S40="",S41=""),"",AVERAGE(S39:S41))</f>
        <v/>
      </c>
      <c r="X39" s="110" t="str">
        <f>IF(W39="","",
IF(W39=100,"Fuerte",
IF(W39&lt;50,"Débil",
IF(OR(W39&gt;=50,W39&lt;100),"Moderado",""))))</f>
        <v/>
      </c>
      <c r="Y39" s="85" t="str">
        <f>IF(X39="","",IF(X39="Fuerte","NO","SI"))</f>
        <v/>
      </c>
      <c r="Z39" s="85"/>
      <c r="AA39" s="8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3"/>
      <c r="B40" s="83"/>
      <c r="C40" s="83"/>
      <c r="D40" s="83"/>
      <c r="E40" s="30"/>
      <c r="F40" s="30"/>
      <c r="G40" s="30"/>
      <c r="H40" s="31"/>
      <c r="I40" s="31"/>
      <c r="J40" s="31"/>
      <c r="K40" s="29"/>
      <c r="L40" s="29"/>
      <c r="M40" s="29"/>
      <c r="N40" s="29"/>
      <c r="O40" s="29"/>
      <c r="P40" s="29"/>
      <c r="Q40" s="29"/>
      <c r="R40" s="24" t="str">
        <f t="shared" si="0"/>
        <v/>
      </c>
      <c r="S40" s="24"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4" t="str">
        <f t="shared" si="1"/>
        <v/>
      </c>
      <c r="U40" s="24"/>
      <c r="V40" s="24" t="str">
        <f t="shared" si="2"/>
        <v/>
      </c>
      <c r="W40" s="83"/>
      <c r="X40" s="83"/>
      <c r="Y40" s="83"/>
      <c r="Z40" s="83"/>
      <c r="AA40" s="83"/>
      <c r="AB40" s="83"/>
      <c r="AC40" s="2"/>
      <c r="AD40" s="2"/>
      <c r="AE40" s="2"/>
      <c r="AF40" s="2"/>
      <c r="AG40" s="2"/>
      <c r="AH40" s="2"/>
      <c r="AI40" s="2"/>
      <c r="AJ40" s="2"/>
      <c r="AK40" s="2"/>
      <c r="AL40" s="2"/>
      <c r="AM40" s="2"/>
      <c r="AN40" s="2"/>
      <c r="AO40" s="2"/>
      <c r="AP40" s="2"/>
      <c r="AQ40" s="2"/>
      <c r="AR40" s="2"/>
    </row>
    <row r="41" spans="1:44" ht="45.75" customHeight="1">
      <c r="A41" s="84"/>
      <c r="B41" s="84"/>
      <c r="C41" s="84"/>
      <c r="D41" s="84"/>
      <c r="E41" s="30"/>
      <c r="F41" s="30"/>
      <c r="G41" s="30"/>
      <c r="H41" s="31"/>
      <c r="I41" s="31"/>
      <c r="J41" s="31"/>
      <c r="K41" s="29"/>
      <c r="L41" s="29"/>
      <c r="M41" s="29"/>
      <c r="N41" s="29"/>
      <c r="O41" s="29"/>
      <c r="P41" s="29"/>
      <c r="Q41" s="29"/>
      <c r="R41" s="24" t="str">
        <f t="shared" si="0"/>
        <v/>
      </c>
      <c r="S41" s="24"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4" t="str">
        <f t="shared" si="1"/>
        <v/>
      </c>
      <c r="U41" s="24"/>
      <c r="V41" s="24"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31"/>
      <c r="I42" s="31"/>
      <c r="J42" s="31"/>
      <c r="K42" s="29"/>
      <c r="L42" s="29"/>
      <c r="M42" s="29"/>
      <c r="N42" s="29"/>
      <c r="O42" s="29"/>
      <c r="P42" s="29"/>
      <c r="Q42" s="29"/>
      <c r="R42" s="24" t="str">
        <f t="shared" si="0"/>
        <v/>
      </c>
      <c r="S42" s="24"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4" t="str">
        <f t="shared" si="1"/>
        <v/>
      </c>
      <c r="U42" s="24"/>
      <c r="V42" s="24" t="str">
        <f t="shared" si="2"/>
        <v/>
      </c>
      <c r="W42" s="110" t="str">
        <f>IF(AND(S42="",S43="",S44=""),"",AVERAGE(S42:S44))</f>
        <v/>
      </c>
      <c r="X42" s="110" t="str">
        <f>IF(W42="","",
IF(W42=100,"Fuerte",
IF(W42&lt;50,"Débil",
IF(OR(W42&gt;=50,W42&lt;100),"Moderado",""))))</f>
        <v/>
      </c>
      <c r="Y42" s="85" t="str">
        <f>IF(X42="","",IF(X42="Fuerte","NO","SI"))</f>
        <v/>
      </c>
      <c r="Z42" s="85"/>
      <c r="AA42" s="8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3"/>
      <c r="B43" s="83"/>
      <c r="C43" s="83"/>
      <c r="D43" s="83"/>
      <c r="E43" s="30"/>
      <c r="F43" s="30"/>
      <c r="G43" s="30"/>
      <c r="H43" s="31"/>
      <c r="I43" s="31"/>
      <c r="J43" s="31"/>
      <c r="K43" s="29"/>
      <c r="L43" s="29"/>
      <c r="M43" s="29"/>
      <c r="N43" s="29"/>
      <c r="O43" s="29"/>
      <c r="P43" s="29"/>
      <c r="Q43" s="29"/>
      <c r="R43" s="24" t="str">
        <f t="shared" si="0"/>
        <v/>
      </c>
      <c r="S43" s="24"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4" t="str">
        <f t="shared" si="1"/>
        <v/>
      </c>
      <c r="U43" s="24"/>
      <c r="V43" s="24" t="str">
        <f t="shared" si="2"/>
        <v/>
      </c>
      <c r="W43" s="83"/>
      <c r="X43" s="83"/>
      <c r="Y43" s="83"/>
      <c r="Z43" s="83"/>
      <c r="AA43" s="83"/>
      <c r="AB43" s="83"/>
      <c r="AC43" s="2"/>
      <c r="AD43" s="2"/>
      <c r="AE43" s="2"/>
      <c r="AF43" s="2"/>
      <c r="AG43" s="2"/>
      <c r="AH43" s="2"/>
      <c r="AI43" s="2"/>
      <c r="AJ43" s="2"/>
      <c r="AK43" s="2"/>
      <c r="AL43" s="2"/>
      <c r="AM43" s="2"/>
      <c r="AN43" s="2"/>
      <c r="AO43" s="2"/>
      <c r="AP43" s="2"/>
      <c r="AQ43" s="2"/>
      <c r="AR43" s="2"/>
    </row>
    <row r="44" spans="1:44" ht="45.75" customHeight="1">
      <c r="A44" s="84"/>
      <c r="B44" s="84"/>
      <c r="C44" s="84"/>
      <c r="D44" s="84"/>
      <c r="E44" s="30"/>
      <c r="F44" s="30"/>
      <c r="G44" s="30"/>
      <c r="H44" s="31"/>
      <c r="I44" s="31"/>
      <c r="J44" s="31"/>
      <c r="K44" s="29"/>
      <c r="L44" s="29"/>
      <c r="M44" s="29"/>
      <c r="N44" s="29"/>
      <c r="O44" s="29"/>
      <c r="P44" s="29"/>
      <c r="Q44" s="29"/>
      <c r="R44" s="24" t="str">
        <f t="shared" si="0"/>
        <v/>
      </c>
      <c r="S44" s="24"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4" t="str">
        <f t="shared" si="1"/>
        <v/>
      </c>
      <c r="U44" s="24"/>
      <c r="V44" s="24"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31"/>
      <c r="I45" s="31"/>
      <c r="J45" s="31"/>
      <c r="K45" s="29"/>
      <c r="L45" s="29"/>
      <c r="M45" s="29"/>
      <c r="N45" s="29"/>
      <c r="O45" s="29"/>
      <c r="P45" s="29"/>
      <c r="Q45" s="29"/>
      <c r="R45" s="24" t="str">
        <f t="shared" si="0"/>
        <v/>
      </c>
      <c r="S45" s="24"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4" t="str">
        <f t="shared" si="1"/>
        <v/>
      </c>
      <c r="U45" s="24"/>
      <c r="V45" s="24" t="str">
        <f t="shared" si="2"/>
        <v/>
      </c>
      <c r="W45" s="110" t="str">
        <f>IF(AND(S45="",S46="",S47=""),"",AVERAGE(S45:S47))</f>
        <v/>
      </c>
      <c r="X45" s="110" t="str">
        <f>IF(W45="","",
IF(W45=100,"Fuerte",
IF(W45&lt;50,"Débil",
IF(OR(W45&gt;=50,W45&lt;100),"Moderado",""))))</f>
        <v/>
      </c>
      <c r="Y45" s="85" t="str">
        <f>IF(X45="","",IF(X45="Fuerte","NO","SI"))</f>
        <v/>
      </c>
      <c r="Z45" s="85"/>
      <c r="AA45" s="8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3"/>
      <c r="B46" s="83"/>
      <c r="C46" s="83"/>
      <c r="D46" s="83"/>
      <c r="E46" s="30"/>
      <c r="F46" s="30"/>
      <c r="G46" s="30"/>
      <c r="H46" s="31"/>
      <c r="I46" s="31"/>
      <c r="J46" s="31"/>
      <c r="K46" s="29"/>
      <c r="L46" s="29"/>
      <c r="M46" s="29"/>
      <c r="N46" s="29"/>
      <c r="O46" s="29"/>
      <c r="P46" s="29"/>
      <c r="Q46" s="29"/>
      <c r="R46" s="24" t="str">
        <f t="shared" si="0"/>
        <v/>
      </c>
      <c r="S46" s="24"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4" t="str">
        <f t="shared" si="1"/>
        <v/>
      </c>
      <c r="U46" s="24"/>
      <c r="V46" s="24" t="str">
        <f t="shared" si="2"/>
        <v/>
      </c>
      <c r="W46" s="83"/>
      <c r="X46" s="83"/>
      <c r="Y46" s="83"/>
      <c r="Z46" s="83"/>
      <c r="AA46" s="83"/>
      <c r="AB46" s="83"/>
      <c r="AC46" s="2"/>
      <c r="AD46" s="2"/>
      <c r="AE46" s="2"/>
      <c r="AF46" s="2"/>
      <c r="AG46" s="2"/>
      <c r="AH46" s="2"/>
      <c r="AI46" s="2"/>
      <c r="AJ46" s="2"/>
      <c r="AK46" s="2"/>
      <c r="AL46" s="2"/>
      <c r="AM46" s="2"/>
      <c r="AN46" s="2"/>
      <c r="AO46" s="2"/>
      <c r="AP46" s="2"/>
      <c r="AQ46" s="2"/>
      <c r="AR46" s="2"/>
    </row>
    <row r="47" spans="1:44" ht="45.75" customHeight="1">
      <c r="A47" s="84"/>
      <c r="B47" s="84"/>
      <c r="C47" s="84"/>
      <c r="D47" s="84"/>
      <c r="E47" s="30"/>
      <c r="F47" s="30"/>
      <c r="G47" s="30"/>
      <c r="H47" s="31"/>
      <c r="I47" s="31"/>
      <c r="J47" s="31"/>
      <c r="K47" s="29"/>
      <c r="L47" s="29"/>
      <c r="M47" s="29"/>
      <c r="N47" s="29"/>
      <c r="O47" s="29"/>
      <c r="P47" s="29"/>
      <c r="Q47" s="29"/>
      <c r="R47" s="24" t="str">
        <f t="shared" si="0"/>
        <v/>
      </c>
      <c r="S47" s="24"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4" t="str">
        <f t="shared" si="1"/>
        <v/>
      </c>
      <c r="U47" s="24"/>
      <c r="V47" s="24"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31"/>
      <c r="I48" s="31"/>
      <c r="J48" s="31"/>
      <c r="K48" s="29"/>
      <c r="L48" s="29"/>
      <c r="M48" s="29"/>
      <c r="N48" s="29"/>
      <c r="O48" s="29"/>
      <c r="P48" s="29"/>
      <c r="Q48" s="29"/>
      <c r="R48" s="24" t="str">
        <f t="shared" si="0"/>
        <v/>
      </c>
      <c r="S48" s="24"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4" t="str">
        <f t="shared" si="1"/>
        <v/>
      </c>
      <c r="U48" s="24"/>
      <c r="V48" s="24" t="str">
        <f t="shared" si="2"/>
        <v/>
      </c>
      <c r="W48" s="110" t="str">
        <f>IF(AND(S48="",S49="",S50=""),"",AVERAGE(S48:S50))</f>
        <v/>
      </c>
      <c r="X48" s="110" t="str">
        <f>IF(W48="","",
IF(W48=100,"Fuerte",
IF(W48&lt;50,"Débil",
IF(OR(W48&gt;=50,W48&lt;100),"Moderado",""))))</f>
        <v/>
      </c>
      <c r="Y48" s="85" t="str">
        <f>IF(X48="","",IF(X48="Fuerte","NO","SI"))</f>
        <v/>
      </c>
      <c r="Z48" s="85"/>
      <c r="AA48" s="8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3"/>
      <c r="B49" s="83"/>
      <c r="C49" s="83"/>
      <c r="D49" s="83"/>
      <c r="E49" s="30"/>
      <c r="F49" s="30"/>
      <c r="G49" s="30"/>
      <c r="H49" s="31"/>
      <c r="I49" s="31"/>
      <c r="J49" s="31"/>
      <c r="K49" s="29"/>
      <c r="L49" s="29"/>
      <c r="M49" s="29"/>
      <c r="N49" s="29"/>
      <c r="O49" s="29"/>
      <c r="P49" s="29"/>
      <c r="Q49" s="29"/>
      <c r="R49" s="24" t="str">
        <f t="shared" si="0"/>
        <v/>
      </c>
      <c r="S49" s="24"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4" t="str">
        <f t="shared" si="1"/>
        <v/>
      </c>
      <c r="U49" s="24"/>
      <c r="V49" s="24" t="str">
        <f t="shared" si="2"/>
        <v/>
      </c>
      <c r="W49" s="83"/>
      <c r="X49" s="83"/>
      <c r="Y49" s="83"/>
      <c r="Z49" s="83"/>
      <c r="AA49" s="83"/>
      <c r="AB49" s="83"/>
      <c r="AC49" s="2"/>
      <c r="AD49" s="2"/>
      <c r="AE49" s="2"/>
      <c r="AF49" s="2"/>
      <c r="AG49" s="2"/>
      <c r="AH49" s="2"/>
      <c r="AI49" s="2"/>
      <c r="AJ49" s="2"/>
      <c r="AK49" s="2"/>
      <c r="AL49" s="2"/>
      <c r="AM49" s="2"/>
      <c r="AN49" s="2"/>
      <c r="AO49" s="2"/>
      <c r="AP49" s="2"/>
      <c r="AQ49" s="2"/>
      <c r="AR49" s="2"/>
    </row>
    <row r="50" spans="1:44" ht="45.75" customHeight="1">
      <c r="A50" s="84"/>
      <c r="B50" s="84"/>
      <c r="C50" s="84"/>
      <c r="D50" s="84"/>
      <c r="E50" s="30"/>
      <c r="F50" s="30"/>
      <c r="G50" s="30"/>
      <c r="H50" s="31"/>
      <c r="I50" s="31"/>
      <c r="J50" s="31"/>
      <c r="K50" s="29"/>
      <c r="L50" s="29"/>
      <c r="M50" s="29"/>
      <c r="N50" s="29"/>
      <c r="O50" s="29"/>
      <c r="P50" s="29"/>
      <c r="Q50" s="29"/>
      <c r="R50" s="24" t="str">
        <f t="shared" si="0"/>
        <v/>
      </c>
      <c r="S50" s="24"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4" t="str">
        <f t="shared" si="1"/>
        <v/>
      </c>
      <c r="U50" s="24"/>
      <c r="V50" s="24"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31"/>
      <c r="I51" s="31"/>
      <c r="J51" s="31"/>
      <c r="K51" s="29"/>
      <c r="L51" s="29"/>
      <c r="M51" s="29"/>
      <c r="N51" s="29"/>
      <c r="O51" s="29"/>
      <c r="P51" s="29"/>
      <c r="Q51" s="29"/>
      <c r="R51" s="24" t="str">
        <f t="shared" si="0"/>
        <v/>
      </c>
      <c r="S51" s="24"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4" t="str">
        <f t="shared" si="1"/>
        <v/>
      </c>
      <c r="U51" s="24"/>
      <c r="V51" s="24" t="str">
        <f t="shared" si="2"/>
        <v/>
      </c>
      <c r="W51" s="110" t="str">
        <f>IF(AND(S51="",S52="",S53=""),"",AVERAGE(S51:S53))</f>
        <v/>
      </c>
      <c r="X51" s="110" t="str">
        <f>IF(W51="","",
IF(W51=100,"Fuerte",
IF(W51&lt;50,"Débil",
IF(OR(W51&gt;=50,W51&lt;100),"Moderado",""))))</f>
        <v/>
      </c>
      <c r="Y51" s="85" t="str">
        <f>IF(X51="","",IF(X51="Fuerte","NO","SI"))</f>
        <v/>
      </c>
      <c r="Z51" s="85"/>
      <c r="AA51" s="8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3"/>
      <c r="B52" s="83"/>
      <c r="C52" s="83"/>
      <c r="D52" s="83"/>
      <c r="E52" s="30"/>
      <c r="F52" s="30"/>
      <c r="G52" s="30"/>
      <c r="H52" s="31"/>
      <c r="I52" s="31"/>
      <c r="J52" s="31"/>
      <c r="K52" s="29"/>
      <c r="L52" s="29"/>
      <c r="M52" s="29"/>
      <c r="N52" s="29"/>
      <c r="O52" s="29"/>
      <c r="P52" s="29"/>
      <c r="Q52" s="29"/>
      <c r="R52" s="24" t="str">
        <f t="shared" si="0"/>
        <v/>
      </c>
      <c r="S52" s="24"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4" t="str">
        <f t="shared" si="1"/>
        <v/>
      </c>
      <c r="U52" s="24"/>
      <c r="V52" s="24" t="str">
        <f t="shared" si="2"/>
        <v/>
      </c>
      <c r="W52" s="83"/>
      <c r="X52" s="83"/>
      <c r="Y52" s="83"/>
      <c r="Z52" s="83"/>
      <c r="AA52" s="83"/>
      <c r="AB52" s="83"/>
      <c r="AC52" s="2"/>
      <c r="AD52" s="2"/>
      <c r="AE52" s="2"/>
      <c r="AF52" s="2"/>
      <c r="AG52" s="2"/>
      <c r="AH52" s="2"/>
      <c r="AI52" s="2"/>
      <c r="AJ52" s="2"/>
      <c r="AK52" s="2"/>
      <c r="AL52" s="2"/>
      <c r="AM52" s="2"/>
      <c r="AN52" s="2"/>
      <c r="AO52" s="2"/>
      <c r="AP52" s="2"/>
      <c r="AQ52" s="2"/>
      <c r="AR52" s="2"/>
    </row>
    <row r="53" spans="1:44" ht="45.75" customHeight="1">
      <c r="A53" s="84"/>
      <c r="B53" s="84"/>
      <c r="C53" s="84"/>
      <c r="D53" s="84"/>
      <c r="E53" s="30"/>
      <c r="F53" s="30"/>
      <c r="G53" s="30"/>
      <c r="H53" s="31"/>
      <c r="I53" s="31"/>
      <c r="J53" s="31"/>
      <c r="K53" s="29"/>
      <c r="L53" s="29"/>
      <c r="M53" s="29"/>
      <c r="N53" s="29"/>
      <c r="O53" s="29"/>
      <c r="P53" s="29"/>
      <c r="Q53" s="29"/>
      <c r="R53" s="24" t="str">
        <f t="shared" si="0"/>
        <v/>
      </c>
      <c r="S53" s="24"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4" t="str">
        <f t="shared" si="1"/>
        <v/>
      </c>
      <c r="U53" s="24"/>
      <c r="V53" s="24"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31"/>
      <c r="I54" s="31"/>
      <c r="J54" s="31"/>
      <c r="K54" s="29"/>
      <c r="L54" s="29"/>
      <c r="M54" s="29"/>
      <c r="N54" s="29"/>
      <c r="O54" s="29"/>
      <c r="P54" s="29"/>
      <c r="Q54" s="29"/>
      <c r="R54" s="24" t="str">
        <f t="shared" si="0"/>
        <v/>
      </c>
      <c r="S54" s="24"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4" t="str">
        <f t="shared" si="1"/>
        <v/>
      </c>
      <c r="U54" s="24"/>
      <c r="V54" s="24" t="str">
        <f t="shared" si="2"/>
        <v/>
      </c>
      <c r="W54" s="110" t="str">
        <f>IF(AND(S54="",S55="",S56=""),"",AVERAGE(S54:S56))</f>
        <v/>
      </c>
      <c r="X54" s="110" t="str">
        <f>IF(W54="","",
IF(W54=100,"Fuerte",
IF(W54&lt;50,"Débil",
IF(OR(W54&gt;=50,W54&lt;100),"Moderado",""))))</f>
        <v/>
      </c>
      <c r="Y54" s="85" t="str">
        <f>IF(X54="","",IF(X54="Fuerte","NO","SI"))</f>
        <v/>
      </c>
      <c r="Z54" s="85"/>
      <c r="AA54" s="8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3"/>
      <c r="B55" s="83"/>
      <c r="C55" s="83"/>
      <c r="D55" s="83"/>
      <c r="E55" s="30"/>
      <c r="F55" s="30"/>
      <c r="G55" s="30"/>
      <c r="H55" s="31"/>
      <c r="I55" s="31"/>
      <c r="J55" s="31"/>
      <c r="K55" s="29"/>
      <c r="L55" s="29"/>
      <c r="M55" s="29"/>
      <c r="N55" s="29"/>
      <c r="O55" s="29"/>
      <c r="P55" s="29"/>
      <c r="Q55" s="29"/>
      <c r="R55" s="24" t="str">
        <f t="shared" si="0"/>
        <v/>
      </c>
      <c r="S55" s="24"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4" t="str">
        <f t="shared" si="1"/>
        <v/>
      </c>
      <c r="U55" s="24"/>
      <c r="V55" s="24" t="str">
        <f t="shared" si="2"/>
        <v/>
      </c>
      <c r="W55" s="83"/>
      <c r="X55" s="83"/>
      <c r="Y55" s="83"/>
      <c r="Z55" s="83"/>
      <c r="AA55" s="83"/>
      <c r="AB55" s="83"/>
      <c r="AC55" s="2"/>
      <c r="AD55" s="2"/>
      <c r="AE55" s="2"/>
      <c r="AF55" s="2"/>
      <c r="AG55" s="2"/>
      <c r="AH55" s="2"/>
      <c r="AI55" s="2"/>
      <c r="AJ55" s="2"/>
      <c r="AK55" s="2"/>
      <c r="AL55" s="2"/>
      <c r="AM55" s="2"/>
      <c r="AN55" s="2"/>
      <c r="AO55" s="2"/>
      <c r="AP55" s="2"/>
      <c r="AQ55" s="2"/>
      <c r="AR55" s="2"/>
    </row>
    <row r="56" spans="1:44" ht="45.75" customHeight="1">
      <c r="A56" s="84"/>
      <c r="B56" s="84"/>
      <c r="C56" s="84"/>
      <c r="D56" s="84"/>
      <c r="E56" s="30"/>
      <c r="F56" s="30"/>
      <c r="G56" s="30"/>
      <c r="H56" s="31"/>
      <c r="I56" s="31"/>
      <c r="J56" s="31"/>
      <c r="K56" s="29"/>
      <c r="L56" s="29"/>
      <c r="M56" s="29"/>
      <c r="N56" s="29"/>
      <c r="O56" s="29"/>
      <c r="P56" s="29"/>
      <c r="Q56" s="29"/>
      <c r="R56" s="24" t="str">
        <f t="shared" si="0"/>
        <v/>
      </c>
      <c r="S56" s="24"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4" t="str">
        <f t="shared" si="1"/>
        <v/>
      </c>
      <c r="U56" s="24"/>
      <c r="V56" s="24"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31"/>
      <c r="I57" s="31"/>
      <c r="J57" s="31"/>
      <c r="K57" s="29"/>
      <c r="L57" s="29"/>
      <c r="M57" s="29"/>
      <c r="N57" s="29"/>
      <c r="O57" s="29"/>
      <c r="P57" s="29"/>
      <c r="Q57" s="29"/>
      <c r="R57" s="24" t="str">
        <f t="shared" si="0"/>
        <v/>
      </c>
      <c r="S57" s="24"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4" t="str">
        <f t="shared" si="1"/>
        <v/>
      </c>
      <c r="U57" s="24"/>
      <c r="V57" s="24" t="str">
        <f t="shared" si="2"/>
        <v/>
      </c>
      <c r="W57" s="110" t="str">
        <f>IF(AND(S57="",S58="",S59=""),"",AVERAGE(S57:S59))</f>
        <v/>
      </c>
      <c r="X57" s="110" t="str">
        <f>IF(W57="","",
IF(W57=100,"Fuerte",
IF(W57&lt;50,"Débil",
IF(OR(W57&gt;=50,W57&lt;100),"Moderado",""))))</f>
        <v/>
      </c>
      <c r="Y57" s="85" t="str">
        <f>IF(X57="","",IF(X57="Fuerte","NO","SI"))</f>
        <v/>
      </c>
      <c r="Z57" s="85"/>
      <c r="AA57" s="8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3"/>
      <c r="B58" s="83"/>
      <c r="C58" s="83"/>
      <c r="D58" s="83"/>
      <c r="E58" s="30"/>
      <c r="F58" s="30"/>
      <c r="G58" s="30"/>
      <c r="H58" s="31"/>
      <c r="I58" s="31"/>
      <c r="J58" s="31"/>
      <c r="K58" s="29"/>
      <c r="L58" s="29"/>
      <c r="M58" s="29"/>
      <c r="N58" s="29"/>
      <c r="O58" s="29"/>
      <c r="P58" s="29"/>
      <c r="Q58" s="29"/>
      <c r="R58" s="24" t="str">
        <f t="shared" si="0"/>
        <v/>
      </c>
      <c r="S58" s="24"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4" t="str">
        <f t="shared" si="1"/>
        <v/>
      </c>
      <c r="U58" s="24"/>
      <c r="V58" s="24" t="str">
        <f t="shared" si="2"/>
        <v/>
      </c>
      <c r="W58" s="83"/>
      <c r="X58" s="83"/>
      <c r="Y58" s="83"/>
      <c r="Z58" s="83"/>
      <c r="AA58" s="83"/>
      <c r="AB58" s="83"/>
      <c r="AC58" s="2"/>
      <c r="AD58" s="2"/>
      <c r="AE58" s="2"/>
      <c r="AF58" s="2"/>
      <c r="AG58" s="2"/>
      <c r="AH58" s="2"/>
      <c r="AI58" s="2"/>
      <c r="AJ58" s="2"/>
      <c r="AK58" s="2"/>
      <c r="AL58" s="2"/>
      <c r="AM58" s="2"/>
      <c r="AN58" s="2"/>
      <c r="AO58" s="2"/>
      <c r="AP58" s="2"/>
      <c r="AQ58" s="2"/>
      <c r="AR58" s="2"/>
    </row>
    <row r="59" spans="1:44" ht="45.75" customHeight="1">
      <c r="A59" s="84"/>
      <c r="B59" s="84"/>
      <c r="C59" s="84"/>
      <c r="D59" s="84"/>
      <c r="E59" s="30"/>
      <c r="F59" s="30"/>
      <c r="G59" s="30"/>
      <c r="H59" s="31"/>
      <c r="I59" s="31"/>
      <c r="J59" s="31"/>
      <c r="K59" s="29"/>
      <c r="L59" s="29"/>
      <c r="M59" s="29"/>
      <c r="N59" s="29"/>
      <c r="O59" s="29"/>
      <c r="P59" s="29"/>
      <c r="Q59" s="29"/>
      <c r="R59" s="24" t="str">
        <f t="shared" si="0"/>
        <v/>
      </c>
      <c r="S59" s="24"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4" t="str">
        <f t="shared" si="1"/>
        <v/>
      </c>
      <c r="U59" s="24"/>
      <c r="V59" s="24"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31"/>
      <c r="I60" s="31"/>
      <c r="J60" s="31"/>
      <c r="K60" s="29"/>
      <c r="L60" s="29"/>
      <c r="M60" s="29"/>
      <c r="N60" s="29"/>
      <c r="O60" s="29"/>
      <c r="P60" s="29"/>
      <c r="Q60" s="29"/>
      <c r="R60" s="24" t="str">
        <f t="shared" si="0"/>
        <v/>
      </c>
      <c r="S60" s="24"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4" t="str">
        <f t="shared" si="1"/>
        <v/>
      </c>
      <c r="U60" s="24"/>
      <c r="V60" s="24" t="str">
        <f t="shared" si="2"/>
        <v/>
      </c>
      <c r="W60" s="110" t="str">
        <f>IF(AND(S60="",S61="",S62=""),"",AVERAGE(S60:S62))</f>
        <v/>
      </c>
      <c r="X60" s="110" t="str">
        <f>IF(W60="","",
IF(W60=100,"Fuerte",
IF(W60&lt;50,"Débil",
IF(OR(W60&gt;=50,W60&lt;100),"Moderado",""))))</f>
        <v/>
      </c>
      <c r="Y60" s="85" t="str">
        <f>IF(X60="","",IF(X60="Fuerte","NO","SI"))</f>
        <v/>
      </c>
      <c r="Z60" s="85"/>
      <c r="AA60" s="8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3"/>
      <c r="B61" s="83"/>
      <c r="C61" s="83"/>
      <c r="D61" s="83"/>
      <c r="E61" s="30"/>
      <c r="F61" s="30"/>
      <c r="G61" s="30"/>
      <c r="H61" s="31"/>
      <c r="I61" s="31"/>
      <c r="J61" s="31"/>
      <c r="K61" s="29"/>
      <c r="L61" s="29"/>
      <c r="M61" s="29"/>
      <c r="N61" s="29"/>
      <c r="O61" s="29"/>
      <c r="P61" s="29"/>
      <c r="Q61" s="29"/>
      <c r="R61" s="24" t="str">
        <f t="shared" si="0"/>
        <v/>
      </c>
      <c r="S61" s="24"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4" t="str">
        <f t="shared" si="1"/>
        <v/>
      </c>
      <c r="U61" s="24"/>
      <c r="V61" s="24" t="str">
        <f t="shared" si="2"/>
        <v/>
      </c>
      <c r="W61" s="83"/>
      <c r="X61" s="83"/>
      <c r="Y61" s="83"/>
      <c r="Z61" s="83"/>
      <c r="AA61" s="83"/>
      <c r="AB61" s="83"/>
      <c r="AC61" s="2"/>
      <c r="AD61" s="2"/>
      <c r="AE61" s="2"/>
      <c r="AF61" s="2"/>
      <c r="AG61" s="2"/>
      <c r="AH61" s="2"/>
      <c r="AI61" s="2"/>
      <c r="AJ61" s="2"/>
      <c r="AK61" s="2"/>
      <c r="AL61" s="2"/>
      <c r="AM61" s="2"/>
      <c r="AN61" s="2"/>
      <c r="AO61" s="2"/>
      <c r="AP61" s="2"/>
      <c r="AQ61" s="2"/>
      <c r="AR61" s="2"/>
    </row>
    <row r="62" spans="1:44" ht="45.75" customHeight="1">
      <c r="A62" s="84"/>
      <c r="B62" s="84"/>
      <c r="C62" s="84"/>
      <c r="D62" s="84"/>
      <c r="E62" s="30"/>
      <c r="F62" s="30"/>
      <c r="G62" s="30"/>
      <c r="H62" s="31"/>
      <c r="I62" s="31"/>
      <c r="J62" s="31"/>
      <c r="K62" s="29"/>
      <c r="L62" s="29"/>
      <c r="M62" s="29"/>
      <c r="N62" s="29"/>
      <c r="O62" s="29"/>
      <c r="P62" s="29"/>
      <c r="Q62" s="29"/>
      <c r="R62" s="24" t="str">
        <f t="shared" si="0"/>
        <v/>
      </c>
      <c r="S62" s="24"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4" t="str">
        <f t="shared" si="1"/>
        <v/>
      </c>
      <c r="U62" s="24"/>
      <c r="V62" s="24"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31"/>
      <c r="I63" s="31"/>
      <c r="J63" s="31"/>
      <c r="K63" s="29"/>
      <c r="L63" s="29"/>
      <c r="M63" s="29"/>
      <c r="N63" s="29"/>
      <c r="O63" s="29"/>
      <c r="P63" s="29"/>
      <c r="Q63" s="29"/>
      <c r="R63" s="24" t="str">
        <f t="shared" si="0"/>
        <v/>
      </c>
      <c r="S63" s="24"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4" t="str">
        <f t="shared" si="1"/>
        <v/>
      </c>
      <c r="U63" s="24"/>
      <c r="V63" s="24" t="str">
        <f t="shared" si="2"/>
        <v/>
      </c>
      <c r="W63" s="110" t="str">
        <f>IF(AND(S63="",S64="",S65=""),"",AVERAGE(S63:S65))</f>
        <v/>
      </c>
      <c r="X63" s="110" t="str">
        <f>IF(W63="","",
IF(W63=100,"Fuerte",
IF(W63&lt;50,"Débil",
IF(OR(W63&gt;=50,W63&lt;100),"Moderado",""))))</f>
        <v/>
      </c>
      <c r="Y63" s="85" t="str">
        <f>IF(X63="","",IF(X63="Fuerte","NO","SI"))</f>
        <v/>
      </c>
      <c r="Z63" s="85"/>
      <c r="AA63" s="8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3"/>
      <c r="B64" s="83"/>
      <c r="C64" s="83"/>
      <c r="D64" s="83"/>
      <c r="E64" s="30"/>
      <c r="F64" s="30"/>
      <c r="G64" s="30"/>
      <c r="H64" s="31"/>
      <c r="I64" s="31"/>
      <c r="J64" s="31"/>
      <c r="K64" s="29"/>
      <c r="L64" s="29"/>
      <c r="M64" s="29"/>
      <c r="N64" s="29"/>
      <c r="O64" s="29"/>
      <c r="P64" s="29"/>
      <c r="Q64" s="29"/>
      <c r="R64" s="24" t="str">
        <f t="shared" si="0"/>
        <v/>
      </c>
      <c r="S64" s="24"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4" t="str">
        <f t="shared" si="1"/>
        <v/>
      </c>
      <c r="U64" s="24"/>
      <c r="V64" s="24" t="str">
        <f t="shared" si="2"/>
        <v/>
      </c>
      <c r="W64" s="83"/>
      <c r="X64" s="83"/>
      <c r="Y64" s="83"/>
      <c r="Z64" s="83"/>
      <c r="AA64" s="83"/>
      <c r="AB64" s="83"/>
      <c r="AC64" s="2"/>
      <c r="AD64" s="2"/>
      <c r="AE64" s="2"/>
      <c r="AF64" s="2"/>
      <c r="AG64" s="2"/>
      <c r="AH64" s="2"/>
      <c r="AI64" s="2"/>
      <c r="AJ64" s="2"/>
      <c r="AK64" s="2"/>
      <c r="AL64" s="2"/>
      <c r="AM64" s="2"/>
      <c r="AN64" s="2"/>
      <c r="AO64" s="2"/>
      <c r="AP64" s="2"/>
      <c r="AQ64" s="2"/>
      <c r="AR64" s="2"/>
    </row>
    <row r="65" spans="1:44" ht="45.75" customHeight="1">
      <c r="A65" s="84"/>
      <c r="B65" s="84"/>
      <c r="C65" s="84"/>
      <c r="D65" s="84"/>
      <c r="E65" s="30"/>
      <c r="F65" s="30"/>
      <c r="G65" s="30"/>
      <c r="H65" s="31"/>
      <c r="I65" s="31"/>
      <c r="J65" s="31"/>
      <c r="K65" s="29"/>
      <c r="L65" s="29"/>
      <c r="M65" s="29"/>
      <c r="N65" s="29"/>
      <c r="O65" s="29"/>
      <c r="P65" s="29"/>
      <c r="Q65" s="29"/>
      <c r="R65" s="24" t="str">
        <f t="shared" si="0"/>
        <v/>
      </c>
      <c r="S65" s="24"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4" t="str">
        <f t="shared" si="1"/>
        <v/>
      </c>
      <c r="U65" s="24"/>
      <c r="V65" s="24"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31"/>
      <c r="I66" s="31"/>
      <c r="J66" s="31"/>
      <c r="K66" s="29"/>
      <c r="L66" s="29"/>
      <c r="M66" s="29"/>
      <c r="N66" s="29"/>
      <c r="O66" s="29"/>
      <c r="P66" s="29"/>
      <c r="Q66" s="29"/>
      <c r="R66" s="24" t="str">
        <f t="shared" si="0"/>
        <v/>
      </c>
      <c r="S66" s="24"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4" t="str">
        <f t="shared" si="1"/>
        <v/>
      </c>
      <c r="U66" s="24"/>
      <c r="V66" s="24" t="str">
        <f t="shared" si="2"/>
        <v/>
      </c>
      <c r="W66" s="110" t="str">
        <f>IF(AND(S66="",S67="",S68=""),"",AVERAGE(S66:S68))</f>
        <v/>
      </c>
      <c r="X66" s="110" t="str">
        <f>IF(W66="","",
IF(W66=100,"Fuerte",
IF(W66&lt;50,"Débil",
IF(OR(W66&gt;=50,W66&lt;100),"Moderado",""))))</f>
        <v/>
      </c>
      <c r="Y66" s="85" t="str">
        <f>IF(X66="","",IF(X66="Fuerte","NO","SI"))</f>
        <v/>
      </c>
      <c r="Z66" s="85"/>
      <c r="AA66" s="8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3"/>
      <c r="B67" s="83"/>
      <c r="C67" s="83"/>
      <c r="D67" s="83"/>
      <c r="E67" s="30"/>
      <c r="F67" s="30"/>
      <c r="G67" s="30"/>
      <c r="H67" s="31"/>
      <c r="I67" s="31"/>
      <c r="J67" s="31"/>
      <c r="K67" s="29"/>
      <c r="L67" s="29"/>
      <c r="M67" s="29"/>
      <c r="N67" s="29"/>
      <c r="O67" s="29"/>
      <c r="P67" s="29"/>
      <c r="Q67" s="29"/>
      <c r="R67" s="24" t="str">
        <f t="shared" si="0"/>
        <v/>
      </c>
      <c r="S67" s="24"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4" t="str">
        <f t="shared" si="1"/>
        <v/>
      </c>
      <c r="U67" s="24"/>
      <c r="V67" s="24" t="str">
        <f t="shared" si="2"/>
        <v/>
      </c>
      <c r="W67" s="83"/>
      <c r="X67" s="83"/>
      <c r="Y67" s="83"/>
      <c r="Z67" s="83"/>
      <c r="AA67" s="83"/>
      <c r="AB67" s="83"/>
      <c r="AC67" s="2"/>
      <c r="AD67" s="2"/>
      <c r="AE67" s="2"/>
      <c r="AF67" s="2"/>
      <c r="AG67" s="2"/>
      <c r="AH67" s="2"/>
      <c r="AI67" s="2"/>
      <c r="AJ67" s="2"/>
      <c r="AK67" s="2"/>
      <c r="AL67" s="2"/>
      <c r="AM67" s="2"/>
      <c r="AN67" s="2"/>
      <c r="AO67" s="2"/>
      <c r="AP67" s="2"/>
      <c r="AQ67" s="2"/>
      <c r="AR67" s="2"/>
    </row>
    <row r="68" spans="1:44" ht="45.75" customHeight="1">
      <c r="A68" s="84"/>
      <c r="B68" s="84"/>
      <c r="C68" s="84"/>
      <c r="D68" s="84"/>
      <c r="E68" s="30"/>
      <c r="F68" s="30"/>
      <c r="G68" s="30"/>
      <c r="H68" s="31"/>
      <c r="I68" s="31"/>
      <c r="J68" s="31"/>
      <c r="K68" s="29"/>
      <c r="L68" s="29"/>
      <c r="M68" s="29"/>
      <c r="N68" s="29"/>
      <c r="O68" s="29"/>
      <c r="P68" s="29"/>
      <c r="Q68" s="29"/>
      <c r="R68" s="24" t="str">
        <f t="shared" si="0"/>
        <v/>
      </c>
      <c r="S68" s="24"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4" t="str">
        <f t="shared" si="1"/>
        <v/>
      </c>
      <c r="U68" s="24"/>
      <c r="V68" s="24"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IF($E9="",Listas!$R$3,Listas!$U$2:$U$3)</xm:f>
          </x14:formula1>
          <xm:sqref>M9:M68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4" t="s">
        <v>255</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1" t="s">
        <v>256</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1" t="s">
        <v>257</v>
      </c>
      <c r="AR2" s="60"/>
      <c r="AS2" s="3"/>
      <c r="AT2" s="3"/>
      <c r="AU2" s="3"/>
      <c r="AV2" s="3"/>
      <c r="AW2" s="3"/>
      <c r="AX2" s="3"/>
      <c r="AY2" s="3"/>
      <c r="AZ2" s="3"/>
      <c r="BA2" s="3"/>
      <c r="BB2" s="3"/>
      <c r="BC2" s="3"/>
      <c r="BD2" s="3"/>
      <c r="BE2" s="3"/>
      <c r="BF2" s="3"/>
      <c r="BG2" s="3"/>
      <c r="BH2" s="3"/>
      <c r="BI2" s="3"/>
      <c r="BJ2" s="3"/>
      <c r="BK2" s="3"/>
      <c r="BL2" s="3"/>
    </row>
    <row r="3" spans="1:64" ht="16.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1" t="s">
        <v>258</v>
      </c>
      <c r="AR3" s="60"/>
      <c r="AS3" s="3"/>
      <c r="AT3" s="3"/>
      <c r="AU3" s="3"/>
      <c r="AV3" s="3"/>
      <c r="AW3" s="3"/>
      <c r="AX3" s="3"/>
      <c r="AY3" s="3"/>
      <c r="AZ3" s="3"/>
      <c r="BA3" s="3"/>
      <c r="BB3" s="3"/>
      <c r="BC3" s="3"/>
      <c r="BD3" s="3"/>
      <c r="BE3" s="3"/>
      <c r="BF3" s="3"/>
      <c r="BG3" s="3"/>
      <c r="BH3" s="3"/>
      <c r="BI3" s="3"/>
      <c r="BJ3" s="3"/>
      <c r="BK3" s="3"/>
      <c r="BL3" s="3"/>
    </row>
    <row r="4" spans="1:64" ht="16.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1" t="s">
        <v>259</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7" t="s">
        <v>81</v>
      </c>
      <c r="B6" s="59"/>
      <c r="C6" s="59"/>
      <c r="D6" s="59"/>
      <c r="E6" s="59"/>
      <c r="F6" s="59"/>
      <c r="G6" s="59"/>
      <c r="H6" s="59"/>
      <c r="I6" s="59"/>
      <c r="J6" s="60"/>
      <c r="K6" s="97" t="s">
        <v>82</v>
      </c>
      <c r="L6" s="59"/>
      <c r="M6" s="59"/>
      <c r="N6" s="59"/>
      <c r="O6" s="59"/>
      <c r="P6" s="60"/>
      <c r="Q6" s="97" t="s">
        <v>173</v>
      </c>
      <c r="R6" s="59"/>
      <c r="S6" s="59"/>
      <c r="T6" s="59"/>
      <c r="U6" s="59"/>
      <c r="V6" s="59"/>
      <c r="W6" s="59"/>
      <c r="X6" s="59"/>
      <c r="Y6" s="59"/>
      <c r="Z6" s="59"/>
      <c r="AA6" s="59"/>
      <c r="AB6" s="59"/>
      <c r="AC6" s="59"/>
      <c r="AD6" s="59"/>
      <c r="AE6" s="59"/>
      <c r="AF6" s="59"/>
      <c r="AG6" s="60"/>
      <c r="AH6" s="97" t="s">
        <v>260</v>
      </c>
      <c r="AI6" s="59"/>
      <c r="AJ6" s="59"/>
      <c r="AK6" s="59"/>
      <c r="AL6" s="59"/>
      <c r="AM6" s="59"/>
      <c r="AN6" s="60"/>
      <c r="AO6" s="115" t="s">
        <v>261</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96" t="s">
        <v>79</v>
      </c>
      <c r="B7" s="92" t="s">
        <v>80</v>
      </c>
      <c r="C7" s="93" t="s">
        <v>84</v>
      </c>
      <c r="D7" s="93" t="s">
        <v>85</v>
      </c>
      <c r="E7" s="93" t="s">
        <v>86</v>
      </c>
      <c r="F7" s="93" t="s">
        <v>87</v>
      </c>
      <c r="G7" s="92" t="s">
        <v>88</v>
      </c>
      <c r="H7" s="93" t="s">
        <v>89</v>
      </c>
      <c r="I7" s="93" t="s">
        <v>90</v>
      </c>
      <c r="J7" s="93" t="s">
        <v>91</v>
      </c>
      <c r="K7" s="93" t="s">
        <v>92</v>
      </c>
      <c r="L7" s="92" t="s">
        <v>93</v>
      </c>
      <c r="M7" s="93" t="s">
        <v>262</v>
      </c>
      <c r="N7" s="93" t="s">
        <v>95</v>
      </c>
      <c r="O7" s="92" t="s">
        <v>93</v>
      </c>
      <c r="P7" s="93" t="s">
        <v>96</v>
      </c>
      <c r="Q7" s="93" t="s">
        <v>263</v>
      </c>
      <c r="R7" s="108" t="s">
        <v>264</v>
      </c>
      <c r="S7" s="59"/>
      <c r="T7" s="59"/>
      <c r="U7" s="59"/>
      <c r="V7" s="59"/>
      <c r="W7" s="60"/>
      <c r="X7" s="108" t="s">
        <v>178</v>
      </c>
      <c r="Y7" s="59"/>
      <c r="Z7" s="60"/>
      <c r="AA7" s="108" t="s">
        <v>179</v>
      </c>
      <c r="AB7" s="59"/>
      <c r="AC7" s="59"/>
      <c r="AD7" s="59"/>
      <c r="AE7" s="59"/>
      <c r="AF7" s="60"/>
      <c r="AG7" s="93" t="s">
        <v>180</v>
      </c>
      <c r="AH7" s="93" t="s">
        <v>239</v>
      </c>
      <c r="AI7" s="93" t="s">
        <v>93</v>
      </c>
      <c r="AJ7" s="93" t="s">
        <v>265</v>
      </c>
      <c r="AK7" s="93" t="s">
        <v>93</v>
      </c>
      <c r="AL7" s="93" t="s">
        <v>266</v>
      </c>
      <c r="AM7" s="99" t="s">
        <v>267</v>
      </c>
      <c r="AN7" s="93" t="s">
        <v>268</v>
      </c>
      <c r="AO7" s="99" t="s">
        <v>269</v>
      </c>
      <c r="AP7" s="99" t="s">
        <v>270</v>
      </c>
      <c r="AQ7" s="93" t="s">
        <v>271</v>
      </c>
      <c r="AR7" s="99" t="s">
        <v>272</v>
      </c>
      <c r="AS7" s="3"/>
      <c r="AT7" s="3"/>
      <c r="AU7" s="3"/>
      <c r="AV7" s="3"/>
      <c r="AW7" s="3"/>
      <c r="AX7" s="3"/>
      <c r="AY7" s="3"/>
      <c r="AZ7" s="3"/>
      <c r="BA7" s="3"/>
      <c r="BB7" s="3"/>
      <c r="BC7" s="3"/>
      <c r="BD7" s="3"/>
      <c r="BE7" s="3"/>
      <c r="BF7" s="3"/>
      <c r="BG7" s="3"/>
      <c r="BH7" s="3"/>
      <c r="BI7" s="3"/>
      <c r="BJ7" s="3"/>
      <c r="BK7" s="3"/>
      <c r="BL7" s="3"/>
    </row>
    <row r="8" spans="1:64" ht="58.5" customHeight="1">
      <c r="A8" s="84"/>
      <c r="B8" s="84"/>
      <c r="C8" s="84"/>
      <c r="D8" s="84"/>
      <c r="E8" s="84"/>
      <c r="F8" s="84"/>
      <c r="G8" s="84"/>
      <c r="H8" s="84"/>
      <c r="I8" s="84"/>
      <c r="J8" s="84"/>
      <c r="K8" s="84"/>
      <c r="L8" s="84"/>
      <c r="M8" s="84"/>
      <c r="N8" s="84"/>
      <c r="O8" s="84"/>
      <c r="P8" s="84"/>
      <c r="Q8" s="84"/>
      <c r="R8" s="20" t="s">
        <v>174</v>
      </c>
      <c r="S8" s="20" t="s">
        <v>217</v>
      </c>
      <c r="T8" s="20" t="s">
        <v>218</v>
      </c>
      <c r="U8" s="20" t="s">
        <v>219</v>
      </c>
      <c r="V8" s="20" t="s">
        <v>220</v>
      </c>
      <c r="W8" s="20" t="s">
        <v>221</v>
      </c>
      <c r="X8" s="20" t="s">
        <v>183</v>
      </c>
      <c r="Y8" s="20" t="s">
        <v>184</v>
      </c>
      <c r="Z8" s="20" t="s">
        <v>185</v>
      </c>
      <c r="AA8" s="20" t="s">
        <v>186</v>
      </c>
      <c r="AB8" s="20" t="s">
        <v>187</v>
      </c>
      <c r="AC8" s="20" t="s">
        <v>188</v>
      </c>
      <c r="AD8" s="20" t="s">
        <v>189</v>
      </c>
      <c r="AE8" s="20" t="s">
        <v>190</v>
      </c>
      <c r="AF8" s="20" t="s">
        <v>191</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144" customHeight="1">
      <c r="A9" s="90">
        <v>1</v>
      </c>
      <c r="B9" s="85" t="str">
        <f>'2. Identificación del Riesgo'!B9:B11</f>
        <v>Evaluación independiente</v>
      </c>
      <c r="C9" s="85" t="str">
        <f>IF('2. Identificación del Riesgo'!C9:C11="","",'2. Identificación del Riesgo'!C9:C11)</f>
        <v xml:space="preserve">
 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sin previa aprobacion y conocimiento de su ejecucion por parte del CICCI.</v>
      </c>
      <c r="D9" s="85" t="str">
        <f>IF('2. Identificación del Riesgo'!D9:D11="","",'2. Identificación del Riesgo'!D9:D11)</f>
        <v>Afectación Económica (o presupuestal) y Reputacional</v>
      </c>
      <c r="E9" s="85" t="str">
        <f>IF('2. Identificación del Riesgo'!E9:E11="","",'2. Identificación del Riesgo'!E9:E11)</f>
        <v>Falta de aprobacion del PAA por parte del CICCI</v>
      </c>
      <c r="F9" s="85" t="str">
        <f>IF('2. Identificación del Riesgo'!F9:F11="","",'2. Identificación del Riesgo'!F9:F11)</f>
        <v>Por incumplimientos en la entrega de información para el desarrollo de roles.
Por incumplimientos en los compromisos laborales de los servidores o de las obligaciones contractuales de los contratistas.
Por deficiencias o ausencia de monitoreo en el cumplimiento de las actividades.</v>
      </c>
      <c r="G9" s="85" t="str">
        <f>IF('2. Identificación del Riesgo'!G9:G11="","",'2. Identificación del Riesgo'!G9:G11)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H9" s="85" t="str">
        <f>IF('2. Identificación del Riesgo'!H9:H11="","",'2. Identificación del Riesgo'!H9:H11)</f>
        <v>Gestión</v>
      </c>
      <c r="I9" s="85" t="str">
        <f>IF('2. Identificación del Riesgo'!I9:I11="","",'2. Identificación del Riesgo'!I9:I11)</f>
        <v>Ejecución y Administración de procesos</v>
      </c>
      <c r="J9" s="85" t="str">
        <f>IF('2. Identificación del Riesgo'!J9:J11="","",'2. Identificación del Riesgo'!J9:J11)</f>
        <v>Media: La actividad que conlleva el riesgo se ejecuta de 24 a 500 veces por año</v>
      </c>
      <c r="K9" s="86" t="str">
        <f>'2. Identificación del Riesgo'!K9:K11</f>
        <v>Media</v>
      </c>
      <c r="L9" s="87">
        <f>'2. Identificación del Riesgo'!L9:L11</f>
        <v>0.6</v>
      </c>
      <c r="M9" s="8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de la entidad con efecto publicitario sostenido a nivel de sector administrativo, nivel departamental o municipal</v>
      </c>
      <c r="N9" s="86" t="str">
        <f>'2. Identificación del Riesgo'!N9:N11</f>
        <v>Mayor</v>
      </c>
      <c r="O9" s="87">
        <f>'2. Identificación del Riesgo'!O9:O11</f>
        <v>0.8</v>
      </c>
      <c r="P9" s="82" t="str">
        <f>'2. Identificación del Riesgo'!P9:P11</f>
        <v>Alto</v>
      </c>
      <c r="Q9" s="31" t="str">
        <f>IF($H$9="","",
IF(OR($H$9="Corrupción",$H$9="Lavado de Activos",$H$9="Financiación del Terrorismo",$H$9="Corrupción en Trámites, OPAs y Consultas de Acceso a la Información Pública"),"No Aplica",'5. Valoración de Controles'!H9))</f>
        <v>La Jefe de la Oficina de Control Interno Defiine para  cada vigencia el Plan Anual de Audiroría el cual es aprobadado por el Comité Institucional de Coordinación de Control Interno a más tardar 31 de enero de cada vigencia,   Con el fin de asegurar que este comite ejersa sus funciones de  asesoría e instancia decisoria en los asuntos del control interno. En caso de existir alguna modificacion al PAA el CICCI debera conocer y aprovar cada una de estas mofificaciones y se elaborar una nueva version del PAA el cual  es publicado en el link de transparencia de la entidad.</v>
      </c>
      <c r="R9" s="31" t="str">
        <f>IF($H$9="","",
IF(OR($H$9="Corrupción",$H$9="Lavado de Activos",$H$9="Financiación del Terrorismo",$H$9="Corrupción en Trámites, OPAs y Consultas de Acceso a la Información Pública"),'6.Valoración Control Corrupción'!E9,"No Aplica"))</f>
        <v>No Aplica</v>
      </c>
      <c r="S9" s="31" t="str">
        <f>IF($H$9="","",
IF(OR($H$9="Corrupción",$H$9="Lavado de Activos",$H$9="Financiación del Terrorismo",$H$9="Corrupción en Trámites, OPAs y Consultas de Acceso a la Información Pública"),'6.Valoración Control Corrupción'!F9,"No Aplica"))</f>
        <v>No Aplica</v>
      </c>
      <c r="T9" s="31" t="str">
        <f>IF($H$9="","",
IF(OR($H$9="Corrupción",$H$9="Lavado de Activos",$H$9="Financiación del Terrorismo",$H$9="Corrupción en Trámites, OPAs y Consultas de Acceso a la Información Pública"),'6.Valoración Control Corrupción'!G9,"No Aplica"))</f>
        <v>No Aplica</v>
      </c>
      <c r="U9" s="31" t="str">
        <f>IF($H$9="","",
IF(OR($H$9="Corrupción",$H$9="Lavado de Activos",$H$9="Financiación del Terrorismo",$H$9="Corrupción en Trámites, OPAs y Consultas de Acceso a la Información Pública"),'6.Valoración Control Corrupción'!H9,"No Aplica"))</f>
        <v>No Aplica</v>
      </c>
      <c r="V9" s="31" t="str">
        <f>IF($H$9="","",
IF(OR($H$9="Corrupción",$H$9="Lavado de Activos",$H$9="Financiación del Terrorismo",$H$9="Corrupción en Trámites, OPAs y Consultas de Acceso a la Información Pública"),'6.Valoración Control Corrupción'!I9,"No Aplica"))</f>
        <v>No Aplica</v>
      </c>
      <c r="W9" s="31" t="str">
        <f>IF($H$9="","",
IF(OR($H$9="Corrupción",$H$9="Lavado de Activos",$H$9="Financiación del Terrorismo",$H$9="Corrupción en Trámites, OPAs y Consultas de Acceso a la Información Pública"),'6.Valoración Control Corrupción'!J9,"No Aplica"))</f>
        <v>No Aplica</v>
      </c>
      <c r="X9" s="24" t="str">
        <f>IF($H$9="","",
IF(OR($H$9="Corrupción",$H$9="Lavado de Activos",$H$9="Financiación del Terrorismo",$H$9="Corrupción en Trámites, OPAs y Consultas de Acceso a la Información Pública"),"No Aplica",'5. Valoración de Controles'!I9))</f>
        <v>Preventivo</v>
      </c>
      <c r="Y9" s="24" t="str">
        <f>IF($H$9="","",
IF(OR($H$9="Corrupción",$H$9="Lavado de Activos",$H$9="Financiación del Terrorismo",$H$9="Corrupción en Trámites, OPAs y Consultas de Acceso a la Información Pública"),"No Aplica",'5. Valoración de Controles'!J9))</f>
        <v>Afecta probabilidad</v>
      </c>
      <c r="Z9" s="24" t="str">
        <f>IF($H$9="","",
IF(OR($H$9="Corrupción",$H$9="Lavado de Activos",$H$9="Financiación del Terrorismo",$H$9="Corrupción en Trámites, OPAs y Consultas de Acceso a la Información Pública"),"No Aplica",'5. Valoración de Controles'!K9))</f>
        <v>Manual</v>
      </c>
      <c r="AA9" s="24" t="str">
        <f>IF($H$9="","",
IF(OR($H$9="Corrupción",$H$9="Lavado de Activos",$H$9="Financiación del Terrorismo",$H$9="Corrupción en Trámites, OPAs y Consultas de Acceso a la Información Pública"),"No Aplica",'5. Valoración de Controles'!L9))</f>
        <v>Documentado</v>
      </c>
      <c r="AB9" s="24" t="str">
        <f>IF($H$9="","",
IF(OR($H$9="Corrupción",$H$9="Lavado de Activos",$H$9="Financiación del Terrorismo",$H$9="Corrupción en Trámites, OPAs y Consultas de Acceso a la Información Pública"),"No Aplica",'5. Valoración de Controles'!M9))</f>
        <v>Continua</v>
      </c>
      <c r="AC9" s="24" t="str">
        <f>IF($H$9="","",
IF(OR($H$9="Corrupción",$H$9="Lavado de Activos",$H$9="Financiación del Terrorismo",$H$9="Corrupción en Trámites, OPAs y Consultas de Acceso a la Información Pública"),"No Aplica",'5. Valoración de Controles'!N9))</f>
        <v>Con registro</v>
      </c>
      <c r="AD9" s="24" t="str">
        <f>IF($H$9="","",
IF(OR($H$9="Corrupción",$H$9="Lavado de Activos",$H$9="Financiación del Terrorismo",$H$9="Corrupción en Trámites, OPAs y Consultas de Acceso a la Información Pública"),"No Aplica",'5. Valoración de Controles'!O9))</f>
        <v xml:space="preserve"> link de tranparencia, carpeta NAS Oficina de Control Interno. </v>
      </c>
      <c r="AE9" s="24" t="str">
        <f>IF($H$9="","",
IF(OR($H$9="Corrupción",$H$9="Lavado de Activos",$H$9="Financiación del Terrorismo",$H$9="Corrupción en Trámites, OPAs y Consultas de Acceso a la Información Pública"),"No Aplica",'5. Valoración de Controles'!P9))</f>
        <v xml:space="preserve">PAA, publicado en el link de tranparencia. Actas de reunión de CICCI </v>
      </c>
      <c r="AF9" s="24" t="str">
        <f>IF($H$9="","",
IF(OR($H$9="Corrupción",$H$9="Lavado de Activos",$H$9="Financiación del Terrorismo",$H$9="Corrupción en Trámites, OPAs y Consultas de Acceso a la Información Pública"),"No Aplica",'5. Valoración de Controles'!Q9))</f>
        <v>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v>
      </c>
      <c r="AG9" s="25">
        <f>IF($H$9="","",
IF(OR($H$9="Corrupción",$H$9="Lavado de Activos",$H$9="Financiación del Terrorismo",$H$9="Corrupción en Trámites, OPAs y Consultas de Acceso a la Información Pública"),"No Aplica",'5. Valoración de Controles'!R9))</f>
        <v>0.4</v>
      </c>
      <c r="AH9" s="8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8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8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88" t="s">
        <v>273</v>
      </c>
      <c r="AN9" s="10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3" t="s">
        <v>274</v>
      </c>
      <c r="AP9" s="112" t="s">
        <v>275</v>
      </c>
      <c r="AQ9" s="112" t="str">
        <f>IF(AO9="","","∑ Peso porcentual de cada acción definida")</f>
        <v>∑ Peso porcentual de cada acción definida</v>
      </c>
      <c r="AR9" s="85"/>
      <c r="AS9" s="17"/>
      <c r="AT9" s="17"/>
      <c r="AU9" s="17"/>
      <c r="AV9" s="17"/>
      <c r="AW9" s="17"/>
      <c r="AX9" s="17"/>
      <c r="AY9" s="17"/>
      <c r="AZ9" s="17"/>
      <c r="BA9" s="17"/>
      <c r="BB9" s="17"/>
      <c r="BC9" s="17"/>
      <c r="BD9" s="17"/>
      <c r="BE9" s="17"/>
      <c r="BF9" s="17"/>
      <c r="BG9" s="17"/>
      <c r="BH9" s="17"/>
      <c r="BI9" s="17"/>
      <c r="BJ9" s="17"/>
      <c r="BK9" s="17"/>
      <c r="BL9" s="17"/>
    </row>
    <row r="10" spans="1:64" ht="31.5" customHeight="1">
      <c r="A10" s="83"/>
      <c r="B10" s="83"/>
      <c r="C10" s="83"/>
      <c r="D10" s="83"/>
      <c r="E10" s="83"/>
      <c r="F10" s="83"/>
      <c r="G10" s="83"/>
      <c r="H10" s="83"/>
      <c r="I10" s="83"/>
      <c r="J10" s="83"/>
      <c r="K10" s="83"/>
      <c r="L10" s="83"/>
      <c r="M10" s="83"/>
      <c r="N10" s="83"/>
      <c r="O10" s="83"/>
      <c r="P10" s="83"/>
      <c r="Q10" s="31" t="str">
        <f>IF($H$9="","",
IF(OR($H$9="Corrupción",$H$9="Lavado de Activos",$H$9="Financiación del Terrorismo",$H$9="Corrupción en Trámites, OPAs y Consultas de Acceso a la Información Pública"),"No Aplica",'5. Valoración de Controles'!H10))</f>
        <v xml:space="preserve">  </v>
      </c>
      <c r="R10" s="31" t="str">
        <f>IF($H$9="","",
IF(OR($H$9="Corrupción",$H$9="Lavado de Activos",$H$9="Financiación del Terrorismo",$H$9="Corrupción en Trámites, OPAs y Consultas de Acceso a la Información Pública"),'6.Valoración Control Corrupción'!E10,"No Aplica"))</f>
        <v>No Aplica</v>
      </c>
      <c r="S10" s="31" t="str">
        <f>IF($H$9="","",
IF(OR($H$9="Corrupción",$H$9="Lavado de Activos",$H$9="Financiación del Terrorismo",$H$9="Corrupción en Trámites, OPAs y Consultas de Acceso a la Información Pública"),'6.Valoración Control Corrupción'!F10,"No Aplica"))</f>
        <v>No Aplica</v>
      </c>
      <c r="T10" s="31" t="str">
        <f>IF($H$9="","",
IF(OR($H$9="Corrupción",$H$9="Lavado de Activos",$H$9="Financiación del Terrorismo",$H$9="Corrupción en Trámites, OPAs y Consultas de Acceso a la Información Pública"),'6.Valoración Control Corrupción'!G10,"No Aplica"))</f>
        <v>No Aplica</v>
      </c>
      <c r="U10" s="31" t="str">
        <f>IF($H$9="","",
IF(OR($H$9="Corrupción",$H$9="Lavado de Activos",$H$9="Financiación del Terrorismo",$H$9="Corrupción en Trámites, OPAs y Consultas de Acceso a la Información Pública"),'6.Valoración Control Corrupción'!H10,"No Aplica"))</f>
        <v>No Aplica</v>
      </c>
      <c r="V10" s="31" t="str">
        <f>IF($H$9="","",
IF(OR($H$9="Corrupción",$H$9="Lavado de Activos",$H$9="Financiación del Terrorismo",$H$9="Corrupción en Trámites, OPAs y Consultas de Acceso a la Información Pública"),'6.Valoración Control Corrupción'!I10,"No Aplica"))</f>
        <v>No Aplica</v>
      </c>
      <c r="W10" s="31" t="str">
        <f>IF($H$9="","",
IF(OR($H$9="Corrupción",$H$9="Lavado de Activos",$H$9="Financiación del Terrorismo",$H$9="Corrupción en Trámites, OPAs y Consultas de Acceso a la Información Pública"),'6.Valoración Control Corrupción'!J10,"No Aplica"))</f>
        <v>No Aplica</v>
      </c>
      <c r="X10" s="24">
        <f>IF($H$9="","",
IF(OR($H$9="Corrupción",$H$9="Lavado de Activos",$H$9="Financiación del Terrorismo",$H$9="Corrupción en Trámites, OPAs y Consultas de Acceso a la Información Pública"),"No Aplica",'5. Valoración de Controles'!I10))</f>
        <v>0</v>
      </c>
      <c r="Y10" s="24" t="str">
        <f>IF($H$9="","",
IF(OR($H$9="Corrupción",$H$9="Lavado de Activos",$H$9="Financiación del Terrorismo",$H$9="Corrupción en Trámites, OPAs y Consultas de Acceso a la Información Pública"),"No Aplica",'5. Valoración de Controles'!J10))</f>
        <v/>
      </c>
      <c r="Z10" s="24">
        <f>IF($H$9="","",
IF(OR($H$9="Corrupción",$H$9="Lavado de Activos",$H$9="Financiación del Terrorismo",$H$9="Corrupción en Trámites, OPAs y Consultas de Acceso a la Información Pública"),"No Aplica",'5. Valoración de Controles'!K10))</f>
        <v>0</v>
      </c>
      <c r="AA10" s="24">
        <f>IF($H$9="","",
IF(OR($H$9="Corrupción",$H$9="Lavado de Activos",$H$9="Financiación del Terrorismo",$H$9="Corrupción en Trámites, OPAs y Consultas de Acceso a la Información Pública"),"No Aplica",'5. Valoración de Controles'!L10))</f>
        <v>0</v>
      </c>
      <c r="AB10" s="24">
        <f>IF($H$9="","",
IF(OR($H$9="Corrupción",$H$9="Lavado de Activos",$H$9="Financiación del Terrorismo",$H$9="Corrupción en Trámites, OPAs y Consultas de Acceso a la Información Pública"),"No Aplica",'5. Valoración de Controles'!M10))</f>
        <v>0</v>
      </c>
      <c r="AC10" s="24">
        <f>IF($H$9="","",
IF(OR($H$9="Corrupción",$H$9="Lavado de Activos",$H$9="Financiación del Terrorismo",$H$9="Corrupción en Trámites, OPAs y Consultas de Acceso a la Información Pública"),"No Aplica",'5. Valoración de Controles'!N10))</f>
        <v>0</v>
      </c>
      <c r="AD10" s="24">
        <f>IF($H$9="","",
IF(OR($H$9="Corrupción",$H$9="Lavado de Activos",$H$9="Financiación del Terrorismo",$H$9="Corrupción en Trámites, OPAs y Consultas de Acceso a la Información Pública"),"No Aplica",'5. Valoración de Controles'!O10))</f>
        <v>0</v>
      </c>
      <c r="AE10" s="24">
        <f>IF($H$9="","",
IF(OR($H$9="Corrupción",$H$9="Lavado de Activos",$H$9="Financiación del Terrorismo",$H$9="Corrupción en Trámites, OPAs y Consultas de Acceso a la Información Pública"),"No Aplica",'5. Valoración de Controles'!P10))</f>
        <v>0</v>
      </c>
      <c r="AF10" s="24">
        <f>IF($H$9="","",
IF(OR($H$9="Corrupción",$H$9="Lavado de Activos",$H$9="Financiación del Terrorismo",$H$9="Corrupción en Trámites, OPAs y Consultas de Acceso a la Información Pública"),"No Aplica",'5. Valoración de Controles'!Q10))</f>
        <v>0</v>
      </c>
      <c r="AG10" s="25" t="str">
        <f>IF($H$9="","",
IF(OR($H$9="Corrupción",$H$9="Lavado de Activos",$H$9="Financiación del Terrorismo",$H$9="Corrupción en Trámites, OPAs y Consultas de Acceso a la Información Pública"),"No Aplica",'5. Valoración de Controles'!R10))</f>
        <v/>
      </c>
      <c r="AH10" s="83"/>
      <c r="AI10" s="83"/>
      <c r="AJ10" s="83"/>
      <c r="AK10" s="83"/>
      <c r="AL10" s="83"/>
      <c r="AM10" s="83"/>
      <c r="AN10" s="83"/>
      <c r="AO10" s="83"/>
      <c r="AP10" s="83"/>
      <c r="AQ10" s="83"/>
      <c r="AR10" s="83"/>
      <c r="AS10" s="3"/>
      <c r="AT10" s="3"/>
      <c r="AU10" s="3"/>
      <c r="AV10" s="3"/>
      <c r="AW10" s="3"/>
      <c r="AX10" s="3"/>
      <c r="AY10" s="3"/>
      <c r="AZ10" s="3"/>
      <c r="BA10" s="3"/>
      <c r="BB10" s="3"/>
      <c r="BC10" s="3"/>
      <c r="BD10" s="3"/>
      <c r="BE10" s="3"/>
      <c r="BF10" s="3"/>
      <c r="BG10" s="3"/>
      <c r="BH10" s="3"/>
      <c r="BI10" s="3"/>
      <c r="BJ10" s="3"/>
      <c r="BK10" s="3"/>
      <c r="BL10" s="3"/>
    </row>
    <row r="11" spans="1:64" ht="146.25" customHeight="1">
      <c r="A11" s="84"/>
      <c r="B11" s="84"/>
      <c r="C11" s="84"/>
      <c r="D11" s="84"/>
      <c r="E11" s="84"/>
      <c r="F11" s="84"/>
      <c r="G11" s="84"/>
      <c r="H11" s="84"/>
      <c r="I11" s="84"/>
      <c r="J11" s="84"/>
      <c r="K11" s="84"/>
      <c r="L11" s="84"/>
      <c r="M11" s="84"/>
      <c r="N11" s="84"/>
      <c r="O11" s="84"/>
      <c r="P11" s="84"/>
      <c r="Q11" s="31" t="str">
        <f>IF($H$9="","",
IF(OR($H$9="Corrupción",$H$9="Lavado de Activos",$H$9="Financiación del Terrorismo",$H$9="Corrupción en Trámites, OPAs y Consultas de Acceso a la Información Pública"),"No Aplica",'5. Valoración de Controles'!H11))</f>
        <v xml:space="preserve">  </v>
      </c>
      <c r="R11" s="31" t="str">
        <f>IF($H$9="","",
IF(OR($H$9="Corrupción",$H$9="Lavado de Activos",$H$9="Financiación del Terrorismo",$H$9="Corrupción en Trámites, OPAs y Consultas de Acceso a la Información Pública"),'6.Valoración Control Corrupción'!E11,"No Aplica"))</f>
        <v>No Aplica</v>
      </c>
      <c r="S11" s="31" t="str">
        <f>IF($H$9="","",
IF(OR($H$9="Corrupción",$H$9="Lavado de Activos",$H$9="Financiación del Terrorismo",$H$9="Corrupción en Trámites, OPAs y Consultas de Acceso a la Información Pública"),'6.Valoración Control Corrupción'!F11,"No Aplica"))</f>
        <v>No Aplica</v>
      </c>
      <c r="T11" s="31" t="str">
        <f>IF($H$9="","",
IF(OR($H$9="Corrupción",$H$9="Lavado de Activos",$H$9="Financiación del Terrorismo",$H$9="Corrupción en Trámites, OPAs y Consultas de Acceso a la Información Pública"),'6.Valoración Control Corrupción'!G11,"No Aplica"))</f>
        <v>No Aplica</v>
      </c>
      <c r="U11" s="31" t="str">
        <f>IF($H$9="","",
IF(OR($H$9="Corrupción",$H$9="Lavado de Activos",$H$9="Financiación del Terrorismo",$H$9="Corrupción en Trámites, OPAs y Consultas de Acceso a la Información Pública"),'6.Valoración Control Corrupción'!H11,"No Aplica"))</f>
        <v>No Aplica</v>
      </c>
      <c r="V11" s="31" t="str">
        <f>IF($H$9="","",
IF(OR($H$9="Corrupción",$H$9="Lavado de Activos",$H$9="Financiación del Terrorismo",$H$9="Corrupción en Trámites, OPAs y Consultas de Acceso a la Información Pública"),'6.Valoración Control Corrupción'!I11,"No Aplica"))</f>
        <v>No Aplica</v>
      </c>
      <c r="W11" s="31" t="str">
        <f>IF($H$9="","",
IF(OR($H$9="Corrupción",$H$9="Lavado de Activos",$H$9="Financiación del Terrorismo",$H$9="Corrupción en Trámites, OPAs y Consultas de Acceso a la Información Pública"),'6.Valoración Control Corrupción'!J11,"No Aplica"))</f>
        <v>No Aplica</v>
      </c>
      <c r="X11" s="24">
        <f>IF($H$9="","",
IF(OR($H$9="Corrupción",$H$9="Lavado de Activos",$H$9="Financiación del Terrorismo",$H$9="Corrupción en Trámites, OPAs y Consultas de Acceso a la Información Pública"),"No Aplica",'5. Valoración de Controles'!I11))</f>
        <v>0</v>
      </c>
      <c r="Y11" s="24" t="str">
        <f>IF($H$9="","",
IF(OR($H$9="Corrupción",$H$9="Lavado de Activos",$H$9="Financiación del Terrorismo",$H$9="Corrupción en Trámites, OPAs y Consultas de Acceso a la Información Pública"),"No Aplica",'5. Valoración de Controles'!J11))</f>
        <v/>
      </c>
      <c r="Z11" s="24">
        <f>IF($H$9="","",
IF(OR($H$9="Corrupción",$H$9="Lavado de Activos",$H$9="Financiación del Terrorismo",$H$9="Corrupción en Trámites, OPAs y Consultas de Acceso a la Información Pública"),"No Aplica",'5. Valoración de Controles'!K11))</f>
        <v>0</v>
      </c>
      <c r="AA11" s="24">
        <f>IF($H$9="","",
IF(OR($H$9="Corrupción",$H$9="Lavado de Activos",$H$9="Financiación del Terrorismo",$H$9="Corrupción en Trámites, OPAs y Consultas de Acceso a la Información Pública"),"No Aplica",'5. Valoración de Controles'!L11))</f>
        <v>0</v>
      </c>
      <c r="AB11" s="24">
        <f>IF($H$9="","",
IF(OR($H$9="Corrupción",$H$9="Lavado de Activos",$H$9="Financiación del Terrorismo",$H$9="Corrupción en Trámites, OPAs y Consultas de Acceso a la Información Pública"),"No Aplica",'5. Valoración de Controles'!M11))</f>
        <v>0</v>
      </c>
      <c r="AC11" s="24">
        <f>IF($H$9="","",
IF(OR($H$9="Corrupción",$H$9="Lavado de Activos",$H$9="Financiación del Terrorismo",$H$9="Corrupción en Trámites, OPAs y Consultas de Acceso a la Información Pública"),"No Aplica",'5. Valoración de Controles'!N11))</f>
        <v>0</v>
      </c>
      <c r="AD11" s="24">
        <f>IF($H$9="","",
IF(OR($H$9="Corrupción",$H$9="Lavado de Activos",$H$9="Financiación del Terrorismo",$H$9="Corrupción en Trámites, OPAs y Consultas de Acceso a la Información Pública"),"No Aplica",'5. Valoración de Controles'!O11))</f>
        <v>0</v>
      </c>
      <c r="AE11" s="24">
        <f>IF($H$9="","",
IF(OR($H$9="Corrupción",$H$9="Lavado de Activos",$H$9="Financiación del Terrorismo",$H$9="Corrupción en Trámites, OPAs y Consultas de Acceso a la Información Pública"),"No Aplica",'5. Valoración de Controles'!P11))</f>
        <v>0</v>
      </c>
      <c r="AF11" s="24">
        <f>IF($H$9="","",
IF(OR($H$9="Corrupción",$H$9="Lavado de Activos",$H$9="Financiación del Terrorismo",$H$9="Corrupción en Trámites, OPAs y Consultas de Acceso a la Información Pública"),"No Aplica",'5. Valoración de Controles'!Q11))</f>
        <v>0</v>
      </c>
      <c r="AG11" s="25" t="str">
        <f>IF($H$9="","",
IF(OR($H$9="Corrupción",$H$9="Lavado de Activos",$H$9="Financiación del Terrorismo",$H$9="Corrupción en Trámites, OPAs y Consultas de Acceso a la Información Pública"),"No Aplica",'5. Valoración de Controles'!R11))</f>
        <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100.5" customHeight="1">
      <c r="A12" s="90">
        <v>2</v>
      </c>
      <c r="B12" s="85" t="str">
        <f>'2. Identificación del Riesgo'!B12:B14</f>
        <v>Evaluación independiente</v>
      </c>
      <c r="C12" s="85" t="str">
        <f>IF('2. Identificación del Riesgo'!C12:C14="","",'2. Identificación del Riesgo'!C12:C14)</f>
        <v>Elaborar, presentar y publicar los informes de ley a cargo  de la Oficina de Control Interno de acuerdo al Plan de Auditorías aprobado</v>
      </c>
      <c r="D12" s="85" t="str">
        <f>IF('2. Identificación del Riesgo'!D12:D14="","",'2. Identificación del Riesgo'!D12:D14)</f>
        <v>Afectación Económica o Presupuestal</v>
      </c>
      <c r="E12" s="85" t="str">
        <f>IF('2. Identificación del Riesgo'!E12:E14="","",'2. Identificación del Riesgo'!E12:E14)</f>
        <v xml:space="preserve">Que en el desarrollo y ejercicio del rol de evaluacion y seguimiento  los informes de ley no se elaboren publiquen y/o comuniqyen de manera adecuada. </v>
      </c>
      <c r="F12" s="85" t="str">
        <f>IF('2. Identificación del Riesgo'!F12:F14="","",'2. Identificación del Riesgo'!F12:F14)</f>
        <v xml:space="preserve">Desactualización en la normatividad vigente  aplicable a las Oficinas de Control Interno. 
Falencias en la programacion y publicacion el PAA aprobado </v>
      </c>
      <c r="G12" s="85" t="str">
        <f>IF('2. Identificación del Riesgo'!G12:G14="","",'2. Identificación del Riesgo'!G12:G14)</f>
        <v>Posibilidad de afectación económica o reputacional por incumplimiento en la elaboración, presentación y publicación de informes de carácter normativo a cargo de la OCI.</v>
      </c>
      <c r="H12" s="85" t="str">
        <f>IF('2. Identificación del Riesgo'!H12:H14="","",'2. Identificación del Riesgo'!H12:H14)</f>
        <v>Gestión</v>
      </c>
      <c r="I12" s="85" t="str">
        <f>IF('2. Identificación del Riesgo'!I12:I14="","",'2. Identificación del Riesgo'!I12:I14)</f>
        <v>Ejecución y Administración de procesos</v>
      </c>
      <c r="J12" s="85" t="str">
        <f>IF('2. Identificación del Riesgo'!J12:J14="","",'2. Identificación del Riesgo'!J12:J14)</f>
        <v>Media: La actividad que conlleva el riesgo se ejecuta de 24 a 500 veces por año</v>
      </c>
      <c r="K12" s="86" t="str">
        <f>'2. Identificación del Riesgo'!K12:K14</f>
        <v>Media</v>
      </c>
      <c r="L12" s="87">
        <f>'2. Identificación del Riesgo'!L12:L14</f>
        <v>0.6</v>
      </c>
      <c r="M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86" t="str">
        <f>'2. Identificación del Riesgo'!N12:N14</f>
        <v>Mayor</v>
      </c>
      <c r="O12" s="87">
        <f>'2. Identificación del Riesgo'!O12:O14</f>
        <v>0.8</v>
      </c>
      <c r="P12" s="82" t="str">
        <f>'2. Identificación del Riesgo'!P12:P14</f>
        <v>Alto</v>
      </c>
      <c r="Q12" s="31" t="str">
        <f>IF($H$12="","",
IF(OR($H$12="Corrupción",$H$12="Lavado de Activos",$H$12="Financiación del Terrorismo",$H$12="Corrupción en Trámites, OPAs y Consultas de Acceso a la Información Pública"),"No Aplica",'5. Valoración de Controles'!H12))</f>
        <v>La Jefe de la Oficina de Control Interno y profesionales de la OCI  Elaboran el PAA el cual contiene todos los informes legales que deben ser ejecutados por la OCI  De acuerdo a la periodicidad que se determiné  con el fin de dar el cumplimiento normativo requerido. La OCI realiza reuniones de autocontrol para asegurar la planeación, elaboración y publicación  y se presentan los resultados en CICCI para asegurar su cumplimiento.</v>
      </c>
      <c r="R12" s="31" t="str">
        <f>IF($H$12="","",
IF(OR($H$12="Corrupción",$H$12="Lavado de Activos",$H$12="Financiación del Terrorismo",$H$12="Corrupción en Trámites, OPAs y Consultas de Acceso a la Información Pública"),'6.Valoración Control Corrupción'!E12,"No Aplica"))</f>
        <v>No Aplica</v>
      </c>
      <c r="S12" s="31" t="str">
        <f>IF($H$12="","",
IF(OR($H$12="Corrupción",$H$12="Lavado de Activos",$H$12="Financiación del Terrorismo",$H$12="Corrupción en Trámites, OPAs y Consultas de Acceso a la Información Pública"),'6.Valoración Control Corrupción'!F12,"No Aplica"))</f>
        <v>No Aplica</v>
      </c>
      <c r="T12" s="31" t="str">
        <f>IF($H$12="","",
IF(OR($H$12="Corrupción",$H$12="Lavado de Activos",$H$12="Financiación del Terrorismo",$H$12="Corrupción en Trámites, OPAs y Consultas de Acceso a la Información Pública"),'6.Valoración Control Corrupción'!G12,"No Aplica"))</f>
        <v>No Aplica</v>
      </c>
      <c r="U12" s="31" t="str">
        <f>IF($H$12="","",
IF(OR($H$12="Corrupción",$H$12="Lavado de Activos",$H$12="Financiación del Terrorismo",$H$12="Corrupción en Trámites, OPAs y Consultas de Acceso a la Información Pública"),'6.Valoración Control Corrupción'!H12,"No Aplica"))</f>
        <v>No Aplica</v>
      </c>
      <c r="V12" s="31" t="str">
        <f>IF($H$12="","",
IF(OR($H$12="Corrupción",$H$12="Lavado de Activos",$H$12="Financiación del Terrorismo",$H$12="Corrupción en Trámites, OPAs y Consultas de Acceso a la Información Pública"),'6.Valoración Control Corrupción'!I12,"No Aplica"))</f>
        <v>No Aplica</v>
      </c>
      <c r="W12" s="31" t="str">
        <f>IF($H$12="","",
IF(OR($H$12="Corrupción",$H$12="Lavado de Activos",$H$12="Financiación del Terrorismo",$H$12="Corrupción en Trámites, OPAs y Consultas de Acceso a la Información Pública"),'6.Valoración Control Corrupción'!J12,"No Aplica"))</f>
        <v>No Aplica</v>
      </c>
      <c r="X12" s="24" t="str">
        <f>IF($H$12="","",
IF(OR($H$12="Corrupción",$H$12="Lavado de Activos",$H$12="Financiación del Terrorismo",$H$12="Trámites, OPAs y Consultas de Acceso a la Información Pública"),"No Aplica",'5. Valoración de Controles'!I12))</f>
        <v>Preventivo</v>
      </c>
      <c r="Y12" s="24" t="str">
        <f>IF($H$12="","",
IF(OR($H$12="Corrupción",$H$12="Lavado de Activos",$H$12="Financiación del Terrorismo",$H$12="Trámites, OPAs y Consultas de Acceso a la Información Pública"),"No Aplica",'5. Valoración de Controles'!J12))</f>
        <v>Afecta probabilidad</v>
      </c>
      <c r="Z12" s="24" t="str">
        <f>IF($H$12="","",
IF(OR($H$12="Corrupción",$H$12="Lavado de Activos",$H$12="Financiación del Terrorismo",$H$12="Trámites, OPAs y Consultas de Acceso a la Información Pública"),"No Aplica",'5. Valoración de Controles'!K12))</f>
        <v>Manual</v>
      </c>
      <c r="AA12" s="24" t="str">
        <f>IF($H$12="","",
IF(OR($H$12="Corrupción",$H$12="Lavado de Activos",$H$12="Financiación del Terrorismo",$H$12="Trámites, OPAs y Consultas de Acceso a la Información Pública"),"No Aplica",'5. Valoración de Controles'!L12))</f>
        <v>Documentado</v>
      </c>
      <c r="AB12" s="24" t="str">
        <f>IF($H$12="","",
IF(OR($H$12="Corrupción",$H$12="Lavado de Activos",$H$12="Financiación del Terrorismo",$H$12="Trámites, OPAs y Consultas de Acceso a la Información Pública"),"No Aplica",'5. Valoración de Controles'!M12))</f>
        <v>Continua</v>
      </c>
      <c r="AC12" s="24" t="str">
        <f>IF($H$12="","",
IF(OR($H$12="Corrupción",$H$12="Lavado de Activos",$H$12="Financiación del Terrorismo",$H$12="Trámites, OPAs y Consultas de Acceso a la Información Pública"),"No Aplica",'5. Valoración de Controles'!N12))</f>
        <v>Con registro</v>
      </c>
      <c r="AD12" s="24" t="str">
        <f>IF($H$12="","",
IF(OR($H$12="Corrupción",$H$12="Lavado de Activos",$H$12="Financiación del Terrorismo",$H$12="Trámites, OPAs y Consultas de Acceso a la Información Pública"),"No Aplica",'5. Valoración de Controles'!O12))</f>
        <v>Las evidencias se conservan en los correos electrónicos y en los archivos de la Oficina de Control Interno en el NAS y en el PAA publicado.</v>
      </c>
      <c r="AE12" s="24" t="str">
        <f>IF($H$12="","",
IF(OR($H$12="Corrupción",$H$12="Lavado de Activos",$H$12="Financiación del Terrorismo",$H$12="Trámites, OPAs y Consultas de Acceso a la Información Pública"),"No Aplica",'5. Valoración de Controles'!P12))</f>
        <v xml:space="preserve"> Actas de reunines de autocontrol de la OCI y Actas de reucion de CICCI</v>
      </c>
      <c r="AF12" s="24" t="str">
        <f>IF($H$12="","",
IF(OR($H$12="Corrupción",$H$12="Lavado de Activos",$H$12="Financiación del Terrorismo",$H$12="Trámites, OPAs y Consultas de Acceso a la Información Pública"),"No Aplica",'5. Valoración de Controles'!Q12))</f>
        <v>La OCI realiza reuniones de autocontrol para asegurar la planeación, elaboración y publicación de informes normativos. Presentación de  resultados de la eleboracion de los informes normativos a cargo de al OCI en CICCI para asegurar su cumplimiento.</v>
      </c>
      <c r="AG12" s="25">
        <f>IF($H$12="","",
IF(OR($H$12="Corrupción",$H$12="Lavado de Activos",$H$12="Financiación del Terrorismo",$H$12="Corrupción en Trámites, OPAs y Consultas de Acceso a la Información Pública"),"No Aplica",'5. Valoración de Controles'!R12))</f>
        <v>0.4</v>
      </c>
      <c r="AH12" s="8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8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8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88" t="s">
        <v>273</v>
      </c>
      <c r="AN12" s="10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3" t="s">
        <v>276</v>
      </c>
      <c r="AP12" s="112" t="s">
        <v>275</v>
      </c>
      <c r="AQ12" s="112" t="str">
        <f>IF(AO12="","","∑ Peso porcentual de cada acción definida")</f>
        <v>∑ Peso porcentual de cada acción definida</v>
      </c>
      <c r="AR12" s="85"/>
      <c r="AS12" s="3"/>
      <c r="AT12" s="3"/>
      <c r="AU12" s="3"/>
      <c r="AV12" s="3"/>
      <c r="AW12" s="3"/>
      <c r="AX12" s="3"/>
      <c r="AY12" s="3"/>
      <c r="AZ12" s="3"/>
      <c r="BA12" s="3"/>
      <c r="BB12" s="3"/>
      <c r="BC12" s="3"/>
      <c r="BD12" s="3"/>
      <c r="BE12" s="3"/>
      <c r="BF12" s="3"/>
      <c r="BG12" s="3"/>
      <c r="BH12" s="3"/>
      <c r="BI12" s="3"/>
      <c r="BJ12" s="3"/>
      <c r="BK12" s="3"/>
      <c r="BL12" s="3"/>
    </row>
    <row r="13" spans="1:64" ht="139.5" customHeight="1">
      <c r="A13" s="83"/>
      <c r="B13" s="83"/>
      <c r="C13" s="83"/>
      <c r="D13" s="83"/>
      <c r="E13" s="83"/>
      <c r="F13" s="83"/>
      <c r="G13" s="83"/>
      <c r="H13" s="83"/>
      <c r="I13" s="83"/>
      <c r="J13" s="83"/>
      <c r="K13" s="83"/>
      <c r="L13" s="83"/>
      <c r="M13" s="83"/>
      <c r="N13" s="83"/>
      <c r="O13" s="83"/>
      <c r="P13" s="83"/>
      <c r="Q13" s="31" t="str">
        <f>IF($H$12="","",
IF(OR($H$12="Corrupción",$H$12="Lavado de Activos",$H$12="Financiación del Terrorismo",$H$12="Corrupción en Trámites, OPAs y Consultas de Acceso a la Información Pública"),"No Aplica",'5. Valoración de Controles'!H13))</f>
        <v>La 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De acuerdo a la periodicidad que se determiné  con el fin de dar el cumplimiento normativo requerido. La OCI realiza reuniones de autocontrol para asegurar la planeación, elaboración y publicación  y se presentan los resultados en CICCI para asegurar su cumplimiento.</v>
      </c>
      <c r="R13" s="31" t="str">
        <f>IF($H$12="","",
IF(OR($H$12="Corrupción",$H$12="Lavado de Activos",$H$12="Financiación del Terrorismo",$H$12="Corrupción en Trámites, OPAs y Consultas de Acceso a la Información Pública"),'6.Valoración Control Corrupción'!E13,"No Aplica"))</f>
        <v>No Aplica</v>
      </c>
      <c r="S13" s="31" t="str">
        <f>IF($H$12="","",
IF(OR($H$12="Corrupción",$H$12="Lavado de Activos",$H$12="Financiación del Terrorismo",$H$12="Corrupción en Trámites, OPAs y Consultas de Acceso a la Información Pública"),'6.Valoración Control Corrupción'!F13,"No Aplica"))</f>
        <v>No Aplica</v>
      </c>
      <c r="T13" s="31" t="str">
        <f>IF($H$12="","",
IF(OR($H$12="Corrupción",$H$12="Lavado de Activos",$H$12="Financiación del Terrorismo",$H$12="Corrupción en Trámites, OPAs y Consultas de Acceso a la Información Pública"),'6.Valoración Control Corrupción'!G13,"No Aplica"))</f>
        <v>No Aplica</v>
      </c>
      <c r="U13" s="31" t="str">
        <f>IF($H$12="","",
IF(OR($H$12="Corrupción",$H$12="Lavado de Activos",$H$12="Financiación del Terrorismo",$H$12="Corrupción en Trámites, OPAs y Consultas de Acceso a la Información Pública"),'6.Valoración Control Corrupción'!H13,"No Aplica"))</f>
        <v>No Aplica</v>
      </c>
      <c r="V13" s="31" t="str">
        <f>IF($H$12="","",
IF(OR($H$12="Corrupción",$H$12="Lavado de Activos",$H$12="Financiación del Terrorismo",$H$12="Corrupción en Trámites, OPAs y Consultas de Acceso a la Información Pública"),'6.Valoración Control Corrupción'!I13,"No Aplica"))</f>
        <v>No Aplica</v>
      </c>
      <c r="W13" s="31" t="str">
        <f>IF($H$12="","",
IF(OR($H$12="Corrupción",$H$12="Lavado de Activos",$H$12="Financiación del Terrorismo",$H$12="Corrupción en Trámites, OPAs y Consultas de Acceso a la Información Pública"),'6.Valoración Control Corrupción'!J13,"No Aplica"))</f>
        <v>No Aplica</v>
      </c>
      <c r="X13" s="24" t="str">
        <f>IF($H$12="","",
IF(OR($H$12="Corrupción",$H$12="Lavado de Activos",$H$12="Financiación del Terrorismo",$H$12="Trámites, OPAs y Consultas de Acceso a la Información Pública"),"No Aplica",'5. Valoración de Controles'!I13))</f>
        <v>Preventivo</v>
      </c>
      <c r="Y13" s="24" t="str">
        <f>IF($H$12="","",
IF(OR($H$12="Corrupción",$H$12="Lavado de Activos",$H$12="Financiación del Terrorismo",$H$12="Trámites, OPAs y Consultas de Acceso a la Información Pública"),"No Aplica",'5. Valoración de Controles'!J13))</f>
        <v>Afecta probabilidad</v>
      </c>
      <c r="Z13" s="24">
        <f>IF($H$12="","",
IF(OR($H$12="Corrupción",$H$12="Lavado de Activos",$H$12="Financiación del Terrorismo",$H$12="Trámites, OPAs y Consultas de Acceso a la Información Pública"),"No Aplica",'5. Valoración de Controles'!K13))</f>
        <v>0</v>
      </c>
      <c r="AA13" s="24">
        <f>IF($H$12="","",
IF(OR($H$12="Corrupción",$H$12="Lavado de Activos",$H$12="Financiación del Terrorismo",$H$12="Trámites, OPAs y Consultas de Acceso a la Información Pública"),"No Aplica",'5. Valoración de Controles'!L13))</f>
        <v>0</v>
      </c>
      <c r="AB13" s="24">
        <f>IF($H$12="","",
IF(OR($H$12="Corrupción",$H$12="Lavado de Activos",$H$12="Financiación del Terrorismo",$H$12="Trámites, OPAs y Consultas de Acceso a la Información Pública"),"No Aplica",'5. Valoración de Controles'!M13))</f>
        <v>0</v>
      </c>
      <c r="AC13" s="24">
        <f>IF($H$12="","",
IF(OR($H$12="Corrupción",$H$12="Lavado de Activos",$H$12="Financiación del Terrorismo",$H$12="Trámites, OPAs y Consultas de Acceso a la Información Pública"),"No Aplica",'5. Valoración de Controles'!N13))</f>
        <v>0</v>
      </c>
      <c r="AD13" s="24">
        <f>IF($H$12="","",
IF(OR($H$12="Corrupción",$H$12="Lavado de Activos",$H$12="Financiación del Terrorismo",$H$12="Trámites, OPAs y Consultas de Acceso a la Información Pública"),"No Aplica",'5. Valoración de Controles'!O13))</f>
        <v>0</v>
      </c>
      <c r="AE13" s="24">
        <f>IF($H$12="","",
IF(OR($H$12="Corrupción",$H$12="Lavado de Activos",$H$12="Financiación del Terrorismo",$H$12="Trámites, OPAs y Consultas de Acceso a la Información Pública"),"No Aplica",'5. Valoración de Controles'!P13))</f>
        <v>0</v>
      </c>
      <c r="AF13" s="24">
        <f>IF($H$12="","",
IF(OR($H$12="Corrupción",$H$12="Lavado de Activos",$H$12="Financiación del Terrorismo",$H$12="Trámites, OPAs y Consultas de Acceso a la Información Pública"),"No Aplica",'5. Valoración de Controles'!Q13))</f>
        <v>0</v>
      </c>
      <c r="AG13" s="25" t="str">
        <f>IF($H$12="","",
IF(OR($H$12="Corrupción",$H$12="Lavado de Activos",$H$12="Financiación del Terrorismo",$H$12="Corrupción en Trámites, OPAs y Consultas de Acceso a la Información Pública"),"No Aplica",'5. Valoración de Controles'!R13))</f>
        <v/>
      </c>
      <c r="AH13" s="83"/>
      <c r="AI13" s="83"/>
      <c r="AJ13" s="83"/>
      <c r="AK13" s="83"/>
      <c r="AL13" s="83"/>
      <c r="AM13" s="83"/>
      <c r="AN13" s="83"/>
      <c r="AO13" s="83"/>
      <c r="AP13" s="83"/>
      <c r="AQ13" s="83"/>
      <c r="AR13" s="83"/>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31" t="str">
        <f>IF($H$12="","",
IF(OR($H$12="Corrupción",$H$12="Lavado de Activos",$H$12="Financiación del Terrorismo",$H$12="Corrupción en Trámites, OPAs y Consultas de Acceso a la Información Pública"),"No Aplica",'5. Valoración de Controles'!H14))</f>
        <v xml:space="preserve">  </v>
      </c>
      <c r="R14" s="31" t="str">
        <f>IF($H$12="","",
IF(OR($H$12="Corrupción",$H$12="Lavado de Activos",$H$12="Financiación del Terrorismo",$H$12="Corrupción en Trámites, OPAs y Consultas de Acceso a la Información Pública"),'6.Valoración Control Corrupción'!E14,"No Aplica"))</f>
        <v>No Aplica</v>
      </c>
      <c r="S14" s="31" t="str">
        <f>IF($H$12="","",
IF(OR($H$12="Corrupción",$H$12="Lavado de Activos",$H$12="Financiación del Terrorismo",$H$12="Corrupción en Trámites, OPAs y Consultas de Acceso a la Información Pública"),'6.Valoración Control Corrupción'!F14,"No Aplica"))</f>
        <v>No Aplica</v>
      </c>
      <c r="T14" s="31" t="str">
        <f>IF($H$12="","",
IF(OR($H$12="Corrupción",$H$12="Lavado de Activos",$H$12="Financiación del Terrorismo",$H$12="Corrupción en Trámites, OPAs y Consultas de Acceso a la Información Pública"),'6.Valoración Control Corrupción'!G14,"No Aplica"))</f>
        <v>No Aplica</v>
      </c>
      <c r="U14" s="31" t="str">
        <f>IF($H$12="","",
IF(OR($H$12="Corrupción",$H$12="Lavado de Activos",$H$12="Financiación del Terrorismo",$H$12="Corrupción en Trámites, OPAs y Consultas de Acceso a la Información Pública"),'6.Valoración Control Corrupción'!H14,"No Aplica"))</f>
        <v>No Aplica</v>
      </c>
      <c r="V14" s="31" t="str">
        <f>IF($H$12="","",
IF(OR($H$12="Corrupción",$H$12="Lavado de Activos",$H$12="Financiación del Terrorismo",$H$12="Corrupción en Trámites, OPAs y Consultas de Acceso a la Información Pública"),'6.Valoración Control Corrupción'!I14,"No Aplica"))</f>
        <v>No Aplica</v>
      </c>
      <c r="W14" s="31" t="str">
        <f>IF($H$12="","",
IF(OR($H$12="Corrupción",$H$12="Lavado de Activos",$H$12="Financiación del Terrorismo",$H$12="Corrupción en Trámites, OPAs y Consultas de Acceso a la Información Pública"),'6.Valoración Control Corrupción'!J14,"No Aplica"))</f>
        <v>No Aplica</v>
      </c>
      <c r="X14" s="24">
        <f>IF($H$12="","",
IF(OR($H$12="Corrupción",$H$12="Lavado de Activos",$H$12="Financiación del Terrorismo",$H$12="Trámites, OPAs y Consultas de Acceso a la Información Pública"),"No Aplica",'5. Valoración de Controles'!I14))</f>
        <v>0</v>
      </c>
      <c r="Y14" s="24" t="str">
        <f>IF($H$12="","",
IF(OR($H$12="Corrupción",$H$12="Lavado de Activos",$H$12="Financiación del Terrorismo",$H$12="Trámites, OPAs y Consultas de Acceso a la Información Pública"),"No Aplica",'5. Valoración de Controles'!J14))</f>
        <v/>
      </c>
      <c r="Z14" s="24">
        <f>IF($H$12="","",
IF(OR($H$12="Corrupción",$H$12="Lavado de Activos",$H$12="Financiación del Terrorismo",$H$12="Trámites, OPAs y Consultas de Acceso a la Información Pública"),"No Aplica",'5. Valoración de Controles'!K14))</f>
        <v>0</v>
      </c>
      <c r="AA14" s="24">
        <f>IF($H$12="","",
IF(OR($H$12="Corrupción",$H$12="Lavado de Activos",$H$12="Financiación del Terrorismo",$H$12="Trámites, OPAs y Consultas de Acceso a la Información Pública"),"No Aplica",'5. Valoración de Controles'!L14))</f>
        <v>0</v>
      </c>
      <c r="AB14" s="24">
        <f>IF($H$12="","",
IF(OR($H$12="Corrupción",$H$12="Lavado de Activos",$H$12="Financiación del Terrorismo",$H$12="Trámites, OPAs y Consultas de Acceso a la Información Pública"),"No Aplica",'5. Valoración de Controles'!M14))</f>
        <v>0</v>
      </c>
      <c r="AC14" s="24">
        <f>IF($H$12="","",
IF(OR($H$12="Corrupción",$H$12="Lavado de Activos",$H$12="Financiación del Terrorismo",$H$12="Trámites, OPAs y Consultas de Acceso a la Información Pública"),"No Aplica",'5. Valoración de Controles'!N14))</f>
        <v>0</v>
      </c>
      <c r="AD14" s="24">
        <f>IF($H$12="","",
IF(OR($H$12="Corrupción",$H$12="Lavado de Activos",$H$12="Financiación del Terrorismo",$H$12="Trámites, OPAs y Consultas de Acceso a la Información Pública"),"No Aplica",'5. Valoración de Controles'!O14))</f>
        <v>0</v>
      </c>
      <c r="AE14" s="24">
        <f>IF($H$12="","",
IF(OR($H$12="Corrupción",$H$12="Lavado de Activos",$H$12="Financiación del Terrorismo",$H$12="Trámites, OPAs y Consultas de Acceso a la Información Pública"),"No Aplica",'5. Valoración de Controles'!P14))</f>
        <v>0</v>
      </c>
      <c r="AF14" s="24">
        <f>IF($H$12="","",
IF(OR($H$12="Corrupción",$H$12="Lavado de Activos",$H$12="Financiación del Terrorismo",$H$12="Trámites, OPAs y Consultas de Acceso a la Información Pública"),"No Aplica",'5. Valoración de Controles'!Q14))</f>
        <v>0</v>
      </c>
      <c r="AG14" s="25"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109.5" customHeight="1">
      <c r="A15" s="90">
        <v>3</v>
      </c>
      <c r="B15" s="85" t="str">
        <f>'2. Identificación del Riesgo'!B15:B17</f>
        <v>Evaluación independiente</v>
      </c>
      <c r="C15" s="85" t="str">
        <f>IF('2. Identificación del Riesgo'!C15:C17="","",'2.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85" t="str">
        <f>IF('2. Identificación del Riesgo'!D15:D17="","",'2. Identificación del Riesgo'!D15:D17)</f>
        <v>Afectación Económica (o presupuestal) y Reputacional</v>
      </c>
      <c r="E15" s="85" t="str">
        <f>IF('2. Identificación del Riesgo'!E15:E17="","",'2.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85" t="str">
        <f>IF('2. Identificación del Riesgo'!F15:F17="","",'2.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85"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85" t="str">
        <f>IF('2. Identificación del Riesgo'!H15:H17="","",'2. Identificación del Riesgo'!H15:H17)</f>
        <v>Corrupción</v>
      </c>
      <c r="I15" s="85" t="str">
        <f>IF('2. Identificación del Riesgo'!I15:I17="","",'2. Identificación del Riesgo'!I15:I17)</f>
        <v>Fraude Interno</v>
      </c>
      <c r="J15" s="85" t="str">
        <f>IF('2. Identificación del Riesgo'!J15:J17="","",'2. Identificación del Riesgo'!J15:J17)</f>
        <v>Rara vez: No se ha presentado en los últimos cinco años.</v>
      </c>
      <c r="K15" s="86" t="str">
        <f>'2. Identificación del Riesgo'!K15:K17</f>
        <v>Rara vez</v>
      </c>
      <c r="L15" s="87">
        <f>'2. Identificación del Riesgo'!L15:L17</f>
        <v>0.2</v>
      </c>
      <c r="M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No Aplica</v>
      </c>
      <c r="N15" s="86" t="str">
        <f>'2. Identificación del Riesgo'!N15:N17</f>
        <v>Catastrófico</v>
      </c>
      <c r="O15" s="87">
        <f>'2. Identificación del Riesgo'!O15:O17</f>
        <v>1</v>
      </c>
      <c r="P15" s="82" t="str">
        <f>'2. Identificación del Riesgo'!P15:P17</f>
        <v>Extremo</v>
      </c>
      <c r="Q15" s="31" t="str">
        <f>IF($H$15="","",
IF(OR($H$15="Corrupción",$H$15="Lavado de Activos",$H$15="Financiación del Terrorismo",$H$15="Corrupción en Trámites, OPAs y Consultas de Acceso a la Información Pública"),"No Aplica",'5. Valoración de Controles'!H15))</f>
        <v>No Aplica</v>
      </c>
      <c r="R15" s="31" t="str">
        <f>IF($H$15="","",
IF(OR($H$15="Corrupción",$H$15="Lavado de Activos",$H$15="Financiación del Terrorismo",$H$15="Corrupción en Trámites, OPAs y Consultas de Acceso a la Información Pública"),'6.Valoración Control Corrupción'!E15,"No Aplica"))</f>
        <v>Profesionales de la OCI, responsables de realizar actividades de aseguramiento</v>
      </c>
      <c r="S15" s="31" t="str">
        <f>IF($H$15="","",
IF(OR($H$15="Corrupción",$H$15="Lavado de Activos",$H$15="Financiación del Terrorismo",$H$15="Corrupción en Trámites, OPAs y Consultas de Acceso a la Información Pública"),'6.Valoración Control Corrupción'!F15,"No Aplica"))</f>
        <v>De acuerdo a lo programado en el Plan Anual de Auditoría</v>
      </c>
      <c r="T15" s="31" t="str">
        <f>IF($H$15="","",
IF(OR($H$15="Corrupción",$H$15="Lavado de Activos",$H$15="Financiación del Terrorismo",$H$15="Corrupción en Trámites, OPAs y Consultas de Acceso a la Información Pública"),'6.Valoración Control Corrupción'!G15,"No Aplica"))</f>
        <v>Asegurar la objetividad y el valor agregado en cumplimiento de los objetivos estrategicos de la Entidad, en los diferentes informes que se generan en las actividades de aseguramiento.</v>
      </c>
      <c r="U15" s="31" t="str">
        <f>IF($H$15="","",
IF(OR($H$15="Corrupción",$H$15="Lavado de Activos",$H$15="Financiación del Terrorismo",$H$15="Corrupción en Trámites, OPAs y Consultas de Acceso a la Información Pública"),'6.Valoración Control Corrupción'!H15,"No Aplica"))</f>
        <v>1) Cada profesional asignado, previo al inicio de las actividades de aseguramiento, certitifca independencia, confidencialidad y no conflicto de intereses como auditor interno, mediante la declaracion firmada en el formato EI-FT-57.
2) Posteriormente, este documento se pública en el menú de transparencia de la pagina web institucional.</v>
      </c>
      <c r="V15" s="31" t="str">
        <f>IF($H$15="","",
IF(OR($H$15="Corrupción",$H$15="Lavado de Activos",$H$15="Financiación del Terrorismo",$H$15="Corrupción en Trámites, OPAs y Consultas de Acceso a la Información Pública"),'6.Valoración Control Corrupción'!I15,"No Aplica"))</f>
        <v>1) En los casos que el profesional asignado, manifieste impedimento para realizar la actividad de aseguramiento, el(la) Jefe de la Oficina de Control Interno asignará otro responsable que asegure la independencia, confidencialidad y no conflicto de interes para la actividad a realizar.</v>
      </c>
      <c r="W15" s="31" t="str">
        <f>IF($H$15="","",
IF(OR($H$15="Corrupción",$H$15="Lavado de Activos",$H$15="Financiación del Terrorismo",$H$15="Corrupción en Trámites, OPAs y Consultas de Acceso a la Información Pública"),'6.Valoración Control Corrupción'!J15,"No Aplica"))</f>
        <v>1) Formato EI-FT-57 diligenciado y firmado.
2) Cuestionario de percepción del auditado (solo aplica para auditorias internas).</v>
      </c>
      <c r="X15" s="24" t="str">
        <f>IF($H$15="","",
IF(OR($H$15="Corrupción",$H$15="Lavado de Activos",$H$15="Financiación del Terrorismo",$H$15="Trámites, OPAs y Consultas de Acceso a la Información Pública"),"No Aplica",'5. Valoración de Controles'!I15))</f>
        <v>No Aplica</v>
      </c>
      <c r="Y15" s="24" t="str">
        <f>IF($H$15="","",
IF(OR($H$15="Corrupción",$H$15="Lavado de Activos",$H$15="Financiación del Terrorismo",$H$15="Trámites, OPAs y Consultas de Acceso a la Información Pública"),"No Aplica",'5. Valoración de Controles'!J15))</f>
        <v>No Aplica</v>
      </c>
      <c r="Z15" s="24" t="str">
        <f>IF($H$15="","",
IF(OR($H$15="Corrupción",$H$15="Lavado de Activos",$H$15="Financiación del Terrorismo",$H$15="Trámites, OPAs y Consultas de Acceso a la Información Pública"),"No Aplica",'5. Valoración de Controles'!K15))</f>
        <v>No Aplica</v>
      </c>
      <c r="AA15" s="24" t="str">
        <f>IF($H$15="","",
IF(OR($H$15="Corrupción",$H$15="Lavado de Activos",$H$15="Financiación del Terrorismo",$H$15="Trámites, OPAs y Consultas de Acceso a la Información Pública"),"No Aplica",'5. Valoración de Controles'!L15))</f>
        <v>No Aplica</v>
      </c>
      <c r="AB15" s="24" t="str">
        <f>IF($H$15="","",
IF(OR($H$15="Corrupción",$H$15="Lavado de Activos",$H$15="Financiación del Terrorismo",$H$15="Trámites, OPAs y Consultas de Acceso a la Información Pública"),"No Aplica",'5. Valoración de Controles'!M15))</f>
        <v>No Aplica</v>
      </c>
      <c r="AC15" s="24" t="str">
        <f>IF($H$15="","",
IF(OR($H$15="Corrupción",$H$15="Lavado de Activos",$H$15="Financiación del Terrorismo",$H$15="Trámites, OPAs y Consultas de Acceso a la Información Pública"),"No Aplica",'5. Valoración de Controles'!N15))</f>
        <v>No Aplica</v>
      </c>
      <c r="AD15" s="24" t="str">
        <f>IF($H$15="","",
IF(OR($H$15="Corrupción",$H$15="Lavado de Activos",$H$15="Financiación del Terrorismo",$H$15="Trámites, OPAs y Consultas de Acceso a la Información Pública"),"No Aplica",'5. Valoración de Controles'!O15))</f>
        <v>No Aplica</v>
      </c>
      <c r="AE15" s="24" t="str">
        <f>IF($H$15="","",
IF(OR($H$15="Corrupción",$H$15="Lavado de Activos",$H$15="Financiación del Terrorismo",$H$15="Trámites, OPAs y Consultas de Acceso a la Información Pública"),"No Aplica",'5. Valoración de Controles'!P15))</f>
        <v>No Aplica</v>
      </c>
      <c r="AF15" s="24" t="str">
        <f>IF($H$15="","",
IF(OR($H$15="Corrupción",$H$15="Lavado de Activos",$H$15="Financiación del Terrorismo",$H$15="Trámites, OPAs y Consultas de Acceso a la Información Pública"),"No Aplica",'5. Valoración de Controles'!Q15))</f>
        <v>No Aplica</v>
      </c>
      <c r="AG15" s="25" t="str">
        <f>IF($H$15="","",
IF(OR($H$15="Corrupción",$H$15="Lavado de Activos",$H$15="Financiación del Terrorismo",$H$15="Corrupción en Trámites, OPAs y Consultas de Acceso a la Información Pública"),"No Aplica",'5. Valoración de Controles'!R15))</f>
        <v>No Aplica</v>
      </c>
      <c r="AH15" s="8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Rara vez</v>
      </c>
      <c r="AI15" s="113"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No aplica</v>
      </c>
      <c r="AJ15" s="8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Catastrófico</v>
      </c>
      <c r="AK15" s="113"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No aplica</v>
      </c>
      <c r="AL15" s="8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88" t="s">
        <v>277</v>
      </c>
      <c r="AN15" s="10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3" t="s">
        <v>278</v>
      </c>
      <c r="AP15" s="112" t="s">
        <v>279</v>
      </c>
      <c r="AQ15" s="112" t="str">
        <f>IF(AO15="","","∑ Peso porcentual de cada acción definida")</f>
        <v>∑ Peso porcentual de cada acción definida</v>
      </c>
      <c r="AR15" s="85" t="s">
        <v>280</v>
      </c>
      <c r="AS15" s="3"/>
      <c r="AT15" s="3"/>
      <c r="AU15" s="3"/>
      <c r="AV15" s="3"/>
      <c r="AW15" s="3"/>
      <c r="AX15" s="3"/>
      <c r="AY15" s="3"/>
      <c r="AZ15" s="3"/>
      <c r="BA15" s="3"/>
      <c r="BB15" s="3"/>
      <c r="BC15" s="3"/>
      <c r="BD15" s="3"/>
      <c r="BE15" s="3"/>
      <c r="BF15" s="3"/>
      <c r="BG15" s="3"/>
      <c r="BH15" s="3"/>
      <c r="BI15" s="3"/>
      <c r="BJ15" s="3"/>
      <c r="BK15" s="3"/>
      <c r="BL15" s="3"/>
    </row>
    <row r="16" spans="1:64" ht="111.75" customHeight="1">
      <c r="A16" s="83"/>
      <c r="B16" s="83"/>
      <c r="C16" s="83"/>
      <c r="D16" s="83"/>
      <c r="E16" s="83"/>
      <c r="F16" s="83"/>
      <c r="G16" s="83"/>
      <c r="H16" s="83"/>
      <c r="I16" s="83"/>
      <c r="J16" s="83"/>
      <c r="K16" s="83"/>
      <c r="L16" s="83"/>
      <c r="M16" s="83"/>
      <c r="N16" s="83"/>
      <c r="O16" s="83"/>
      <c r="P16" s="83"/>
      <c r="Q16" s="31" t="str">
        <f>IF($H$15="","",
IF(OR($H$15="Corrupción",$H$15="Lavado de Activos",$H$15="Financiación del Terrorismo",$H$15="Corrupción en Trámites, OPAs y Consultas de Acceso a la Información Pública"),"No Aplica",'5. Valoración de Controles'!H16))</f>
        <v>No Aplica</v>
      </c>
      <c r="R16" s="31">
        <f>IF($H$15="","",
IF(OR($H$15="Corrupción",$H$15="Lavado de Activos",$H$15="Financiación del Terrorismo",$H$15="Corrupción en Trámites, OPAs y Consultas de Acceso a la Información Pública"),'6.Valoración Control Corrupción'!E16,"No Aplica"))</f>
        <v>0</v>
      </c>
      <c r="S16" s="31">
        <f>IF($H$15="","",
IF(OR($H$15="Corrupción",$H$15="Lavado de Activos",$H$15="Financiación del Terrorismo",$H$15="Corrupción en Trámites, OPAs y Consultas de Acceso a la Información Pública"),'6.Valoración Control Corrupción'!F16,"No Aplica"))</f>
        <v>0</v>
      </c>
      <c r="T16" s="31">
        <f>IF($H$15="","",
IF(OR($H$15="Corrupción",$H$15="Lavado de Activos",$H$15="Financiación del Terrorismo",$H$15="Corrupción en Trámites, OPAs y Consultas de Acceso a la Información Pública"),'6.Valoración Control Corrupción'!G16,"No Aplica"))</f>
        <v>0</v>
      </c>
      <c r="U16" s="31">
        <f>IF($H$15="","",
IF(OR($H$15="Corrupción",$H$15="Lavado de Activos",$H$15="Financiación del Terrorismo",$H$15="Corrupción en Trámites, OPAs y Consultas de Acceso a la Información Pública"),'6.Valoración Control Corrupción'!H16,"No Aplica"))</f>
        <v>0</v>
      </c>
      <c r="V16" s="31">
        <f>IF($H$15="","",
IF(OR($H$15="Corrupción",$H$15="Lavado de Activos",$H$15="Financiación del Terrorismo",$H$15="Corrupción en Trámites, OPAs y Consultas de Acceso a la Información Pública"),'6.Valoración Control Corrupción'!I16,"No Aplica"))</f>
        <v>0</v>
      </c>
      <c r="W16" s="31">
        <f>IF($H$15="","",
IF(OR($H$15="Corrupción",$H$15="Lavado de Activos",$H$15="Financiación del Terrorismo",$H$15="Corrupción en Trámites, OPAs y Consultas de Acceso a la Información Pública"),'6.Valoración Control Corrupción'!J16,"No Aplica"))</f>
        <v>0</v>
      </c>
      <c r="X16" s="24" t="str">
        <f>IF($H$15="","",
IF(OR($H$15="Corrupción",$H$15="Lavado de Activos",$H$15="Financiación del Terrorismo",$H$15="Trámites, OPAs y Consultas de Acceso a la Información Pública"),"No Aplica",'5. Valoración de Controles'!I16))</f>
        <v>No Aplica</v>
      </c>
      <c r="Y16" s="24" t="str">
        <f>IF($H$15="","",
IF(OR($H$15="Corrupción",$H$15="Lavado de Activos",$H$15="Financiación del Terrorismo",$H$15="Trámites, OPAs y Consultas de Acceso a la Información Pública"),"No Aplica",'5. Valoración de Controles'!J16))</f>
        <v>No Aplica</v>
      </c>
      <c r="Z16" s="24" t="str">
        <f>IF($H$15="","",
IF(OR($H$15="Corrupción",$H$15="Lavado de Activos",$H$15="Financiación del Terrorismo",$H$15="Trámites, OPAs y Consultas de Acceso a la Información Pública"),"No Aplica",'5. Valoración de Controles'!K16))</f>
        <v>No Aplica</v>
      </c>
      <c r="AA16" s="24" t="str">
        <f>IF($H$15="","",
IF(OR($H$15="Corrupción",$H$15="Lavado de Activos",$H$15="Financiación del Terrorismo",$H$15="Trámites, OPAs y Consultas de Acceso a la Información Pública"),"No Aplica",'5. Valoración de Controles'!L16))</f>
        <v>No Aplica</v>
      </c>
      <c r="AB16" s="24" t="str">
        <f>IF($H$15="","",
IF(OR($H$15="Corrupción",$H$15="Lavado de Activos",$H$15="Financiación del Terrorismo",$H$15="Trámites, OPAs y Consultas de Acceso a la Información Pública"),"No Aplica",'5. Valoración de Controles'!M16))</f>
        <v>No Aplica</v>
      </c>
      <c r="AC16" s="24" t="str">
        <f>IF($H$15="","",
IF(OR($H$15="Corrupción",$H$15="Lavado de Activos",$H$15="Financiación del Terrorismo",$H$15="Trámites, OPAs y Consultas de Acceso a la Información Pública"),"No Aplica",'5. Valoración de Controles'!N16))</f>
        <v>No Aplica</v>
      </c>
      <c r="AD16" s="24" t="str">
        <f>IF($H$15="","",
IF(OR($H$15="Corrupción",$H$15="Lavado de Activos",$H$15="Financiación del Terrorismo",$H$15="Trámites, OPAs y Consultas de Acceso a la Información Pública"),"No Aplica",'5. Valoración de Controles'!O16))</f>
        <v>No Aplica</v>
      </c>
      <c r="AE16" s="24" t="str">
        <f>IF($H$15="","",
IF(OR($H$15="Corrupción",$H$15="Lavado de Activos",$H$15="Financiación del Terrorismo",$H$15="Trámites, OPAs y Consultas de Acceso a la Información Pública"),"No Aplica",'5. Valoración de Controles'!P16))</f>
        <v>No Aplica</v>
      </c>
      <c r="AF16" s="24" t="str">
        <f>IF($H$15="","",
IF(OR($H$15="Corrupción",$H$15="Lavado de Activos",$H$15="Financiación del Terrorismo",$H$15="Trámites, OPAs y Consultas de Acceso a la Información Pública"),"No Aplica",'5. Valoración de Controles'!Q16))</f>
        <v>No Aplica</v>
      </c>
      <c r="AG16" s="25" t="str">
        <f>IF($H$15="","",
IF(OR($H$15="Corrupción",$H$15="Lavado de Activos",$H$15="Financiación del Terrorismo",$H$15="Corrupción en Trámites, OPAs y Consultas de Acceso a la Información Pública"),"No Aplica",'5. Valoración de Controles'!R16))</f>
        <v>No Aplica</v>
      </c>
      <c r="AH16" s="83"/>
      <c r="AI16" s="83"/>
      <c r="AJ16" s="83"/>
      <c r="AK16" s="83"/>
      <c r="AL16" s="83"/>
      <c r="AM16" s="83"/>
      <c r="AN16" s="83"/>
      <c r="AO16" s="83"/>
      <c r="AP16" s="83"/>
      <c r="AQ16" s="83"/>
      <c r="AR16" s="83"/>
      <c r="AS16" s="3"/>
      <c r="AT16" s="3"/>
      <c r="AU16" s="3"/>
      <c r="AV16" s="3"/>
      <c r="AW16" s="3"/>
      <c r="AX16" s="3"/>
      <c r="AY16" s="3"/>
      <c r="AZ16" s="3"/>
      <c r="BA16" s="3"/>
      <c r="BB16" s="3"/>
      <c r="BC16" s="3"/>
      <c r="BD16" s="3"/>
      <c r="BE16" s="3"/>
      <c r="BF16" s="3"/>
      <c r="BG16" s="3"/>
      <c r="BH16" s="3"/>
      <c r="BI16" s="3"/>
      <c r="BJ16" s="3"/>
      <c r="BK16" s="3"/>
      <c r="BL16" s="3"/>
    </row>
    <row r="17" spans="1:64" ht="111.75" customHeight="1">
      <c r="A17" s="84"/>
      <c r="B17" s="84"/>
      <c r="C17" s="84"/>
      <c r="D17" s="84"/>
      <c r="E17" s="84"/>
      <c r="F17" s="84"/>
      <c r="G17" s="84"/>
      <c r="H17" s="84"/>
      <c r="I17" s="84"/>
      <c r="J17" s="84"/>
      <c r="K17" s="84"/>
      <c r="L17" s="84"/>
      <c r="M17" s="84"/>
      <c r="N17" s="84"/>
      <c r="O17" s="84"/>
      <c r="P17" s="84"/>
      <c r="Q17" s="31" t="str">
        <f>IF($H$15="","",
IF(OR($H$15="Corrupción",$H$15="Lavado de Activos",$H$15="Financiación del Terrorismo",$H$15="Corrupción en Trámites, OPAs y Consultas de Acceso a la Información Pública"),"No Aplica",'5. Valoración de Controles'!H17))</f>
        <v>No Aplica</v>
      </c>
      <c r="R17" s="31">
        <f>IF($H$15="","",
IF(OR($H$15="Corrupción",$H$15="Lavado de Activos",$H$15="Financiación del Terrorismo",$H$15="Corrupción en Trámites, OPAs y Consultas de Acceso a la Información Pública"),'6.Valoración Control Corrupción'!E17,"No Aplica"))</f>
        <v>0</v>
      </c>
      <c r="S17" s="31">
        <f>IF($H$15="","",
IF(OR($H$15="Corrupción",$H$15="Lavado de Activos",$H$15="Financiación del Terrorismo",$H$15="Corrupción en Trámites, OPAs y Consultas de Acceso a la Información Pública"),'6.Valoración Control Corrupción'!F17,"No Aplica"))</f>
        <v>0</v>
      </c>
      <c r="T17" s="31">
        <f>IF($H$15="","",
IF(OR($H$15="Corrupción",$H$15="Lavado de Activos",$H$15="Financiación del Terrorismo",$H$15="Corrupción en Trámites, OPAs y Consultas de Acceso a la Información Pública"),'6.Valoración Control Corrupción'!G17,"No Aplica"))</f>
        <v>0</v>
      </c>
      <c r="U17" s="31">
        <f>IF($H$15="","",
IF(OR($H$15="Corrupción",$H$15="Lavado de Activos",$H$15="Financiación del Terrorismo",$H$15="Corrupción en Trámites, OPAs y Consultas de Acceso a la Información Pública"),'6.Valoración Control Corrupción'!H17,"No Aplica"))</f>
        <v>0</v>
      </c>
      <c r="V17" s="31">
        <f>IF($H$15="","",
IF(OR($H$15="Corrupción",$H$15="Lavado de Activos",$H$15="Financiación del Terrorismo",$H$15="Corrupción en Trámites, OPAs y Consultas de Acceso a la Información Pública"),'6.Valoración Control Corrupción'!I17,"No Aplica"))</f>
        <v>0</v>
      </c>
      <c r="W17" s="31">
        <f>IF($H$15="","",
IF(OR($H$15="Corrupción",$H$15="Lavado de Activos",$H$15="Financiación del Terrorismo",$H$15="Corrupción en Trámites, OPAs y Consultas de Acceso a la Información Pública"),'6.Valoración Control Corrupción'!J17,"No Aplica"))</f>
        <v>0</v>
      </c>
      <c r="X17" s="24" t="str">
        <f>IF($H$15="","",
IF(OR($H$15="Corrupción",$H$15="Lavado de Activos",$H$15="Financiación del Terrorismo",$H$15="Trámites, OPAs y Consultas de Acceso a la Información Pública"),"No Aplica",'5. Valoración de Controles'!I17))</f>
        <v>No Aplica</v>
      </c>
      <c r="Y17" s="24" t="str">
        <f>IF($H$15="","",
IF(OR($H$15="Corrupción",$H$15="Lavado de Activos",$H$15="Financiación del Terrorismo",$H$15="Trámites, OPAs y Consultas de Acceso a la Información Pública"),"No Aplica",'5. Valoración de Controles'!J17))</f>
        <v>No Aplica</v>
      </c>
      <c r="Z17" s="24" t="str">
        <f>IF($H$15="","",
IF(OR($H$15="Corrupción",$H$15="Lavado de Activos",$H$15="Financiación del Terrorismo",$H$15="Trámites, OPAs y Consultas de Acceso a la Información Pública"),"No Aplica",'5. Valoración de Controles'!K17))</f>
        <v>No Aplica</v>
      </c>
      <c r="AA17" s="24" t="str">
        <f>IF($H$15="","",
IF(OR($H$15="Corrupción",$H$15="Lavado de Activos",$H$15="Financiación del Terrorismo",$H$15="Trámites, OPAs y Consultas de Acceso a la Información Pública"),"No Aplica",'5. Valoración de Controles'!L17))</f>
        <v>No Aplica</v>
      </c>
      <c r="AB17" s="24" t="str">
        <f>IF($H$15="","",
IF(OR($H$15="Corrupción",$H$15="Lavado de Activos",$H$15="Financiación del Terrorismo",$H$15="Trámites, OPAs y Consultas de Acceso a la Información Pública"),"No Aplica",'5. Valoración de Controles'!M17))</f>
        <v>No Aplica</v>
      </c>
      <c r="AC17" s="24" t="str">
        <f>IF($H$15="","",
IF(OR($H$15="Corrupción",$H$15="Lavado de Activos",$H$15="Financiación del Terrorismo",$H$15="Trámites, OPAs y Consultas de Acceso a la Información Pública"),"No Aplica",'5. Valoración de Controles'!N17))</f>
        <v>No Aplica</v>
      </c>
      <c r="AD17" s="24" t="str">
        <f>IF($H$15="","",
IF(OR($H$15="Corrupción",$H$15="Lavado de Activos",$H$15="Financiación del Terrorismo",$H$15="Trámites, OPAs y Consultas de Acceso a la Información Pública"),"No Aplica",'5. Valoración de Controles'!O17))</f>
        <v>No Aplica</v>
      </c>
      <c r="AE17" s="24" t="str">
        <f>IF($H$15="","",
IF(OR($H$15="Corrupción",$H$15="Lavado de Activos",$H$15="Financiación del Terrorismo",$H$15="Trámites, OPAs y Consultas de Acceso a la Información Pública"),"No Aplica",'5. Valoración de Controles'!P17))</f>
        <v>No Aplica</v>
      </c>
      <c r="AF17" s="24" t="str">
        <f>IF($H$15="","",
IF(OR($H$15="Corrupción",$H$15="Lavado de Activos",$H$15="Financiación del Terrorismo",$H$15="Trámites, OPAs y Consultas de Acceso a la Información Pública"),"No Aplica",'5. Valoración de Controles'!Q17))</f>
        <v>No Aplica</v>
      </c>
      <c r="AG17" s="25" t="str">
        <f>IF($H$15="","",
IF(OR($H$15="Corrupción",$H$15="Lavado de Activos",$H$15="Financiación del Terrorismo",$H$15="Corrupción en Trámites, OPAs y Consultas de Acceso a la Información Pública"),"No Aplica",'5. Valoración de Controles'!R17))</f>
        <v>No Aplica</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c r="A18" s="90">
        <v>4</v>
      </c>
      <c r="B18" s="85" t="str">
        <f>'2. Identificación del Riesgo'!B18:B20</f>
        <v/>
      </c>
      <c r="C18" s="85" t="str">
        <f>IF('2. Identificación del Riesgo'!C18:C20="","",'2. Identificación del Riesgo'!C18:C20)</f>
        <v/>
      </c>
      <c r="D18" s="85" t="str">
        <f>IF('2. Identificación del Riesgo'!D18:D20="","",'2. Identificación del Riesgo'!D18:D20)</f>
        <v/>
      </c>
      <c r="E18" s="85" t="str">
        <f>IF('2. Identificación del Riesgo'!E18:E20="","",'2. Identificación del Riesgo'!E18:E20)</f>
        <v/>
      </c>
      <c r="F18" s="85" t="str">
        <f>IF('2. Identificación del Riesgo'!F18:F20="","",'2. Identificación del Riesgo'!F18:F20)</f>
        <v/>
      </c>
      <c r="G18" s="85" t="str">
        <f>IF('2. Identificación del Riesgo'!G18:G20="","",'2. Identificación del Riesgo'!G18:G20)</f>
        <v/>
      </c>
      <c r="H18" s="85" t="str">
        <f>IF('2. Identificación del Riesgo'!H18:H20="","",'2. Identificación del Riesgo'!H18:H20)</f>
        <v/>
      </c>
      <c r="I18" s="85" t="str">
        <f>IF('2. Identificación del Riesgo'!I18:I20="","",'2. Identificación del Riesgo'!I18:I20)</f>
        <v/>
      </c>
      <c r="J18" s="85" t="str">
        <f>IF('2. Identificación del Riesgo'!J18:J20="","",'2. Identificación del Riesgo'!J18:J20)</f>
        <v/>
      </c>
      <c r="K18" s="86" t="str">
        <f>'2. Identificación del Riesgo'!K18:K20</f>
        <v/>
      </c>
      <c r="L18" s="87" t="str">
        <f>'2. Identificación del Riesgo'!L18:L20</f>
        <v/>
      </c>
      <c r="M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86" t="str">
        <f>'2. Identificación del Riesgo'!N18:N20</f>
        <v/>
      </c>
      <c r="O18" s="87" t="str">
        <f>'2. Identificación del Riesgo'!O18:O20</f>
        <v/>
      </c>
      <c r="P18" s="82" t="str">
        <f>'2. Identificación del Riesgo'!P18:P20</f>
        <v/>
      </c>
      <c r="Q18" s="31" t="str">
        <f>IF($H$18="","",
IF(OR($H$18="Corrupción",$H$18="Lavado de Activos",$H$18="Financiación del Terrorismo",$H$18="Corrupción en Trámites, OPAs y Consultas de Acceso a la Información Pública"),"No Aplica",'5. Valoración de Controles'!H18))</f>
        <v/>
      </c>
      <c r="R18" s="31" t="str">
        <f>IF($H$18="","",
IF(OR($H$18="Corrupción",$H$18="Lavado de Activos",$H$18="Financiación del Terrorismo",$H$18="Corrupción en Trámites, OPAs y Consultas de Acceso a la Información Pública"),'6.Valoración Control Corrupción'!E18,"No Aplica"))</f>
        <v/>
      </c>
      <c r="S18" s="31" t="str">
        <f>IF($H$18="","",
IF(OR($H$18="Corrupción",$H$18="Lavado de Activos",$H$18="Financiación del Terrorismo",$H$18="Corrupción en Trámites, OPAs y Consultas de Acceso a la Información Pública"),'6.Valoración Control Corrupción'!F18,"No Aplica"))</f>
        <v/>
      </c>
      <c r="T18" s="31" t="str">
        <f>IF($H$18="","",
IF(OR($H$18="Corrupción",$H$18="Lavado de Activos",$H$18="Financiación del Terrorismo",$H$18="Corrupción en Trámites, OPAs y Consultas de Acceso a la Información Pública"),'6.Valoración Control Corrupción'!G18,"No Aplica"))</f>
        <v/>
      </c>
      <c r="U18" s="31" t="str">
        <f>IF($H$18="","",
IF(OR($H$18="Corrupción",$H$18="Lavado de Activos",$H$18="Financiación del Terrorismo",$H$18="Corrupción en Trámites, OPAs y Consultas de Acceso a la Información Pública"),'6.Valoración Control Corrupción'!H18,"No Aplica"))</f>
        <v/>
      </c>
      <c r="V18" s="31" t="str">
        <f>IF($H$18="","",
IF(OR($H$18="Corrupción",$H$18="Lavado de Activos",$H$18="Financiación del Terrorismo",$H$18="Corrupción en Trámites, OPAs y Consultas de Acceso a la Información Pública"),'6.Valoración Control Corrupción'!I18,"No Aplica"))</f>
        <v/>
      </c>
      <c r="W18" s="31" t="str">
        <f>IF($H$18="","",
IF(OR($H$18="Corrupción",$H$18="Lavado de Activos",$H$18="Financiación del Terrorismo",$H$18="Corrupción en Trámites, OPAs y Consultas de Acceso a la Información Pública"),'6.Valoración Control Corrupción'!J18,"No Aplica"))</f>
        <v/>
      </c>
      <c r="X18" s="24" t="str">
        <f>IF($H$18="","",
IF(OR($H$18="Corrupción",$H$18="Lavado de Activos",$H$18="Financiación del Terrorismo",$H$18="Trámites, OPAs y Consultas de Acceso a la Información Pública"),"No Aplica",'5. Valoración de Controles'!I18))</f>
        <v/>
      </c>
      <c r="Y18" s="24" t="str">
        <f>IF($H$18="","",
IF(OR($H$18="Corrupción",$H$18="Lavado de Activos",$H$18="Financiación del Terrorismo",$H$18="Trámites, OPAs y Consultas de Acceso a la Información Pública"),"No Aplica",'5. Valoración de Controles'!J18))</f>
        <v/>
      </c>
      <c r="Z18" s="24" t="str">
        <f>IF($H$18="","",
IF(OR($H$18="Corrupción",$H$18="Lavado de Activos",$H$18="Financiación del Terrorismo",$H$18="Trámites, OPAs y Consultas de Acceso a la Información Pública"),"No Aplica",'5. Valoración de Controles'!K18))</f>
        <v/>
      </c>
      <c r="AA18" s="24" t="str">
        <f>IF($H$18="","",
IF(OR($H$18="Corrupción",$H$18="Lavado de Activos",$H$18="Financiación del Terrorismo",$H$18="Trámites, OPAs y Consultas de Acceso a la Información Pública"),"No Aplica",'5. Valoración de Controles'!L18))</f>
        <v/>
      </c>
      <c r="AB18" s="24" t="str">
        <f>IF($H$18="","",
IF(OR($H$18="Corrupción",$H$18="Lavado de Activos",$H$18="Financiación del Terrorismo",$H$18="Trámites, OPAs y Consultas de Acceso a la Información Pública"),"No Aplica",'5. Valoración de Controles'!M18))</f>
        <v/>
      </c>
      <c r="AC18" s="24" t="str">
        <f>IF($H$18="","",
IF(OR($H$18="Corrupción",$H$18="Lavado de Activos",$H$18="Financiación del Terrorismo",$H$18="Trámites, OPAs y Consultas de Acceso a la Información Pública"),"No Aplica",'5. Valoración de Controles'!N18))</f>
        <v/>
      </c>
      <c r="AD18" s="24" t="str">
        <f>IF($H$18="","",
IF(OR($H$18="Corrupción",$H$18="Lavado de Activos",$H$18="Financiación del Terrorismo",$H$18="Trámites, OPAs y Consultas de Acceso a la Información Pública"),"No Aplica",'5. Valoración de Controles'!O18))</f>
        <v/>
      </c>
      <c r="AE18" s="24" t="str">
        <f>IF($H$18="","",
IF(OR($H$18="Corrupción",$H$18="Lavado de Activos",$H$18="Financiación del Terrorismo",$H$18="Trámites, OPAs y Consultas de Acceso a la Información Pública"),"No Aplica",'5. Valoración de Controles'!P18))</f>
        <v/>
      </c>
      <c r="AF18" s="24" t="str">
        <f>IF($H$18="","",
IF(OR($H$18="Corrupción",$H$18="Lavado de Activos",$H$18="Financiación del Terrorismo",$H$18="Trámites, OPAs y Consultas de Acceso a la Información Pública"),"No Aplica",'5. Valoración de Controles'!Q18))</f>
        <v/>
      </c>
      <c r="AG18" s="25" t="str">
        <f>IF($H$18="","",
IF(OR($H$18="Corrupción",$H$18="Lavado de Activos",$H$18="Financiación del Terrorismo",$H$18="Corrupción en Trámites, OPAs y Consultas de Acceso a la Información Pública"),"No Aplica",'5. Valoración de Controles'!R18))</f>
        <v/>
      </c>
      <c r="AH18" s="8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8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8"/>
      <c r="AN18" s="10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3"/>
      <c r="AP18" s="112"/>
      <c r="AQ18" s="112" t="str">
        <f>IF(AO18="","","∑ Peso porcentual de cada acción definida")</f>
        <v/>
      </c>
      <c r="AR18" s="85"/>
      <c r="AS18" s="3"/>
      <c r="AT18" s="3"/>
      <c r="AU18" s="3"/>
      <c r="AV18" s="3"/>
      <c r="AW18" s="3"/>
      <c r="AX18" s="3"/>
      <c r="AY18" s="3"/>
      <c r="AZ18" s="3"/>
      <c r="BA18" s="3"/>
      <c r="BB18" s="3"/>
      <c r="BC18" s="3"/>
      <c r="BD18" s="3"/>
      <c r="BE18" s="3"/>
      <c r="BF18" s="3"/>
      <c r="BG18" s="3"/>
      <c r="BH18" s="3"/>
      <c r="BI18" s="3"/>
      <c r="BJ18" s="3"/>
      <c r="BK18" s="3"/>
      <c r="BL18" s="3"/>
    </row>
    <row r="19" spans="1:64" ht="31.5" customHeight="1">
      <c r="A19" s="83"/>
      <c r="B19" s="83"/>
      <c r="C19" s="83"/>
      <c r="D19" s="83"/>
      <c r="E19" s="83"/>
      <c r="F19" s="83"/>
      <c r="G19" s="83"/>
      <c r="H19" s="83"/>
      <c r="I19" s="83"/>
      <c r="J19" s="83"/>
      <c r="K19" s="83"/>
      <c r="L19" s="83"/>
      <c r="M19" s="83"/>
      <c r="N19" s="83"/>
      <c r="O19" s="83"/>
      <c r="P19" s="83"/>
      <c r="Q19" s="31" t="str">
        <f>IF($H$18="","",
IF(OR($H$18="Corrupción",$H$18="Lavado de Activos",$H$18="Financiación del Terrorismo",$H$18="Corrupción en Trámites, OPAs y Consultas de Acceso a la Información Pública"),"No Aplica",'5. Valoración de Controles'!H19))</f>
        <v/>
      </c>
      <c r="R19" s="31" t="str">
        <f>IF($H$18="","",
IF(OR($H$18="Corrupción",$H$18="Lavado de Activos",$H$18="Financiación del Terrorismo",$H$18="Corrupción en Trámites, OPAs y Consultas de Acceso a la Información Pública"),'6.Valoración Control Corrupción'!E19,"No Aplica"))</f>
        <v/>
      </c>
      <c r="S19" s="31" t="str">
        <f>IF($H$18="","",
IF(OR($H$18="Corrupción",$H$18="Lavado de Activos",$H$18="Financiación del Terrorismo",$H$18="Corrupción en Trámites, OPAs y Consultas de Acceso a la Información Pública"),'6.Valoración Control Corrupción'!F19,"No Aplica"))</f>
        <v/>
      </c>
      <c r="T19" s="31" t="str">
        <f>IF($H$18="","",
IF(OR($H$18="Corrupción",$H$18="Lavado de Activos",$H$18="Financiación del Terrorismo",$H$18="Corrupción en Trámites, OPAs y Consultas de Acceso a la Información Pública"),'6.Valoración Control Corrupción'!G19,"No Aplica"))</f>
        <v/>
      </c>
      <c r="U19" s="31" t="str">
        <f>IF($H$18="","",
IF(OR($H$18="Corrupción",$H$18="Lavado de Activos",$H$18="Financiación del Terrorismo",$H$18="Corrupción en Trámites, OPAs y Consultas de Acceso a la Información Pública"),'6.Valoración Control Corrupción'!H19,"No Aplica"))</f>
        <v/>
      </c>
      <c r="V19" s="31" t="str">
        <f>IF($H$18="","",
IF(OR($H$18="Corrupción",$H$18="Lavado de Activos",$H$18="Financiación del Terrorismo",$H$18="Corrupción en Trámites, OPAs y Consultas de Acceso a la Información Pública"),'6.Valoración Control Corrupción'!I19,"No Aplica"))</f>
        <v/>
      </c>
      <c r="W19" s="31" t="str">
        <f>IF($H$18="","",
IF(OR($H$18="Corrupción",$H$18="Lavado de Activos",$H$18="Financiación del Terrorismo",$H$18="Corrupción en Trámites, OPAs y Consultas de Acceso a la Información Pública"),'6.Valoración Control Corrupción'!J19,"No Aplica"))</f>
        <v/>
      </c>
      <c r="X19" s="24" t="str">
        <f>IF($H$18="","",
IF(OR($H$18="Corrupción",$H$18="Lavado de Activos",$H$18="Financiación del Terrorismo",$H$18="Trámites, OPAs y Consultas de Acceso a la Información Pública"),"No Aplica",'5. Valoración de Controles'!I19))</f>
        <v/>
      </c>
      <c r="Y19" s="24" t="str">
        <f>IF($H$18="","",
IF(OR($H$18="Corrupción",$H$18="Lavado de Activos",$H$18="Financiación del Terrorismo",$H$18="Trámites, OPAs y Consultas de Acceso a la Información Pública"),"No Aplica",'5. Valoración de Controles'!J19))</f>
        <v/>
      </c>
      <c r="Z19" s="24" t="str">
        <f>IF($H$18="","",
IF(OR($H$18="Corrupción",$H$18="Lavado de Activos",$H$18="Financiación del Terrorismo",$H$18="Trámites, OPAs y Consultas de Acceso a la Información Pública"),"No Aplica",'5. Valoración de Controles'!K19))</f>
        <v/>
      </c>
      <c r="AA19" s="24" t="str">
        <f>IF($H$18="","",
IF(OR($H$18="Corrupción",$H$18="Lavado de Activos",$H$18="Financiación del Terrorismo",$H$18="Trámites, OPAs y Consultas de Acceso a la Información Pública"),"No Aplica",'5. Valoración de Controles'!L19))</f>
        <v/>
      </c>
      <c r="AB19" s="24" t="str">
        <f>IF($H$18="","",
IF(OR($H$18="Corrupción",$H$18="Lavado de Activos",$H$18="Financiación del Terrorismo",$H$18="Trámites, OPAs y Consultas de Acceso a la Información Pública"),"No Aplica",'5. Valoración de Controles'!M19))</f>
        <v/>
      </c>
      <c r="AC19" s="24" t="str">
        <f>IF($H$18="","",
IF(OR($H$18="Corrupción",$H$18="Lavado de Activos",$H$18="Financiación del Terrorismo",$H$18="Trámites, OPAs y Consultas de Acceso a la Información Pública"),"No Aplica",'5. Valoración de Controles'!N19))</f>
        <v/>
      </c>
      <c r="AD19" s="24" t="str">
        <f>IF($H$18="","",
IF(OR($H$18="Corrupción",$H$18="Lavado de Activos",$H$18="Financiación del Terrorismo",$H$18="Trámites, OPAs y Consultas de Acceso a la Información Pública"),"No Aplica",'5. Valoración de Controles'!O19))</f>
        <v/>
      </c>
      <c r="AE19" s="24" t="str">
        <f>IF($H$18="","",
IF(OR($H$18="Corrupción",$H$18="Lavado de Activos",$H$18="Financiación del Terrorismo",$H$18="Trámites, OPAs y Consultas de Acceso a la Información Pública"),"No Aplica",'5. Valoración de Controles'!P19))</f>
        <v/>
      </c>
      <c r="AF19" s="24" t="str">
        <f>IF($H$18="","",
IF(OR($H$18="Corrupción",$H$18="Lavado de Activos",$H$18="Financiación del Terrorismo",$H$18="Trámites, OPAs y Consultas de Acceso a la Información Pública"),"No Aplica",'5. Valoración de Controles'!Q19))</f>
        <v/>
      </c>
      <c r="AG19" s="25" t="str">
        <f>IF($H$18="","",
IF(OR($H$18="Corrupción",$H$18="Lavado de Activos",$H$18="Financiación del Terrorismo",$H$18="Corrupción en Trámites, OPAs y Consultas de Acceso a la Información Pública"),"No Aplica",'5. Valoración de Controles'!R19))</f>
        <v/>
      </c>
      <c r="AH19" s="83"/>
      <c r="AI19" s="83"/>
      <c r="AJ19" s="83"/>
      <c r="AK19" s="83"/>
      <c r="AL19" s="83"/>
      <c r="AM19" s="83"/>
      <c r="AN19" s="83"/>
      <c r="AO19" s="83"/>
      <c r="AP19" s="83"/>
      <c r="AQ19" s="83"/>
      <c r="AR19" s="83"/>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31" t="str">
        <f>IF($H$18="","",
IF(OR($H$18="Corrupción",$H$18="Lavado de Activos",$H$18="Financiación del Terrorismo",$H$18="Corrupción en Trámites, OPAs y Consultas de Acceso a la Información Pública"),"No Aplica",'5. Valoración de Controles'!H20))</f>
        <v/>
      </c>
      <c r="R20" s="31" t="str">
        <f>IF($H$18="","",
IF(OR($H$18="Corrupción",$H$18="Lavado de Activos",$H$18="Financiación del Terrorismo",$H$18="Corrupción en Trámites, OPAs y Consultas de Acceso a la Información Pública"),'6.Valoración Control Corrupción'!E20,"No Aplica"))</f>
        <v/>
      </c>
      <c r="S20" s="31" t="str">
        <f>IF($H$18="","",
IF(OR($H$18="Corrupción",$H$18="Lavado de Activos",$H$18="Financiación del Terrorismo",$H$18="Corrupción en Trámites, OPAs y Consultas de Acceso a la Información Pública"),'6.Valoración Control Corrupción'!F20,"No Aplica"))</f>
        <v/>
      </c>
      <c r="T20" s="31" t="str">
        <f>IF($H$18="","",
IF(OR($H$18="Corrupción",$H$18="Lavado de Activos",$H$18="Financiación del Terrorismo",$H$18="Corrupción en Trámites, OPAs y Consultas de Acceso a la Información Pública"),'6.Valoración Control Corrupción'!G20,"No Aplica"))</f>
        <v/>
      </c>
      <c r="U20" s="31" t="str">
        <f>IF($H$18="","",
IF(OR($H$18="Corrupción",$H$18="Lavado de Activos",$H$18="Financiación del Terrorismo",$H$18="Corrupción en Trámites, OPAs y Consultas de Acceso a la Información Pública"),'6.Valoración Control Corrupción'!H20,"No Aplica"))</f>
        <v/>
      </c>
      <c r="V20" s="31" t="str">
        <f>IF($H$18="","",
IF(OR($H$18="Corrupción",$H$18="Lavado de Activos",$H$18="Financiación del Terrorismo",$H$18="Corrupción en Trámites, OPAs y Consultas de Acceso a la Información Pública"),'6.Valoración Control Corrupción'!I20,"No Aplica"))</f>
        <v/>
      </c>
      <c r="W20" s="31" t="str">
        <f>IF($H$18="","",
IF(OR($H$18="Corrupción",$H$18="Lavado de Activos",$H$18="Financiación del Terrorismo",$H$18="Corrupción en Trámites, OPAs y Consultas de Acceso a la Información Pública"),'6.Valoración Control Corrupción'!J20,"No Aplica"))</f>
        <v/>
      </c>
      <c r="X20" s="24" t="str">
        <f>IF($H$18="","",
IF(OR($H$18="Corrupción",$H$18="Lavado de Activos",$H$18="Financiación del Terrorismo",$H$18="Trámites, OPAs y Consultas de Acceso a la Información Pública"),"No Aplica",'5. Valoración de Controles'!I20))</f>
        <v/>
      </c>
      <c r="Y20" s="24" t="str">
        <f>IF($H$18="","",
IF(OR($H$18="Corrupción",$H$18="Lavado de Activos",$H$18="Financiación del Terrorismo",$H$18="Trámites, OPAs y Consultas de Acceso a la Información Pública"),"No Aplica",'5. Valoración de Controles'!J20))</f>
        <v/>
      </c>
      <c r="Z20" s="24" t="str">
        <f>IF($H$18="","",
IF(OR($H$18="Corrupción",$H$18="Lavado de Activos",$H$18="Financiación del Terrorismo",$H$18="Trámites, OPAs y Consultas de Acceso a la Información Pública"),"No Aplica",'5. Valoración de Controles'!K20))</f>
        <v/>
      </c>
      <c r="AA20" s="24" t="str">
        <f>IF($H$18="","",
IF(OR($H$18="Corrupción",$H$18="Lavado de Activos",$H$18="Financiación del Terrorismo",$H$18="Trámites, OPAs y Consultas de Acceso a la Información Pública"),"No Aplica",'5. Valoración de Controles'!L20))</f>
        <v/>
      </c>
      <c r="AB20" s="24" t="str">
        <f>IF($H$18="","",
IF(OR($H$18="Corrupción",$H$18="Lavado de Activos",$H$18="Financiación del Terrorismo",$H$18="Trámites, OPAs y Consultas de Acceso a la Información Pública"),"No Aplica",'5. Valoración de Controles'!M20))</f>
        <v/>
      </c>
      <c r="AC20" s="24" t="str">
        <f>IF($H$18="","",
IF(OR($H$18="Corrupción",$H$18="Lavado de Activos",$H$18="Financiación del Terrorismo",$H$18="Trámites, OPAs y Consultas de Acceso a la Información Pública"),"No Aplica",'5. Valoración de Controles'!N20))</f>
        <v/>
      </c>
      <c r="AD20" s="24" t="str">
        <f>IF($H$18="","",
IF(OR($H$18="Corrupción",$H$18="Lavado de Activos",$H$18="Financiación del Terrorismo",$H$18="Trámites, OPAs y Consultas de Acceso a la Información Pública"),"No Aplica",'5. Valoración de Controles'!O20))</f>
        <v/>
      </c>
      <c r="AE20" s="24" t="str">
        <f>IF($H$18="","",
IF(OR($H$18="Corrupción",$H$18="Lavado de Activos",$H$18="Financiación del Terrorismo",$H$18="Trámites, OPAs y Consultas de Acceso a la Información Pública"),"No Aplica",'5. Valoración de Controles'!P20))</f>
        <v/>
      </c>
      <c r="AF20" s="24" t="str">
        <f>IF($H$18="","",
IF(OR($H$18="Corrupción",$H$18="Lavado de Activos",$H$18="Financiación del Terrorismo",$H$18="Trámites, OPAs y Consultas de Acceso a la Información Pública"),"No Aplica",'5. Valoración de Controles'!Q20))</f>
        <v/>
      </c>
      <c r="AG20" s="25" t="str">
        <f>IF($H$18="","",
IF(OR($H$18="Corrupción",$H$18="Lavado de Activos",$H$18="Financiación del Terrorismo",$H$18="Corrupción en Trámites, OPAs y Consultas de Acceso a la Información Pública"),"No Aplica",'5. Valoración de Controles'!R20))</f>
        <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0">
        <v>5</v>
      </c>
      <c r="B21" s="85" t="str">
        <f>'2. Identificación del Riesgo'!B21:B23</f>
        <v/>
      </c>
      <c r="C21" s="85" t="str">
        <f>IF('2. Identificación del Riesgo'!C21:C23="","",'2. Identificación del Riesgo'!C21:C23)</f>
        <v/>
      </c>
      <c r="D21" s="85" t="str">
        <f>IF('2. Identificación del Riesgo'!D21:D23="","",'2. Identificación del Riesgo'!D21:D23)</f>
        <v/>
      </c>
      <c r="E21" s="85" t="str">
        <f>IF('2. Identificación del Riesgo'!E21:E23="","",'2. Identificación del Riesgo'!E21:E23)</f>
        <v/>
      </c>
      <c r="F21" s="85" t="str">
        <f>IF('2. Identificación del Riesgo'!F21:F23="","",'2. Identificación del Riesgo'!F21:F23)</f>
        <v/>
      </c>
      <c r="G21" s="85" t="str">
        <f>IF('2. Identificación del Riesgo'!G21:G23="","",'2. Identificación del Riesgo'!G21:G23)</f>
        <v/>
      </c>
      <c r="H21" s="85" t="str">
        <f>IF('2. Identificación del Riesgo'!H21:H23="","",'2. Identificación del Riesgo'!H21:H23)</f>
        <v/>
      </c>
      <c r="I21" s="85" t="str">
        <f>IF('2. Identificación del Riesgo'!I21:I23="","",'2. Identificación del Riesgo'!I21:I23)</f>
        <v/>
      </c>
      <c r="J21" s="85" t="str">
        <f>IF('2. Identificación del Riesgo'!J21:J23="","",'2. Identificación del Riesgo'!J21:J23)</f>
        <v/>
      </c>
      <c r="K21" s="86" t="str">
        <f>'2. Identificación del Riesgo'!K21:K23</f>
        <v/>
      </c>
      <c r="L21" s="87" t="str">
        <f>'2. Identificación del Riesgo'!L21:L23</f>
        <v/>
      </c>
      <c r="M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6" t="str">
        <f>'2. Identificación del Riesgo'!N21:N23</f>
        <v/>
      </c>
      <c r="O21" s="87" t="str">
        <f>'2. Identificación del Riesgo'!O21:O23</f>
        <v/>
      </c>
      <c r="P21" s="82" t="str">
        <f>'2. Identificación del Riesgo'!P21:P23</f>
        <v/>
      </c>
      <c r="Q21" s="31" t="str">
        <f>IF($H$21="","",
IF(OR($H$21="Corrupción",$H$21="Lavado de Activos",$H$21="Financiación del Terrorismo",$H$21="Corrupción en Trámites, OPAs y Consultas de Acceso a la Información Pública"),"No Aplica",'5. Valoración de Controles'!H21))</f>
        <v/>
      </c>
      <c r="R21" s="31" t="str">
        <f>IF($H$21="","",
IF(OR($H$21="Corrupción",$H$21="Lavado de Activos",$H$21="Financiación del Terrorismo",$H$21="Corrupción en Trámites, OPAs y Consultas de Acceso a la Información Pública"),'6.Valoración Control Corrupción'!E21,"No Aplica"))</f>
        <v/>
      </c>
      <c r="S21" s="31" t="str">
        <f>IF($H$21="","",
IF(OR($H$21="Corrupción",$H$21="Lavado de Activos",$H$21="Financiación del Terrorismo",$H$21="Corrupción en Trámites, OPAs y Consultas de Acceso a la Información Pública"),'6.Valoración Control Corrupción'!F21,"No Aplica"))</f>
        <v/>
      </c>
      <c r="T21" s="31" t="str">
        <f>IF($H$21="","",
IF(OR($H$21="Corrupción",$H$21="Lavado de Activos",$H$21="Financiación del Terrorismo",$H$21="Corrupción en Trámites, OPAs y Consultas de Acceso a la Información Pública"),'6.Valoración Control Corrupción'!G21,"No Aplica"))</f>
        <v/>
      </c>
      <c r="U21" s="31" t="str">
        <f>IF($H$21="","",
IF(OR($H$21="Corrupción",$H$21="Lavado de Activos",$H$21="Financiación del Terrorismo",$H$21="Corrupción en Trámites, OPAs y Consultas de Acceso a la Información Pública"),'6.Valoración Control Corrupción'!H21,"No Aplica"))</f>
        <v/>
      </c>
      <c r="V21" s="31" t="str">
        <f>IF($H$21="","",
IF(OR($H$21="Corrupción",$H$21="Lavado de Activos",$H$21="Financiación del Terrorismo",$H$21="Corrupción en Trámites, OPAs y Consultas de Acceso a la Información Pública"),'6.Valoración Control Corrupción'!I21,"No Aplica"))</f>
        <v/>
      </c>
      <c r="W21" s="31" t="str">
        <f>IF($H$21="","",
IF(OR($H$21="Corrupción",$H$21="Lavado de Activos",$H$21="Financiación del Terrorismo",$H$21="Corrupción en Trámites, OPAs y Consultas de Acceso a la Información Pública"),'6.Valoración Control Corrupción'!J21,"No Aplica"))</f>
        <v/>
      </c>
      <c r="X21" s="24" t="str">
        <f>IF($H$21="","",
IF(OR($H$21="Corrupción",$H$21="Lavado de Activos",$H$21="Financiación del Terrorismo",$H$21="Trámites, OPAs y Consultas de Acceso a la Información Pública"),"No Aplica",'5. Valoración de Controles'!I21))</f>
        <v/>
      </c>
      <c r="Y21" s="24" t="str">
        <f>IF($H$21="","",
IF(OR($H$21="Corrupción",$H$21="Lavado de Activos",$H$21="Financiación del Terrorismo",$H$21="Trámites, OPAs y Consultas de Acceso a la Información Pública"),"No Aplica",'5. Valoración de Controles'!J21))</f>
        <v/>
      </c>
      <c r="Z21" s="24" t="str">
        <f>IF($H$21="","",
IF(OR($H$21="Corrupción",$H$21="Lavado de Activos",$H$21="Financiación del Terrorismo",$H$21="Trámites, OPAs y Consultas de Acceso a la Información Pública"),"No Aplica",'5. Valoración de Controles'!K21))</f>
        <v/>
      </c>
      <c r="AA21" s="24" t="str">
        <f>IF($H$21="","",
IF(OR($H$21="Corrupción",$H$21="Lavado de Activos",$H$21="Financiación del Terrorismo",$H$21="Trámites, OPAs y Consultas de Acceso a la Información Pública"),"No Aplica",'5. Valoración de Controles'!L21))</f>
        <v/>
      </c>
      <c r="AB21" s="24" t="str">
        <f>IF($H$21="","",
IF(OR($H$21="Corrupción",$H$21="Lavado de Activos",$H$21="Financiación del Terrorismo",$H$21="Trámites, OPAs y Consultas de Acceso a la Información Pública"),"No Aplica",'5. Valoración de Controles'!M21))</f>
        <v/>
      </c>
      <c r="AC21" s="24" t="str">
        <f>IF($H$21="","",
IF(OR($H$21="Corrupción",$H$21="Lavado de Activos",$H$21="Financiación del Terrorismo",$H$21="Trámites, OPAs y Consultas de Acceso a la Información Pública"),"No Aplica",'5. Valoración de Controles'!N21))</f>
        <v/>
      </c>
      <c r="AD21" s="24" t="str">
        <f>IF($H$21="","",
IF(OR($H$21="Corrupción",$H$21="Lavado de Activos",$H$21="Financiación del Terrorismo",$H$21="Trámites, OPAs y Consultas de Acceso a la Información Pública"),"No Aplica",'5. Valoración de Controles'!O21))</f>
        <v/>
      </c>
      <c r="AE21" s="24" t="str">
        <f>IF($H$21="","",
IF(OR($H$21="Corrupción",$H$21="Lavado de Activos",$H$21="Financiación del Terrorismo",$H$21="Trámites, OPAs y Consultas de Acceso a la Información Pública"),"No Aplica",'5. Valoración de Controles'!P21))</f>
        <v/>
      </c>
      <c r="AF21" s="24" t="str">
        <f>IF($H$21="","",
IF(OR($H$21="Corrupción",$H$21="Lavado de Activos",$H$21="Financiación del Terrorismo",$H$21="Trámites, OPAs y Consultas de Acceso a la Información Pública"),"No Aplica",'5. Valoración de Controles'!Q21))</f>
        <v/>
      </c>
      <c r="AG21" s="25" t="str">
        <f>IF($H$21="","",
IF(OR($H$21="Corrupción",$H$21="Lavado de Activos",$H$21="Financiación del Terrorismo",$H$21="Corrupción en Trámites, OPAs y Consultas de Acceso a la Información Pública"),"No Aplica",'5. Valoración de Controles'!R21))</f>
        <v/>
      </c>
      <c r="AH21" s="8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8"/>
      <c r="AN21" s="10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3"/>
      <c r="AP21" s="112"/>
      <c r="AQ21" s="112" t="str">
        <f>IF(AO21="","","∑ Peso porcentual de cada acción definida")</f>
        <v/>
      </c>
      <c r="AR21" s="85"/>
      <c r="AS21" s="3"/>
      <c r="AT21" s="3"/>
      <c r="AU21" s="3"/>
      <c r="AV21" s="3"/>
      <c r="AW21" s="3"/>
      <c r="AX21" s="3"/>
      <c r="AY21" s="3"/>
      <c r="AZ21" s="3"/>
      <c r="BA21" s="3"/>
      <c r="BB21" s="3"/>
      <c r="BC21" s="3"/>
      <c r="BD21" s="3"/>
      <c r="BE21" s="3"/>
      <c r="BF21" s="3"/>
      <c r="BG21" s="3"/>
      <c r="BH21" s="3"/>
      <c r="BI21" s="3"/>
      <c r="BJ21" s="3"/>
      <c r="BK21" s="3"/>
      <c r="BL21" s="3"/>
    </row>
    <row r="22" spans="1:64" ht="31.5" customHeight="1">
      <c r="A22" s="83"/>
      <c r="B22" s="83"/>
      <c r="C22" s="83"/>
      <c r="D22" s="83"/>
      <c r="E22" s="83"/>
      <c r="F22" s="83"/>
      <c r="G22" s="83"/>
      <c r="H22" s="83"/>
      <c r="I22" s="83"/>
      <c r="J22" s="83"/>
      <c r="K22" s="83"/>
      <c r="L22" s="83"/>
      <c r="M22" s="83"/>
      <c r="N22" s="83"/>
      <c r="O22" s="83"/>
      <c r="P22" s="83"/>
      <c r="Q22" s="31" t="str">
        <f>IF($H$21="","",
IF(OR($H$21="Corrupción",$H$21="Lavado de Activos",$H$21="Financiación del Terrorismo",$H$21="Corrupción en Trámites, OPAs y Consultas de Acceso a la Información Pública"),"No Aplica",'5. Valoración de Controles'!H22))</f>
        <v/>
      </c>
      <c r="R22" s="31" t="str">
        <f>IF($H$21="","",
IF(OR($H$21="Corrupción",$H$21="Lavado de Activos",$H$21="Financiación del Terrorismo",$H$21="Corrupción en Trámites, OPAs y Consultas de Acceso a la Información Pública"),'6.Valoración Control Corrupción'!E22,"No Aplica"))</f>
        <v/>
      </c>
      <c r="S22" s="31" t="str">
        <f>IF($H$21="","",
IF(OR($H$21="Corrupción",$H$21="Lavado de Activos",$H$21="Financiación del Terrorismo",$H$21="Corrupción en Trámites, OPAs y Consultas de Acceso a la Información Pública"),'6.Valoración Control Corrupción'!F22,"No Aplica"))</f>
        <v/>
      </c>
      <c r="T22" s="31" t="str">
        <f>IF($H$21="","",
IF(OR($H$21="Corrupción",$H$21="Lavado de Activos",$H$21="Financiación del Terrorismo",$H$21="Corrupción en Trámites, OPAs y Consultas de Acceso a la Información Pública"),'6.Valoración Control Corrupción'!G22,"No Aplica"))</f>
        <v/>
      </c>
      <c r="U22" s="31" t="str">
        <f>IF($H$21="","",
IF(OR($H$21="Corrupción",$H$21="Lavado de Activos",$H$21="Financiación del Terrorismo",$H$21="Corrupción en Trámites, OPAs y Consultas de Acceso a la Información Pública"),'6.Valoración Control Corrupción'!H22,"No Aplica"))</f>
        <v/>
      </c>
      <c r="V22" s="31" t="str">
        <f>IF($H$21="","",
IF(OR($H$21="Corrupción",$H$21="Lavado de Activos",$H$21="Financiación del Terrorismo",$H$21="Corrupción en Trámites, OPAs y Consultas de Acceso a la Información Pública"),'6.Valoración Control Corrupción'!I22,"No Aplica"))</f>
        <v/>
      </c>
      <c r="W22" s="31" t="str">
        <f>IF($H$21="","",
IF(OR($H$21="Corrupción",$H$21="Lavado de Activos",$H$21="Financiación del Terrorismo",$H$21="Corrupción en Trámites, OPAs y Consultas de Acceso a la Información Pública"),'6.Valoración Control Corrupción'!J22,"No Aplica"))</f>
        <v/>
      </c>
      <c r="X22" s="24" t="str">
        <f>IF($H$21="","",
IF(OR($H$21="Corrupción",$H$21="Lavado de Activos",$H$21="Financiación del Terrorismo",$H$21="Trámites, OPAs y Consultas de Acceso a la Información Pública"),"No Aplica",'5. Valoración de Controles'!I22))</f>
        <v/>
      </c>
      <c r="Y22" s="24" t="str">
        <f>IF($H$21="","",
IF(OR($H$21="Corrupción",$H$21="Lavado de Activos",$H$21="Financiación del Terrorismo",$H$21="Trámites, OPAs y Consultas de Acceso a la Información Pública"),"No Aplica",'5. Valoración de Controles'!J22))</f>
        <v/>
      </c>
      <c r="Z22" s="24" t="str">
        <f>IF($H$21="","",
IF(OR($H$21="Corrupción",$H$21="Lavado de Activos",$H$21="Financiación del Terrorismo",$H$21="Trámites, OPAs y Consultas de Acceso a la Información Pública"),"No Aplica",'5. Valoración de Controles'!K22))</f>
        <v/>
      </c>
      <c r="AA22" s="24" t="str">
        <f>IF($H$21="","",
IF(OR($H$21="Corrupción",$H$21="Lavado de Activos",$H$21="Financiación del Terrorismo",$H$21="Trámites, OPAs y Consultas de Acceso a la Información Pública"),"No Aplica",'5. Valoración de Controles'!L22))</f>
        <v/>
      </c>
      <c r="AB22" s="24" t="str">
        <f>IF($H$21="","",
IF(OR($H$21="Corrupción",$H$21="Lavado de Activos",$H$21="Financiación del Terrorismo",$H$21="Trámites, OPAs y Consultas de Acceso a la Información Pública"),"No Aplica",'5. Valoración de Controles'!M22))</f>
        <v/>
      </c>
      <c r="AC22" s="24" t="str">
        <f>IF($H$21="","",
IF(OR($H$21="Corrupción",$H$21="Lavado de Activos",$H$21="Financiación del Terrorismo",$H$21="Trámites, OPAs y Consultas de Acceso a la Información Pública"),"No Aplica",'5. Valoración de Controles'!N22))</f>
        <v/>
      </c>
      <c r="AD22" s="24" t="str">
        <f>IF($H$21="","",
IF(OR($H$21="Corrupción",$H$21="Lavado de Activos",$H$21="Financiación del Terrorismo",$H$21="Trámites, OPAs y Consultas de Acceso a la Información Pública"),"No Aplica",'5. Valoración de Controles'!O22))</f>
        <v/>
      </c>
      <c r="AE22" s="24" t="str">
        <f>IF($H$21="","",
IF(OR($H$21="Corrupción",$H$21="Lavado de Activos",$H$21="Financiación del Terrorismo",$H$21="Trámites, OPAs y Consultas de Acceso a la Información Pública"),"No Aplica",'5. Valoración de Controles'!P22))</f>
        <v/>
      </c>
      <c r="AF22" s="24" t="str">
        <f>IF($H$21="","",
IF(OR($H$21="Corrupción",$H$21="Lavado de Activos",$H$21="Financiación del Terrorismo",$H$21="Trámites, OPAs y Consultas de Acceso a la Información Pública"),"No Aplica",'5. Valoración de Controles'!Q22))</f>
        <v/>
      </c>
      <c r="AG22" s="25" t="str">
        <f>IF($H$21="","",
IF(OR($H$21="Corrupción",$H$21="Lavado de Activos",$H$21="Financiación del Terrorismo",$H$21="Corrupción en Trámites, OPAs y Consultas de Acceso a la Información Pública"),"No Aplica",'5. Valoración de Controles'!R22))</f>
        <v/>
      </c>
      <c r="AH22" s="83"/>
      <c r="AI22" s="83"/>
      <c r="AJ22" s="83"/>
      <c r="AK22" s="83"/>
      <c r="AL22" s="83"/>
      <c r="AM22" s="83"/>
      <c r="AN22" s="83"/>
      <c r="AO22" s="83"/>
      <c r="AP22" s="83"/>
      <c r="AQ22" s="83"/>
      <c r="AR22" s="83"/>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31" t="str">
        <f>IF($H$21="","",
IF(OR($H$21="Corrupción",$H$21="Lavado de Activos",$H$21="Financiación del Terrorismo",$H$21="Corrupción en Trámites, OPAs y Consultas de Acceso a la Información Pública"),"No Aplica",'5. Valoración de Controles'!H23))</f>
        <v/>
      </c>
      <c r="R23" s="31" t="str">
        <f>IF($H$21="","",
IF(OR($H$21="Corrupción",$H$21="Lavado de Activos",$H$21="Financiación del Terrorismo",$H$21="Corrupción en Trámites, OPAs y Consultas de Acceso a la Información Pública"),'6.Valoración Control Corrupción'!E23,"No Aplica"))</f>
        <v/>
      </c>
      <c r="S23" s="31" t="str">
        <f>IF($H$21="","",
IF(OR($H$21="Corrupción",$H$21="Lavado de Activos",$H$21="Financiación del Terrorismo",$H$21="Corrupción en Trámites, OPAs y Consultas de Acceso a la Información Pública"),'6.Valoración Control Corrupción'!F23,"No Aplica"))</f>
        <v/>
      </c>
      <c r="T23" s="31" t="str">
        <f>IF($H$21="","",
IF(OR($H$21="Corrupción",$H$21="Lavado de Activos",$H$21="Financiación del Terrorismo",$H$21="Corrupción en Trámites, OPAs y Consultas de Acceso a la Información Pública"),'6.Valoración Control Corrupción'!G23,"No Aplica"))</f>
        <v/>
      </c>
      <c r="U23" s="31" t="str">
        <f>IF($H$21="","",
IF(OR($H$21="Corrupción",$H$21="Lavado de Activos",$H$21="Financiación del Terrorismo",$H$21="Corrupción en Trámites, OPAs y Consultas de Acceso a la Información Pública"),'6.Valoración Control Corrupción'!H23,"No Aplica"))</f>
        <v/>
      </c>
      <c r="V23" s="31" t="str">
        <f>IF($H$21="","",
IF(OR($H$21="Corrupción",$H$21="Lavado de Activos",$H$21="Financiación del Terrorismo",$H$21="Corrupción en Trámites, OPAs y Consultas de Acceso a la Información Pública"),'6.Valoración Control Corrupción'!I23,"No Aplica"))</f>
        <v/>
      </c>
      <c r="W23" s="31" t="str">
        <f>IF($H$21="","",
IF(OR($H$21="Corrupción",$H$21="Lavado de Activos",$H$21="Financiación del Terrorismo",$H$21="Corrupción en Trámites, OPAs y Consultas de Acceso a la Información Pública"),'6.Valoración Control Corrupción'!J23,"No Aplica"))</f>
        <v/>
      </c>
      <c r="X23" s="24" t="str">
        <f>IF($H$21="","",
IF(OR($H$21="Corrupción",$H$21="Lavado de Activos",$H$21="Financiación del Terrorismo",$H$21="Trámites, OPAs y Consultas de Acceso a la Información Pública"),"No Aplica",'5. Valoración de Controles'!I23))</f>
        <v/>
      </c>
      <c r="Y23" s="24" t="str">
        <f>IF($H$21="","",
IF(OR($H$21="Corrupción",$H$21="Lavado de Activos",$H$21="Financiación del Terrorismo",$H$21="Trámites, OPAs y Consultas de Acceso a la Información Pública"),"No Aplica",'5. Valoración de Controles'!J23))</f>
        <v/>
      </c>
      <c r="Z23" s="24" t="str">
        <f>IF($H$21="","",
IF(OR($H$21="Corrupción",$H$21="Lavado de Activos",$H$21="Financiación del Terrorismo",$H$21="Trámites, OPAs y Consultas de Acceso a la Información Pública"),"No Aplica",'5. Valoración de Controles'!K23))</f>
        <v/>
      </c>
      <c r="AA23" s="24" t="str">
        <f>IF($H$21="","",
IF(OR($H$21="Corrupción",$H$21="Lavado de Activos",$H$21="Financiación del Terrorismo",$H$21="Trámites, OPAs y Consultas de Acceso a la Información Pública"),"No Aplica",'5. Valoración de Controles'!L23))</f>
        <v/>
      </c>
      <c r="AB23" s="24" t="str">
        <f>IF($H$21="","",
IF(OR($H$21="Corrupción",$H$21="Lavado de Activos",$H$21="Financiación del Terrorismo",$H$21="Trámites, OPAs y Consultas de Acceso a la Información Pública"),"No Aplica",'5. Valoración de Controles'!M23))</f>
        <v/>
      </c>
      <c r="AC23" s="24" t="str">
        <f>IF($H$21="","",
IF(OR($H$21="Corrupción",$H$21="Lavado de Activos",$H$21="Financiación del Terrorismo",$H$21="Trámites, OPAs y Consultas de Acceso a la Información Pública"),"No Aplica",'5. Valoración de Controles'!N23))</f>
        <v/>
      </c>
      <c r="AD23" s="24" t="str">
        <f>IF($H$21="","",
IF(OR($H$21="Corrupción",$H$21="Lavado de Activos",$H$21="Financiación del Terrorismo",$H$21="Trámites, OPAs y Consultas de Acceso a la Información Pública"),"No Aplica",'5. Valoración de Controles'!O23))</f>
        <v/>
      </c>
      <c r="AE23" s="24" t="str">
        <f>IF($H$21="","",
IF(OR($H$21="Corrupción",$H$21="Lavado de Activos",$H$21="Financiación del Terrorismo",$H$21="Trámites, OPAs y Consultas de Acceso a la Información Pública"),"No Aplica",'5. Valoración de Controles'!P23))</f>
        <v/>
      </c>
      <c r="AF23" s="24" t="str">
        <f>IF($H$21="","",
IF(OR($H$21="Corrupción",$H$21="Lavado de Activos",$H$21="Financiación del Terrorismo",$H$21="Trámites, OPAs y Consultas de Acceso a la Información Pública"),"No Aplica",'5. Valoración de Controles'!Q23))</f>
        <v/>
      </c>
      <c r="AG23" s="25"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0">
        <v>6</v>
      </c>
      <c r="B24" s="85" t="str">
        <f>'2. Identificación del Riesgo'!B24:B26</f>
        <v/>
      </c>
      <c r="C24" s="85" t="str">
        <f>IF('2. Identificación del Riesgo'!C24:C26="","",'2. Identificación del Riesgo'!C24:C26)</f>
        <v/>
      </c>
      <c r="D24" s="85" t="str">
        <f>IF('2. Identificación del Riesgo'!D24:D26="","",'2. Identificación del Riesgo'!D24:D26)</f>
        <v/>
      </c>
      <c r="E24" s="85" t="str">
        <f>IF('2. Identificación del Riesgo'!E24:E26="","",'2. Identificación del Riesgo'!E24:E26)</f>
        <v/>
      </c>
      <c r="F24" s="85" t="str">
        <f>IF('2. Identificación del Riesgo'!F24:F26="","",'2. Identificación del Riesgo'!F24:F26)</f>
        <v/>
      </c>
      <c r="G24" s="85" t="str">
        <f>IF('2. Identificación del Riesgo'!G24:G26="","",'2. Identificación del Riesgo'!G24:G26)</f>
        <v/>
      </c>
      <c r="H24" s="85" t="str">
        <f>IF('2. Identificación del Riesgo'!H24:H26="","",'2. Identificación del Riesgo'!H24:H26)</f>
        <v/>
      </c>
      <c r="I24" s="85" t="str">
        <f>IF('2. Identificación del Riesgo'!I24:I26="","",'2. Identificación del Riesgo'!I24:I26)</f>
        <v/>
      </c>
      <c r="J24" s="85" t="str">
        <f>IF('2. Identificación del Riesgo'!J24:J26="","",'2. Identificación del Riesgo'!J24:J26)</f>
        <v/>
      </c>
      <c r="K24" s="86" t="str">
        <f>'2. Identificación del Riesgo'!K24:K26</f>
        <v/>
      </c>
      <c r="L24" s="87" t="str">
        <f>'2. Identificación del Riesgo'!L24:L26</f>
        <v/>
      </c>
      <c r="M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6" t="str">
        <f>'2. Identificación del Riesgo'!N24:N26</f>
        <v/>
      </c>
      <c r="O24" s="87" t="str">
        <f>'2. Identificación del Riesgo'!O24:O26</f>
        <v/>
      </c>
      <c r="P24" s="82" t="str">
        <f>'2. Identificación del Riesgo'!P24:P26</f>
        <v/>
      </c>
      <c r="Q24" s="31" t="str">
        <f>IF($H$24="","",
IF(OR($H$24="Corrupción",$H$24="Lavado de Activos",$H$24="Financiación del Terrorismo",$H$24="Corrupción en Trámites, OPAs y Consultas de Acceso a la Información Pública"),"No Aplica",'5. Valoración de Controles'!H24))</f>
        <v/>
      </c>
      <c r="R24" s="31" t="str">
        <f>IF($H$24="","",
IF(OR($H$24="Corrupción",$H$24="Lavado de Activos",$H$24="Financiación del Terrorismo",$H$24="Corrupción en Trámites, OPAs y Consultas de Acceso a la Información Pública"),'6.Valoración Control Corrupción'!E24,"No Aplica"))</f>
        <v/>
      </c>
      <c r="S24" s="31" t="str">
        <f>IF($H$24="","",
IF(OR($H$24="Corrupción",$H$24="Lavado de Activos",$H$24="Financiación del Terrorismo",$H$24="Corrupción en Trámites, OPAs y Consultas de Acceso a la Información Pública"),'6.Valoración Control Corrupción'!F24,"No Aplica"))</f>
        <v/>
      </c>
      <c r="T24" s="31" t="str">
        <f>IF($H$24="","",
IF(OR($H$24="Corrupción",$H$24="Lavado de Activos",$H$24="Financiación del Terrorismo",$H$24="Corrupción en Trámites, OPAs y Consultas de Acceso a la Información Pública"),'6.Valoración Control Corrupción'!G24,"No Aplica"))</f>
        <v/>
      </c>
      <c r="U24" s="31" t="str">
        <f>IF($H$24="","",
IF(OR($H$24="Corrupción",$H$24="Lavado de Activos",$H$24="Financiación del Terrorismo",$H$24="Corrupción en Trámites, OPAs y Consultas de Acceso a la Información Pública"),'6.Valoración Control Corrupción'!H24,"No Aplica"))</f>
        <v/>
      </c>
      <c r="V24" s="31" t="str">
        <f>IF($H$24="","",
IF(OR($H$24="Corrupción",$H$24="Lavado de Activos",$H$24="Financiación del Terrorismo",$H$24="Corrupción en Trámites, OPAs y Consultas de Acceso a la Información Pública"),'6.Valoración Control Corrupción'!I24,"No Aplica"))</f>
        <v/>
      </c>
      <c r="W24" s="31" t="str">
        <f>IF($H$24="","",
IF(OR($H$24="Corrupción",$H$24="Lavado de Activos",$H$24="Financiación del Terrorismo",$H$24="Corrupción en Trámites, OPAs y Consultas de Acceso a la Información Pública"),'6.Valoración Control Corrupción'!J24,"No Aplica"))</f>
        <v/>
      </c>
      <c r="X24" s="24" t="str">
        <f>IF($H$24="","",
IF(OR($H$24="Corrupción",$H$24="Lavado de Activos",$H$24="Financiación del Terrorismo",$H$24="Trámites, OPAs y Consultas de Acceso a la Información Pública"),"No Aplica",'5. Valoración de Controles'!I24))</f>
        <v/>
      </c>
      <c r="Y24" s="24" t="str">
        <f>IF($H$24="","",
IF(OR($H$24="Corrupción",$H$24="Lavado de Activos",$H$24="Financiación del Terrorismo",$H$24="Trámites, OPAs y Consultas de Acceso a la Información Pública"),"No Aplica",'5. Valoración de Controles'!J24))</f>
        <v/>
      </c>
      <c r="Z24" s="24" t="str">
        <f>IF($H$24="","",
IF(OR($H$24="Corrupción",$H$24="Lavado de Activos",$H$24="Financiación del Terrorismo",$H$24="Trámites, OPAs y Consultas de Acceso a la Información Pública"),"No Aplica",'5. Valoración de Controles'!K24))</f>
        <v/>
      </c>
      <c r="AA24" s="24" t="str">
        <f>IF($H$24="","",
IF(OR($H$24="Corrupción",$H$24="Lavado de Activos",$H$24="Financiación del Terrorismo",$H$24="Trámites, OPAs y Consultas de Acceso a la Información Pública"),"No Aplica",'5. Valoración de Controles'!L24))</f>
        <v/>
      </c>
      <c r="AB24" s="24" t="str">
        <f>IF($H$24="","",
IF(OR($H$24="Corrupción",$H$24="Lavado de Activos",$H$24="Financiación del Terrorismo",$H$24="Trámites, OPAs y Consultas de Acceso a la Información Pública"),"No Aplica",'5. Valoración de Controles'!M24))</f>
        <v/>
      </c>
      <c r="AC24" s="24" t="str">
        <f>IF($H$24="","",
IF(OR($H$24="Corrupción",$H$24="Lavado de Activos",$H$24="Financiación del Terrorismo",$H$24="Trámites, OPAs y Consultas de Acceso a la Información Pública"),"No Aplica",'5. Valoración de Controles'!N24))</f>
        <v/>
      </c>
      <c r="AD24" s="24" t="str">
        <f>IF($H$24="","",
IF(OR($H$24="Corrupción",$H$24="Lavado de Activos",$H$24="Financiación del Terrorismo",$H$24="Trámites, OPAs y Consultas de Acceso a la Información Pública"),"No Aplica",'5. Valoración de Controles'!O24))</f>
        <v/>
      </c>
      <c r="AE24" s="24" t="str">
        <f>IF($H$24="","",
IF(OR($H$24="Corrupción",$H$24="Lavado de Activos",$H$24="Financiación del Terrorismo",$H$24="Trámites, OPAs y Consultas de Acceso a la Información Pública"),"No Aplica",'5. Valoración de Controles'!P24))</f>
        <v/>
      </c>
      <c r="AF24" s="24" t="str">
        <f>IF($H$24="","",
IF(OR($H$24="Corrupción",$H$24="Lavado de Activos",$H$24="Financiación del Terrorismo",$H$24="Trámites, OPAs y Consultas de Acceso a la Información Pública"),"No Aplica",'5. Valoración de Controles'!Q24))</f>
        <v/>
      </c>
      <c r="AG24" s="25" t="str">
        <f>IF($H$24="","",
IF(OR($H$24="Corrupción",$H$24="Lavado de Activos",$H$24="Financiación del Terrorismo",$H$24="Corrupción en Trámites, OPAs y Consultas de Acceso a la Información Pública"),"No Aplica",'5. Valoración de Controles'!R24))</f>
        <v/>
      </c>
      <c r="AH24" s="8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8"/>
      <c r="AN24" s="10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3"/>
      <c r="AP24" s="112"/>
      <c r="AQ24" s="112" t="str">
        <f>IF(AO24="","","∑ Peso porcentual de cada acción definida")</f>
        <v/>
      </c>
      <c r="AR24" s="85"/>
      <c r="AS24" s="3"/>
      <c r="AT24" s="3"/>
      <c r="AU24" s="3"/>
      <c r="AV24" s="3"/>
      <c r="AW24" s="3"/>
      <c r="AX24" s="3"/>
      <c r="AY24" s="3"/>
      <c r="AZ24" s="3"/>
      <c r="BA24" s="3"/>
      <c r="BB24" s="3"/>
      <c r="BC24" s="3"/>
      <c r="BD24" s="3"/>
      <c r="BE24" s="3"/>
      <c r="BF24" s="3"/>
      <c r="BG24" s="3"/>
      <c r="BH24" s="3"/>
      <c r="BI24" s="3"/>
      <c r="BJ24" s="3"/>
      <c r="BK24" s="3"/>
      <c r="BL24" s="3"/>
    </row>
    <row r="25" spans="1:64" ht="31.5" customHeight="1">
      <c r="A25" s="83"/>
      <c r="B25" s="83"/>
      <c r="C25" s="83"/>
      <c r="D25" s="83"/>
      <c r="E25" s="83"/>
      <c r="F25" s="83"/>
      <c r="G25" s="83"/>
      <c r="H25" s="83"/>
      <c r="I25" s="83"/>
      <c r="J25" s="83"/>
      <c r="K25" s="83"/>
      <c r="L25" s="83"/>
      <c r="M25" s="83"/>
      <c r="N25" s="83"/>
      <c r="O25" s="83"/>
      <c r="P25" s="83"/>
      <c r="Q25" s="31" t="str">
        <f>IF($H$24="","",
IF(OR($H$24="Corrupción",$H$24="Lavado de Activos",$H$24="Financiación del Terrorismo",$H$24="Corrupción en Trámites, OPAs y Consultas de Acceso a la Información Pública"),"No Aplica",'5. Valoración de Controles'!H25))</f>
        <v/>
      </c>
      <c r="R25" s="31" t="str">
        <f>IF($H$24="","",
IF(OR($H$24="Corrupción",$H$24="Lavado de Activos",$H$24="Financiación del Terrorismo",$H$24="Corrupción en Trámites, OPAs y Consultas de Acceso a la Información Pública"),'6.Valoración Control Corrupción'!E25,"No Aplica"))</f>
        <v/>
      </c>
      <c r="S25" s="31" t="str">
        <f>IF($H$24="","",
IF(OR($H$24="Corrupción",$H$24="Lavado de Activos",$H$24="Financiación del Terrorismo",$H$24="Corrupción en Trámites, OPAs y Consultas de Acceso a la Información Pública"),'6.Valoración Control Corrupción'!F25,"No Aplica"))</f>
        <v/>
      </c>
      <c r="T25" s="31" t="str">
        <f>IF($H$24="","",
IF(OR($H$24="Corrupción",$H$24="Lavado de Activos",$H$24="Financiación del Terrorismo",$H$24="Corrupción en Trámites, OPAs y Consultas de Acceso a la Información Pública"),'6.Valoración Control Corrupción'!G25,"No Aplica"))</f>
        <v/>
      </c>
      <c r="U25" s="31" t="str">
        <f>IF($H$24="","",
IF(OR($H$24="Corrupción",$H$24="Lavado de Activos",$H$24="Financiación del Terrorismo",$H$24="Corrupción en Trámites, OPAs y Consultas de Acceso a la Información Pública"),'6.Valoración Control Corrupción'!H25,"No Aplica"))</f>
        <v/>
      </c>
      <c r="V25" s="31" t="str">
        <f>IF($H$24="","",
IF(OR($H$24="Corrupción",$H$24="Lavado de Activos",$H$24="Financiación del Terrorismo",$H$24="Corrupción en Trámites, OPAs y Consultas de Acceso a la Información Pública"),'6.Valoración Control Corrupción'!I25,"No Aplica"))</f>
        <v/>
      </c>
      <c r="W25" s="31" t="str">
        <f>IF($H$24="","",
IF(OR($H$24="Corrupción",$H$24="Lavado de Activos",$H$24="Financiación del Terrorismo",$H$24="Corrupción en Trámites, OPAs y Consultas de Acceso a la Información Pública"),'6.Valoración Control Corrupción'!J25,"No Aplica"))</f>
        <v/>
      </c>
      <c r="X25" s="24" t="str">
        <f>IF($H$24="","",
IF(OR($H$24="Corrupción",$H$24="Lavado de Activos",$H$24="Financiación del Terrorismo",$H$24="Trámites, OPAs y Consultas de Acceso a la Información Pública"),"No Aplica",'5. Valoración de Controles'!I25))</f>
        <v/>
      </c>
      <c r="Y25" s="24" t="str">
        <f>IF($H$24="","",
IF(OR($H$24="Corrupción",$H$24="Lavado de Activos",$H$24="Financiación del Terrorismo",$H$24="Trámites, OPAs y Consultas de Acceso a la Información Pública"),"No Aplica",'5. Valoración de Controles'!J25))</f>
        <v/>
      </c>
      <c r="Z25" s="24" t="str">
        <f>IF($H$24="","",
IF(OR($H$24="Corrupción",$H$24="Lavado de Activos",$H$24="Financiación del Terrorismo",$H$24="Trámites, OPAs y Consultas de Acceso a la Información Pública"),"No Aplica",'5. Valoración de Controles'!K25))</f>
        <v/>
      </c>
      <c r="AA25" s="24" t="str">
        <f>IF($H$24="","",
IF(OR($H$24="Corrupción",$H$24="Lavado de Activos",$H$24="Financiación del Terrorismo",$H$24="Trámites, OPAs y Consultas de Acceso a la Información Pública"),"No Aplica",'5. Valoración de Controles'!L25))</f>
        <v/>
      </c>
      <c r="AB25" s="24" t="str">
        <f>IF($H$24="","",
IF(OR($H$24="Corrupción",$H$24="Lavado de Activos",$H$24="Financiación del Terrorismo",$H$24="Trámites, OPAs y Consultas de Acceso a la Información Pública"),"No Aplica",'5. Valoración de Controles'!M25))</f>
        <v/>
      </c>
      <c r="AC25" s="24" t="str">
        <f>IF($H$24="","",
IF(OR($H$24="Corrupción",$H$24="Lavado de Activos",$H$24="Financiación del Terrorismo",$H$24="Trámites, OPAs y Consultas de Acceso a la Información Pública"),"No Aplica",'5. Valoración de Controles'!N25))</f>
        <v/>
      </c>
      <c r="AD25" s="24" t="str">
        <f>IF($H$24="","",
IF(OR($H$24="Corrupción",$H$24="Lavado de Activos",$H$24="Financiación del Terrorismo",$H$24="Trámites, OPAs y Consultas de Acceso a la Información Pública"),"No Aplica",'5. Valoración de Controles'!O25))</f>
        <v/>
      </c>
      <c r="AE25" s="24" t="str">
        <f>IF($H$24="","",
IF(OR($H$24="Corrupción",$H$24="Lavado de Activos",$H$24="Financiación del Terrorismo",$H$24="Trámites, OPAs y Consultas de Acceso a la Información Pública"),"No Aplica",'5. Valoración de Controles'!P25))</f>
        <v/>
      </c>
      <c r="AF25" s="24" t="str">
        <f>IF($H$24="","",
IF(OR($H$24="Corrupción",$H$24="Lavado de Activos",$H$24="Financiación del Terrorismo",$H$24="Trámites, OPAs y Consultas de Acceso a la Información Pública"),"No Aplica",'5. Valoración de Controles'!Q25))</f>
        <v/>
      </c>
      <c r="AG25" s="25" t="str">
        <f>IF($H$24="","",
IF(OR($H$24="Corrupción",$H$24="Lavado de Activos",$H$24="Financiación del Terrorismo",$H$24="Corrupción en Trámites, OPAs y Consultas de Acceso a la Información Pública"),"No Aplica",'5. Valoración de Controles'!R25))</f>
        <v/>
      </c>
      <c r="AH25" s="83"/>
      <c r="AI25" s="83"/>
      <c r="AJ25" s="83"/>
      <c r="AK25" s="83"/>
      <c r="AL25" s="83"/>
      <c r="AM25" s="83"/>
      <c r="AN25" s="83"/>
      <c r="AO25" s="83"/>
      <c r="AP25" s="83"/>
      <c r="AQ25" s="83"/>
      <c r="AR25" s="83"/>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31" t="str">
        <f>IF($H$24="","",
IF(OR($H$24="Corrupción",$H$24="Lavado de Activos",$H$24="Financiación del Terrorismo",$H$24="Corrupción en Trámites, OPAs y Consultas de Acceso a la Información Pública"),"No Aplica",'5. Valoración de Controles'!H26))</f>
        <v/>
      </c>
      <c r="R26" s="31" t="str">
        <f>IF($H$24="","",
IF(OR($H$24="Corrupción",$H$24="Lavado de Activos",$H$24="Financiación del Terrorismo",$H$24="Corrupción en Trámites, OPAs y Consultas de Acceso a la Información Pública"),'6.Valoración Control Corrupción'!E26,"No Aplica"))</f>
        <v/>
      </c>
      <c r="S26" s="31" t="str">
        <f>IF($H$24="","",
IF(OR($H$24="Corrupción",$H$24="Lavado de Activos",$H$24="Financiación del Terrorismo",$H$24="Corrupción en Trámites, OPAs y Consultas de Acceso a la Información Pública"),'6.Valoración Control Corrupción'!F26,"No Aplica"))</f>
        <v/>
      </c>
      <c r="T26" s="31" t="str">
        <f>IF($H$24="","",
IF(OR($H$24="Corrupción",$H$24="Lavado de Activos",$H$24="Financiación del Terrorismo",$H$24="Corrupción en Trámites, OPAs y Consultas de Acceso a la Información Pública"),'6.Valoración Control Corrupción'!G26,"No Aplica"))</f>
        <v/>
      </c>
      <c r="U26" s="31" t="str">
        <f>IF($H$24="","",
IF(OR($H$24="Corrupción",$H$24="Lavado de Activos",$H$24="Financiación del Terrorismo",$H$24="Corrupción en Trámites, OPAs y Consultas de Acceso a la Información Pública"),'6.Valoración Control Corrupción'!H26,"No Aplica"))</f>
        <v/>
      </c>
      <c r="V26" s="31" t="str">
        <f>IF($H$24="","",
IF(OR($H$24="Corrupción",$H$24="Lavado de Activos",$H$24="Financiación del Terrorismo",$H$24="Corrupción en Trámites, OPAs y Consultas de Acceso a la Información Pública"),'6.Valoración Control Corrupción'!I26,"No Aplica"))</f>
        <v/>
      </c>
      <c r="W26" s="31" t="str">
        <f>IF($H$24="","",
IF(OR($H$24="Corrupción",$H$24="Lavado de Activos",$H$24="Financiación del Terrorismo",$H$24="Corrupción en Trámites, OPAs y Consultas de Acceso a la Información Pública"),'6.Valoración Control Corrupción'!J26,"No Aplica"))</f>
        <v/>
      </c>
      <c r="X26" s="24" t="str">
        <f>IF($H$24="","",
IF(OR($H$24="Corrupción",$H$24="Lavado de Activos",$H$24="Financiación del Terrorismo",$H$24="Trámites, OPAs y Consultas de Acceso a la Información Pública"),"No Aplica",'5. Valoración de Controles'!I26))</f>
        <v/>
      </c>
      <c r="Y26" s="24" t="str">
        <f>IF($H$24="","",
IF(OR($H$24="Corrupción",$H$24="Lavado de Activos",$H$24="Financiación del Terrorismo",$H$24="Trámites, OPAs y Consultas de Acceso a la Información Pública"),"No Aplica",'5. Valoración de Controles'!J26))</f>
        <v/>
      </c>
      <c r="Z26" s="24" t="str">
        <f>IF($H$24="","",
IF(OR($H$24="Corrupción",$H$24="Lavado de Activos",$H$24="Financiación del Terrorismo",$H$24="Trámites, OPAs y Consultas de Acceso a la Información Pública"),"No Aplica",'5. Valoración de Controles'!K26))</f>
        <v/>
      </c>
      <c r="AA26" s="24" t="str">
        <f>IF($H$24="","",
IF(OR($H$24="Corrupción",$H$24="Lavado de Activos",$H$24="Financiación del Terrorismo",$H$24="Trámites, OPAs y Consultas de Acceso a la Información Pública"),"No Aplica",'5. Valoración de Controles'!L26))</f>
        <v/>
      </c>
      <c r="AB26" s="24" t="str">
        <f>IF($H$24="","",
IF(OR($H$24="Corrupción",$H$24="Lavado de Activos",$H$24="Financiación del Terrorismo",$H$24="Trámites, OPAs y Consultas de Acceso a la Información Pública"),"No Aplica",'5. Valoración de Controles'!M26))</f>
        <v/>
      </c>
      <c r="AC26" s="24" t="str">
        <f>IF($H$24="","",
IF(OR($H$24="Corrupción",$H$24="Lavado de Activos",$H$24="Financiación del Terrorismo",$H$24="Trámites, OPAs y Consultas de Acceso a la Información Pública"),"No Aplica",'5. Valoración de Controles'!N26))</f>
        <v/>
      </c>
      <c r="AD26" s="24" t="str">
        <f>IF($H$24="","",
IF(OR($H$24="Corrupción",$H$24="Lavado de Activos",$H$24="Financiación del Terrorismo",$H$24="Trámites, OPAs y Consultas de Acceso a la Información Pública"),"No Aplica",'5. Valoración de Controles'!O26))</f>
        <v/>
      </c>
      <c r="AE26" s="24" t="str">
        <f>IF($H$24="","",
IF(OR($H$24="Corrupción",$H$24="Lavado de Activos",$H$24="Financiación del Terrorismo",$H$24="Trámites, OPAs y Consultas de Acceso a la Información Pública"),"No Aplica",'5. Valoración de Controles'!P26))</f>
        <v/>
      </c>
      <c r="AF26" s="24" t="str">
        <f>IF($H$24="","",
IF(OR($H$24="Corrupción",$H$24="Lavado de Activos",$H$24="Financiación del Terrorismo",$H$24="Trámites, OPAs y Consultas de Acceso a la Información Pública"),"No Aplica",'5. Valoración de Controles'!Q26))</f>
        <v/>
      </c>
      <c r="AG26" s="25"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0">
        <v>7</v>
      </c>
      <c r="B27" s="85" t="str">
        <f>'2. Identificación del Riesgo'!B27:B29</f>
        <v/>
      </c>
      <c r="C27" s="85" t="str">
        <f>IF('2. Identificación del Riesgo'!C27:C29="","",'2. Identificación del Riesgo'!C27:C29)</f>
        <v/>
      </c>
      <c r="D27" s="85" t="str">
        <f>IF('2. Identificación del Riesgo'!D27:D29="","",'2. Identificación del Riesgo'!D27:D29)</f>
        <v/>
      </c>
      <c r="E27" s="85" t="str">
        <f>IF('2. Identificación del Riesgo'!E27:E29="","",'2. Identificación del Riesgo'!E27:E29)</f>
        <v/>
      </c>
      <c r="F27" s="85" t="str">
        <f>IF('2. Identificación del Riesgo'!F27:F29="","",'2. Identificación del Riesgo'!F27:F29)</f>
        <v/>
      </c>
      <c r="G27" s="85" t="str">
        <f>IF('2. Identificación del Riesgo'!G27:G29="","",'2. Identificación del Riesgo'!G27:G29)</f>
        <v/>
      </c>
      <c r="H27" s="85" t="str">
        <f>IF('2. Identificación del Riesgo'!H27:H29="","",'2. Identificación del Riesgo'!H27:H29)</f>
        <v/>
      </c>
      <c r="I27" s="85" t="str">
        <f>IF('2. Identificación del Riesgo'!I27:I29="","",'2. Identificación del Riesgo'!I27:I29)</f>
        <v/>
      </c>
      <c r="J27" s="85" t="str">
        <f>IF('2. Identificación del Riesgo'!J27:J29="","",'2. Identificación del Riesgo'!J27:J29)</f>
        <v/>
      </c>
      <c r="K27" s="86" t="str">
        <f>'2. Identificación del Riesgo'!K27:K29</f>
        <v/>
      </c>
      <c r="L27" s="87" t="str">
        <f>'2. Identificación del Riesgo'!L27:L29</f>
        <v/>
      </c>
      <c r="M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6" t="str">
        <f>'2. Identificación del Riesgo'!N27:N29</f>
        <v/>
      </c>
      <c r="O27" s="87" t="str">
        <f>'2. Identificación del Riesgo'!O27:O29</f>
        <v/>
      </c>
      <c r="P27" s="82" t="str">
        <f>'2. Identificación del Riesgo'!P27:P29</f>
        <v/>
      </c>
      <c r="Q27" s="31" t="str">
        <f>IF($H$27="","",
IF(OR($H$27="Corrupción",$H$27="Lavado de Activos",$H$27="Financiación del Terrorismo",$H$27="Corrupción en Trámites, OPAs y Consultas de Acceso a la Información Pública"),"No Aplica",'5. Valoración de Controles'!H27))</f>
        <v/>
      </c>
      <c r="R27" s="31" t="str">
        <f>IF($H$27="","",
IF(OR($H$27="Corrupción",$H$27="Lavado de Activos",$H$27="Financiación del Terrorismo",$H$27="Corrupción en Trámites, OPAs y Consultas de Acceso a la Información Pública"),'6.Valoración Control Corrupción'!E27,"No Aplica"))</f>
        <v/>
      </c>
      <c r="S27" s="31" t="str">
        <f>IF($H$27="","",
IF(OR($H$27="Corrupción",$H$27="Lavado de Activos",$H$27="Financiación del Terrorismo",$H$27="Corrupción en Trámites, OPAs y Consultas de Acceso a la Información Pública"),'6.Valoración Control Corrupción'!F27,"No Aplica"))</f>
        <v/>
      </c>
      <c r="T27" s="31" t="str">
        <f>IF($H$27="","",
IF(OR($H$27="Corrupción",$H$27="Lavado de Activos",$H$27="Financiación del Terrorismo",$H$27="Corrupción en Trámites, OPAs y Consultas de Acceso a la Información Pública"),'6.Valoración Control Corrupción'!G27,"No Aplica"))</f>
        <v/>
      </c>
      <c r="U27" s="31" t="str">
        <f>IF($H$27="","",
IF(OR($H$27="Corrupción",$H$27="Lavado de Activos",$H$27="Financiación del Terrorismo",$H$27="Corrupción en Trámites, OPAs y Consultas de Acceso a la Información Pública"),'6.Valoración Control Corrupción'!H27,"No Aplica"))</f>
        <v/>
      </c>
      <c r="V27" s="31" t="str">
        <f>IF($H$27="","",
IF(OR($H$27="Corrupción",$H$27="Lavado de Activos",$H$27="Financiación del Terrorismo",$H$27="Corrupción en Trámites, OPAs y Consultas de Acceso a la Información Pública"),'6.Valoración Control Corrupción'!I27,"No Aplica"))</f>
        <v/>
      </c>
      <c r="W27" s="31" t="str">
        <f>IF($H$27="","",
IF(OR($H$27="Corrupción",$H$27="Lavado de Activos",$H$27="Financiación del Terrorismo",$H$27="Corrupción en Trámites, OPAs y Consultas de Acceso a la Información Pública"),'6.Valoración Control Corrupción'!J27,"No Aplica"))</f>
        <v/>
      </c>
      <c r="X27" s="24" t="str">
        <f>IF($H$27="","",
IF(OR($H$27="Corrupción",$H$27="Lavado de Activos",$H$27="Financiación del Terrorismo",$H$27="Trámites, OPAs y Consultas de Acceso a la Información Pública"),"No Aplica",'5. Valoración de Controles'!I27))</f>
        <v/>
      </c>
      <c r="Y27" s="24" t="str">
        <f>IF($H$27="","",
IF(OR($H$27="Corrupción",$H$27="Lavado de Activos",$H$27="Financiación del Terrorismo",$H$27="Trámites, OPAs y Consultas de Acceso a la Información Pública"),"No Aplica",'5. Valoración de Controles'!J27))</f>
        <v/>
      </c>
      <c r="Z27" s="24" t="str">
        <f>IF($H$27="","",
IF(OR($H$27="Corrupción",$H$27="Lavado de Activos",$H$27="Financiación del Terrorismo",$H$27="Trámites, OPAs y Consultas de Acceso a la Información Pública"),"No Aplica",'5. Valoración de Controles'!K27))</f>
        <v/>
      </c>
      <c r="AA27" s="24" t="str">
        <f>IF($H$27="","",
IF(OR($H$27="Corrupción",$H$27="Lavado de Activos",$H$27="Financiación del Terrorismo",$H$27="Trámites, OPAs y Consultas de Acceso a la Información Pública"),"No Aplica",'5. Valoración de Controles'!L27))</f>
        <v/>
      </c>
      <c r="AB27" s="24" t="str">
        <f>IF($H$27="","",
IF(OR($H$27="Corrupción",$H$27="Lavado de Activos",$H$27="Financiación del Terrorismo",$H$27="Trámites, OPAs y Consultas de Acceso a la Información Pública"),"No Aplica",'5. Valoración de Controles'!M27))</f>
        <v/>
      </c>
      <c r="AC27" s="24" t="str">
        <f>IF($H$27="","",
IF(OR($H$27="Corrupción",$H$27="Lavado de Activos",$H$27="Financiación del Terrorismo",$H$27="Trámites, OPAs y Consultas de Acceso a la Información Pública"),"No Aplica",'5. Valoración de Controles'!N27))</f>
        <v/>
      </c>
      <c r="AD27" s="24" t="str">
        <f>IF($H$27="","",
IF(OR($H$27="Corrupción",$H$27="Lavado de Activos",$H$27="Financiación del Terrorismo",$H$27="Trámites, OPAs y Consultas de Acceso a la Información Pública"),"No Aplica",'5. Valoración de Controles'!O27))</f>
        <v/>
      </c>
      <c r="AE27" s="24" t="str">
        <f>IF($H$27="","",
IF(OR($H$27="Corrupción",$H$27="Lavado de Activos",$H$27="Financiación del Terrorismo",$H$27="Trámites, OPAs y Consultas de Acceso a la Información Pública"),"No Aplica",'5. Valoración de Controles'!P27))</f>
        <v/>
      </c>
      <c r="AF27" s="24" t="str">
        <f>IF($H$27="","",
IF(OR($H$27="Corrupción",$H$27="Lavado de Activos",$H$27="Financiación del Terrorismo",$H$27="Trámites, OPAs y Consultas de Acceso a la Información Pública"),"No Aplica",'5. Valoración de Controles'!Q27))</f>
        <v/>
      </c>
      <c r="AG27" s="25" t="str">
        <f>IF($H$27="","",
IF(OR($H$27="Corrupción",$H$27="Lavado de Activos",$H$27="Financiación del Terrorismo",$H$27="Corrupción en Trámites, OPAs y Consultas de Acceso a la Información Pública"),"No Aplica",'5. Valoración de Controles'!R27))</f>
        <v/>
      </c>
      <c r="AH27" s="8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8"/>
      <c r="AN27" s="10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3"/>
      <c r="AP27" s="112"/>
      <c r="AQ27" s="112" t="str">
        <f>IF(AO27="","","∑ Peso porcentual de cada acción definida")</f>
        <v/>
      </c>
      <c r="AR27" s="85"/>
      <c r="AS27" s="3"/>
      <c r="AT27" s="3"/>
      <c r="AU27" s="3"/>
      <c r="AV27" s="3"/>
      <c r="AW27" s="3"/>
      <c r="AX27" s="3"/>
      <c r="AY27" s="3"/>
      <c r="AZ27" s="3"/>
      <c r="BA27" s="3"/>
      <c r="BB27" s="3"/>
      <c r="BC27" s="3"/>
      <c r="BD27" s="3"/>
      <c r="BE27" s="3"/>
      <c r="BF27" s="3"/>
      <c r="BG27" s="3"/>
      <c r="BH27" s="3"/>
      <c r="BI27" s="3"/>
      <c r="BJ27" s="3"/>
      <c r="BK27" s="3"/>
      <c r="BL27" s="3"/>
    </row>
    <row r="28" spans="1:64" ht="31.5" customHeight="1">
      <c r="A28" s="83"/>
      <c r="B28" s="83"/>
      <c r="C28" s="83"/>
      <c r="D28" s="83"/>
      <c r="E28" s="83"/>
      <c r="F28" s="83"/>
      <c r="G28" s="83"/>
      <c r="H28" s="83"/>
      <c r="I28" s="83"/>
      <c r="J28" s="83"/>
      <c r="K28" s="83"/>
      <c r="L28" s="83"/>
      <c r="M28" s="83"/>
      <c r="N28" s="83"/>
      <c r="O28" s="83"/>
      <c r="P28" s="83"/>
      <c r="Q28" s="31" t="str">
        <f>IF($H$27="","",
IF(OR($H$27="Corrupción",$H$27="Lavado de Activos",$H$27="Financiación del Terrorismo",$H$27="Corrupción en Trámites, OPAs y Consultas de Acceso a la Información Pública"),"No Aplica",'5. Valoración de Controles'!H28))</f>
        <v/>
      </c>
      <c r="R28" s="31" t="str">
        <f>IF($H$27="","",
IF(OR($H$27="Corrupción",$H$27="Lavado de Activos",$H$27="Financiación del Terrorismo",$H$27="Corrupción en Trámites, OPAs y Consultas de Acceso a la Información Pública"),'6.Valoración Control Corrupción'!E28,"No Aplica"))</f>
        <v/>
      </c>
      <c r="S28" s="31" t="str">
        <f>IF($H$27="","",
IF(OR($H$27="Corrupción",$H$27="Lavado de Activos",$H$27="Financiación del Terrorismo",$H$27="Corrupción en Trámites, OPAs y Consultas de Acceso a la Información Pública"),'6.Valoración Control Corrupción'!F28,"No Aplica"))</f>
        <v/>
      </c>
      <c r="T28" s="31" t="str">
        <f>IF($H$27="","",
IF(OR($H$27="Corrupción",$H$27="Lavado de Activos",$H$27="Financiación del Terrorismo",$H$27="Corrupción en Trámites, OPAs y Consultas de Acceso a la Información Pública"),'6.Valoración Control Corrupción'!G28,"No Aplica"))</f>
        <v/>
      </c>
      <c r="U28" s="31" t="str">
        <f>IF($H$27="","",
IF(OR($H$27="Corrupción",$H$27="Lavado de Activos",$H$27="Financiación del Terrorismo",$H$27="Corrupción en Trámites, OPAs y Consultas de Acceso a la Información Pública"),'6.Valoración Control Corrupción'!H28,"No Aplica"))</f>
        <v/>
      </c>
      <c r="V28" s="31" t="str">
        <f>IF($H$27="","",
IF(OR($H$27="Corrupción",$H$27="Lavado de Activos",$H$27="Financiación del Terrorismo",$H$27="Corrupción en Trámites, OPAs y Consultas de Acceso a la Información Pública"),'6.Valoración Control Corrupción'!I28,"No Aplica"))</f>
        <v/>
      </c>
      <c r="W28" s="31" t="str">
        <f>IF($H$27="","",
IF(OR($H$27="Corrupción",$H$27="Lavado de Activos",$H$27="Financiación del Terrorismo",$H$27="Corrupción en Trámites, OPAs y Consultas de Acceso a la Información Pública"),'6.Valoración Control Corrupción'!J28,"No Aplica"))</f>
        <v/>
      </c>
      <c r="X28" s="24" t="str">
        <f>IF($H$27="","",
IF(OR($H$27="Corrupción",$H$27="Lavado de Activos",$H$27="Financiación del Terrorismo",$H$27="Trámites, OPAs y Consultas de Acceso a la Información Pública"),"No Aplica",'5. Valoración de Controles'!I28))</f>
        <v/>
      </c>
      <c r="Y28" s="24" t="str">
        <f>IF($H$27="","",
IF(OR($H$27="Corrupción",$H$27="Lavado de Activos",$H$27="Financiación del Terrorismo",$H$27="Trámites, OPAs y Consultas de Acceso a la Información Pública"),"No Aplica",'5. Valoración de Controles'!J28))</f>
        <v/>
      </c>
      <c r="Z28" s="24" t="str">
        <f>IF($H$27="","",
IF(OR($H$27="Corrupción",$H$27="Lavado de Activos",$H$27="Financiación del Terrorismo",$H$27="Trámites, OPAs y Consultas de Acceso a la Información Pública"),"No Aplica",'5. Valoración de Controles'!K28))</f>
        <v/>
      </c>
      <c r="AA28" s="24" t="str">
        <f>IF($H$27="","",
IF(OR($H$27="Corrupción",$H$27="Lavado de Activos",$H$27="Financiación del Terrorismo",$H$27="Trámites, OPAs y Consultas de Acceso a la Información Pública"),"No Aplica",'5. Valoración de Controles'!L28))</f>
        <v/>
      </c>
      <c r="AB28" s="24" t="str">
        <f>IF($H$27="","",
IF(OR($H$27="Corrupción",$H$27="Lavado de Activos",$H$27="Financiación del Terrorismo",$H$27="Trámites, OPAs y Consultas de Acceso a la Información Pública"),"No Aplica",'5. Valoración de Controles'!M28))</f>
        <v/>
      </c>
      <c r="AC28" s="24" t="str">
        <f>IF($H$27="","",
IF(OR($H$27="Corrupción",$H$27="Lavado de Activos",$H$27="Financiación del Terrorismo",$H$27="Trámites, OPAs y Consultas de Acceso a la Información Pública"),"No Aplica",'5. Valoración de Controles'!N28))</f>
        <v/>
      </c>
      <c r="AD28" s="24" t="str">
        <f>IF($H$27="","",
IF(OR($H$27="Corrupción",$H$27="Lavado de Activos",$H$27="Financiación del Terrorismo",$H$27="Trámites, OPAs y Consultas de Acceso a la Información Pública"),"No Aplica",'5. Valoración de Controles'!O28))</f>
        <v/>
      </c>
      <c r="AE28" s="24" t="str">
        <f>IF($H$27="","",
IF(OR($H$27="Corrupción",$H$27="Lavado de Activos",$H$27="Financiación del Terrorismo",$H$27="Trámites, OPAs y Consultas de Acceso a la Información Pública"),"No Aplica",'5. Valoración de Controles'!P28))</f>
        <v/>
      </c>
      <c r="AF28" s="24" t="str">
        <f>IF($H$27="","",
IF(OR($H$27="Corrupción",$H$27="Lavado de Activos",$H$27="Financiación del Terrorismo",$H$27="Trámites, OPAs y Consultas de Acceso a la Información Pública"),"No Aplica",'5. Valoración de Controles'!Q28))</f>
        <v/>
      </c>
      <c r="AG28" s="25" t="str">
        <f>IF($H$27="","",
IF(OR($H$27="Corrupción",$H$27="Lavado de Activos",$H$27="Financiación del Terrorismo",$H$27="Corrupción en Trámites, OPAs y Consultas de Acceso a la Información Pública"),"No Aplica",'5. Valoración de Controles'!R28))</f>
        <v/>
      </c>
      <c r="AH28" s="83"/>
      <c r="AI28" s="83"/>
      <c r="AJ28" s="83"/>
      <c r="AK28" s="83"/>
      <c r="AL28" s="83"/>
      <c r="AM28" s="83"/>
      <c r="AN28" s="83"/>
      <c r="AO28" s="83"/>
      <c r="AP28" s="83"/>
      <c r="AQ28" s="83"/>
      <c r="AR28" s="83"/>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31" t="str">
        <f>IF($H$27="","",
IF(OR($H$27="Corrupción",$H$27="Lavado de Activos",$H$27="Financiación del Terrorismo",$H$27="Corrupción en Trámites, OPAs y Consultas de Acceso a la Información Pública"),"No Aplica",'5. Valoración de Controles'!H29))</f>
        <v/>
      </c>
      <c r="R29" s="31" t="str">
        <f>IF($H$27="","",
IF(OR($H$27="Corrupción",$H$27="Lavado de Activos",$H$27="Financiación del Terrorismo",$H$27="Corrupción en Trámites, OPAs y Consultas de Acceso a la Información Pública"),'6.Valoración Control Corrupción'!E29,"No Aplica"))</f>
        <v/>
      </c>
      <c r="S29" s="31" t="str">
        <f>IF($H$27="","",
IF(OR($H$27="Corrupción",$H$27="Lavado de Activos",$H$27="Financiación del Terrorismo",$H$27="Corrupción en Trámites, OPAs y Consultas de Acceso a la Información Pública"),'6.Valoración Control Corrupción'!F29,"No Aplica"))</f>
        <v/>
      </c>
      <c r="T29" s="31" t="str">
        <f>IF($H$27="","",
IF(OR($H$27="Corrupción",$H$27="Lavado de Activos",$H$27="Financiación del Terrorismo",$H$27="Corrupción en Trámites, OPAs y Consultas de Acceso a la Información Pública"),'6.Valoración Control Corrupción'!G29,"No Aplica"))</f>
        <v/>
      </c>
      <c r="U29" s="31" t="str">
        <f>IF($H$27="","",
IF(OR($H$27="Corrupción",$H$27="Lavado de Activos",$H$27="Financiación del Terrorismo",$H$27="Corrupción en Trámites, OPAs y Consultas de Acceso a la Información Pública"),'6.Valoración Control Corrupción'!H29,"No Aplica"))</f>
        <v/>
      </c>
      <c r="V29" s="31" t="str">
        <f>IF($H$27="","",
IF(OR($H$27="Corrupción",$H$27="Lavado de Activos",$H$27="Financiación del Terrorismo",$H$27="Corrupción en Trámites, OPAs y Consultas de Acceso a la Información Pública"),'6.Valoración Control Corrupción'!I29,"No Aplica"))</f>
        <v/>
      </c>
      <c r="W29" s="31" t="str">
        <f>IF($H$27="","",
IF(OR($H$27="Corrupción",$H$27="Lavado de Activos",$H$27="Financiación del Terrorismo",$H$27="Corrupción en Trámites, OPAs y Consultas de Acceso a la Información Pública"),'6.Valoración Control Corrupción'!J29,"No Aplica"))</f>
        <v/>
      </c>
      <c r="X29" s="24" t="str">
        <f>IF($H$27="","",
IF(OR($H$27="Corrupción",$H$27="Lavado de Activos",$H$27="Financiación del Terrorismo",$H$27="Trámites, OPAs y Consultas de Acceso a la Información Pública"),"No Aplica",'5. Valoración de Controles'!I29))</f>
        <v/>
      </c>
      <c r="Y29" s="24" t="str">
        <f>IF($H$27="","",
IF(OR($H$27="Corrupción",$H$27="Lavado de Activos",$H$27="Financiación del Terrorismo",$H$27="Trámites, OPAs y Consultas de Acceso a la Información Pública"),"No Aplica",'5. Valoración de Controles'!J29))</f>
        <v/>
      </c>
      <c r="Z29" s="24" t="str">
        <f>IF($H$27="","",
IF(OR($H$27="Corrupción",$H$27="Lavado de Activos",$H$27="Financiación del Terrorismo",$H$27="Trámites, OPAs y Consultas de Acceso a la Información Pública"),"No Aplica",'5. Valoración de Controles'!K29))</f>
        <v/>
      </c>
      <c r="AA29" s="24" t="str">
        <f>IF($H$27="","",
IF(OR($H$27="Corrupción",$H$27="Lavado de Activos",$H$27="Financiación del Terrorismo",$H$27="Trámites, OPAs y Consultas de Acceso a la Información Pública"),"No Aplica",'5. Valoración de Controles'!L29))</f>
        <v/>
      </c>
      <c r="AB29" s="24" t="str">
        <f>IF($H$27="","",
IF(OR($H$27="Corrupción",$H$27="Lavado de Activos",$H$27="Financiación del Terrorismo",$H$27="Trámites, OPAs y Consultas de Acceso a la Información Pública"),"No Aplica",'5. Valoración de Controles'!M29))</f>
        <v/>
      </c>
      <c r="AC29" s="24" t="str">
        <f>IF($H$27="","",
IF(OR($H$27="Corrupción",$H$27="Lavado de Activos",$H$27="Financiación del Terrorismo",$H$27="Trámites, OPAs y Consultas de Acceso a la Información Pública"),"No Aplica",'5. Valoración de Controles'!N29))</f>
        <v/>
      </c>
      <c r="AD29" s="24" t="str">
        <f>IF($H$27="","",
IF(OR($H$27="Corrupción",$H$27="Lavado de Activos",$H$27="Financiación del Terrorismo",$H$27="Trámites, OPAs y Consultas de Acceso a la Información Pública"),"No Aplica",'5. Valoración de Controles'!O29))</f>
        <v/>
      </c>
      <c r="AE29" s="24" t="str">
        <f>IF($H$27="","",
IF(OR($H$27="Corrupción",$H$27="Lavado de Activos",$H$27="Financiación del Terrorismo",$H$27="Trámites, OPAs y Consultas de Acceso a la Información Pública"),"No Aplica",'5. Valoración de Controles'!P29))</f>
        <v/>
      </c>
      <c r="AF29" s="24" t="str">
        <f>IF($H$27="","",
IF(OR($H$27="Corrupción",$H$27="Lavado de Activos",$H$27="Financiación del Terrorismo",$H$27="Trámites, OPAs y Consultas de Acceso a la Información Pública"),"No Aplica",'5. Valoración de Controles'!Q29))</f>
        <v/>
      </c>
      <c r="AG29" s="25" t="str">
        <f>IF($H$27="","",
IF(OR($H$27="Corrupción",$H$27="Lavado de Activos",$H$27="Financiación del Terrorismo",$H$27="Corrupción en Trámites, OPAs y Consultas de Acceso a la Información Pública"),"No Aplica",'5. Valoración de Controles'!R29))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0">
        <v>8</v>
      </c>
      <c r="B30" s="85" t="str">
        <f>'2. Identificación del Riesgo'!B30:B32</f>
        <v/>
      </c>
      <c r="C30" s="85" t="str">
        <f>IF('2. Identificación del Riesgo'!C30:C32="","",'2. Identificación del Riesgo'!C30:C32)</f>
        <v/>
      </c>
      <c r="D30" s="85" t="str">
        <f>IF('2. Identificación del Riesgo'!D30:D32="","",'2. Identificación del Riesgo'!D30:D32)</f>
        <v/>
      </c>
      <c r="E30" s="85" t="str">
        <f>IF('2. Identificación del Riesgo'!E30:E32="","",'2. Identificación del Riesgo'!E30:E32)</f>
        <v/>
      </c>
      <c r="F30" s="85" t="str">
        <f>IF('2. Identificación del Riesgo'!F30:F32="","",'2. Identificación del Riesgo'!F30:F32)</f>
        <v/>
      </c>
      <c r="G30" s="85" t="str">
        <f>IF('2. Identificación del Riesgo'!G30:G32="","",'2. Identificación del Riesgo'!G30:G32)</f>
        <v/>
      </c>
      <c r="H30" s="85" t="str">
        <f>IF('2. Identificación del Riesgo'!H30:H32="","",'2. Identificación del Riesgo'!H30:H32)</f>
        <v/>
      </c>
      <c r="I30" s="85" t="str">
        <f>IF('2. Identificación del Riesgo'!I30:I32="","",'2. Identificación del Riesgo'!I30:I32)</f>
        <v/>
      </c>
      <c r="J30" s="85" t="str">
        <f>IF('2. Identificación del Riesgo'!J30:J32="","",'2. Identificación del Riesgo'!J30:J32)</f>
        <v/>
      </c>
      <c r="K30" s="86" t="str">
        <f>'2. Identificación del Riesgo'!K30:K32</f>
        <v/>
      </c>
      <c r="L30" s="87" t="str">
        <f>'2. Identificación del Riesgo'!L30:L32</f>
        <v/>
      </c>
      <c r="M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6" t="str">
        <f>'2. Identificación del Riesgo'!N30:N32</f>
        <v/>
      </c>
      <c r="O30" s="87" t="str">
        <f>'2. Identificación del Riesgo'!O30:O32</f>
        <v/>
      </c>
      <c r="P30" s="82" t="str">
        <f>'2. Identificación del Riesgo'!P30:P32</f>
        <v/>
      </c>
      <c r="Q30" s="31" t="str">
        <f>IF($H$30="","",
IF(OR($H$30="Corrupción",$H$30="Lavado de Activos",$H$30="Financiación del Terrorismo",$H$30="Corrupción en Trámites, OPAs y Consultas de Acceso a la Información Pública"),"No Aplica",'5. Valoración de Controles'!H30))</f>
        <v/>
      </c>
      <c r="R30" s="31" t="str">
        <f>IF($H$30="","",
IF(OR($H$30="Corrupción",$H$30="Lavado de Activos",$H$30="Financiación del Terrorismo",$H$30="Corrupción en Trámites, OPAs y Consultas de Acceso a la Información Pública"),'6.Valoración Control Corrupción'!E30,"No Aplica"))</f>
        <v/>
      </c>
      <c r="S30" s="31" t="str">
        <f>IF($H$30="","",
IF(OR($H$30="Corrupción",$H$30="Lavado de Activos",$H$30="Financiación del Terrorismo",$H$30="Corrupción en Trámites, OPAs y Consultas de Acceso a la Información Pública"),'6.Valoración Control Corrupción'!F30,"No Aplica"))</f>
        <v/>
      </c>
      <c r="T30" s="31" t="str">
        <f>IF($H$30="","",
IF(OR($H$30="Corrupción",$H$30="Lavado de Activos",$H$30="Financiación del Terrorismo",$H$30="Corrupción en Trámites, OPAs y Consultas de Acceso a la Información Pública"),'6.Valoración Control Corrupción'!G30,"No Aplica"))</f>
        <v/>
      </c>
      <c r="U30" s="31" t="str">
        <f>IF($H$30="","",
IF(OR($H$30="Corrupción",$H$30="Lavado de Activos",$H$30="Financiación del Terrorismo",$H$30="Corrupción en Trámites, OPAs y Consultas de Acceso a la Información Pública"),'6.Valoración Control Corrupción'!H30,"No Aplica"))</f>
        <v/>
      </c>
      <c r="V30" s="31" t="str">
        <f>IF($H$30="","",
IF(OR($H$30="Corrupción",$H$30="Lavado de Activos",$H$30="Financiación del Terrorismo",$H$30="Corrupción en Trámites, OPAs y Consultas de Acceso a la Información Pública"),'6.Valoración Control Corrupción'!I30,"No Aplica"))</f>
        <v/>
      </c>
      <c r="W30" s="31" t="str">
        <f>IF($H$30="","",
IF(OR($H$30="Corrupción",$H$30="Lavado de Activos",$H$30="Financiación del Terrorismo",$H$30="Corrupción en Trámites, OPAs y Consultas de Acceso a la Información Pública"),'6.Valoración Control Corrupción'!J30,"No Aplica"))</f>
        <v/>
      </c>
      <c r="X30" s="24" t="str">
        <f>IF($H$30="","",
IF(OR($H$30="Corrupción",$H$30="Lavado de Activos",$H$30="Financiación del Terrorismo",$H$30="Trámites, OPAs y Consultas de Acceso a la Información Pública"),"No Aplica",'5. Valoración de Controles'!I30))</f>
        <v/>
      </c>
      <c r="Y30" s="24" t="str">
        <f>IF($H$30="","",
IF(OR($H$30="Corrupción",$H$30="Lavado de Activos",$H$30="Financiación del Terrorismo",$H$30="Trámites, OPAs y Consultas de Acceso a la Información Pública"),"No Aplica",'5. Valoración de Controles'!J30))</f>
        <v/>
      </c>
      <c r="Z30" s="24" t="str">
        <f>IF($H$30="","",
IF(OR($H$30="Corrupción",$H$30="Lavado de Activos",$H$30="Financiación del Terrorismo",$H$30="Trámites, OPAs y Consultas de Acceso a la Información Pública"),"No Aplica",'5. Valoración de Controles'!K30))</f>
        <v/>
      </c>
      <c r="AA30" s="24" t="str">
        <f>IF($H$30="","",
IF(OR($H$30="Corrupción",$H$30="Lavado de Activos",$H$30="Financiación del Terrorismo",$H$30="Trámites, OPAs y Consultas de Acceso a la Información Pública"),"No Aplica",'5. Valoración de Controles'!L30))</f>
        <v/>
      </c>
      <c r="AB30" s="24" t="str">
        <f>IF($H$30="","",
IF(OR($H$30="Corrupción",$H$30="Lavado de Activos",$H$30="Financiación del Terrorismo",$H$30="Trámites, OPAs y Consultas de Acceso a la Información Pública"),"No Aplica",'5. Valoración de Controles'!M30))</f>
        <v/>
      </c>
      <c r="AC30" s="24" t="str">
        <f>IF($H$30="","",
IF(OR($H$30="Corrupción",$H$30="Lavado de Activos",$H$30="Financiación del Terrorismo",$H$30="Trámites, OPAs y Consultas de Acceso a la Información Pública"),"No Aplica",'5. Valoración de Controles'!N30))</f>
        <v/>
      </c>
      <c r="AD30" s="24" t="str">
        <f>IF($H$30="","",
IF(OR($H$30="Corrupción",$H$30="Lavado de Activos",$H$30="Financiación del Terrorismo",$H$30="Trámites, OPAs y Consultas de Acceso a la Información Pública"),"No Aplica",'5. Valoración de Controles'!O30))</f>
        <v/>
      </c>
      <c r="AE30" s="24" t="str">
        <f>IF($H$30="","",
IF(OR($H$30="Corrupción",$H$30="Lavado de Activos",$H$30="Financiación del Terrorismo",$H$30="Trámites, OPAs y Consultas de Acceso a la Información Pública"),"No Aplica",'5. Valoración de Controles'!P30))</f>
        <v/>
      </c>
      <c r="AF30" s="24" t="str">
        <f>IF($H$30="","",
IF(OR($H$30="Corrupción",$H$30="Lavado de Activos",$H$30="Financiación del Terrorismo",$H$30="Trámites, OPAs y Consultas de Acceso a la Información Pública"),"No Aplica",'5. Valoración de Controles'!Q30))</f>
        <v/>
      </c>
      <c r="AG30" s="25" t="str">
        <f>IF($H$30="","",
IF(OR($H$30="Corrupción",$H$30="Lavado de Activos",$H$30="Financiación del Terrorismo",$H$30="Corrupción en Trámites, OPAs y Consultas de Acceso a la Información Pública"),"No Aplica",'5. Valoración de Controles'!R30))</f>
        <v/>
      </c>
      <c r="AH30" s="8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8"/>
      <c r="AN30" s="10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2"/>
      <c r="AQ30" s="112" t="str">
        <f>IF(AO30="","","∑ Peso porcentual de cada acción definida")</f>
        <v/>
      </c>
      <c r="AR30" s="85"/>
      <c r="AS30" s="3"/>
      <c r="AT30" s="3"/>
      <c r="AU30" s="3"/>
      <c r="AV30" s="3"/>
      <c r="AW30" s="3"/>
      <c r="AX30" s="3"/>
      <c r="AY30" s="3"/>
      <c r="AZ30" s="3"/>
      <c r="BA30" s="3"/>
      <c r="BB30" s="3"/>
      <c r="BC30" s="3"/>
      <c r="BD30" s="3"/>
      <c r="BE30" s="3"/>
      <c r="BF30" s="3"/>
      <c r="BG30" s="3"/>
      <c r="BH30" s="3"/>
      <c r="BI30" s="3"/>
      <c r="BJ30" s="3"/>
      <c r="BK30" s="3"/>
      <c r="BL30" s="3"/>
    </row>
    <row r="31" spans="1:64" ht="31.5" customHeight="1">
      <c r="A31" s="83"/>
      <c r="B31" s="83"/>
      <c r="C31" s="83"/>
      <c r="D31" s="83"/>
      <c r="E31" s="83"/>
      <c r="F31" s="83"/>
      <c r="G31" s="83"/>
      <c r="H31" s="83"/>
      <c r="I31" s="83"/>
      <c r="J31" s="83"/>
      <c r="K31" s="83"/>
      <c r="L31" s="83"/>
      <c r="M31" s="83"/>
      <c r="N31" s="83"/>
      <c r="O31" s="83"/>
      <c r="P31" s="83"/>
      <c r="Q31" s="31" t="str">
        <f>IF($H$30="","",
IF(OR($H$30="Corrupción",$H$30="Lavado de Activos",$H$30="Financiación del Terrorismo",$H$30="Corrupción en Trámites, OPAs y Consultas de Acceso a la Información Pública"),"No Aplica",'5. Valoración de Controles'!H31))</f>
        <v/>
      </c>
      <c r="R31" s="31" t="str">
        <f>IF($H$30="","",
IF(OR($H$30="Corrupción",$H$30="Lavado de Activos",$H$30="Financiación del Terrorismo",$H$30="Corrupción en Trámites, OPAs y Consultas de Acceso a la Información Pública"),'6.Valoración Control Corrupción'!E31,"No Aplica"))</f>
        <v/>
      </c>
      <c r="S31" s="31" t="str">
        <f>IF($H$30="","",
IF(OR($H$30="Corrupción",$H$30="Lavado de Activos",$H$30="Financiación del Terrorismo",$H$30="Corrupción en Trámites, OPAs y Consultas de Acceso a la Información Pública"),'6.Valoración Control Corrupción'!F31,"No Aplica"))</f>
        <v/>
      </c>
      <c r="T31" s="31" t="str">
        <f>IF($H$30="","",
IF(OR($H$30="Corrupción",$H$30="Lavado de Activos",$H$30="Financiación del Terrorismo",$H$30="Corrupción en Trámites, OPAs y Consultas de Acceso a la Información Pública"),'6.Valoración Control Corrupción'!G31,"No Aplica"))</f>
        <v/>
      </c>
      <c r="U31" s="31" t="str">
        <f>IF($H$30="","",
IF(OR($H$30="Corrupción",$H$30="Lavado de Activos",$H$30="Financiación del Terrorismo",$H$30="Corrupción en Trámites, OPAs y Consultas de Acceso a la Información Pública"),'6.Valoración Control Corrupción'!H31,"No Aplica"))</f>
        <v/>
      </c>
      <c r="V31" s="31" t="str">
        <f>IF($H$30="","",
IF(OR($H$30="Corrupción",$H$30="Lavado de Activos",$H$30="Financiación del Terrorismo",$H$30="Corrupción en Trámites, OPAs y Consultas de Acceso a la Información Pública"),'6.Valoración Control Corrupción'!I31,"No Aplica"))</f>
        <v/>
      </c>
      <c r="W31" s="31" t="str">
        <f>IF($H$30="","",
IF(OR($H$30="Corrupción",$H$30="Lavado de Activos",$H$30="Financiación del Terrorismo",$H$30="Corrupción en Trámites, OPAs y Consultas de Acceso a la Información Pública"),'6.Valoración Control Corrupción'!J31,"No Aplica"))</f>
        <v/>
      </c>
      <c r="X31" s="24" t="str">
        <f>IF($H$30="","",
IF(OR($H$30="Corrupción",$H$30="Lavado de Activos",$H$30="Financiación del Terrorismo",$H$30="Trámites, OPAs y Consultas de Acceso a la Información Pública"),"No Aplica",'5. Valoración de Controles'!I31))</f>
        <v/>
      </c>
      <c r="Y31" s="24" t="str">
        <f>IF($H$30="","",
IF(OR($H$30="Corrupción",$H$30="Lavado de Activos",$H$30="Financiación del Terrorismo",$H$30="Trámites, OPAs y Consultas de Acceso a la Información Pública"),"No Aplica",'5. Valoración de Controles'!J31))</f>
        <v/>
      </c>
      <c r="Z31" s="24" t="str">
        <f>IF($H$30="","",
IF(OR($H$30="Corrupción",$H$30="Lavado de Activos",$H$30="Financiación del Terrorismo",$H$30="Trámites, OPAs y Consultas de Acceso a la Información Pública"),"No Aplica",'5. Valoración de Controles'!K31))</f>
        <v/>
      </c>
      <c r="AA31" s="24" t="str">
        <f>IF($H$30="","",
IF(OR($H$30="Corrupción",$H$30="Lavado de Activos",$H$30="Financiación del Terrorismo",$H$30="Trámites, OPAs y Consultas de Acceso a la Información Pública"),"No Aplica",'5. Valoración de Controles'!L31))</f>
        <v/>
      </c>
      <c r="AB31" s="24" t="str">
        <f>IF($H$30="","",
IF(OR($H$30="Corrupción",$H$30="Lavado de Activos",$H$30="Financiación del Terrorismo",$H$30="Trámites, OPAs y Consultas de Acceso a la Información Pública"),"No Aplica",'5. Valoración de Controles'!M31))</f>
        <v/>
      </c>
      <c r="AC31" s="24" t="str">
        <f>IF($H$30="","",
IF(OR($H$30="Corrupción",$H$30="Lavado de Activos",$H$30="Financiación del Terrorismo",$H$30="Trámites, OPAs y Consultas de Acceso a la Información Pública"),"No Aplica",'5. Valoración de Controles'!N31))</f>
        <v/>
      </c>
      <c r="AD31" s="24" t="str">
        <f>IF($H$30="","",
IF(OR($H$30="Corrupción",$H$30="Lavado de Activos",$H$30="Financiación del Terrorismo",$H$30="Trámites, OPAs y Consultas de Acceso a la Información Pública"),"No Aplica",'5. Valoración de Controles'!O31))</f>
        <v/>
      </c>
      <c r="AE31" s="24" t="str">
        <f>IF($H$30="","",
IF(OR($H$30="Corrupción",$H$30="Lavado de Activos",$H$30="Financiación del Terrorismo",$H$30="Trámites, OPAs y Consultas de Acceso a la Información Pública"),"No Aplica",'5. Valoración de Controles'!P31))</f>
        <v/>
      </c>
      <c r="AF31" s="24" t="str">
        <f>IF($H$30="","",
IF(OR($H$30="Corrupción",$H$30="Lavado de Activos",$H$30="Financiación del Terrorismo",$H$30="Trámites, OPAs y Consultas de Acceso a la Información Pública"),"No Aplica",'5. Valoración de Controles'!Q31))</f>
        <v/>
      </c>
      <c r="AG31" s="25" t="str">
        <f>IF($H$30="","",
IF(OR($H$30="Corrupción",$H$30="Lavado de Activos",$H$30="Financiación del Terrorismo",$H$30="Corrupción en Trámites, OPAs y Consultas de Acceso a la Información Pública"),"No Aplica",'5. Valoración de Controles'!R31))</f>
        <v/>
      </c>
      <c r="AH31" s="83"/>
      <c r="AI31" s="83"/>
      <c r="AJ31" s="83"/>
      <c r="AK31" s="83"/>
      <c r="AL31" s="83"/>
      <c r="AM31" s="83"/>
      <c r="AN31" s="83"/>
      <c r="AO31" s="83"/>
      <c r="AP31" s="83"/>
      <c r="AQ31" s="83"/>
      <c r="AR31" s="83"/>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31" t="str">
        <f>IF($H$30="","",
IF(OR($H$30="Corrupción",$H$30="Lavado de Activos",$H$30="Financiación del Terrorismo",$H$30="Corrupción en Trámites, OPAs y Consultas de Acceso a la Información Pública"),"No Aplica",'5. Valoración de Controles'!H32))</f>
        <v/>
      </c>
      <c r="R32" s="31" t="str">
        <f>IF($H$30="","",
IF(OR($H$30="Corrupción",$H$30="Lavado de Activos",$H$30="Financiación del Terrorismo",$H$30="Corrupción en Trámites, OPAs y Consultas de Acceso a la Información Pública"),'6.Valoración Control Corrupción'!E32,"No Aplica"))</f>
        <v/>
      </c>
      <c r="S32" s="31" t="str">
        <f>IF($H$30="","",
IF(OR($H$30="Corrupción",$H$30="Lavado de Activos",$H$30="Financiación del Terrorismo",$H$30="Corrupción en Trámites, OPAs y Consultas de Acceso a la Información Pública"),'6.Valoración Control Corrupción'!F32,"No Aplica"))</f>
        <v/>
      </c>
      <c r="T32" s="31" t="str">
        <f>IF($H$30="","",
IF(OR($H$30="Corrupción",$H$30="Lavado de Activos",$H$30="Financiación del Terrorismo",$H$30="Corrupción en Trámites, OPAs y Consultas de Acceso a la Información Pública"),'6.Valoración Control Corrupción'!G32,"No Aplica"))</f>
        <v/>
      </c>
      <c r="U32" s="31" t="str">
        <f>IF($H$30="","",
IF(OR($H$30="Corrupción",$H$30="Lavado de Activos",$H$30="Financiación del Terrorismo",$H$30="Corrupción en Trámites, OPAs y Consultas de Acceso a la Información Pública"),'6.Valoración Control Corrupción'!H32,"No Aplica"))</f>
        <v/>
      </c>
      <c r="V32" s="31" t="str">
        <f>IF($H$30="","",
IF(OR($H$30="Corrupción",$H$30="Lavado de Activos",$H$30="Financiación del Terrorismo",$H$30="Corrupción en Trámites, OPAs y Consultas de Acceso a la Información Pública"),'6.Valoración Control Corrupción'!I32,"No Aplica"))</f>
        <v/>
      </c>
      <c r="W32" s="31" t="str">
        <f>IF($H$30="","",
IF(OR($H$30="Corrupción",$H$30="Lavado de Activos",$H$30="Financiación del Terrorismo",$H$30="Corrupción en Trámites, OPAs y Consultas de Acceso a la Información Pública"),'6.Valoración Control Corrupción'!J32,"No Aplica"))</f>
        <v/>
      </c>
      <c r="X32" s="24" t="str">
        <f>IF($H$30="","",
IF(OR($H$30="Corrupción",$H$30="Lavado de Activos",$H$30="Financiación del Terrorismo",$H$30="Trámites, OPAs y Consultas de Acceso a la Información Pública"),"No Aplica",'5. Valoración de Controles'!I32))</f>
        <v/>
      </c>
      <c r="Y32" s="24" t="str">
        <f>IF($H$30="","",
IF(OR($H$30="Corrupción",$H$30="Lavado de Activos",$H$30="Financiación del Terrorismo",$H$30="Trámites, OPAs y Consultas de Acceso a la Información Pública"),"No Aplica",'5. Valoración de Controles'!J32))</f>
        <v/>
      </c>
      <c r="Z32" s="24" t="str">
        <f>IF($H$30="","",
IF(OR($H$30="Corrupción",$H$30="Lavado de Activos",$H$30="Financiación del Terrorismo",$H$30="Trámites, OPAs y Consultas de Acceso a la Información Pública"),"No Aplica",'5. Valoración de Controles'!K32))</f>
        <v/>
      </c>
      <c r="AA32" s="24" t="str">
        <f>IF($H$30="","",
IF(OR($H$30="Corrupción",$H$30="Lavado de Activos",$H$30="Financiación del Terrorismo",$H$30="Trámites, OPAs y Consultas de Acceso a la Información Pública"),"No Aplica",'5. Valoración de Controles'!L32))</f>
        <v/>
      </c>
      <c r="AB32" s="24" t="str">
        <f>IF($H$30="","",
IF(OR($H$30="Corrupción",$H$30="Lavado de Activos",$H$30="Financiación del Terrorismo",$H$30="Trámites, OPAs y Consultas de Acceso a la Información Pública"),"No Aplica",'5. Valoración de Controles'!M32))</f>
        <v/>
      </c>
      <c r="AC32" s="24" t="str">
        <f>IF($H$30="","",
IF(OR($H$30="Corrupción",$H$30="Lavado de Activos",$H$30="Financiación del Terrorismo",$H$30="Trámites, OPAs y Consultas de Acceso a la Información Pública"),"No Aplica",'5. Valoración de Controles'!N32))</f>
        <v/>
      </c>
      <c r="AD32" s="24" t="str">
        <f>IF($H$30="","",
IF(OR($H$30="Corrupción",$H$30="Lavado de Activos",$H$30="Financiación del Terrorismo",$H$30="Trámites, OPAs y Consultas de Acceso a la Información Pública"),"No Aplica",'5. Valoración de Controles'!O32))</f>
        <v/>
      </c>
      <c r="AE32" s="24" t="str">
        <f>IF($H$30="","",
IF(OR($H$30="Corrupción",$H$30="Lavado de Activos",$H$30="Financiación del Terrorismo",$H$30="Trámites, OPAs y Consultas de Acceso a la Información Pública"),"No Aplica",'5. Valoración de Controles'!P32))</f>
        <v/>
      </c>
      <c r="AF32" s="24" t="str">
        <f>IF($H$30="","",
IF(OR($H$30="Corrupción",$H$30="Lavado de Activos",$H$30="Financiación del Terrorismo",$H$30="Trámites, OPAs y Consultas de Acceso a la Información Pública"),"No Aplica",'5. Valoración de Controles'!Q32))</f>
        <v/>
      </c>
      <c r="AG32" s="25"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0">
        <v>9</v>
      </c>
      <c r="B33" s="85" t="str">
        <f>'2. Identificación del Riesgo'!B33:B35</f>
        <v/>
      </c>
      <c r="C33" s="85" t="str">
        <f>IF('2. Identificación del Riesgo'!C33:C35="","",'2. Identificación del Riesgo'!C33:C35)</f>
        <v/>
      </c>
      <c r="D33" s="85" t="str">
        <f>IF('2. Identificación del Riesgo'!D33:D35="","",'2. Identificación del Riesgo'!D33:D35)</f>
        <v/>
      </c>
      <c r="E33" s="85" t="str">
        <f>IF('2. Identificación del Riesgo'!E33:E35="","",'2. Identificación del Riesgo'!E33:E35)</f>
        <v/>
      </c>
      <c r="F33" s="85" t="str">
        <f>IF('2. Identificación del Riesgo'!F33:F35="","",'2. Identificación del Riesgo'!F33:F35)</f>
        <v/>
      </c>
      <c r="G33" s="85" t="str">
        <f>IF('2. Identificación del Riesgo'!G33:G35="","",'2. Identificación del Riesgo'!G33:G35)</f>
        <v/>
      </c>
      <c r="H33" s="85" t="str">
        <f>IF('2. Identificación del Riesgo'!H33:H35="","",'2. Identificación del Riesgo'!H33:H35)</f>
        <v/>
      </c>
      <c r="I33" s="85" t="str">
        <f>IF('2. Identificación del Riesgo'!I33:I35="","",'2. Identificación del Riesgo'!I33:I35)</f>
        <v/>
      </c>
      <c r="J33" s="85" t="str">
        <f>IF('2. Identificación del Riesgo'!J33:J35="","",'2. Identificación del Riesgo'!J33:J35)</f>
        <v/>
      </c>
      <c r="K33" s="86" t="str">
        <f>'2. Identificación del Riesgo'!K33:K35</f>
        <v/>
      </c>
      <c r="L33" s="87" t="str">
        <f>'2. Identificación del Riesgo'!L33:L35</f>
        <v/>
      </c>
      <c r="M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6" t="str">
        <f>'2. Identificación del Riesgo'!N33:N35</f>
        <v/>
      </c>
      <c r="O33" s="87" t="str">
        <f>'2. Identificación del Riesgo'!O33:O35</f>
        <v/>
      </c>
      <c r="P33" s="82" t="str">
        <f>'2. Identificación del Riesgo'!P33:P35</f>
        <v/>
      </c>
      <c r="Q33" s="31" t="str">
        <f>IF($H$33="","",
IF(OR($H$33="Corrupción",$H$33="Lavado de Activos",$H$33="Financiación del Terrorismo",$H$33="Corrupción en Trámites, OPAs y Consultas de Acceso a la Información Pública"),"No Aplica",'5. Valoración de Controles'!H33))</f>
        <v/>
      </c>
      <c r="R33" s="31" t="str">
        <f>IF($H$33="","",
IF(OR($H$33="Corrupción",$H$33="Lavado de Activos",$H$33="Financiación del Terrorismo",$H$33="Corrupción en Trámites, OPAs y Consultas de Acceso a la Información Pública"),'6.Valoración Control Corrupción'!E33,"No Aplica"))</f>
        <v/>
      </c>
      <c r="S33" s="31" t="str">
        <f>IF($H$33="","",
IF(OR($H$33="Corrupción",$H$33="Lavado de Activos",$H$33="Financiación del Terrorismo",$H$33="Corrupción en Trámites, OPAs y Consultas de Acceso a la Información Pública"),'6.Valoración Control Corrupción'!F33,"No Aplica"))</f>
        <v/>
      </c>
      <c r="T33" s="31" t="str">
        <f>IF($H$33="","",
IF(OR($H$33="Corrupción",$H$33="Lavado de Activos",$H$33="Financiación del Terrorismo",$H$33="Corrupción en Trámites, OPAs y Consultas de Acceso a la Información Pública"),'6.Valoración Control Corrupción'!G33,"No Aplica"))</f>
        <v/>
      </c>
      <c r="U33" s="31" t="str">
        <f>IF($H$33="","",
IF(OR($H$33="Corrupción",$H$33="Lavado de Activos",$H$33="Financiación del Terrorismo",$H$33="Corrupción en Trámites, OPAs y Consultas de Acceso a la Información Pública"),'6.Valoración Control Corrupción'!H33,"No Aplica"))</f>
        <v/>
      </c>
      <c r="V33" s="31" t="str">
        <f>IF($H$33="","",
IF(OR($H$33="Corrupción",$H$33="Lavado de Activos",$H$33="Financiación del Terrorismo",$H$33="Corrupción en Trámites, OPAs y Consultas de Acceso a la Información Pública"),'6.Valoración Control Corrupción'!I33,"No Aplica"))</f>
        <v/>
      </c>
      <c r="W33" s="31" t="str">
        <f>IF($H$33="","",
IF(OR($H$33="Corrupción",$H$33="Lavado de Activos",$H$33="Financiación del Terrorismo",$H$33="Corrupción en Trámites, OPAs y Consultas de Acceso a la Información Pública"),'6.Valoración Control Corrupción'!J33,"No Aplica"))</f>
        <v/>
      </c>
      <c r="X33" s="24" t="str">
        <f>IF($H$33="","",
IF(OR($H$33="Corrupción",$H$33="Lavado de Activos",$H$33="Financiación del Terrorismo",$H$33="Trámites, OPAs y Consultas de Acceso a la Información Pública"),"No Aplica",'5. Valoración de Controles'!I33))</f>
        <v/>
      </c>
      <c r="Y33" s="24" t="str">
        <f>IF($H$33="","",
IF(OR($H$33="Corrupción",$H$33="Lavado de Activos",$H$33="Financiación del Terrorismo",$H$33="Trámites, OPAs y Consultas de Acceso a la Información Pública"),"No Aplica",'5. Valoración de Controles'!J33))</f>
        <v/>
      </c>
      <c r="Z33" s="24" t="str">
        <f>IF($H$33="","",
IF(OR($H$33="Corrupción",$H$33="Lavado de Activos",$H$33="Financiación del Terrorismo",$H$33="Trámites, OPAs y Consultas de Acceso a la Información Pública"),"No Aplica",'5. Valoración de Controles'!K33))</f>
        <v/>
      </c>
      <c r="AA33" s="24" t="str">
        <f>IF($H$33="","",
IF(OR($H$33="Corrupción",$H$33="Lavado de Activos",$H$33="Financiación del Terrorismo",$H$33="Trámites, OPAs y Consultas de Acceso a la Información Pública"),"No Aplica",'5. Valoración de Controles'!L33))</f>
        <v/>
      </c>
      <c r="AB33" s="24" t="str">
        <f>IF($H$33="","",
IF(OR($H$33="Corrupción",$H$33="Lavado de Activos",$H$33="Financiación del Terrorismo",$H$33="Trámites, OPAs y Consultas de Acceso a la Información Pública"),"No Aplica",'5. Valoración de Controles'!M33))</f>
        <v/>
      </c>
      <c r="AC33" s="24" t="str">
        <f>IF($H$33="","",
IF(OR($H$33="Corrupción",$H$33="Lavado de Activos",$H$33="Financiación del Terrorismo",$H$33="Trámites, OPAs y Consultas de Acceso a la Información Pública"),"No Aplica",'5. Valoración de Controles'!N33))</f>
        <v/>
      </c>
      <c r="AD33" s="24" t="str">
        <f>IF($H$33="","",
IF(OR($H$33="Corrupción",$H$33="Lavado de Activos",$H$33="Financiación del Terrorismo",$H$33="Trámites, OPAs y Consultas de Acceso a la Información Pública"),"No Aplica",'5. Valoración de Controles'!O33))</f>
        <v/>
      </c>
      <c r="AE33" s="24" t="str">
        <f>IF($H$33="","",
IF(OR($H$33="Corrupción",$H$33="Lavado de Activos",$H$33="Financiación del Terrorismo",$H$33="Trámites, OPAs y Consultas de Acceso a la Información Pública"),"No Aplica",'5. Valoración de Controles'!P33))</f>
        <v/>
      </c>
      <c r="AF33" s="24" t="str">
        <f>IF($H$33="","",
IF(OR($H$33="Corrupción",$H$33="Lavado de Activos",$H$33="Financiación del Terrorismo",$H$33="Trámites, OPAs y Consultas de Acceso a la Información Pública"),"No Aplica",'5. Valoración de Controles'!Q33))</f>
        <v/>
      </c>
      <c r="AG33" s="25" t="str">
        <f>IF($H$33="","",
IF(OR($H$33="Corrupción",$H$33="Lavado de Activos",$H$33="Financiación del Terrorismo",$H$33="Corrupción en Trámites, OPAs y Consultas de Acceso a la Información Pública"),"No Aplica",'5. Valoración de Controles'!R33))</f>
        <v/>
      </c>
      <c r="AH33" s="8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8"/>
      <c r="AN33" s="10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2"/>
      <c r="AQ33" s="112" t="str">
        <f>IF(AO33="","","∑ Peso porcentual de cada acción definida")</f>
        <v/>
      </c>
      <c r="AR33" s="85"/>
      <c r="AS33" s="3"/>
      <c r="AT33" s="3"/>
      <c r="AU33" s="3"/>
      <c r="AV33" s="3"/>
      <c r="AW33" s="3"/>
      <c r="AX33" s="3"/>
      <c r="AY33" s="3"/>
      <c r="AZ33" s="3"/>
      <c r="BA33" s="3"/>
      <c r="BB33" s="3"/>
      <c r="BC33" s="3"/>
      <c r="BD33" s="3"/>
      <c r="BE33" s="3"/>
      <c r="BF33" s="3"/>
      <c r="BG33" s="3"/>
      <c r="BH33" s="3"/>
      <c r="BI33" s="3"/>
      <c r="BJ33" s="3"/>
      <c r="BK33" s="3"/>
      <c r="BL33" s="3"/>
    </row>
    <row r="34" spans="1:64" ht="31.5" customHeight="1">
      <c r="A34" s="83"/>
      <c r="B34" s="83"/>
      <c r="C34" s="83"/>
      <c r="D34" s="83"/>
      <c r="E34" s="83"/>
      <c r="F34" s="83"/>
      <c r="G34" s="83"/>
      <c r="H34" s="83"/>
      <c r="I34" s="83"/>
      <c r="J34" s="83"/>
      <c r="K34" s="83"/>
      <c r="L34" s="83"/>
      <c r="M34" s="83"/>
      <c r="N34" s="83"/>
      <c r="O34" s="83"/>
      <c r="P34" s="83"/>
      <c r="Q34" s="31" t="str">
        <f>IF($H$33="","",
IF(OR($H$33="Corrupción",$H$33="Lavado de Activos",$H$33="Financiación del Terrorismo",$H$33="Corrupción en Trámites, OPAs y Consultas de Acceso a la Información Pública"),"No Aplica",'5. Valoración de Controles'!H34))</f>
        <v/>
      </c>
      <c r="R34" s="31" t="str">
        <f>IF($H$33="","",
IF(OR($H$33="Corrupción",$H$33="Lavado de Activos",$H$33="Financiación del Terrorismo",$H$33="Corrupción en Trámites, OPAs y Consultas de Acceso a la Información Pública"),'6.Valoración Control Corrupción'!E34,"No Aplica"))</f>
        <v/>
      </c>
      <c r="S34" s="31" t="str">
        <f>IF($H$33="","",
IF(OR($H$33="Corrupción",$H$33="Lavado de Activos",$H$33="Financiación del Terrorismo",$H$33="Corrupción en Trámites, OPAs y Consultas de Acceso a la Información Pública"),'6.Valoración Control Corrupción'!F34,"No Aplica"))</f>
        <v/>
      </c>
      <c r="T34" s="31" t="str">
        <f>IF($H$33="","",
IF(OR($H$33="Corrupción",$H$33="Lavado de Activos",$H$33="Financiación del Terrorismo",$H$33="Corrupción en Trámites, OPAs y Consultas de Acceso a la Información Pública"),'6.Valoración Control Corrupción'!G34,"No Aplica"))</f>
        <v/>
      </c>
      <c r="U34" s="31" t="str">
        <f>IF($H$33="","",
IF(OR($H$33="Corrupción",$H$33="Lavado de Activos",$H$33="Financiación del Terrorismo",$H$33="Corrupción en Trámites, OPAs y Consultas de Acceso a la Información Pública"),'6.Valoración Control Corrupción'!H34,"No Aplica"))</f>
        <v/>
      </c>
      <c r="V34" s="31" t="str">
        <f>IF($H$33="","",
IF(OR($H$33="Corrupción",$H$33="Lavado de Activos",$H$33="Financiación del Terrorismo",$H$33="Corrupción en Trámites, OPAs y Consultas de Acceso a la Información Pública"),'6.Valoración Control Corrupción'!I34,"No Aplica"))</f>
        <v/>
      </c>
      <c r="W34" s="31" t="str">
        <f>IF($H$33="","",
IF(OR($H$33="Corrupción",$H$33="Lavado de Activos",$H$33="Financiación del Terrorismo",$H$33="Corrupción en Trámites, OPAs y Consultas de Acceso a la Información Pública"),'6.Valoración Control Corrupción'!J34,"No Aplica"))</f>
        <v/>
      </c>
      <c r="X34" s="24" t="str">
        <f>IF($H$33="","",
IF(OR($H$33="Corrupción",$H$33="Lavado de Activos",$H$33="Financiación del Terrorismo",$H$33="Trámites, OPAs y Consultas de Acceso a la Información Pública"),"No Aplica",'5. Valoración de Controles'!I34))</f>
        <v/>
      </c>
      <c r="Y34" s="24" t="str">
        <f>IF($H$33="","",
IF(OR($H$33="Corrupción",$H$33="Lavado de Activos",$H$33="Financiación del Terrorismo",$H$33="Trámites, OPAs y Consultas de Acceso a la Información Pública"),"No Aplica",'5. Valoración de Controles'!J34))</f>
        <v/>
      </c>
      <c r="Z34" s="24" t="str">
        <f>IF($H$33="","",
IF(OR($H$33="Corrupción",$H$33="Lavado de Activos",$H$33="Financiación del Terrorismo",$H$33="Trámites, OPAs y Consultas de Acceso a la Información Pública"),"No Aplica",'5. Valoración de Controles'!K34))</f>
        <v/>
      </c>
      <c r="AA34" s="24" t="str">
        <f>IF($H$33="","",
IF(OR($H$33="Corrupción",$H$33="Lavado de Activos",$H$33="Financiación del Terrorismo",$H$33="Trámites, OPAs y Consultas de Acceso a la Información Pública"),"No Aplica",'5. Valoración de Controles'!L34))</f>
        <v/>
      </c>
      <c r="AB34" s="24" t="str">
        <f>IF($H$33="","",
IF(OR($H$33="Corrupción",$H$33="Lavado de Activos",$H$33="Financiación del Terrorismo",$H$33="Trámites, OPAs y Consultas de Acceso a la Información Pública"),"No Aplica",'5. Valoración de Controles'!M34))</f>
        <v/>
      </c>
      <c r="AC34" s="24" t="str">
        <f>IF($H$33="","",
IF(OR($H$33="Corrupción",$H$33="Lavado de Activos",$H$33="Financiación del Terrorismo",$H$33="Trámites, OPAs y Consultas de Acceso a la Información Pública"),"No Aplica",'5. Valoración de Controles'!N34))</f>
        <v/>
      </c>
      <c r="AD34" s="24" t="str">
        <f>IF($H$33="","",
IF(OR($H$33="Corrupción",$H$33="Lavado de Activos",$H$33="Financiación del Terrorismo",$H$33="Trámites, OPAs y Consultas de Acceso a la Información Pública"),"No Aplica",'5. Valoración de Controles'!O34))</f>
        <v/>
      </c>
      <c r="AE34" s="24" t="str">
        <f>IF($H$33="","",
IF(OR($H$33="Corrupción",$H$33="Lavado de Activos",$H$33="Financiación del Terrorismo",$H$33="Trámites, OPAs y Consultas de Acceso a la Información Pública"),"No Aplica",'5. Valoración de Controles'!P34))</f>
        <v/>
      </c>
      <c r="AF34" s="24" t="str">
        <f>IF($H$33="","",
IF(OR($H$33="Corrupción",$H$33="Lavado de Activos",$H$33="Financiación del Terrorismo",$H$33="Trámites, OPAs y Consultas de Acceso a la Información Pública"),"No Aplica",'5. Valoración de Controles'!Q34))</f>
        <v/>
      </c>
      <c r="AG34" s="25" t="str">
        <f>IF($H$33="","",
IF(OR($H$33="Corrupción",$H$33="Lavado de Activos",$H$33="Financiación del Terrorismo",$H$33="Corrupción en Trámites, OPAs y Consultas de Acceso a la Información Pública"),"No Aplica",'5. Valoración de Controles'!R34))</f>
        <v/>
      </c>
      <c r="AH34" s="83"/>
      <c r="AI34" s="83"/>
      <c r="AJ34" s="83"/>
      <c r="AK34" s="83"/>
      <c r="AL34" s="83"/>
      <c r="AM34" s="83"/>
      <c r="AN34" s="83"/>
      <c r="AO34" s="83"/>
      <c r="AP34" s="83"/>
      <c r="AQ34" s="83"/>
      <c r="AR34" s="83"/>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31" t="str">
        <f>IF($H$33="","",
IF(OR($H$33="Corrupción",$H$33="Lavado de Activos",$H$33="Financiación del Terrorismo",$H$33="Corrupción en Trámites, OPAs y Consultas de Acceso a la Información Pública"),"No Aplica",'5. Valoración de Controles'!H35))</f>
        <v/>
      </c>
      <c r="R35" s="31" t="str">
        <f>IF($H$33="","",
IF(OR($H$33="Corrupción",$H$33="Lavado de Activos",$H$33="Financiación del Terrorismo",$H$33="Corrupción en Trámites, OPAs y Consultas de Acceso a la Información Pública"),'6.Valoración Control Corrupción'!E35,"No Aplica"))</f>
        <v/>
      </c>
      <c r="S35" s="31" t="str">
        <f>IF($H$33="","",
IF(OR($H$33="Corrupción",$H$33="Lavado de Activos",$H$33="Financiación del Terrorismo",$H$33="Corrupción en Trámites, OPAs y Consultas de Acceso a la Información Pública"),'6.Valoración Control Corrupción'!F35,"No Aplica"))</f>
        <v/>
      </c>
      <c r="T35" s="31" t="str">
        <f>IF($H$33="","",
IF(OR($H$33="Corrupción",$H$33="Lavado de Activos",$H$33="Financiación del Terrorismo",$H$33="Corrupción en Trámites, OPAs y Consultas de Acceso a la Información Pública"),'6.Valoración Control Corrupción'!G35,"No Aplica"))</f>
        <v/>
      </c>
      <c r="U35" s="31" t="str">
        <f>IF($H$33="","",
IF(OR($H$33="Corrupción",$H$33="Lavado de Activos",$H$33="Financiación del Terrorismo",$H$33="Corrupción en Trámites, OPAs y Consultas de Acceso a la Información Pública"),'6.Valoración Control Corrupción'!H35,"No Aplica"))</f>
        <v/>
      </c>
      <c r="V35" s="31" t="str">
        <f>IF($H$33="","",
IF(OR($H$33="Corrupción",$H$33="Lavado de Activos",$H$33="Financiación del Terrorismo",$H$33="Corrupción en Trámites, OPAs y Consultas de Acceso a la Información Pública"),'6.Valoración Control Corrupción'!I35,"No Aplica"))</f>
        <v/>
      </c>
      <c r="W35" s="31" t="str">
        <f>IF($H$33="","",
IF(OR($H$33="Corrupción",$H$33="Lavado de Activos",$H$33="Financiación del Terrorismo",$H$33="Corrupción en Trámites, OPAs y Consultas de Acceso a la Información Pública"),'6.Valoración Control Corrupción'!J35,"No Aplica"))</f>
        <v/>
      </c>
      <c r="X35" s="24" t="str">
        <f>IF($H$33="","",
IF(OR($H$33="Corrupción",$H$33="Lavado de Activos",$H$33="Financiación del Terrorismo",$H$33="Trámites, OPAs y Consultas de Acceso a la Información Pública"),"No Aplica",'5. Valoración de Controles'!I35))</f>
        <v/>
      </c>
      <c r="Y35" s="24" t="str">
        <f>IF($H$33="","",
IF(OR($H$33="Corrupción",$H$33="Lavado de Activos",$H$33="Financiación del Terrorismo",$H$33="Trámites, OPAs y Consultas de Acceso a la Información Pública"),"No Aplica",'5. Valoración de Controles'!J35))</f>
        <v/>
      </c>
      <c r="Z35" s="24" t="str">
        <f>IF($H$33="","",
IF(OR($H$33="Corrupción",$H$33="Lavado de Activos",$H$33="Financiación del Terrorismo",$H$33="Trámites, OPAs y Consultas de Acceso a la Información Pública"),"No Aplica",'5. Valoración de Controles'!K35))</f>
        <v/>
      </c>
      <c r="AA35" s="24" t="str">
        <f>IF($H$33="","",
IF(OR($H$33="Corrupción",$H$33="Lavado de Activos",$H$33="Financiación del Terrorismo",$H$33="Trámites, OPAs y Consultas de Acceso a la Información Pública"),"No Aplica",'5. Valoración de Controles'!L35))</f>
        <v/>
      </c>
      <c r="AB35" s="24" t="str">
        <f>IF($H$33="","",
IF(OR($H$33="Corrupción",$H$33="Lavado de Activos",$H$33="Financiación del Terrorismo",$H$33="Trámites, OPAs y Consultas de Acceso a la Información Pública"),"No Aplica",'5. Valoración de Controles'!M35))</f>
        <v/>
      </c>
      <c r="AC35" s="24" t="str">
        <f>IF($H$33="","",
IF(OR($H$33="Corrupción",$H$33="Lavado de Activos",$H$33="Financiación del Terrorismo",$H$33="Trámites, OPAs y Consultas de Acceso a la Información Pública"),"No Aplica",'5. Valoración de Controles'!N35))</f>
        <v/>
      </c>
      <c r="AD35" s="24" t="str">
        <f>IF($H$33="","",
IF(OR($H$33="Corrupción",$H$33="Lavado de Activos",$H$33="Financiación del Terrorismo",$H$33="Trámites, OPAs y Consultas de Acceso a la Información Pública"),"No Aplica",'5. Valoración de Controles'!O35))</f>
        <v/>
      </c>
      <c r="AE35" s="24" t="str">
        <f>IF($H$33="","",
IF(OR($H$33="Corrupción",$H$33="Lavado de Activos",$H$33="Financiación del Terrorismo",$H$33="Trámites, OPAs y Consultas de Acceso a la Información Pública"),"No Aplica",'5. Valoración de Controles'!P35))</f>
        <v/>
      </c>
      <c r="AF35" s="24" t="str">
        <f>IF($H$33="","",
IF(OR($H$33="Corrupción",$H$33="Lavado de Activos",$H$33="Financiación del Terrorismo",$H$33="Trámites, OPAs y Consultas de Acceso a la Información Pública"),"No Aplica",'5. Valoración de Controles'!Q35))</f>
        <v/>
      </c>
      <c r="AG35" s="25"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0">
        <v>10</v>
      </c>
      <c r="B36" s="85" t="str">
        <f>'2. Identificación del Riesgo'!B36:B38</f>
        <v/>
      </c>
      <c r="C36" s="85" t="str">
        <f>IF('2. Identificación del Riesgo'!C36:C38="","",'2. Identificación del Riesgo'!C36:C38)</f>
        <v/>
      </c>
      <c r="D36" s="85" t="str">
        <f>IF('2. Identificación del Riesgo'!D36:D38="","",'2. Identificación del Riesgo'!D36:D38)</f>
        <v/>
      </c>
      <c r="E36" s="85" t="str">
        <f>IF('2. Identificación del Riesgo'!E36:E38="","",'2. Identificación del Riesgo'!E36:E38)</f>
        <v/>
      </c>
      <c r="F36" s="85" t="str">
        <f>IF('2. Identificación del Riesgo'!F36:F38="","",'2. Identificación del Riesgo'!F36:F38)</f>
        <v/>
      </c>
      <c r="G36" s="85" t="str">
        <f>IF('2. Identificación del Riesgo'!G36:G38="","",'2. Identificación del Riesgo'!G36:G38)</f>
        <v/>
      </c>
      <c r="H36" s="85" t="str">
        <f>IF('2. Identificación del Riesgo'!H36:H38="","",'2. Identificación del Riesgo'!H36:H38)</f>
        <v/>
      </c>
      <c r="I36" s="85" t="str">
        <f>IF('2. Identificación del Riesgo'!I36:I38="","",'2. Identificación del Riesgo'!I36:I38)</f>
        <v/>
      </c>
      <c r="J36" s="85" t="str">
        <f>IF('2. Identificación del Riesgo'!J36:J38="","",'2. Identificación del Riesgo'!J36:J38)</f>
        <v/>
      </c>
      <c r="K36" s="86" t="str">
        <f>'2. Identificación del Riesgo'!K36:K38</f>
        <v/>
      </c>
      <c r="L36" s="87" t="str">
        <f>'2. Identificación del Riesgo'!L36:L38</f>
        <v/>
      </c>
      <c r="M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6" t="str">
        <f>'2. Identificación del Riesgo'!N36:N38</f>
        <v/>
      </c>
      <c r="O36" s="87" t="str">
        <f>'2. Identificación del Riesgo'!O36:O38</f>
        <v/>
      </c>
      <c r="P36" s="82" t="str">
        <f>'2. Identificación del Riesgo'!P36:P38</f>
        <v/>
      </c>
      <c r="Q36" s="31" t="str">
        <f>IF($H$36="","",
IF(OR($H$36="Corrupción",$H$36="Lavado de Activos",$H$36="Financiación del Terrorismo",$H$36="Corrupción en Trámites, OPAs y Consultas de Acceso a la Información Pública"),"No Aplica",'5. Valoración de Controles'!H36))</f>
        <v/>
      </c>
      <c r="R36" s="31" t="str">
        <f>IF($H$36="","",
IF(OR($H$36="Corrupción",$H$36="Lavado de Activos",$H$36="Financiación del Terrorismo",$H$36="Corrupción en Trámites, OPAs y Consultas de Acceso a la Información Pública"),'6.Valoración Control Corrupción'!E36,"No Aplica"))</f>
        <v/>
      </c>
      <c r="S36" s="31" t="str">
        <f>IF($H$36="","",
IF(OR($H$36="Corrupción",$H$36="Lavado de Activos",$H$36="Financiación del Terrorismo",$H$36="Corrupción en Trámites, OPAs y Consultas de Acceso a la Información Pública"),'6.Valoración Control Corrupción'!F36,"No Aplica"))</f>
        <v/>
      </c>
      <c r="T36" s="31" t="str">
        <f>IF($H$36="","",
IF(OR($H$36="Corrupción",$H$36="Lavado de Activos",$H$36="Financiación del Terrorismo",$H$36="Corrupción en Trámites, OPAs y Consultas de Acceso a la Información Pública"),'6.Valoración Control Corrupción'!G36,"No Aplica"))</f>
        <v/>
      </c>
      <c r="U36" s="31" t="str">
        <f>IF($H$36="","",
IF(OR($H$36="Corrupción",$H$36="Lavado de Activos",$H$36="Financiación del Terrorismo",$H$36="Corrupción en Trámites, OPAs y Consultas de Acceso a la Información Pública"),'6.Valoración Control Corrupción'!H36,"No Aplica"))</f>
        <v/>
      </c>
      <c r="V36" s="31" t="str">
        <f>IF($H$36="","",
IF(OR($H$36="Corrupción",$H$36="Lavado de Activos",$H$36="Financiación del Terrorismo",$H$36="Corrupción en Trámites, OPAs y Consultas de Acceso a la Información Pública"),'6.Valoración Control Corrupción'!I36,"No Aplica"))</f>
        <v/>
      </c>
      <c r="W36" s="31" t="str">
        <f>IF($H$36="","",
IF(OR($H$36="Corrupción",$H$36="Lavado de Activos",$H$36="Financiación del Terrorismo",$H$36="Corrupción en Trámites, OPAs y Consultas de Acceso a la Información Pública"),'6.Valoración Control Corrupción'!J36,"No Aplica"))</f>
        <v/>
      </c>
      <c r="X36" s="24" t="str">
        <f>IF($H$36="","",
IF(OR($H$36="Corrupción",$H$36="Lavado de Activos",$H$36="Financiación del Terrorismo",$H$36="Trámites, OPAs y Consultas de Acceso a la Información Pública"),"No Aplica",'5. Valoración de Controles'!I36))</f>
        <v/>
      </c>
      <c r="Y36" s="24" t="str">
        <f>IF($H$36="","",
IF(OR($H$36="Corrupción",$H$36="Lavado de Activos",$H$36="Financiación del Terrorismo",$H$36="Trámites, OPAs y Consultas de Acceso a la Información Pública"),"No Aplica",'5. Valoración de Controles'!J36))</f>
        <v/>
      </c>
      <c r="Z36" s="24" t="str">
        <f>IF($H$36="","",
IF(OR($H$36="Corrupción",$H$36="Lavado de Activos",$H$36="Financiación del Terrorismo",$H$36="Trámites, OPAs y Consultas de Acceso a la Información Pública"),"No Aplica",'5. Valoración de Controles'!K36))</f>
        <v/>
      </c>
      <c r="AA36" s="24" t="str">
        <f>IF($H$36="","",
IF(OR($H$36="Corrupción",$H$36="Lavado de Activos",$H$36="Financiación del Terrorismo",$H$36="Trámites, OPAs y Consultas de Acceso a la Información Pública"),"No Aplica",'5. Valoración de Controles'!L36))</f>
        <v/>
      </c>
      <c r="AB36" s="24" t="str">
        <f>IF($H$36="","",
IF(OR($H$36="Corrupción",$H$36="Lavado de Activos",$H$36="Financiación del Terrorismo",$H$36="Trámites, OPAs y Consultas de Acceso a la Información Pública"),"No Aplica",'5. Valoración de Controles'!M36))</f>
        <v/>
      </c>
      <c r="AC36" s="24" t="str">
        <f>IF($H$36="","",
IF(OR($H$36="Corrupción",$H$36="Lavado de Activos",$H$36="Financiación del Terrorismo",$H$36="Trámites, OPAs y Consultas de Acceso a la Información Pública"),"No Aplica",'5. Valoración de Controles'!N36))</f>
        <v/>
      </c>
      <c r="AD36" s="24" t="str">
        <f>IF($H$36="","",
IF(OR($H$36="Corrupción",$H$36="Lavado de Activos",$H$36="Financiación del Terrorismo",$H$36="Trámites, OPAs y Consultas de Acceso a la Información Pública"),"No Aplica",'5. Valoración de Controles'!O36))</f>
        <v/>
      </c>
      <c r="AE36" s="24" t="str">
        <f>IF($H$36="","",
IF(OR($H$36="Corrupción",$H$36="Lavado de Activos",$H$36="Financiación del Terrorismo",$H$36="Trámites, OPAs y Consultas de Acceso a la Información Pública"),"No Aplica",'5. Valoración de Controles'!P36))</f>
        <v/>
      </c>
      <c r="AF36" s="24" t="str">
        <f>IF($H$36="","",
IF(OR($H$36="Corrupción",$H$36="Lavado de Activos",$H$36="Financiación del Terrorismo",$H$36="Trámites, OPAs y Consultas de Acceso a la Información Pública"),"No Aplica",'5. Valoración de Controles'!Q36))</f>
        <v/>
      </c>
      <c r="AG36" s="25" t="str">
        <f>IF($H$36="","",
IF(OR($H$36="Corrupción",$H$36="Lavado de Activos",$H$36="Financiación del Terrorismo",$H$36="Corrupción en Trámites, OPAs y Consultas de Acceso a la Información Pública"),"No Aplica",'5. Valoración de Controles'!R36))</f>
        <v/>
      </c>
      <c r="AH36" s="8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8"/>
      <c r="AN36" s="10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2"/>
      <c r="AQ36" s="112" t="str">
        <f>IF(AO36="","","∑ Peso porcentual de cada acción definida")</f>
        <v/>
      </c>
      <c r="AR36" s="85"/>
      <c r="AS36" s="3"/>
      <c r="AT36" s="3"/>
      <c r="AU36" s="3"/>
      <c r="AV36" s="3"/>
      <c r="AW36" s="3"/>
      <c r="AX36" s="3"/>
      <c r="AY36" s="3"/>
      <c r="AZ36" s="3"/>
      <c r="BA36" s="3"/>
      <c r="BB36" s="3"/>
      <c r="BC36" s="3"/>
      <c r="BD36" s="3"/>
      <c r="BE36" s="3"/>
      <c r="BF36" s="3"/>
      <c r="BG36" s="3"/>
      <c r="BH36" s="3"/>
      <c r="BI36" s="3"/>
      <c r="BJ36" s="3"/>
      <c r="BK36" s="3"/>
      <c r="BL36" s="3"/>
    </row>
    <row r="37" spans="1:64" ht="31.5" customHeight="1">
      <c r="A37" s="83"/>
      <c r="B37" s="83"/>
      <c r="C37" s="83"/>
      <c r="D37" s="83"/>
      <c r="E37" s="83"/>
      <c r="F37" s="83"/>
      <c r="G37" s="83"/>
      <c r="H37" s="83"/>
      <c r="I37" s="83"/>
      <c r="J37" s="83"/>
      <c r="K37" s="83"/>
      <c r="L37" s="83"/>
      <c r="M37" s="83"/>
      <c r="N37" s="83"/>
      <c r="O37" s="83"/>
      <c r="P37" s="83"/>
      <c r="Q37" s="31" t="str">
        <f>IF($H$36="","",
IF(OR($H$36="Corrupción",$H$36="Lavado de Activos",$H$36="Financiación del Terrorismo",$H$36="Corrupción en Trámites, OPAs y Consultas de Acceso a la Información Pública"),"No Aplica",'5. Valoración de Controles'!H37))</f>
        <v/>
      </c>
      <c r="R37" s="31" t="str">
        <f>IF($H$36="","",
IF(OR($H$36="Corrupción",$H$36="Lavado de Activos",$H$36="Financiación del Terrorismo",$H$36="Corrupción en Trámites, OPAs y Consultas de Acceso a la Información Pública"),'6.Valoración Control Corrupción'!E37,"No Aplica"))</f>
        <v/>
      </c>
      <c r="S37" s="31" t="str">
        <f>IF($H$36="","",
IF(OR($H$36="Corrupción",$H$36="Lavado de Activos",$H$36="Financiación del Terrorismo",$H$36="Corrupción en Trámites, OPAs y Consultas de Acceso a la Información Pública"),'6.Valoración Control Corrupción'!F37,"No Aplica"))</f>
        <v/>
      </c>
      <c r="T37" s="31" t="str">
        <f>IF($H$36="","",
IF(OR($H$36="Corrupción",$H$36="Lavado de Activos",$H$36="Financiación del Terrorismo",$H$36="Corrupción en Trámites, OPAs y Consultas de Acceso a la Información Pública"),'6.Valoración Control Corrupción'!G37,"No Aplica"))</f>
        <v/>
      </c>
      <c r="U37" s="31" t="str">
        <f>IF($H$36="","",
IF(OR($H$36="Corrupción",$H$36="Lavado de Activos",$H$36="Financiación del Terrorismo",$H$36="Corrupción en Trámites, OPAs y Consultas de Acceso a la Información Pública"),'6.Valoración Control Corrupción'!H37,"No Aplica"))</f>
        <v/>
      </c>
      <c r="V37" s="31" t="str">
        <f>IF($H$36="","",
IF(OR($H$36="Corrupción",$H$36="Lavado de Activos",$H$36="Financiación del Terrorismo",$H$36="Corrupción en Trámites, OPAs y Consultas de Acceso a la Información Pública"),'6.Valoración Control Corrupción'!I37,"No Aplica"))</f>
        <v/>
      </c>
      <c r="W37" s="31" t="str">
        <f>IF($H$36="","",
IF(OR($H$36="Corrupción",$H$36="Lavado de Activos",$H$36="Financiación del Terrorismo",$H$36="Corrupción en Trámites, OPAs y Consultas de Acceso a la Información Pública"),'6.Valoración Control Corrupción'!J37,"No Aplica"))</f>
        <v/>
      </c>
      <c r="X37" s="24" t="str">
        <f>IF($H$36="","",
IF(OR($H$36="Corrupción",$H$36="Lavado de Activos",$H$36="Financiación del Terrorismo",$H$36="Trámites, OPAs y Consultas de Acceso a la Información Pública"),"No Aplica",'5. Valoración de Controles'!I37))</f>
        <v/>
      </c>
      <c r="Y37" s="24" t="str">
        <f>IF($H$36="","",
IF(OR($H$36="Corrupción",$H$36="Lavado de Activos",$H$36="Financiación del Terrorismo",$H$36="Trámites, OPAs y Consultas de Acceso a la Información Pública"),"No Aplica",'5. Valoración de Controles'!J37))</f>
        <v/>
      </c>
      <c r="Z37" s="24" t="str">
        <f>IF($H$36="","",
IF(OR($H$36="Corrupción",$H$36="Lavado de Activos",$H$36="Financiación del Terrorismo",$H$36="Trámites, OPAs y Consultas de Acceso a la Información Pública"),"No Aplica",'5. Valoración de Controles'!K37))</f>
        <v/>
      </c>
      <c r="AA37" s="24" t="str">
        <f>IF($H$36="","",
IF(OR($H$36="Corrupción",$H$36="Lavado de Activos",$H$36="Financiación del Terrorismo",$H$36="Trámites, OPAs y Consultas de Acceso a la Información Pública"),"No Aplica",'5. Valoración de Controles'!L37))</f>
        <v/>
      </c>
      <c r="AB37" s="24" t="str">
        <f>IF($H$36="","",
IF(OR($H$36="Corrupción",$H$36="Lavado de Activos",$H$36="Financiación del Terrorismo",$H$36="Trámites, OPAs y Consultas de Acceso a la Información Pública"),"No Aplica",'5. Valoración de Controles'!M37))</f>
        <v/>
      </c>
      <c r="AC37" s="24" t="str">
        <f>IF($H$36="","",
IF(OR($H$36="Corrupción",$H$36="Lavado de Activos",$H$36="Financiación del Terrorismo",$H$36="Trámites, OPAs y Consultas de Acceso a la Información Pública"),"No Aplica",'5. Valoración de Controles'!N37))</f>
        <v/>
      </c>
      <c r="AD37" s="24" t="str">
        <f>IF($H$36="","",
IF(OR($H$36="Corrupción",$H$36="Lavado de Activos",$H$36="Financiación del Terrorismo",$H$36="Trámites, OPAs y Consultas de Acceso a la Información Pública"),"No Aplica",'5. Valoración de Controles'!O37))</f>
        <v/>
      </c>
      <c r="AE37" s="24" t="str">
        <f>IF($H$36="","",
IF(OR($H$36="Corrupción",$H$36="Lavado de Activos",$H$36="Financiación del Terrorismo",$H$36="Trámites, OPAs y Consultas de Acceso a la Información Pública"),"No Aplica",'5. Valoración de Controles'!P37))</f>
        <v/>
      </c>
      <c r="AF37" s="24" t="str">
        <f>IF($H$36="","",
IF(OR($H$36="Corrupción",$H$36="Lavado de Activos",$H$36="Financiación del Terrorismo",$H$36="Trámites, OPAs y Consultas de Acceso a la Información Pública"),"No Aplica",'5. Valoración de Controles'!Q37))</f>
        <v/>
      </c>
      <c r="AG37" s="25" t="str">
        <f>IF($H$36="","",
IF(OR($H$36="Corrupción",$H$36="Lavado de Activos",$H$36="Financiación del Terrorismo",$H$36="Corrupción en Trámites, OPAs y Consultas de Acceso a la Información Pública"),"No Aplica",'5. Valoración de Controles'!R37))</f>
        <v/>
      </c>
      <c r="AH37" s="83"/>
      <c r="AI37" s="83"/>
      <c r="AJ37" s="83"/>
      <c r="AK37" s="83"/>
      <c r="AL37" s="83"/>
      <c r="AM37" s="83"/>
      <c r="AN37" s="83"/>
      <c r="AO37" s="83"/>
      <c r="AP37" s="83"/>
      <c r="AQ37" s="83"/>
      <c r="AR37" s="83"/>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31" t="str">
        <f>IF($H$36="","",
IF(OR($H$36="Corrupción",$H$36="Lavado de Activos",$H$36="Financiación del Terrorismo",$H$36="Corrupción en Trámites, OPAs y Consultas de Acceso a la Información Pública"),"No Aplica",'5. Valoración de Controles'!H38))</f>
        <v/>
      </c>
      <c r="R38" s="31" t="str">
        <f>IF($H$36="","",
IF(OR($H$36="Corrupción",$H$36="Lavado de Activos",$H$36="Financiación del Terrorismo",$H$36="Corrupción en Trámites, OPAs y Consultas de Acceso a la Información Pública"),'6.Valoración Control Corrupción'!E38,"No Aplica"))</f>
        <v/>
      </c>
      <c r="S38" s="31" t="str">
        <f>IF($H$36="","",
IF(OR($H$36="Corrupción",$H$36="Lavado de Activos",$H$36="Financiación del Terrorismo",$H$36="Corrupción en Trámites, OPAs y Consultas de Acceso a la Información Pública"),'6.Valoración Control Corrupción'!F38,"No Aplica"))</f>
        <v/>
      </c>
      <c r="T38" s="31" t="str">
        <f>IF($H$36="","",
IF(OR($H$36="Corrupción",$H$36="Lavado de Activos",$H$36="Financiación del Terrorismo",$H$36="Corrupción en Trámites, OPAs y Consultas de Acceso a la Información Pública"),'6.Valoración Control Corrupción'!G38,"No Aplica"))</f>
        <v/>
      </c>
      <c r="U38" s="31" t="str">
        <f>IF($H$36="","",
IF(OR($H$36="Corrupción",$H$36="Lavado de Activos",$H$36="Financiación del Terrorismo",$H$36="Corrupción en Trámites, OPAs y Consultas de Acceso a la Información Pública"),'6.Valoración Control Corrupción'!H38,"No Aplica"))</f>
        <v/>
      </c>
      <c r="V38" s="31" t="str">
        <f>IF($H$36="","",
IF(OR($H$36="Corrupción",$H$36="Lavado de Activos",$H$36="Financiación del Terrorismo",$H$36="Corrupción en Trámites, OPAs y Consultas de Acceso a la Información Pública"),'6.Valoración Control Corrupción'!I38,"No Aplica"))</f>
        <v/>
      </c>
      <c r="W38" s="31" t="str">
        <f>IF($H$36="","",
IF(OR($H$36="Corrupción",$H$36="Lavado de Activos",$H$36="Financiación del Terrorismo",$H$36="Corrupción en Trámites, OPAs y Consultas de Acceso a la Información Pública"),'6.Valoración Control Corrupción'!J38,"No Aplica"))</f>
        <v/>
      </c>
      <c r="X38" s="24" t="str">
        <f>IF($H$36="","",
IF(OR($H$36="Corrupción",$H$36="Lavado de Activos",$H$36="Financiación del Terrorismo",$H$36="Trámites, OPAs y Consultas de Acceso a la Información Pública"),"No Aplica",'5. Valoración de Controles'!I38))</f>
        <v/>
      </c>
      <c r="Y38" s="24" t="str">
        <f>IF($H$36="","",
IF(OR($H$36="Corrupción",$H$36="Lavado de Activos",$H$36="Financiación del Terrorismo",$H$36="Trámites, OPAs y Consultas de Acceso a la Información Pública"),"No Aplica",'5. Valoración de Controles'!J38))</f>
        <v/>
      </c>
      <c r="Z38" s="24" t="str">
        <f>IF($H$36="","",
IF(OR($H$36="Corrupción",$H$36="Lavado de Activos",$H$36="Financiación del Terrorismo",$H$36="Trámites, OPAs y Consultas de Acceso a la Información Pública"),"No Aplica",'5. Valoración de Controles'!K38))</f>
        <v/>
      </c>
      <c r="AA38" s="24" t="str">
        <f>IF($H$36="","",
IF(OR($H$36="Corrupción",$H$36="Lavado de Activos",$H$36="Financiación del Terrorismo",$H$36="Trámites, OPAs y Consultas de Acceso a la Información Pública"),"No Aplica",'5. Valoración de Controles'!L38))</f>
        <v/>
      </c>
      <c r="AB38" s="24" t="str">
        <f>IF($H$36="","",
IF(OR($H$36="Corrupción",$H$36="Lavado de Activos",$H$36="Financiación del Terrorismo",$H$36="Trámites, OPAs y Consultas de Acceso a la Información Pública"),"No Aplica",'5. Valoración de Controles'!M38))</f>
        <v/>
      </c>
      <c r="AC38" s="24" t="str">
        <f>IF($H$36="","",
IF(OR($H$36="Corrupción",$H$36="Lavado de Activos",$H$36="Financiación del Terrorismo",$H$36="Trámites, OPAs y Consultas de Acceso a la Información Pública"),"No Aplica",'5. Valoración de Controles'!N38))</f>
        <v/>
      </c>
      <c r="AD38" s="24" t="str">
        <f>IF($H$36="","",
IF(OR($H$36="Corrupción",$H$36="Lavado de Activos",$H$36="Financiación del Terrorismo",$H$36="Trámites, OPAs y Consultas de Acceso a la Información Pública"),"No Aplica",'5. Valoración de Controles'!O38))</f>
        <v/>
      </c>
      <c r="AE38" s="24" t="str">
        <f>IF($H$36="","",
IF(OR($H$36="Corrupción",$H$36="Lavado de Activos",$H$36="Financiación del Terrorismo",$H$36="Trámites, OPAs y Consultas de Acceso a la Información Pública"),"No Aplica",'5. Valoración de Controles'!P38))</f>
        <v/>
      </c>
      <c r="AF38" s="24" t="str">
        <f>IF($H$36="","",
IF(OR($H$36="Corrupción",$H$36="Lavado de Activos",$H$36="Financiación del Terrorismo",$H$36="Trámites, OPAs y Consultas de Acceso a la Información Pública"),"No Aplica",'5. Valoración de Controles'!Q38))</f>
        <v/>
      </c>
      <c r="AG38" s="25"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0">
        <v>11</v>
      </c>
      <c r="B39" s="85" t="str">
        <f>'2. Identificación del Riesgo'!B39:B41</f>
        <v/>
      </c>
      <c r="C39" s="85" t="str">
        <f>IF('2. Identificación del Riesgo'!C39:C41="","",'2. Identificación del Riesgo'!C39:C41)</f>
        <v/>
      </c>
      <c r="D39" s="85" t="str">
        <f>IF('2. Identificación del Riesgo'!D39:D41="","",'2. Identificación del Riesgo'!D39:D41)</f>
        <v/>
      </c>
      <c r="E39" s="85" t="str">
        <f>IF('2. Identificación del Riesgo'!E39:E41="","",'2. Identificación del Riesgo'!E39:E41)</f>
        <v/>
      </c>
      <c r="F39" s="85" t="str">
        <f>IF('2. Identificación del Riesgo'!F39:F41="","",'2. Identificación del Riesgo'!F39:F41)</f>
        <v/>
      </c>
      <c r="G39" s="85" t="str">
        <f>IF('2. Identificación del Riesgo'!G39:G41="","",'2. Identificación del Riesgo'!G39:G41)</f>
        <v/>
      </c>
      <c r="H39" s="85" t="str">
        <f>IF('2. Identificación del Riesgo'!H39:H41="","",'2. Identificación del Riesgo'!H39:H41)</f>
        <v/>
      </c>
      <c r="I39" s="85" t="str">
        <f>IF('2. Identificación del Riesgo'!I39:I41="","",'2. Identificación del Riesgo'!I39:I41)</f>
        <v/>
      </c>
      <c r="J39" s="85" t="str">
        <f>IF('2. Identificación del Riesgo'!J39:J41="","",'2. Identificación del Riesgo'!J39:J41)</f>
        <v/>
      </c>
      <c r="K39" s="86" t="str">
        <f>'2. Identificación del Riesgo'!K39:K41</f>
        <v/>
      </c>
      <c r="L39" s="87" t="str">
        <f>'2. Identificación del Riesgo'!L39:L41</f>
        <v/>
      </c>
      <c r="M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6" t="str">
        <f>'2. Identificación del Riesgo'!N39:N41</f>
        <v/>
      </c>
      <c r="O39" s="87" t="str">
        <f>'2. Identificación del Riesgo'!O39:O41</f>
        <v/>
      </c>
      <c r="P39" s="82" t="str">
        <f>'2. Identificación del Riesgo'!P39:P41</f>
        <v/>
      </c>
      <c r="Q39" s="31" t="str">
        <f>IF($H$39="","",
IF(OR($H$39="Corrupción",$H$39="Lavado de Activos",$H$39="Financiación del Terrorismo",$H$39="Corrupción en Trámites, OPAs y Consultas de Acceso a la Información Pública"),"No Aplica",'5. Valoración de Controles'!H39))</f>
        <v/>
      </c>
      <c r="R39" s="31" t="str">
        <f>IF($H$39="","",
IF(OR($H$39="Corrupción",$H$39="Lavado de Activos",$H$39="Financiación del Terrorismo",$H$39="Corrupción en Trámites, OPAs y Consultas de Acceso a la Información Pública"),'6.Valoración Control Corrupción'!E39,"No Aplica"))</f>
        <v/>
      </c>
      <c r="S39" s="31" t="str">
        <f>IF($H$39="","",
IF(OR($H$39="Corrupción",$H$39="Lavado de Activos",$H$39="Financiación del Terrorismo",$H$39="Corrupción en Trámites, OPAs y Consultas de Acceso a la Información Pública"),'6.Valoración Control Corrupción'!F39,"No Aplica"))</f>
        <v/>
      </c>
      <c r="T39" s="31" t="str">
        <f>IF($H$39="","",
IF(OR($H$39="Corrupción",$H$39="Lavado de Activos",$H$39="Financiación del Terrorismo",$H$39="Corrupción en Trámites, OPAs y Consultas de Acceso a la Información Pública"),'6.Valoración Control Corrupción'!G39,"No Aplica"))</f>
        <v/>
      </c>
      <c r="U39" s="31" t="str">
        <f>IF($H$39="","",
IF(OR($H$39="Corrupción",$H$39="Lavado de Activos",$H$39="Financiación del Terrorismo",$H$39="Corrupción en Trámites, OPAs y Consultas de Acceso a la Información Pública"),'6.Valoración Control Corrupción'!H39,"No Aplica"))</f>
        <v/>
      </c>
      <c r="V39" s="31" t="str">
        <f>IF($H$39="","",
IF(OR($H$39="Corrupción",$H$39="Lavado de Activos",$H$39="Financiación del Terrorismo",$H$39="Corrupción en Trámites, OPAs y Consultas de Acceso a la Información Pública"),'6.Valoración Control Corrupción'!I39,"No Aplica"))</f>
        <v/>
      </c>
      <c r="W39" s="31" t="str">
        <f>IF($H$39="","",
IF(OR($H$39="Corrupción",$H$39="Lavado de Activos",$H$39="Financiación del Terrorismo",$H$39="Corrupción en Trámites, OPAs y Consultas de Acceso a la Información Pública"),'6.Valoración Control Corrupción'!J39,"No Aplica"))</f>
        <v/>
      </c>
      <c r="X39" s="24" t="str">
        <f>IF($H$39="","",
IF(OR($H$39="Corrupción",$H$39="Lavado de Activos",$H$39="Financiación del Terrorismo",$H$39="Trámites, OPAs y Consultas de Acceso a la Información Pública"),"No Aplica",'5. Valoración de Controles'!I39))</f>
        <v/>
      </c>
      <c r="Y39" s="24" t="str">
        <f>IF($H$39="","",
IF(OR($H$39="Corrupción",$H$39="Lavado de Activos",$H$39="Financiación del Terrorismo",$H$39="Trámites, OPAs y Consultas de Acceso a la Información Pública"),"No Aplica",'5. Valoración de Controles'!J39))</f>
        <v/>
      </c>
      <c r="Z39" s="24" t="str">
        <f>IF($H$39="","",
IF(OR($H$39="Corrupción",$H$39="Lavado de Activos",$H$39="Financiación del Terrorismo",$H$39="Trámites, OPAs y Consultas de Acceso a la Información Pública"),"No Aplica",'5. Valoración de Controles'!K39))</f>
        <v/>
      </c>
      <c r="AA39" s="24" t="str">
        <f>IF($H$39="","",
IF(OR($H$39="Corrupción",$H$39="Lavado de Activos",$H$39="Financiación del Terrorismo",$H$39="Trámites, OPAs y Consultas de Acceso a la Información Pública"),"No Aplica",'5. Valoración de Controles'!L39))</f>
        <v/>
      </c>
      <c r="AB39" s="24" t="str">
        <f>IF($H$39="","",
IF(OR($H$39="Corrupción",$H$39="Lavado de Activos",$H$39="Financiación del Terrorismo",$H$39="Trámites, OPAs y Consultas de Acceso a la Información Pública"),"No Aplica",'5. Valoración de Controles'!M39))</f>
        <v/>
      </c>
      <c r="AC39" s="24" t="str">
        <f>IF($H$39="","",
IF(OR($H$39="Corrupción",$H$39="Lavado de Activos",$H$39="Financiación del Terrorismo",$H$39="Trámites, OPAs y Consultas de Acceso a la Información Pública"),"No Aplica",'5. Valoración de Controles'!N39))</f>
        <v/>
      </c>
      <c r="AD39" s="24" t="str">
        <f>IF($H$39="","",
IF(OR($H$39="Corrupción",$H$39="Lavado de Activos",$H$39="Financiación del Terrorismo",$H$39="Trámites, OPAs y Consultas de Acceso a la Información Pública"),"No Aplica",'5. Valoración de Controles'!O39))</f>
        <v/>
      </c>
      <c r="AE39" s="24" t="str">
        <f>IF($H$39="","",
IF(OR($H$39="Corrupción",$H$39="Lavado de Activos",$H$39="Financiación del Terrorismo",$H$39="Trámites, OPAs y Consultas de Acceso a la Información Pública"),"No Aplica",'5. Valoración de Controles'!P39))</f>
        <v/>
      </c>
      <c r="AF39" s="24" t="str">
        <f>IF($H$39="","",
IF(OR($H$39="Corrupción",$H$39="Lavado de Activos",$H$39="Financiación del Terrorismo",$H$39="Trámites, OPAs y Consultas de Acceso a la Información Pública"),"No Aplica",'5. Valoración de Controles'!Q39))</f>
        <v/>
      </c>
      <c r="AG39" s="25" t="str">
        <f>IF($H$39="","",
IF(OR($H$39="Corrupción",$H$39="Lavado de Activos",$H$39="Financiación del Terrorismo",$H$39="Corrupción en Trámites, OPAs y Consultas de Acceso a la Información Pública"),"No Aplica",'5. Valoración de Controles'!R39))</f>
        <v/>
      </c>
      <c r="AH39" s="8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8"/>
      <c r="AN39" s="10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2"/>
      <c r="AQ39" s="112" t="str">
        <f>IF(AO39="","","∑ Peso porcentual de cada acción definida")</f>
        <v/>
      </c>
      <c r="AR39" s="85"/>
      <c r="AS39" s="3"/>
      <c r="AT39" s="3"/>
      <c r="AU39" s="3"/>
      <c r="AV39" s="3"/>
      <c r="AW39" s="3"/>
      <c r="AX39" s="3"/>
      <c r="AY39" s="3"/>
      <c r="AZ39" s="3"/>
      <c r="BA39" s="3"/>
      <c r="BB39" s="3"/>
      <c r="BC39" s="3"/>
      <c r="BD39" s="3"/>
      <c r="BE39" s="3"/>
      <c r="BF39" s="3"/>
      <c r="BG39" s="3"/>
      <c r="BH39" s="3"/>
      <c r="BI39" s="3"/>
      <c r="BJ39" s="3"/>
      <c r="BK39" s="3"/>
      <c r="BL39" s="3"/>
    </row>
    <row r="40" spans="1:64" ht="31.5" customHeight="1">
      <c r="A40" s="83"/>
      <c r="B40" s="83"/>
      <c r="C40" s="83"/>
      <c r="D40" s="83"/>
      <c r="E40" s="83"/>
      <c r="F40" s="83"/>
      <c r="G40" s="83"/>
      <c r="H40" s="83"/>
      <c r="I40" s="83"/>
      <c r="J40" s="83"/>
      <c r="K40" s="83"/>
      <c r="L40" s="83"/>
      <c r="M40" s="83"/>
      <c r="N40" s="83"/>
      <c r="O40" s="83"/>
      <c r="P40" s="83"/>
      <c r="Q40" s="31" t="str">
        <f>IF($H$39="","",
IF(OR($H$39="Corrupción",$H$39="Lavado de Activos",$H$39="Financiación del Terrorismo",$H$39="Corrupción en Trámites, OPAs y Consultas de Acceso a la Información Pública"),"No Aplica",'5. Valoración de Controles'!H40))</f>
        <v/>
      </c>
      <c r="R40" s="31" t="str">
        <f>IF($H$39="","",
IF(OR($H$39="Corrupción",$H$39="Lavado de Activos",$H$39="Financiación del Terrorismo",$H$39="Corrupción en Trámites, OPAs y Consultas de Acceso a la Información Pública"),'6.Valoración Control Corrupción'!E40,"No Aplica"))</f>
        <v/>
      </c>
      <c r="S40" s="31" t="str">
        <f>IF($H$39="","",
IF(OR($H$39="Corrupción",$H$39="Lavado de Activos",$H$39="Financiación del Terrorismo",$H$39="Corrupción en Trámites, OPAs y Consultas de Acceso a la Información Pública"),'6.Valoración Control Corrupción'!F40,"No Aplica"))</f>
        <v/>
      </c>
      <c r="T40" s="31" t="str">
        <f>IF($H$39="","",
IF(OR($H$39="Corrupción",$H$39="Lavado de Activos",$H$39="Financiación del Terrorismo",$H$39="Corrupción en Trámites, OPAs y Consultas de Acceso a la Información Pública"),'6.Valoración Control Corrupción'!G40,"No Aplica"))</f>
        <v/>
      </c>
      <c r="U40" s="31" t="str">
        <f>IF($H$39="","",
IF(OR($H$39="Corrupción",$H$39="Lavado de Activos",$H$39="Financiación del Terrorismo",$H$39="Corrupción en Trámites, OPAs y Consultas de Acceso a la Información Pública"),'6.Valoración Control Corrupción'!H40,"No Aplica"))</f>
        <v/>
      </c>
      <c r="V40" s="31" t="str">
        <f>IF($H$39="","",
IF(OR($H$39="Corrupción",$H$39="Lavado de Activos",$H$39="Financiación del Terrorismo",$H$39="Corrupción en Trámites, OPAs y Consultas de Acceso a la Información Pública"),'6.Valoración Control Corrupción'!I40,"No Aplica"))</f>
        <v/>
      </c>
      <c r="W40" s="31" t="str">
        <f>IF($H$39="","",
IF(OR($H$39="Corrupción",$H$39="Lavado de Activos",$H$39="Financiación del Terrorismo",$H$39="Corrupción en Trámites, OPAs y Consultas de Acceso a la Información Pública"),'6.Valoración Control Corrupción'!J40,"No Aplica"))</f>
        <v/>
      </c>
      <c r="X40" s="24" t="str">
        <f>IF($H$39="","",
IF(OR($H$39="Corrupción",$H$39="Lavado de Activos",$H$39="Financiación del Terrorismo",$H$39="Trámites, OPAs y Consultas de Acceso a la Información Pública"),"No Aplica",'5. Valoración de Controles'!I40))</f>
        <v/>
      </c>
      <c r="Y40" s="24" t="str">
        <f>IF($H$39="","",
IF(OR($H$39="Corrupción",$H$39="Lavado de Activos",$H$39="Financiación del Terrorismo",$H$39="Trámites, OPAs y Consultas de Acceso a la Información Pública"),"No Aplica",'5. Valoración de Controles'!J40))</f>
        <v/>
      </c>
      <c r="Z40" s="24" t="str">
        <f>IF($H$39="","",
IF(OR($H$39="Corrupción",$H$39="Lavado de Activos",$H$39="Financiación del Terrorismo",$H$39="Trámites, OPAs y Consultas de Acceso a la Información Pública"),"No Aplica",'5. Valoración de Controles'!K40))</f>
        <v/>
      </c>
      <c r="AA40" s="24" t="str">
        <f>IF($H$39="","",
IF(OR($H$39="Corrupción",$H$39="Lavado de Activos",$H$39="Financiación del Terrorismo",$H$39="Trámites, OPAs y Consultas de Acceso a la Información Pública"),"No Aplica",'5. Valoración de Controles'!L40))</f>
        <v/>
      </c>
      <c r="AB40" s="24" t="str">
        <f>IF($H$39="","",
IF(OR($H$39="Corrupción",$H$39="Lavado de Activos",$H$39="Financiación del Terrorismo",$H$39="Trámites, OPAs y Consultas de Acceso a la Información Pública"),"No Aplica",'5. Valoración de Controles'!M40))</f>
        <v/>
      </c>
      <c r="AC40" s="24" t="str">
        <f>IF($H$39="","",
IF(OR($H$39="Corrupción",$H$39="Lavado de Activos",$H$39="Financiación del Terrorismo",$H$39="Trámites, OPAs y Consultas de Acceso a la Información Pública"),"No Aplica",'5. Valoración de Controles'!N40))</f>
        <v/>
      </c>
      <c r="AD40" s="24" t="str">
        <f>IF($H$39="","",
IF(OR($H$39="Corrupción",$H$39="Lavado de Activos",$H$39="Financiación del Terrorismo",$H$39="Trámites, OPAs y Consultas de Acceso a la Información Pública"),"No Aplica",'5. Valoración de Controles'!O40))</f>
        <v/>
      </c>
      <c r="AE40" s="24" t="str">
        <f>IF($H$39="","",
IF(OR($H$39="Corrupción",$H$39="Lavado de Activos",$H$39="Financiación del Terrorismo",$H$39="Trámites, OPAs y Consultas de Acceso a la Información Pública"),"No Aplica",'5. Valoración de Controles'!P40))</f>
        <v/>
      </c>
      <c r="AF40" s="24" t="str">
        <f>IF($H$39="","",
IF(OR($H$39="Corrupción",$H$39="Lavado de Activos",$H$39="Financiación del Terrorismo",$H$39="Trámites, OPAs y Consultas de Acceso a la Información Pública"),"No Aplica",'5. Valoración de Controles'!Q40))</f>
        <v/>
      </c>
      <c r="AG40" s="25" t="str">
        <f>IF($H$39="","",
IF(OR($H$39="Corrupción",$H$39="Lavado de Activos",$H$39="Financiación del Terrorismo",$H$39="Corrupción en Trámites, OPAs y Consultas de Acceso a la Información Pública"),"No Aplica",'5. Valoración de Controles'!R40))</f>
        <v/>
      </c>
      <c r="AH40" s="83"/>
      <c r="AI40" s="83"/>
      <c r="AJ40" s="83"/>
      <c r="AK40" s="83"/>
      <c r="AL40" s="83"/>
      <c r="AM40" s="83"/>
      <c r="AN40" s="83"/>
      <c r="AO40" s="83"/>
      <c r="AP40" s="83"/>
      <c r="AQ40" s="83"/>
      <c r="AR40" s="83"/>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31" t="str">
        <f>IF($H$39="","",
IF(OR($H$39="Corrupción",$H$39="Lavado de Activos",$H$39="Financiación del Terrorismo",$H$39="Corrupción en Trámites, OPAs y Consultas de Acceso a la Información Pública"),"No Aplica",'5. Valoración de Controles'!H41))</f>
        <v/>
      </c>
      <c r="R41" s="31" t="str">
        <f>IF($H$39="","",
IF(OR($H$39="Corrupción",$H$39="Lavado de Activos",$H$39="Financiación del Terrorismo",$H$39="Corrupción en Trámites, OPAs y Consultas de Acceso a la Información Pública"),'6.Valoración Control Corrupción'!E41,"No Aplica"))</f>
        <v/>
      </c>
      <c r="S41" s="31" t="str">
        <f>IF($H$39="","",
IF(OR($H$39="Corrupción",$H$39="Lavado de Activos",$H$39="Financiación del Terrorismo",$H$39="Corrupción en Trámites, OPAs y Consultas de Acceso a la Información Pública"),'6.Valoración Control Corrupción'!F41,"No Aplica"))</f>
        <v/>
      </c>
      <c r="T41" s="31" t="str">
        <f>IF($H$39="","",
IF(OR($H$39="Corrupción",$H$39="Lavado de Activos",$H$39="Financiación del Terrorismo",$H$39="Corrupción en Trámites, OPAs y Consultas de Acceso a la Información Pública"),'6.Valoración Control Corrupción'!G41,"No Aplica"))</f>
        <v/>
      </c>
      <c r="U41" s="31" t="str">
        <f>IF($H$39="","",
IF(OR($H$39="Corrupción",$H$39="Lavado de Activos",$H$39="Financiación del Terrorismo",$H$39="Corrupción en Trámites, OPAs y Consultas de Acceso a la Información Pública"),'6.Valoración Control Corrupción'!H41,"No Aplica"))</f>
        <v/>
      </c>
      <c r="V41" s="31" t="str">
        <f>IF($H$39="","",
IF(OR($H$39="Corrupción",$H$39="Lavado de Activos",$H$39="Financiación del Terrorismo",$H$39="Corrupción en Trámites, OPAs y Consultas de Acceso a la Información Pública"),'6.Valoración Control Corrupción'!I41,"No Aplica"))</f>
        <v/>
      </c>
      <c r="W41" s="31" t="str">
        <f>IF($H$39="","",
IF(OR($H$39="Corrupción",$H$39="Lavado de Activos",$H$39="Financiación del Terrorismo",$H$39="Corrupción en Trámites, OPAs y Consultas de Acceso a la Información Pública"),'6.Valoración Control Corrupción'!J41,"No Aplica"))</f>
        <v/>
      </c>
      <c r="X41" s="24" t="str">
        <f>IF($H$39="","",
IF(OR($H$39="Corrupción",$H$39="Lavado de Activos",$H$39="Financiación del Terrorismo",$H$39="Trámites, OPAs y Consultas de Acceso a la Información Pública"),"No Aplica",'5. Valoración de Controles'!I41))</f>
        <v/>
      </c>
      <c r="Y41" s="24" t="str">
        <f>IF($H$39="","",
IF(OR($H$39="Corrupción",$H$39="Lavado de Activos",$H$39="Financiación del Terrorismo",$H$39="Trámites, OPAs y Consultas de Acceso a la Información Pública"),"No Aplica",'5. Valoración de Controles'!J41))</f>
        <v/>
      </c>
      <c r="Z41" s="24" t="str">
        <f>IF($H$39="","",
IF(OR($H$39="Corrupción",$H$39="Lavado de Activos",$H$39="Financiación del Terrorismo",$H$39="Trámites, OPAs y Consultas de Acceso a la Información Pública"),"No Aplica",'5. Valoración de Controles'!K41))</f>
        <v/>
      </c>
      <c r="AA41" s="24" t="str">
        <f>IF($H$39="","",
IF(OR($H$39="Corrupción",$H$39="Lavado de Activos",$H$39="Financiación del Terrorismo",$H$39="Trámites, OPAs y Consultas de Acceso a la Información Pública"),"No Aplica",'5. Valoración de Controles'!L41))</f>
        <v/>
      </c>
      <c r="AB41" s="24" t="str">
        <f>IF($H$39="","",
IF(OR($H$39="Corrupción",$H$39="Lavado de Activos",$H$39="Financiación del Terrorismo",$H$39="Trámites, OPAs y Consultas de Acceso a la Información Pública"),"No Aplica",'5. Valoración de Controles'!M41))</f>
        <v/>
      </c>
      <c r="AC41" s="24" t="str">
        <f>IF($H$39="","",
IF(OR($H$39="Corrupción",$H$39="Lavado de Activos",$H$39="Financiación del Terrorismo",$H$39="Trámites, OPAs y Consultas de Acceso a la Información Pública"),"No Aplica",'5. Valoración de Controles'!N41))</f>
        <v/>
      </c>
      <c r="AD41" s="24" t="str">
        <f>IF($H$39="","",
IF(OR($H$39="Corrupción",$H$39="Lavado de Activos",$H$39="Financiación del Terrorismo",$H$39="Trámites, OPAs y Consultas de Acceso a la Información Pública"),"No Aplica",'5. Valoración de Controles'!O41))</f>
        <v/>
      </c>
      <c r="AE41" s="24" t="str">
        <f>IF($H$39="","",
IF(OR($H$39="Corrupción",$H$39="Lavado de Activos",$H$39="Financiación del Terrorismo",$H$39="Trámites, OPAs y Consultas de Acceso a la Información Pública"),"No Aplica",'5. Valoración de Controles'!P41))</f>
        <v/>
      </c>
      <c r="AF41" s="24" t="str">
        <f>IF($H$39="","",
IF(OR($H$39="Corrupción",$H$39="Lavado de Activos",$H$39="Financiación del Terrorismo",$H$39="Trámites, OPAs y Consultas de Acceso a la Información Pública"),"No Aplica",'5. Valoración de Controles'!Q41))</f>
        <v/>
      </c>
      <c r="AG41" s="25"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0">
        <v>12</v>
      </c>
      <c r="B42" s="85" t="str">
        <f>'2. Identificación del Riesgo'!B42:B44</f>
        <v/>
      </c>
      <c r="C42" s="85" t="str">
        <f>IF('2. Identificación del Riesgo'!C42:C44="","",'2. Identificación del Riesgo'!C42:C44)</f>
        <v/>
      </c>
      <c r="D42" s="85" t="str">
        <f>IF('2. Identificación del Riesgo'!D42:D44="","",'2. Identificación del Riesgo'!D42:D44)</f>
        <v/>
      </c>
      <c r="E42" s="85" t="str">
        <f>IF('2. Identificación del Riesgo'!E42:E44="","",'2. Identificación del Riesgo'!E42:E44)</f>
        <v/>
      </c>
      <c r="F42" s="85" t="str">
        <f>IF('2. Identificación del Riesgo'!F42:F44="","",'2. Identificación del Riesgo'!F42:F44)</f>
        <v/>
      </c>
      <c r="G42" s="85" t="str">
        <f>IF('2. Identificación del Riesgo'!G42:G44="","",'2. Identificación del Riesgo'!G42:G44)</f>
        <v/>
      </c>
      <c r="H42" s="85" t="str">
        <f>IF('2. Identificación del Riesgo'!H42:H44="","",'2. Identificación del Riesgo'!H42:H44)</f>
        <v/>
      </c>
      <c r="I42" s="85" t="str">
        <f>IF('2. Identificación del Riesgo'!I42:I44="","",'2. Identificación del Riesgo'!I42:I44)</f>
        <v/>
      </c>
      <c r="J42" s="85" t="str">
        <f>IF('2. Identificación del Riesgo'!J42:J44="","",'2. Identificación del Riesgo'!J42:J44)</f>
        <v/>
      </c>
      <c r="K42" s="86" t="str">
        <f>'2. Identificación del Riesgo'!K42:K44</f>
        <v/>
      </c>
      <c r="L42" s="87" t="str">
        <f>'2. Identificación del Riesgo'!L42:L44</f>
        <v/>
      </c>
      <c r="M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6" t="str">
        <f>'2. Identificación del Riesgo'!N42:N44</f>
        <v/>
      </c>
      <c r="O42" s="87" t="str">
        <f>'2. Identificación del Riesgo'!O42:O44</f>
        <v/>
      </c>
      <c r="P42" s="82" t="str">
        <f>'2. Identificación del Riesgo'!P42:P44</f>
        <v/>
      </c>
      <c r="Q42" s="31" t="str">
        <f>IF($H$42="","",
IF(OR($H$42="Corrupción",$H$42="Lavado de Activos",$H$42="Financiación del Terrorismo",$H$42="Corrupción en Trámites, OPAs y Consultas de Acceso a la Información Pública"),"No Aplica",'5. Valoración de Controles'!H42))</f>
        <v/>
      </c>
      <c r="R42" s="31" t="str">
        <f>IF($H$42="","",
IF(OR($H$42="Corrupción",$H$42="Lavado de Activos",$H$42="Financiación del Terrorismo",$H$42="Corrupción en Trámites, OPAs y Consultas de Acceso a la Información Pública"),'6.Valoración Control Corrupción'!E42,"No Aplica"))</f>
        <v/>
      </c>
      <c r="S42" s="31" t="str">
        <f>IF($H$42="","",
IF(OR($H$42="Corrupción",$H$42="Lavado de Activos",$H$42="Financiación del Terrorismo",$H$42="Corrupción en Trámites, OPAs y Consultas de Acceso a la Información Pública"),'6.Valoración Control Corrupción'!F42,"No Aplica"))</f>
        <v/>
      </c>
      <c r="T42" s="31" t="str">
        <f>IF($H$42="","",
IF(OR($H$42="Corrupción",$H$42="Lavado de Activos",$H$42="Financiación del Terrorismo",$H$42="Corrupción en Trámites, OPAs y Consultas de Acceso a la Información Pública"),'6.Valoración Control Corrupción'!G42,"No Aplica"))</f>
        <v/>
      </c>
      <c r="U42" s="31" t="str">
        <f>IF($H$42="","",
IF(OR($H$42="Corrupción",$H$42="Lavado de Activos",$H$42="Financiación del Terrorismo",$H$42="Corrupción en Trámites, OPAs y Consultas de Acceso a la Información Pública"),'6.Valoración Control Corrupción'!H42,"No Aplica"))</f>
        <v/>
      </c>
      <c r="V42" s="31" t="str">
        <f>IF($H$42="","",
IF(OR($H$42="Corrupción",$H$42="Lavado de Activos",$H$42="Financiación del Terrorismo",$H$42="Corrupción en Trámites, OPAs y Consultas de Acceso a la Información Pública"),'6.Valoración Control Corrupción'!I42,"No Aplica"))</f>
        <v/>
      </c>
      <c r="W42" s="31" t="str">
        <f>IF($H$42="","",
IF(OR($H$42="Corrupción",$H$42="Lavado de Activos",$H$42="Financiación del Terrorismo",$H$42="Corrupción en Trámites, OPAs y Consultas de Acceso a la Información Pública"),'6.Valoración Control Corrupción'!J42,"No Aplica"))</f>
        <v/>
      </c>
      <c r="X42" s="24" t="str">
        <f>IF($H$42="","",
IF(OR($H$42="Corrupción",$H$42="Lavado de Activos",$H$42="Financiación del Terrorismo",$H$42="Trámites, OPAs y Consultas de Acceso a la Información Pública"),"No Aplica",'5. Valoración de Controles'!I42))</f>
        <v/>
      </c>
      <c r="Y42" s="24" t="str">
        <f>IF($H$42="","",
IF(OR($H$42="Corrupción",$H$42="Lavado de Activos",$H$42="Financiación del Terrorismo",$H$42="Trámites, OPAs y Consultas de Acceso a la Información Pública"),"No Aplica",'5. Valoración de Controles'!J42))</f>
        <v/>
      </c>
      <c r="Z42" s="24" t="str">
        <f>IF($H$42="","",
IF(OR($H$42="Corrupción",$H$42="Lavado de Activos",$H$42="Financiación del Terrorismo",$H$42="Trámites, OPAs y Consultas de Acceso a la Información Pública"),"No Aplica",'5. Valoración de Controles'!K42))</f>
        <v/>
      </c>
      <c r="AA42" s="24" t="str">
        <f>IF($H$42="","",
IF(OR($H$42="Corrupción",$H$42="Lavado de Activos",$H$42="Financiación del Terrorismo",$H$42="Trámites, OPAs y Consultas de Acceso a la Información Pública"),"No Aplica",'5. Valoración de Controles'!L42))</f>
        <v/>
      </c>
      <c r="AB42" s="24" t="str">
        <f>IF($H$42="","",
IF(OR($H$42="Corrupción",$H$42="Lavado de Activos",$H$42="Financiación del Terrorismo",$H$42="Trámites, OPAs y Consultas de Acceso a la Información Pública"),"No Aplica",'5. Valoración de Controles'!M42))</f>
        <v/>
      </c>
      <c r="AC42" s="24" t="str">
        <f>IF($H$42="","",
IF(OR($H$42="Corrupción",$H$42="Lavado de Activos",$H$42="Financiación del Terrorismo",$H$42="Trámites, OPAs y Consultas de Acceso a la Información Pública"),"No Aplica",'5. Valoración de Controles'!N42))</f>
        <v/>
      </c>
      <c r="AD42" s="24" t="str">
        <f>IF($H$42="","",
IF(OR($H$42="Corrupción",$H$42="Lavado de Activos",$H$42="Financiación del Terrorismo",$H$42="Trámites, OPAs y Consultas de Acceso a la Información Pública"),"No Aplica",'5. Valoración de Controles'!O42))</f>
        <v/>
      </c>
      <c r="AE42" s="24" t="str">
        <f>IF($H$42="","",
IF(OR($H$42="Corrupción",$H$42="Lavado de Activos",$H$42="Financiación del Terrorismo",$H$42="Trámites, OPAs y Consultas de Acceso a la Información Pública"),"No Aplica",'5. Valoración de Controles'!P42))</f>
        <v/>
      </c>
      <c r="AF42" s="24" t="str">
        <f>IF($H$42="","",
IF(OR($H$42="Corrupción",$H$42="Lavado de Activos",$H$42="Financiación del Terrorismo",$H$42="Trámites, OPAs y Consultas de Acceso a la Información Pública"),"No Aplica",'5. Valoración de Controles'!Q42))</f>
        <v/>
      </c>
      <c r="AG42" s="25" t="str">
        <f>IF($H$42="","",
IF(OR($H$42="Corrupción",$H$42="Lavado de Activos",$H$42="Financiación del Terrorismo",$H$42="Corrupción en Trámites, OPAs y Consultas de Acceso a la Información Pública"),"No Aplica",'5. Valoración de Controles'!R42))</f>
        <v/>
      </c>
      <c r="AH42" s="8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8"/>
      <c r="AN42" s="10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2"/>
      <c r="AQ42" s="112" t="str">
        <f>IF(AO42="","","∑ Peso porcentual de cada acción definida")</f>
        <v/>
      </c>
      <c r="AR42" s="85"/>
      <c r="AS42" s="3"/>
      <c r="AT42" s="3"/>
      <c r="AU42" s="3"/>
      <c r="AV42" s="3"/>
      <c r="AW42" s="3"/>
      <c r="AX42" s="3"/>
      <c r="AY42" s="3"/>
      <c r="AZ42" s="3"/>
      <c r="BA42" s="3"/>
      <c r="BB42" s="3"/>
      <c r="BC42" s="3"/>
      <c r="BD42" s="3"/>
      <c r="BE42" s="3"/>
      <c r="BF42" s="3"/>
      <c r="BG42" s="3"/>
      <c r="BH42" s="3"/>
      <c r="BI42" s="3"/>
      <c r="BJ42" s="3"/>
      <c r="BK42" s="3"/>
      <c r="BL42" s="3"/>
    </row>
    <row r="43" spans="1:64" ht="31.5" customHeight="1">
      <c r="A43" s="83"/>
      <c r="B43" s="83"/>
      <c r="C43" s="83"/>
      <c r="D43" s="83"/>
      <c r="E43" s="83"/>
      <c r="F43" s="83"/>
      <c r="G43" s="83"/>
      <c r="H43" s="83"/>
      <c r="I43" s="83"/>
      <c r="J43" s="83"/>
      <c r="K43" s="83"/>
      <c r="L43" s="83"/>
      <c r="M43" s="83"/>
      <c r="N43" s="83"/>
      <c r="O43" s="83"/>
      <c r="P43" s="83"/>
      <c r="Q43" s="31" t="str">
        <f>IF($H$42="","",
IF(OR($H$42="Corrupción",$H$42="Lavado de Activos",$H$42="Financiación del Terrorismo",$H$42="Corrupción en Trámites, OPAs y Consultas de Acceso a la Información Pública"),"No Aplica",'5. Valoración de Controles'!H43))</f>
        <v/>
      </c>
      <c r="R43" s="31" t="str">
        <f>IF($H$42="","",
IF(OR($H$42="Corrupción",$H$42="Lavado de Activos",$H$42="Financiación del Terrorismo",$H$42="Corrupción en Trámites, OPAs y Consultas de Acceso a la Información Pública"),'6.Valoración Control Corrupción'!E43,"No Aplica"))</f>
        <v/>
      </c>
      <c r="S43" s="31" t="str">
        <f>IF($H$42="","",
IF(OR($H$42="Corrupción",$H$42="Lavado de Activos",$H$42="Financiación del Terrorismo",$H$42="Corrupción en Trámites, OPAs y Consultas de Acceso a la Información Pública"),'6.Valoración Control Corrupción'!F43,"No Aplica"))</f>
        <v/>
      </c>
      <c r="T43" s="31" t="str">
        <f>IF($H$42="","",
IF(OR($H$42="Corrupción",$H$42="Lavado de Activos",$H$42="Financiación del Terrorismo",$H$42="Corrupción en Trámites, OPAs y Consultas de Acceso a la Información Pública"),'6.Valoración Control Corrupción'!G43,"No Aplica"))</f>
        <v/>
      </c>
      <c r="U43" s="31" t="str">
        <f>IF($H$42="","",
IF(OR($H$42="Corrupción",$H$42="Lavado de Activos",$H$42="Financiación del Terrorismo",$H$42="Corrupción en Trámites, OPAs y Consultas de Acceso a la Información Pública"),'6.Valoración Control Corrupción'!H43,"No Aplica"))</f>
        <v/>
      </c>
      <c r="V43" s="31" t="str">
        <f>IF($H$42="","",
IF(OR($H$42="Corrupción",$H$42="Lavado de Activos",$H$42="Financiación del Terrorismo",$H$42="Corrupción en Trámites, OPAs y Consultas de Acceso a la Información Pública"),'6.Valoración Control Corrupción'!I43,"No Aplica"))</f>
        <v/>
      </c>
      <c r="W43" s="31" t="str">
        <f>IF($H$42="","",
IF(OR($H$42="Corrupción",$H$42="Lavado de Activos",$H$42="Financiación del Terrorismo",$H$42="Corrupción en Trámites, OPAs y Consultas de Acceso a la Información Pública"),'6.Valoración Control Corrupción'!J43,"No Aplica"))</f>
        <v/>
      </c>
      <c r="X43" s="24" t="str">
        <f>IF($H$42="","",
IF(OR($H$42="Corrupción",$H$42="Lavado de Activos",$H$42="Financiación del Terrorismo",$H$42="Trámites, OPAs y Consultas de Acceso a la Información Pública"),"No Aplica",'5. Valoración de Controles'!I43))</f>
        <v/>
      </c>
      <c r="Y43" s="24" t="str">
        <f>IF($H$42="","",
IF(OR($H$42="Corrupción",$H$42="Lavado de Activos",$H$42="Financiación del Terrorismo",$H$42="Trámites, OPAs y Consultas de Acceso a la Información Pública"),"No Aplica",'5. Valoración de Controles'!J43))</f>
        <v/>
      </c>
      <c r="Z43" s="24" t="str">
        <f>IF($H$42="","",
IF(OR($H$42="Corrupción",$H$42="Lavado de Activos",$H$42="Financiación del Terrorismo",$H$42="Trámites, OPAs y Consultas de Acceso a la Información Pública"),"No Aplica",'5. Valoración de Controles'!K43))</f>
        <v/>
      </c>
      <c r="AA43" s="24" t="str">
        <f>IF($H$42="","",
IF(OR($H$42="Corrupción",$H$42="Lavado de Activos",$H$42="Financiación del Terrorismo",$H$42="Trámites, OPAs y Consultas de Acceso a la Información Pública"),"No Aplica",'5. Valoración de Controles'!L43))</f>
        <v/>
      </c>
      <c r="AB43" s="24" t="str">
        <f>IF($H$42="","",
IF(OR($H$42="Corrupción",$H$42="Lavado de Activos",$H$42="Financiación del Terrorismo",$H$42="Trámites, OPAs y Consultas de Acceso a la Información Pública"),"No Aplica",'5. Valoración de Controles'!M43))</f>
        <v/>
      </c>
      <c r="AC43" s="24" t="str">
        <f>IF($H$42="","",
IF(OR($H$42="Corrupción",$H$42="Lavado de Activos",$H$42="Financiación del Terrorismo",$H$42="Trámites, OPAs y Consultas de Acceso a la Información Pública"),"No Aplica",'5. Valoración de Controles'!N43))</f>
        <v/>
      </c>
      <c r="AD43" s="24" t="str">
        <f>IF($H$42="","",
IF(OR($H$42="Corrupción",$H$42="Lavado de Activos",$H$42="Financiación del Terrorismo",$H$42="Trámites, OPAs y Consultas de Acceso a la Información Pública"),"No Aplica",'5. Valoración de Controles'!O43))</f>
        <v/>
      </c>
      <c r="AE43" s="24" t="str">
        <f>IF($H$42="","",
IF(OR($H$42="Corrupción",$H$42="Lavado de Activos",$H$42="Financiación del Terrorismo",$H$42="Trámites, OPAs y Consultas de Acceso a la Información Pública"),"No Aplica",'5. Valoración de Controles'!P43))</f>
        <v/>
      </c>
      <c r="AF43" s="24" t="str">
        <f>IF($H$42="","",
IF(OR($H$42="Corrupción",$H$42="Lavado de Activos",$H$42="Financiación del Terrorismo",$H$42="Trámites, OPAs y Consultas de Acceso a la Información Pública"),"No Aplica",'5. Valoración de Controles'!Q43))</f>
        <v/>
      </c>
      <c r="AG43" s="25" t="str">
        <f>IF($H$42="","",
IF(OR($H$42="Corrupción",$H$42="Lavado de Activos",$H$42="Financiación del Terrorismo",$H$42="Corrupción en Trámites, OPAs y Consultas de Acceso a la Información Pública"),"No Aplica",'5. Valoración de Controles'!R43))</f>
        <v/>
      </c>
      <c r="AH43" s="83"/>
      <c r="AI43" s="83"/>
      <c r="AJ43" s="83"/>
      <c r="AK43" s="83"/>
      <c r="AL43" s="83"/>
      <c r="AM43" s="83"/>
      <c r="AN43" s="83"/>
      <c r="AO43" s="83"/>
      <c r="AP43" s="83"/>
      <c r="AQ43" s="83"/>
      <c r="AR43" s="83"/>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31" t="str">
        <f>IF($H$42="","",
IF(OR($H$42="Corrupción",$H$42="Lavado de Activos",$H$42="Financiación del Terrorismo",$H$42="Corrupción en Trámites, OPAs y Consultas de Acceso a la Información Pública"),"No Aplica",'5. Valoración de Controles'!H44))</f>
        <v/>
      </c>
      <c r="R44" s="31" t="str">
        <f>IF($H$42="","",
IF(OR($H$42="Corrupción",$H$42="Lavado de Activos",$H$42="Financiación del Terrorismo",$H$42="Corrupción en Trámites, OPAs y Consultas de Acceso a la Información Pública"),'6.Valoración Control Corrupción'!E44,"No Aplica"))</f>
        <v/>
      </c>
      <c r="S44" s="31" t="str">
        <f>IF($H$42="","",
IF(OR($H$42="Corrupción",$H$42="Lavado de Activos",$H$42="Financiación del Terrorismo",$H$42="Corrupción en Trámites, OPAs y Consultas de Acceso a la Información Pública"),'6.Valoración Control Corrupción'!F44,"No Aplica"))</f>
        <v/>
      </c>
      <c r="T44" s="31" t="str">
        <f>IF($H$42="","",
IF(OR($H$42="Corrupción",$H$42="Lavado de Activos",$H$42="Financiación del Terrorismo",$H$42="Corrupción en Trámites, OPAs y Consultas de Acceso a la Información Pública"),'6.Valoración Control Corrupción'!G44,"No Aplica"))</f>
        <v/>
      </c>
      <c r="U44" s="31" t="str">
        <f>IF($H$42="","",
IF(OR($H$42="Corrupción",$H$42="Lavado de Activos",$H$42="Financiación del Terrorismo",$H$42="Corrupción en Trámites, OPAs y Consultas de Acceso a la Información Pública"),'6.Valoración Control Corrupción'!H44,"No Aplica"))</f>
        <v/>
      </c>
      <c r="V44" s="31" t="str">
        <f>IF($H$42="","",
IF(OR($H$42="Corrupción",$H$42="Lavado de Activos",$H$42="Financiación del Terrorismo",$H$42="Corrupción en Trámites, OPAs y Consultas de Acceso a la Información Pública"),'6.Valoración Control Corrupción'!I44,"No Aplica"))</f>
        <v/>
      </c>
      <c r="W44" s="31" t="str">
        <f>IF($H$42="","",
IF(OR($H$42="Corrupción",$H$42="Lavado de Activos",$H$42="Financiación del Terrorismo",$H$42="Corrupción en Trámites, OPAs y Consultas de Acceso a la Información Pública"),'6.Valoración Control Corrupción'!J44,"No Aplica"))</f>
        <v/>
      </c>
      <c r="X44" s="24" t="str">
        <f>IF($H$42="","",
IF(OR($H$42="Corrupción",$H$42="Lavado de Activos",$H$42="Financiación del Terrorismo",$H$42="Trámites, OPAs y Consultas de Acceso a la Información Pública"),"No Aplica",'5. Valoración de Controles'!I44))</f>
        <v/>
      </c>
      <c r="Y44" s="24" t="str">
        <f>IF($H$42="","",
IF(OR($H$42="Corrupción",$H$42="Lavado de Activos",$H$42="Financiación del Terrorismo",$H$42="Trámites, OPAs y Consultas de Acceso a la Información Pública"),"No Aplica",'5. Valoración de Controles'!J44))</f>
        <v/>
      </c>
      <c r="Z44" s="24" t="str">
        <f>IF($H$42="","",
IF(OR($H$42="Corrupción",$H$42="Lavado de Activos",$H$42="Financiación del Terrorismo",$H$42="Trámites, OPAs y Consultas de Acceso a la Información Pública"),"No Aplica",'5. Valoración de Controles'!K44))</f>
        <v/>
      </c>
      <c r="AA44" s="24" t="str">
        <f>IF($H$42="","",
IF(OR($H$42="Corrupción",$H$42="Lavado de Activos",$H$42="Financiación del Terrorismo",$H$42="Trámites, OPAs y Consultas de Acceso a la Información Pública"),"No Aplica",'5. Valoración de Controles'!L44))</f>
        <v/>
      </c>
      <c r="AB44" s="24" t="str">
        <f>IF($H$42="","",
IF(OR($H$42="Corrupción",$H$42="Lavado de Activos",$H$42="Financiación del Terrorismo",$H$42="Trámites, OPAs y Consultas de Acceso a la Información Pública"),"No Aplica",'5. Valoración de Controles'!M44))</f>
        <v/>
      </c>
      <c r="AC44" s="24" t="str">
        <f>IF($H$42="","",
IF(OR($H$42="Corrupción",$H$42="Lavado de Activos",$H$42="Financiación del Terrorismo",$H$42="Trámites, OPAs y Consultas de Acceso a la Información Pública"),"No Aplica",'5. Valoración de Controles'!N44))</f>
        <v/>
      </c>
      <c r="AD44" s="24" t="str">
        <f>IF($H$42="","",
IF(OR($H$42="Corrupción",$H$42="Lavado de Activos",$H$42="Financiación del Terrorismo",$H$42="Trámites, OPAs y Consultas de Acceso a la Información Pública"),"No Aplica",'5. Valoración de Controles'!O44))</f>
        <v/>
      </c>
      <c r="AE44" s="24" t="str">
        <f>IF($H$42="","",
IF(OR($H$42="Corrupción",$H$42="Lavado de Activos",$H$42="Financiación del Terrorismo",$H$42="Trámites, OPAs y Consultas de Acceso a la Información Pública"),"No Aplica",'5. Valoración de Controles'!P44))</f>
        <v/>
      </c>
      <c r="AF44" s="24" t="str">
        <f>IF($H$42="","",
IF(OR($H$42="Corrupción",$H$42="Lavado de Activos",$H$42="Financiación del Terrorismo",$H$42="Trámites, OPAs y Consultas de Acceso a la Información Pública"),"No Aplica",'5. Valoración de Controles'!Q44))</f>
        <v/>
      </c>
      <c r="AG44" s="25"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0">
        <v>13</v>
      </c>
      <c r="B45" s="85" t="str">
        <f>'2. Identificación del Riesgo'!B45:B47</f>
        <v/>
      </c>
      <c r="C45" s="85" t="str">
        <f>IF('2. Identificación del Riesgo'!C45:C47="","",'2. Identificación del Riesgo'!C45:C47)</f>
        <v/>
      </c>
      <c r="D45" s="85" t="str">
        <f>IF('2. Identificación del Riesgo'!D45:D47="","",'2. Identificación del Riesgo'!D45:D47)</f>
        <v/>
      </c>
      <c r="E45" s="85" t="str">
        <f>IF('2. Identificación del Riesgo'!E45:E47="","",'2. Identificación del Riesgo'!E45:E47)</f>
        <v/>
      </c>
      <c r="F45" s="85" t="str">
        <f>IF('2. Identificación del Riesgo'!F45:F47="","",'2. Identificación del Riesgo'!F45:F47)</f>
        <v/>
      </c>
      <c r="G45" s="85" t="str">
        <f>IF('2. Identificación del Riesgo'!G45:G47="","",'2. Identificación del Riesgo'!G45:G47)</f>
        <v/>
      </c>
      <c r="H45" s="85" t="str">
        <f>IF('2. Identificación del Riesgo'!H45:H47="","",'2. Identificación del Riesgo'!H45:H47)</f>
        <v/>
      </c>
      <c r="I45" s="85" t="str">
        <f>IF('2. Identificación del Riesgo'!I45:I47="","",'2. Identificación del Riesgo'!I45:I47)</f>
        <v/>
      </c>
      <c r="J45" s="85" t="str">
        <f>IF('2. Identificación del Riesgo'!J45:J47="","",'2. Identificación del Riesgo'!J45:J47)</f>
        <v/>
      </c>
      <c r="K45" s="86" t="str">
        <f>'2. Identificación del Riesgo'!K45:K47</f>
        <v/>
      </c>
      <c r="L45" s="87" t="str">
        <f>'2. Identificación del Riesgo'!L45:L47</f>
        <v/>
      </c>
      <c r="M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6" t="str">
        <f>'2. Identificación del Riesgo'!N45:N47</f>
        <v/>
      </c>
      <c r="O45" s="87" t="str">
        <f>'2. Identificación del Riesgo'!O45:O47</f>
        <v/>
      </c>
      <c r="P45" s="82" t="str">
        <f>'2. Identificación del Riesgo'!P45:P47</f>
        <v/>
      </c>
      <c r="Q45" s="31" t="str">
        <f>IF($H$45="","",
IF(OR($H$45="Corrupción",$H$45="Lavado de Activos",$H$45="Financiación del Terrorismo",$H$45="Corrupción en Trámites, OPAs y Consultas de Acceso a la Información Pública"),"No Aplica",'5. Valoración de Controles'!H45))</f>
        <v/>
      </c>
      <c r="R45" s="31" t="str">
        <f>IF($H$45="","",
IF(OR($H$45="Corrupción",$H$45="Lavado de Activos",$H$45="Financiación del Terrorismo",$H$45="Corrupción en Trámites, OPAs y Consultas de Acceso a la Información Pública"),'6.Valoración Control Corrupción'!E45,"No Aplica"))</f>
        <v/>
      </c>
      <c r="S45" s="31" t="str">
        <f>IF($H$45="","",
IF(OR($H$45="Corrupción",$H$45="Lavado de Activos",$H$45="Financiación del Terrorismo",$H$45="Corrupción en Trámites, OPAs y Consultas de Acceso a la Información Pública"),'6.Valoración Control Corrupción'!F45,"No Aplica"))</f>
        <v/>
      </c>
      <c r="T45" s="31" t="str">
        <f>IF($H$45="","",
IF(OR($H$45="Corrupción",$H$45="Lavado de Activos",$H$45="Financiación del Terrorismo",$H$45="Corrupción en Trámites, OPAs y Consultas de Acceso a la Información Pública"),'6.Valoración Control Corrupción'!G45,"No Aplica"))</f>
        <v/>
      </c>
      <c r="U45" s="31" t="str">
        <f>IF($H$45="","",
IF(OR($H$45="Corrupción",$H$45="Lavado de Activos",$H$45="Financiación del Terrorismo",$H$45="Corrupción en Trámites, OPAs y Consultas de Acceso a la Información Pública"),'6.Valoración Control Corrupción'!H45,"No Aplica"))</f>
        <v/>
      </c>
      <c r="V45" s="31" t="str">
        <f>IF($H$45="","",
IF(OR($H$45="Corrupción",$H$45="Lavado de Activos",$H$45="Financiación del Terrorismo",$H$45="Corrupción en Trámites, OPAs y Consultas de Acceso a la Información Pública"),'6.Valoración Control Corrupción'!I45,"No Aplica"))</f>
        <v/>
      </c>
      <c r="W45" s="31" t="str">
        <f>IF($H$45="","",
IF(OR($H$45="Corrupción",$H$45="Lavado de Activos",$H$45="Financiación del Terrorismo",$H$45="Corrupción en Trámites, OPAs y Consultas de Acceso a la Información Pública"),'6.Valoración Control Corrupción'!J45,"No Aplica"))</f>
        <v/>
      </c>
      <c r="X45" s="24" t="str">
        <f>IF($H$45="","",
IF(OR($H$45="Corrupción",$H$45="Lavado de Activos",$H$45="Financiación del Terrorismo",$H$45="Trámites, OPAs y Consultas de Acceso a la Información Pública"),"No Aplica",'5. Valoración de Controles'!I45))</f>
        <v/>
      </c>
      <c r="Y45" s="24" t="str">
        <f>IF($H$45="","",
IF(OR($H$45="Corrupción",$H$45="Lavado de Activos",$H$45="Financiación del Terrorismo",$H$45="Trámites, OPAs y Consultas de Acceso a la Información Pública"),"No Aplica",'5. Valoración de Controles'!J45))</f>
        <v/>
      </c>
      <c r="Z45" s="24" t="str">
        <f>IF($H$45="","",
IF(OR($H$45="Corrupción",$H$45="Lavado de Activos",$H$45="Financiación del Terrorismo",$H$45="Trámites, OPAs y Consultas de Acceso a la Información Pública"),"No Aplica",'5. Valoración de Controles'!K45))</f>
        <v/>
      </c>
      <c r="AA45" s="24" t="str">
        <f>IF($H$45="","",
IF(OR($H$45="Corrupción",$H$45="Lavado de Activos",$H$45="Financiación del Terrorismo",$H$45="Trámites, OPAs y Consultas de Acceso a la Información Pública"),"No Aplica",'5. Valoración de Controles'!L45))</f>
        <v/>
      </c>
      <c r="AB45" s="24" t="str">
        <f>IF($H$45="","",
IF(OR($H$45="Corrupción",$H$45="Lavado de Activos",$H$45="Financiación del Terrorismo",$H$45="Trámites, OPAs y Consultas de Acceso a la Información Pública"),"No Aplica",'5. Valoración de Controles'!M45))</f>
        <v/>
      </c>
      <c r="AC45" s="24" t="str">
        <f>IF($H$45="","",
IF(OR($H$45="Corrupción",$H$45="Lavado de Activos",$H$45="Financiación del Terrorismo",$H$45="Trámites, OPAs y Consultas de Acceso a la Información Pública"),"No Aplica",'5. Valoración de Controles'!N45))</f>
        <v/>
      </c>
      <c r="AD45" s="24" t="str">
        <f>IF($H$45="","",
IF(OR($H$45="Corrupción",$H$45="Lavado de Activos",$H$45="Financiación del Terrorismo",$H$45="Trámites, OPAs y Consultas de Acceso a la Información Pública"),"No Aplica",'5. Valoración de Controles'!O45))</f>
        <v/>
      </c>
      <c r="AE45" s="24" t="str">
        <f>IF($H$45="","",
IF(OR($H$45="Corrupción",$H$45="Lavado de Activos",$H$45="Financiación del Terrorismo",$H$45="Trámites, OPAs y Consultas de Acceso a la Información Pública"),"No Aplica",'5. Valoración de Controles'!P45))</f>
        <v/>
      </c>
      <c r="AF45" s="24" t="str">
        <f>IF($H$45="","",
IF(OR($H$45="Corrupción",$H$45="Lavado de Activos",$H$45="Financiación del Terrorismo",$H$45="Trámites, OPAs y Consultas de Acceso a la Información Pública"),"No Aplica",'5. Valoración de Controles'!Q45))</f>
        <v/>
      </c>
      <c r="AG45" s="25" t="str">
        <f>IF($H$45="","",
IF(OR($H$45="Corrupción",$H$45="Lavado de Activos",$H$45="Financiación del Terrorismo",$H$45="Corrupción en Trámites, OPAs y Consultas de Acceso a la Información Pública"),"No Aplica",'5. Valoración de Controles'!R45))</f>
        <v/>
      </c>
      <c r="AH45" s="8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8"/>
      <c r="AN45" s="10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2"/>
      <c r="AQ45" s="112" t="str">
        <f>IF(AO45="","","∑ Peso porcentual de cada acción definida")</f>
        <v/>
      </c>
      <c r="AR45" s="85"/>
      <c r="AS45" s="3"/>
      <c r="AT45" s="3"/>
      <c r="AU45" s="3"/>
      <c r="AV45" s="3"/>
      <c r="AW45" s="3"/>
      <c r="AX45" s="3"/>
      <c r="AY45" s="3"/>
      <c r="AZ45" s="3"/>
      <c r="BA45" s="3"/>
      <c r="BB45" s="3"/>
      <c r="BC45" s="3"/>
      <c r="BD45" s="3"/>
      <c r="BE45" s="3"/>
      <c r="BF45" s="3"/>
      <c r="BG45" s="3"/>
      <c r="BH45" s="3"/>
      <c r="BI45" s="3"/>
      <c r="BJ45" s="3"/>
      <c r="BK45" s="3"/>
      <c r="BL45" s="3"/>
    </row>
    <row r="46" spans="1:64" ht="31.5" customHeight="1">
      <c r="A46" s="83"/>
      <c r="B46" s="83"/>
      <c r="C46" s="83"/>
      <c r="D46" s="83"/>
      <c r="E46" s="83"/>
      <c r="F46" s="83"/>
      <c r="G46" s="83"/>
      <c r="H46" s="83"/>
      <c r="I46" s="83"/>
      <c r="J46" s="83"/>
      <c r="K46" s="83"/>
      <c r="L46" s="83"/>
      <c r="M46" s="83"/>
      <c r="N46" s="83"/>
      <c r="O46" s="83"/>
      <c r="P46" s="83"/>
      <c r="Q46" s="31" t="str">
        <f>IF($H$45="","",
IF(OR($H$45="Corrupción",$H$45="Lavado de Activos",$H$45="Financiación del Terrorismo",$H$45="Corrupción en Trámites, OPAs y Consultas de Acceso a la Información Pública"),"No Aplica",'5. Valoración de Controles'!H46))</f>
        <v/>
      </c>
      <c r="R46" s="31" t="str">
        <f>IF($H$45="","",
IF(OR($H$45="Corrupción",$H$45="Lavado de Activos",$H$45="Financiación del Terrorismo",$H$45="Corrupción en Trámites, OPAs y Consultas de Acceso a la Información Pública"),'6.Valoración Control Corrupción'!E46,"No Aplica"))</f>
        <v/>
      </c>
      <c r="S46" s="31" t="str">
        <f>IF($H$45="","",
IF(OR($H$45="Corrupción",$H$45="Lavado de Activos",$H$45="Financiación del Terrorismo",$H$45="Corrupción en Trámites, OPAs y Consultas de Acceso a la Información Pública"),'6.Valoración Control Corrupción'!F46,"No Aplica"))</f>
        <v/>
      </c>
      <c r="T46" s="31" t="str">
        <f>IF($H$45="","",
IF(OR($H$45="Corrupción",$H$45="Lavado de Activos",$H$45="Financiación del Terrorismo",$H$45="Corrupción en Trámites, OPAs y Consultas de Acceso a la Información Pública"),'6.Valoración Control Corrupción'!G46,"No Aplica"))</f>
        <v/>
      </c>
      <c r="U46" s="31" t="str">
        <f>IF($H$45="","",
IF(OR($H$45="Corrupción",$H$45="Lavado de Activos",$H$45="Financiación del Terrorismo",$H$45="Corrupción en Trámites, OPAs y Consultas de Acceso a la Información Pública"),'6.Valoración Control Corrupción'!H46,"No Aplica"))</f>
        <v/>
      </c>
      <c r="V46" s="31" t="str">
        <f>IF($H$45="","",
IF(OR($H$45="Corrupción",$H$45="Lavado de Activos",$H$45="Financiación del Terrorismo",$H$45="Corrupción en Trámites, OPAs y Consultas de Acceso a la Información Pública"),'6.Valoración Control Corrupción'!I46,"No Aplica"))</f>
        <v/>
      </c>
      <c r="W46" s="31" t="str">
        <f>IF($H$45="","",
IF(OR($H$45="Corrupción",$H$45="Lavado de Activos",$H$45="Financiación del Terrorismo",$H$45="Corrupción en Trámites, OPAs y Consultas de Acceso a la Información Pública"),'6.Valoración Control Corrupción'!J46,"No Aplica"))</f>
        <v/>
      </c>
      <c r="X46" s="24" t="str">
        <f>IF($H$45="","",
IF(OR($H$45="Corrupción",$H$45="Lavado de Activos",$H$45="Financiación del Terrorismo",$H$45="Trámites, OPAs y Consultas de Acceso a la Información Pública"),"No Aplica",'5. Valoración de Controles'!I46))</f>
        <v/>
      </c>
      <c r="Y46" s="24" t="str">
        <f>IF($H$45="","",
IF(OR($H$45="Corrupción",$H$45="Lavado de Activos",$H$45="Financiación del Terrorismo",$H$45="Trámites, OPAs y Consultas de Acceso a la Información Pública"),"No Aplica",'5. Valoración de Controles'!J46))</f>
        <v/>
      </c>
      <c r="Z46" s="24" t="str">
        <f>IF($H$45="","",
IF(OR($H$45="Corrupción",$H$45="Lavado de Activos",$H$45="Financiación del Terrorismo",$H$45="Trámites, OPAs y Consultas de Acceso a la Información Pública"),"No Aplica",'5. Valoración de Controles'!K46))</f>
        <v/>
      </c>
      <c r="AA46" s="24" t="str">
        <f>IF($H$45="","",
IF(OR($H$45="Corrupción",$H$45="Lavado de Activos",$H$45="Financiación del Terrorismo",$H$45="Trámites, OPAs y Consultas de Acceso a la Información Pública"),"No Aplica",'5. Valoración de Controles'!L46))</f>
        <v/>
      </c>
      <c r="AB46" s="24" t="str">
        <f>IF($H$45="","",
IF(OR($H$45="Corrupción",$H$45="Lavado de Activos",$H$45="Financiación del Terrorismo",$H$45="Trámites, OPAs y Consultas de Acceso a la Información Pública"),"No Aplica",'5. Valoración de Controles'!M46))</f>
        <v/>
      </c>
      <c r="AC46" s="24" t="str">
        <f>IF($H$45="","",
IF(OR($H$45="Corrupción",$H$45="Lavado de Activos",$H$45="Financiación del Terrorismo",$H$45="Trámites, OPAs y Consultas de Acceso a la Información Pública"),"No Aplica",'5. Valoración de Controles'!N46))</f>
        <v/>
      </c>
      <c r="AD46" s="24" t="str">
        <f>IF($H$45="","",
IF(OR($H$45="Corrupción",$H$45="Lavado de Activos",$H$45="Financiación del Terrorismo",$H$45="Trámites, OPAs y Consultas de Acceso a la Información Pública"),"No Aplica",'5. Valoración de Controles'!O46))</f>
        <v/>
      </c>
      <c r="AE46" s="24" t="str">
        <f>IF($H$45="","",
IF(OR($H$45="Corrupción",$H$45="Lavado de Activos",$H$45="Financiación del Terrorismo",$H$45="Trámites, OPAs y Consultas de Acceso a la Información Pública"),"No Aplica",'5. Valoración de Controles'!P46))</f>
        <v/>
      </c>
      <c r="AF46" s="24" t="str">
        <f>IF($H$45="","",
IF(OR($H$45="Corrupción",$H$45="Lavado de Activos",$H$45="Financiación del Terrorismo",$H$45="Trámites, OPAs y Consultas de Acceso a la Información Pública"),"No Aplica",'5. Valoración de Controles'!Q46))</f>
        <v/>
      </c>
      <c r="AG46" s="25" t="str">
        <f>IF($H$45="","",
IF(OR($H$45="Corrupción",$H$45="Lavado de Activos",$H$45="Financiación del Terrorismo",$H$45="Corrupción en Trámites, OPAs y Consultas de Acceso a la Información Pública"),"No Aplica",'5. Valoración de Controles'!R46))</f>
        <v/>
      </c>
      <c r="AH46" s="83"/>
      <c r="AI46" s="83"/>
      <c r="AJ46" s="83"/>
      <c r="AK46" s="83"/>
      <c r="AL46" s="83"/>
      <c r="AM46" s="83"/>
      <c r="AN46" s="83"/>
      <c r="AO46" s="83"/>
      <c r="AP46" s="83"/>
      <c r="AQ46" s="83"/>
      <c r="AR46" s="83"/>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31" t="str">
        <f>IF($H$45="","",
IF(OR($H$45="Corrupción",$H$45="Lavado de Activos",$H$45="Financiación del Terrorismo",$H$45="Corrupción en Trámites, OPAs y Consultas de Acceso a la Información Pública"),"No Aplica",'5. Valoración de Controles'!H47))</f>
        <v/>
      </c>
      <c r="R47" s="31" t="str">
        <f>IF($H$45="","",
IF(OR($H$45="Corrupción",$H$45="Lavado de Activos",$H$45="Financiación del Terrorismo",$H$45="Corrupción en Trámites, OPAs y Consultas de Acceso a la Información Pública"),'6.Valoración Control Corrupción'!E47,"No Aplica"))</f>
        <v/>
      </c>
      <c r="S47" s="31" t="str">
        <f>IF($H$45="","",
IF(OR($H$45="Corrupción",$H$45="Lavado de Activos",$H$45="Financiación del Terrorismo",$H$45="Corrupción en Trámites, OPAs y Consultas de Acceso a la Información Pública"),'6.Valoración Control Corrupción'!F47,"No Aplica"))</f>
        <v/>
      </c>
      <c r="T47" s="31" t="str">
        <f>IF($H$45="","",
IF(OR($H$45="Corrupción",$H$45="Lavado de Activos",$H$45="Financiación del Terrorismo",$H$45="Corrupción en Trámites, OPAs y Consultas de Acceso a la Información Pública"),'6.Valoración Control Corrupción'!G47,"No Aplica"))</f>
        <v/>
      </c>
      <c r="U47" s="31" t="str">
        <f>IF($H$45="","",
IF(OR($H$45="Corrupción",$H$45="Lavado de Activos",$H$45="Financiación del Terrorismo",$H$45="Corrupción en Trámites, OPAs y Consultas de Acceso a la Información Pública"),'6.Valoración Control Corrupción'!H47,"No Aplica"))</f>
        <v/>
      </c>
      <c r="V47" s="31" t="str">
        <f>IF($H$45="","",
IF(OR($H$45="Corrupción",$H$45="Lavado de Activos",$H$45="Financiación del Terrorismo",$H$45="Corrupción en Trámites, OPAs y Consultas de Acceso a la Información Pública"),'6.Valoración Control Corrupción'!I47,"No Aplica"))</f>
        <v/>
      </c>
      <c r="W47" s="31" t="str">
        <f>IF($H$45="","",
IF(OR($H$45="Corrupción",$H$45="Lavado de Activos",$H$45="Financiación del Terrorismo",$H$45="Corrupción en Trámites, OPAs y Consultas de Acceso a la Información Pública"),'6.Valoración Control Corrupción'!J47,"No Aplica"))</f>
        <v/>
      </c>
      <c r="X47" s="24" t="str">
        <f>IF($H$45="","",
IF(OR($H$45="Corrupción",$H$45="Lavado de Activos",$H$45="Financiación del Terrorismo",$H$45="Trámites, OPAs y Consultas de Acceso a la Información Pública"),"No Aplica",'5. Valoración de Controles'!I47))</f>
        <v/>
      </c>
      <c r="Y47" s="24" t="str">
        <f>IF($H$45="","",
IF(OR($H$45="Corrupción",$H$45="Lavado de Activos",$H$45="Financiación del Terrorismo",$H$45="Trámites, OPAs y Consultas de Acceso a la Información Pública"),"No Aplica",'5. Valoración de Controles'!J47))</f>
        <v/>
      </c>
      <c r="Z47" s="24" t="str">
        <f>IF($H$45="","",
IF(OR($H$45="Corrupción",$H$45="Lavado de Activos",$H$45="Financiación del Terrorismo",$H$45="Trámites, OPAs y Consultas de Acceso a la Información Pública"),"No Aplica",'5. Valoración de Controles'!K47))</f>
        <v/>
      </c>
      <c r="AA47" s="24" t="str">
        <f>IF($H$45="","",
IF(OR($H$45="Corrupción",$H$45="Lavado de Activos",$H$45="Financiación del Terrorismo",$H$45="Trámites, OPAs y Consultas de Acceso a la Información Pública"),"No Aplica",'5. Valoración de Controles'!L47))</f>
        <v/>
      </c>
      <c r="AB47" s="24" t="str">
        <f>IF($H$45="","",
IF(OR($H$45="Corrupción",$H$45="Lavado de Activos",$H$45="Financiación del Terrorismo",$H$45="Trámites, OPAs y Consultas de Acceso a la Información Pública"),"No Aplica",'5. Valoración de Controles'!M47))</f>
        <v/>
      </c>
      <c r="AC47" s="24" t="str">
        <f>IF($H$45="","",
IF(OR($H$45="Corrupción",$H$45="Lavado de Activos",$H$45="Financiación del Terrorismo",$H$45="Trámites, OPAs y Consultas de Acceso a la Información Pública"),"No Aplica",'5. Valoración de Controles'!N47))</f>
        <v/>
      </c>
      <c r="AD47" s="24" t="str">
        <f>IF($H$45="","",
IF(OR($H$45="Corrupción",$H$45="Lavado de Activos",$H$45="Financiación del Terrorismo",$H$45="Trámites, OPAs y Consultas de Acceso a la Información Pública"),"No Aplica",'5. Valoración de Controles'!O47))</f>
        <v/>
      </c>
      <c r="AE47" s="24" t="str">
        <f>IF($H$45="","",
IF(OR($H$45="Corrupción",$H$45="Lavado de Activos",$H$45="Financiación del Terrorismo",$H$45="Trámites, OPAs y Consultas de Acceso a la Información Pública"),"No Aplica",'5. Valoración de Controles'!P47))</f>
        <v/>
      </c>
      <c r="AF47" s="24" t="str">
        <f>IF($H$45="","",
IF(OR($H$45="Corrupción",$H$45="Lavado de Activos",$H$45="Financiación del Terrorismo",$H$45="Trámites, OPAs y Consultas de Acceso a la Información Pública"),"No Aplica",'5. Valoración de Controles'!Q47))</f>
        <v/>
      </c>
      <c r="AG47" s="25"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0">
        <v>14</v>
      </c>
      <c r="B48" s="85" t="str">
        <f>'2. Identificación del Riesgo'!B48:B50</f>
        <v/>
      </c>
      <c r="C48" s="85" t="str">
        <f>IF('2. Identificación del Riesgo'!C48:C50="","",'2. Identificación del Riesgo'!C48:C50)</f>
        <v/>
      </c>
      <c r="D48" s="85" t="str">
        <f>IF('2. Identificación del Riesgo'!D48:D50="","",'2. Identificación del Riesgo'!D48:D50)</f>
        <v/>
      </c>
      <c r="E48" s="85" t="str">
        <f>IF('2. Identificación del Riesgo'!E48:E50="","",'2. Identificación del Riesgo'!E48:E50)</f>
        <v/>
      </c>
      <c r="F48" s="85" t="str">
        <f>IF('2. Identificación del Riesgo'!F48:F50="","",'2. Identificación del Riesgo'!F48:F50)</f>
        <v/>
      </c>
      <c r="G48" s="85" t="str">
        <f>IF('2. Identificación del Riesgo'!G48:G50="","",'2. Identificación del Riesgo'!G48:G50)</f>
        <v/>
      </c>
      <c r="H48" s="85" t="str">
        <f>IF('2. Identificación del Riesgo'!H48:H50="","",'2. Identificación del Riesgo'!H48:H50)</f>
        <v/>
      </c>
      <c r="I48" s="85" t="str">
        <f>IF('2. Identificación del Riesgo'!I48:I50="","",'2. Identificación del Riesgo'!I48:I50)</f>
        <v/>
      </c>
      <c r="J48" s="85" t="str">
        <f>IF('2. Identificación del Riesgo'!J48:J50="","",'2. Identificación del Riesgo'!J48:J50)</f>
        <v/>
      </c>
      <c r="K48" s="86" t="str">
        <f>'2. Identificación del Riesgo'!K48:K50</f>
        <v/>
      </c>
      <c r="L48" s="87" t="str">
        <f>'2. Identificación del Riesgo'!L48:L50</f>
        <v/>
      </c>
      <c r="M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6" t="str">
        <f>'2. Identificación del Riesgo'!N48:N50</f>
        <v/>
      </c>
      <c r="O48" s="87" t="str">
        <f>'2. Identificación del Riesgo'!O48:O50</f>
        <v/>
      </c>
      <c r="P48" s="82" t="str">
        <f>'2. Identificación del Riesgo'!P48:P50</f>
        <v/>
      </c>
      <c r="Q48" s="31" t="str">
        <f>IF($H$48="","",
IF(OR($H$48="Corrupción",$H$48="Lavado de Activos",$H$48="Financiación del Terrorismo",$H$48="Corrupción en Trámites, OPAs y Consultas de Acceso a la Información Pública"),"No Aplica",'5. Valoración de Controles'!H48))</f>
        <v/>
      </c>
      <c r="R48" s="31" t="str">
        <f>IF($H$48="","",
IF(OR($H$48="Corrupción",$H$48="Lavado de Activos",$H$48="Financiación del Terrorismo",$H$48="Corrupción en Trámites, OPAs y Consultas de Acceso a la Información Pública"),'6.Valoración Control Corrupción'!E48,"No Aplica"))</f>
        <v/>
      </c>
      <c r="S48" s="31" t="str">
        <f>IF($H$48="","",
IF(OR($H$48="Corrupción",$H$48="Lavado de Activos",$H$48="Financiación del Terrorismo",$H$48="Corrupción en Trámites, OPAs y Consultas de Acceso a la Información Pública"),'6.Valoración Control Corrupción'!F48,"No Aplica"))</f>
        <v/>
      </c>
      <c r="T48" s="31" t="str">
        <f>IF($H$48="","",
IF(OR($H$48="Corrupción",$H$48="Lavado de Activos",$H$48="Financiación del Terrorismo",$H$48="Corrupción en Trámites, OPAs y Consultas de Acceso a la Información Pública"),'6.Valoración Control Corrupción'!G48,"No Aplica"))</f>
        <v/>
      </c>
      <c r="U48" s="31" t="str">
        <f>IF($H$48="","",
IF(OR($H$48="Corrupción",$H$48="Lavado de Activos",$H$48="Financiación del Terrorismo",$H$48="Corrupción en Trámites, OPAs y Consultas de Acceso a la Información Pública"),'6.Valoración Control Corrupción'!H48,"No Aplica"))</f>
        <v/>
      </c>
      <c r="V48" s="31" t="str">
        <f>IF($H$48="","",
IF(OR($H$48="Corrupción",$H$48="Lavado de Activos",$H$48="Financiación del Terrorismo",$H$48="Corrupción en Trámites, OPAs y Consultas de Acceso a la Información Pública"),'6.Valoración Control Corrupción'!I48,"No Aplica"))</f>
        <v/>
      </c>
      <c r="W48" s="31" t="str">
        <f>IF($H$48="","",
IF(OR($H$48="Corrupción",$H$48="Lavado de Activos",$H$48="Financiación del Terrorismo",$H$48="Corrupción en Trámites, OPAs y Consultas de Acceso a la Información Pública"),'6.Valoración Control Corrupción'!J48,"No Aplica"))</f>
        <v/>
      </c>
      <c r="X48" s="24" t="str">
        <f>IF($H$48="","",
IF(OR($H$48="Corrupción",$H$48="Lavado de Activos",$H$48="Financiación del Terrorismo",$H$48="Trámites, OPAs y Consultas de Acceso a la Información Pública"),"No Aplica",'5. Valoración de Controles'!I48))</f>
        <v/>
      </c>
      <c r="Y48" s="24" t="str">
        <f>IF($H$48="","",
IF(OR($H$48="Corrupción",$H$48="Lavado de Activos",$H$48="Financiación del Terrorismo",$H$48="Trámites, OPAs y Consultas de Acceso a la Información Pública"),"No Aplica",'5. Valoración de Controles'!J48))</f>
        <v/>
      </c>
      <c r="Z48" s="24" t="str">
        <f>IF($H$48="","",
IF(OR($H$48="Corrupción",$H$48="Lavado de Activos",$H$48="Financiación del Terrorismo",$H$48="Trámites, OPAs y Consultas de Acceso a la Información Pública"),"No Aplica",'5. Valoración de Controles'!K48))</f>
        <v/>
      </c>
      <c r="AA48" s="24" t="str">
        <f>IF($H$48="","",
IF(OR($H$48="Corrupción",$H$48="Lavado de Activos",$H$48="Financiación del Terrorismo",$H$48="Trámites, OPAs y Consultas de Acceso a la Información Pública"),"No Aplica",'5. Valoración de Controles'!L48))</f>
        <v/>
      </c>
      <c r="AB48" s="24" t="str">
        <f>IF($H$48="","",
IF(OR($H$48="Corrupción",$H$48="Lavado de Activos",$H$48="Financiación del Terrorismo",$H$48="Trámites, OPAs y Consultas de Acceso a la Información Pública"),"No Aplica",'5. Valoración de Controles'!M48))</f>
        <v/>
      </c>
      <c r="AC48" s="24" t="str">
        <f>IF($H$48="","",
IF(OR($H$48="Corrupción",$H$48="Lavado de Activos",$H$48="Financiación del Terrorismo",$H$48="Trámites, OPAs y Consultas de Acceso a la Información Pública"),"No Aplica",'5. Valoración de Controles'!N48))</f>
        <v/>
      </c>
      <c r="AD48" s="24" t="str">
        <f>IF($H$48="","",
IF(OR($H$48="Corrupción",$H$48="Lavado de Activos",$H$48="Financiación del Terrorismo",$H$48="Trámites, OPAs y Consultas de Acceso a la Información Pública"),"No Aplica",'5. Valoración de Controles'!O48))</f>
        <v/>
      </c>
      <c r="AE48" s="24" t="str">
        <f>IF($H$48="","",
IF(OR($H$48="Corrupción",$H$48="Lavado de Activos",$H$48="Financiación del Terrorismo",$H$48="Trámites, OPAs y Consultas de Acceso a la Información Pública"),"No Aplica",'5. Valoración de Controles'!P48))</f>
        <v/>
      </c>
      <c r="AF48" s="24" t="str">
        <f>IF($H$48="","",
IF(OR($H$48="Corrupción",$H$48="Lavado de Activos",$H$48="Financiación del Terrorismo",$H$48="Trámites, OPAs y Consultas de Acceso a la Información Pública"),"No Aplica",'5. Valoración de Controles'!Q48))</f>
        <v/>
      </c>
      <c r="AG48" s="25" t="str">
        <f>IF($H$48="","",
IF(OR($H$48="Corrupción",$H$48="Lavado de Activos",$H$48="Financiación del Terrorismo",$H$48="Corrupción en Trámites, OPAs y Consultas de Acceso a la Información Pública"),"No Aplica",'5. Valoración de Controles'!R48))</f>
        <v/>
      </c>
      <c r="AH48" s="8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8"/>
      <c r="AN48" s="10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2"/>
      <c r="AQ48" s="112" t="str">
        <f>IF(AO48="","","∑ Peso porcentual de cada acción definida")</f>
        <v/>
      </c>
      <c r="AR48" s="85"/>
      <c r="AS48" s="3"/>
      <c r="AT48" s="3"/>
      <c r="AU48" s="3"/>
      <c r="AV48" s="3"/>
      <c r="AW48" s="3"/>
      <c r="AX48" s="3"/>
      <c r="AY48" s="3"/>
      <c r="AZ48" s="3"/>
      <c r="BA48" s="3"/>
      <c r="BB48" s="3"/>
      <c r="BC48" s="3"/>
      <c r="BD48" s="3"/>
      <c r="BE48" s="3"/>
      <c r="BF48" s="3"/>
      <c r="BG48" s="3"/>
      <c r="BH48" s="3"/>
      <c r="BI48" s="3"/>
      <c r="BJ48" s="3"/>
      <c r="BK48" s="3"/>
      <c r="BL48" s="3"/>
    </row>
    <row r="49" spans="1:64" ht="31.5" customHeight="1">
      <c r="A49" s="83"/>
      <c r="B49" s="83"/>
      <c r="C49" s="83"/>
      <c r="D49" s="83"/>
      <c r="E49" s="83"/>
      <c r="F49" s="83"/>
      <c r="G49" s="83"/>
      <c r="H49" s="83"/>
      <c r="I49" s="83"/>
      <c r="J49" s="83"/>
      <c r="K49" s="83"/>
      <c r="L49" s="83"/>
      <c r="M49" s="83"/>
      <c r="N49" s="83"/>
      <c r="O49" s="83"/>
      <c r="P49" s="83"/>
      <c r="Q49" s="31" t="str">
        <f>IF($H$48="","",
IF(OR($H$48="Corrupción",$H$48="Lavado de Activos",$H$48="Financiación del Terrorismo",$H$48="Corrupción en Trámites, OPAs y Consultas de Acceso a la Información Pública"),"No Aplica",'5. Valoración de Controles'!H49))</f>
        <v/>
      </c>
      <c r="R49" s="31" t="str">
        <f>IF($H$48="","",
IF(OR($H$48="Corrupción",$H$48="Lavado de Activos",$H$48="Financiación del Terrorismo",$H$48="Corrupción en Trámites, OPAs y Consultas de Acceso a la Información Pública"),'6.Valoración Control Corrupción'!E49,"No Aplica"))</f>
        <v/>
      </c>
      <c r="S49" s="31" t="str">
        <f>IF($H$48="","",
IF(OR($H$48="Corrupción",$H$48="Lavado de Activos",$H$48="Financiación del Terrorismo",$H$48="Corrupción en Trámites, OPAs y Consultas de Acceso a la Información Pública"),'6.Valoración Control Corrupción'!F49,"No Aplica"))</f>
        <v/>
      </c>
      <c r="T49" s="31" t="str">
        <f>IF($H$48="","",
IF(OR($H$48="Corrupción",$H$48="Lavado de Activos",$H$48="Financiación del Terrorismo",$H$48="Corrupción en Trámites, OPAs y Consultas de Acceso a la Información Pública"),'6.Valoración Control Corrupción'!G49,"No Aplica"))</f>
        <v/>
      </c>
      <c r="U49" s="31" t="str">
        <f>IF($H$48="","",
IF(OR($H$48="Corrupción",$H$48="Lavado de Activos",$H$48="Financiación del Terrorismo",$H$48="Corrupción en Trámites, OPAs y Consultas de Acceso a la Información Pública"),'6.Valoración Control Corrupción'!H49,"No Aplica"))</f>
        <v/>
      </c>
      <c r="V49" s="31" t="str">
        <f>IF($H$48="","",
IF(OR($H$48="Corrupción",$H$48="Lavado de Activos",$H$48="Financiación del Terrorismo",$H$48="Corrupción en Trámites, OPAs y Consultas de Acceso a la Información Pública"),'6.Valoración Control Corrupción'!I49,"No Aplica"))</f>
        <v/>
      </c>
      <c r="W49" s="31" t="str">
        <f>IF($H$48="","",
IF(OR($H$48="Corrupción",$H$48="Lavado de Activos",$H$48="Financiación del Terrorismo",$H$48="Corrupción en Trámites, OPAs y Consultas de Acceso a la Información Pública"),'6.Valoración Control Corrupción'!J49,"No Aplica"))</f>
        <v/>
      </c>
      <c r="X49" s="24" t="str">
        <f>IF($H$48="","",
IF(OR($H$48="Corrupción",$H$48="Lavado de Activos",$H$48="Financiación del Terrorismo",$H$48="Trámites, OPAs y Consultas de Acceso a la Información Pública"),"No Aplica",'5. Valoración de Controles'!I49))</f>
        <v/>
      </c>
      <c r="Y49" s="24" t="str">
        <f>IF($H$48="","",
IF(OR($H$48="Corrupción",$H$48="Lavado de Activos",$H$48="Financiación del Terrorismo",$H$48="Trámites, OPAs y Consultas de Acceso a la Información Pública"),"No Aplica",'5. Valoración de Controles'!J49))</f>
        <v/>
      </c>
      <c r="Z49" s="24" t="str">
        <f>IF($H$48="","",
IF(OR($H$48="Corrupción",$H$48="Lavado de Activos",$H$48="Financiación del Terrorismo",$H$48="Trámites, OPAs y Consultas de Acceso a la Información Pública"),"No Aplica",'5. Valoración de Controles'!K49))</f>
        <v/>
      </c>
      <c r="AA49" s="24" t="str">
        <f>IF($H$48="","",
IF(OR($H$48="Corrupción",$H$48="Lavado de Activos",$H$48="Financiación del Terrorismo",$H$48="Trámites, OPAs y Consultas de Acceso a la Información Pública"),"No Aplica",'5. Valoración de Controles'!L49))</f>
        <v/>
      </c>
      <c r="AB49" s="24" t="str">
        <f>IF($H$48="","",
IF(OR($H$48="Corrupción",$H$48="Lavado de Activos",$H$48="Financiación del Terrorismo",$H$48="Trámites, OPAs y Consultas de Acceso a la Información Pública"),"No Aplica",'5. Valoración de Controles'!M49))</f>
        <v/>
      </c>
      <c r="AC49" s="24" t="str">
        <f>IF($H$48="","",
IF(OR($H$48="Corrupción",$H$48="Lavado de Activos",$H$48="Financiación del Terrorismo",$H$48="Trámites, OPAs y Consultas de Acceso a la Información Pública"),"No Aplica",'5. Valoración de Controles'!N49))</f>
        <v/>
      </c>
      <c r="AD49" s="24" t="str">
        <f>IF($H$48="","",
IF(OR($H$48="Corrupción",$H$48="Lavado de Activos",$H$48="Financiación del Terrorismo",$H$48="Trámites, OPAs y Consultas de Acceso a la Información Pública"),"No Aplica",'5. Valoración de Controles'!O49))</f>
        <v/>
      </c>
      <c r="AE49" s="24" t="str">
        <f>IF($H$48="","",
IF(OR($H$48="Corrupción",$H$48="Lavado de Activos",$H$48="Financiación del Terrorismo",$H$48="Trámites, OPAs y Consultas de Acceso a la Información Pública"),"No Aplica",'5. Valoración de Controles'!P49))</f>
        <v/>
      </c>
      <c r="AF49" s="24" t="str">
        <f>IF($H$48="","",
IF(OR($H$48="Corrupción",$H$48="Lavado de Activos",$H$48="Financiación del Terrorismo",$H$48="Trámites, OPAs y Consultas de Acceso a la Información Pública"),"No Aplica",'5. Valoración de Controles'!Q49))</f>
        <v/>
      </c>
      <c r="AG49" s="25" t="str">
        <f>IF($H$48="","",
IF(OR($H$48="Corrupción",$H$48="Lavado de Activos",$H$48="Financiación del Terrorismo",$H$48="Corrupción en Trámites, OPAs y Consultas de Acceso a la Información Pública"),"No Aplica",'5. Valoración de Controles'!R49))</f>
        <v/>
      </c>
      <c r="AH49" s="83"/>
      <c r="AI49" s="83"/>
      <c r="AJ49" s="83"/>
      <c r="AK49" s="83"/>
      <c r="AL49" s="83"/>
      <c r="AM49" s="83"/>
      <c r="AN49" s="83"/>
      <c r="AO49" s="83"/>
      <c r="AP49" s="83"/>
      <c r="AQ49" s="83"/>
      <c r="AR49" s="83"/>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31" t="str">
        <f>IF($H$48="","",
IF(OR($H$48="Corrupción",$H$48="Lavado de Activos",$H$48="Financiación del Terrorismo",$H$48="Corrupción en Trámites, OPAs y Consultas de Acceso a la Información Pública"),"No Aplica",'5. Valoración de Controles'!H50))</f>
        <v/>
      </c>
      <c r="R50" s="31" t="str">
        <f>IF($H$48="","",
IF(OR($H$48="Corrupción",$H$48="Lavado de Activos",$H$48="Financiación del Terrorismo",$H$48="Corrupción en Trámites, OPAs y Consultas de Acceso a la Información Pública"),'6.Valoración Control Corrupción'!E50,"No Aplica"))</f>
        <v/>
      </c>
      <c r="S50" s="31" t="str">
        <f>IF($H$48="","",
IF(OR($H$48="Corrupción",$H$48="Lavado de Activos",$H$48="Financiación del Terrorismo",$H$48="Corrupción en Trámites, OPAs y Consultas de Acceso a la Información Pública"),'6.Valoración Control Corrupción'!F50,"No Aplica"))</f>
        <v/>
      </c>
      <c r="T50" s="31" t="str">
        <f>IF($H$48="","",
IF(OR($H$48="Corrupción",$H$48="Lavado de Activos",$H$48="Financiación del Terrorismo",$H$48="Corrupción en Trámites, OPAs y Consultas de Acceso a la Información Pública"),'6.Valoración Control Corrupción'!G50,"No Aplica"))</f>
        <v/>
      </c>
      <c r="U50" s="31" t="str">
        <f>IF($H$48="","",
IF(OR($H$48="Corrupción",$H$48="Lavado de Activos",$H$48="Financiación del Terrorismo",$H$48="Corrupción en Trámites, OPAs y Consultas de Acceso a la Información Pública"),'6.Valoración Control Corrupción'!H50,"No Aplica"))</f>
        <v/>
      </c>
      <c r="V50" s="31" t="str">
        <f>IF($H$48="","",
IF(OR($H$48="Corrupción",$H$48="Lavado de Activos",$H$48="Financiación del Terrorismo",$H$48="Corrupción en Trámites, OPAs y Consultas de Acceso a la Información Pública"),'6.Valoración Control Corrupción'!I50,"No Aplica"))</f>
        <v/>
      </c>
      <c r="W50" s="31" t="str">
        <f>IF($H$48="","",
IF(OR($H$48="Corrupción",$H$48="Lavado de Activos",$H$48="Financiación del Terrorismo",$H$48="Corrupción en Trámites, OPAs y Consultas de Acceso a la Información Pública"),'6.Valoración Control Corrupción'!J50,"No Aplica"))</f>
        <v/>
      </c>
      <c r="X50" s="24" t="str">
        <f>IF($H$48="","",
IF(OR($H$48="Corrupción",$H$48="Lavado de Activos",$H$48="Financiación del Terrorismo",$H$48="Trámites, OPAs y Consultas de Acceso a la Información Pública"),"No Aplica",'5. Valoración de Controles'!I50))</f>
        <v/>
      </c>
      <c r="Y50" s="24" t="str">
        <f>IF($H$48="","",
IF(OR($H$48="Corrupción",$H$48="Lavado de Activos",$H$48="Financiación del Terrorismo",$H$48="Trámites, OPAs y Consultas de Acceso a la Información Pública"),"No Aplica",'5. Valoración de Controles'!J50))</f>
        <v/>
      </c>
      <c r="Z50" s="24" t="str">
        <f>IF($H$48="","",
IF(OR($H$48="Corrupción",$H$48="Lavado de Activos",$H$48="Financiación del Terrorismo",$H$48="Trámites, OPAs y Consultas de Acceso a la Información Pública"),"No Aplica",'5. Valoración de Controles'!K50))</f>
        <v/>
      </c>
      <c r="AA50" s="24" t="str">
        <f>IF($H$48="","",
IF(OR($H$48="Corrupción",$H$48="Lavado de Activos",$H$48="Financiación del Terrorismo",$H$48="Trámites, OPAs y Consultas de Acceso a la Información Pública"),"No Aplica",'5. Valoración de Controles'!L50))</f>
        <v/>
      </c>
      <c r="AB50" s="24" t="str">
        <f>IF($H$48="","",
IF(OR($H$48="Corrupción",$H$48="Lavado de Activos",$H$48="Financiación del Terrorismo",$H$48="Trámites, OPAs y Consultas de Acceso a la Información Pública"),"No Aplica",'5. Valoración de Controles'!M50))</f>
        <v/>
      </c>
      <c r="AC50" s="24" t="str">
        <f>IF($H$48="","",
IF(OR($H$48="Corrupción",$H$48="Lavado de Activos",$H$48="Financiación del Terrorismo",$H$48="Trámites, OPAs y Consultas de Acceso a la Información Pública"),"No Aplica",'5. Valoración de Controles'!N50))</f>
        <v/>
      </c>
      <c r="AD50" s="24" t="str">
        <f>IF($H$48="","",
IF(OR($H$48="Corrupción",$H$48="Lavado de Activos",$H$48="Financiación del Terrorismo",$H$48="Trámites, OPAs y Consultas de Acceso a la Información Pública"),"No Aplica",'5. Valoración de Controles'!O50))</f>
        <v/>
      </c>
      <c r="AE50" s="24" t="str">
        <f>IF($H$48="","",
IF(OR($H$48="Corrupción",$H$48="Lavado de Activos",$H$48="Financiación del Terrorismo",$H$48="Trámites, OPAs y Consultas de Acceso a la Información Pública"),"No Aplica",'5. Valoración de Controles'!P50))</f>
        <v/>
      </c>
      <c r="AF50" s="24" t="str">
        <f>IF($H$48="","",
IF(OR($H$48="Corrupción",$H$48="Lavado de Activos",$H$48="Financiación del Terrorismo",$H$48="Trámites, OPAs y Consultas de Acceso a la Información Pública"),"No Aplica",'5. Valoración de Controles'!Q50))</f>
        <v/>
      </c>
      <c r="AG50" s="25"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0">
        <v>15</v>
      </c>
      <c r="B51" s="85" t="str">
        <f>'2. Identificación del Riesgo'!B51:B53</f>
        <v/>
      </c>
      <c r="C51" s="85" t="str">
        <f>IF('2. Identificación del Riesgo'!C51:C53="","",'2. Identificación del Riesgo'!C51:C53)</f>
        <v/>
      </c>
      <c r="D51" s="85" t="str">
        <f>IF('2. Identificación del Riesgo'!D51:D53="","",'2. Identificación del Riesgo'!D51:D53)</f>
        <v/>
      </c>
      <c r="E51" s="85" t="str">
        <f>IF('2. Identificación del Riesgo'!E51:E53="","",'2. Identificación del Riesgo'!E51:E53)</f>
        <v/>
      </c>
      <c r="F51" s="85" t="str">
        <f>IF('2. Identificación del Riesgo'!F51:F53="","",'2. Identificación del Riesgo'!F51:F53)</f>
        <v/>
      </c>
      <c r="G51" s="85" t="str">
        <f>IF('2. Identificación del Riesgo'!G51:G53="","",'2. Identificación del Riesgo'!G51:G53)</f>
        <v/>
      </c>
      <c r="H51" s="85" t="str">
        <f>IF('2. Identificación del Riesgo'!H51:H53="","",'2. Identificación del Riesgo'!H51:H53)</f>
        <v/>
      </c>
      <c r="I51" s="85" t="str">
        <f>IF('2. Identificación del Riesgo'!I51:I53="","",'2. Identificación del Riesgo'!I51:I53)</f>
        <v/>
      </c>
      <c r="J51" s="85" t="str">
        <f>IF('2. Identificación del Riesgo'!J51:J53="","",'2. Identificación del Riesgo'!J51:J53)</f>
        <v/>
      </c>
      <c r="K51" s="86" t="str">
        <f>'2. Identificación del Riesgo'!K51:K53</f>
        <v/>
      </c>
      <c r="L51" s="87" t="str">
        <f>'2. Identificación del Riesgo'!L51:L53</f>
        <v/>
      </c>
      <c r="M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6" t="str">
        <f>'2. Identificación del Riesgo'!N51:N53</f>
        <v/>
      </c>
      <c r="O51" s="87" t="str">
        <f>'2. Identificación del Riesgo'!O51:O53</f>
        <v/>
      </c>
      <c r="P51" s="82" t="str">
        <f>'2. Identificación del Riesgo'!P51:P53</f>
        <v/>
      </c>
      <c r="Q51" s="31" t="str">
        <f>IF($H$51="","",
IF(OR($H$51="Corrupción",$H$51="Lavado de Activos",$H$51="Financiación del Terrorismo",$H$51="Corrupción en Trámites, OPAs y Consultas de Acceso a la Información Pública"),"No Aplica",'5. Valoración de Controles'!H51))</f>
        <v/>
      </c>
      <c r="R51" s="31" t="str">
        <f>IF($H$51="","",
IF(OR($H$51="Corrupción",$H$51="Lavado de Activos",$H$51="Financiación del Terrorismo",$H$51="Corrupción en Trámites, OPAs y Consultas de Acceso a la Información Pública"),'6.Valoración Control Corrupción'!E51,"No Aplica"))</f>
        <v/>
      </c>
      <c r="S51" s="31" t="str">
        <f>IF($H$51="","",
IF(OR($H$51="Corrupción",$H$51="Lavado de Activos",$H$51="Financiación del Terrorismo",$H$51="Corrupción en Trámites, OPAs y Consultas de Acceso a la Información Pública"),'6.Valoración Control Corrupción'!F51,"No Aplica"))</f>
        <v/>
      </c>
      <c r="T51" s="31" t="str">
        <f>IF($H$51="","",
IF(OR($H$51="Corrupción",$H$51="Lavado de Activos",$H$51="Financiación del Terrorismo",$H$51="Corrupción en Trámites, OPAs y Consultas de Acceso a la Información Pública"),'6.Valoración Control Corrupción'!G51,"No Aplica"))</f>
        <v/>
      </c>
      <c r="U51" s="31" t="str">
        <f>IF($H$51="","",
IF(OR($H$51="Corrupción",$H$51="Lavado de Activos",$H$51="Financiación del Terrorismo",$H$51="Corrupción en Trámites, OPAs y Consultas de Acceso a la Información Pública"),'6.Valoración Control Corrupción'!H51,"No Aplica"))</f>
        <v/>
      </c>
      <c r="V51" s="31" t="str">
        <f>IF($H$51="","",
IF(OR($H$51="Corrupción",$H$51="Lavado de Activos",$H$51="Financiación del Terrorismo",$H$51="Corrupción en Trámites, OPAs y Consultas de Acceso a la Información Pública"),'6.Valoración Control Corrupción'!I51,"No Aplica"))</f>
        <v/>
      </c>
      <c r="W51" s="31" t="str">
        <f>IF($H$51="","",
IF(OR($H$51="Corrupción",$H$51="Lavado de Activos",$H$51="Financiación del Terrorismo",$H$51="Corrupción en Trámites, OPAs y Consultas de Acceso a la Información Pública"),'6.Valoración Control Corrupción'!J51,"No Aplica"))</f>
        <v/>
      </c>
      <c r="X51" s="24" t="str">
        <f>IF($H$51="","",
IF(OR($H$51="Corrupción",$H$51="Lavado de Activos",$H$51="Financiación del Terrorismo",$H$51="Trámites, OPAs y Consultas de Acceso a la Información Pública"),"No Aplica",'5. Valoración de Controles'!I51))</f>
        <v/>
      </c>
      <c r="Y51" s="24" t="str">
        <f>IF($H$51="","",
IF(OR($H$51="Corrupción",$H$51="Lavado de Activos",$H$51="Financiación del Terrorismo",$H$51="Trámites, OPAs y Consultas de Acceso a la Información Pública"),"No Aplica",'5. Valoración de Controles'!J51))</f>
        <v/>
      </c>
      <c r="Z51" s="24" t="str">
        <f>IF($H$51="","",
IF(OR($H$51="Corrupción",$H$51="Lavado de Activos",$H$51="Financiación del Terrorismo",$H$51="Trámites, OPAs y Consultas de Acceso a la Información Pública"),"No Aplica",'5. Valoración de Controles'!K51))</f>
        <v/>
      </c>
      <c r="AA51" s="24" t="str">
        <f>IF($H$51="","",
IF(OR($H$51="Corrupción",$H$51="Lavado de Activos",$H$51="Financiación del Terrorismo",$H$51="Trámites, OPAs y Consultas de Acceso a la Información Pública"),"No Aplica",'5. Valoración de Controles'!L51))</f>
        <v/>
      </c>
      <c r="AB51" s="24" t="str">
        <f>IF($H$51="","",
IF(OR($H$51="Corrupción",$H$51="Lavado de Activos",$H$51="Financiación del Terrorismo",$H$51="Trámites, OPAs y Consultas de Acceso a la Información Pública"),"No Aplica",'5. Valoración de Controles'!M51))</f>
        <v/>
      </c>
      <c r="AC51" s="24" t="str">
        <f>IF($H$51="","",
IF(OR($H$51="Corrupción",$H$51="Lavado de Activos",$H$51="Financiación del Terrorismo",$H$51="Trámites, OPAs y Consultas de Acceso a la Información Pública"),"No Aplica",'5. Valoración de Controles'!N51))</f>
        <v/>
      </c>
      <c r="AD51" s="24" t="str">
        <f>IF($H$51="","",
IF(OR($H$51="Corrupción",$H$51="Lavado de Activos",$H$51="Financiación del Terrorismo",$H$51="Trámites, OPAs y Consultas de Acceso a la Información Pública"),"No Aplica",'5. Valoración de Controles'!O51))</f>
        <v/>
      </c>
      <c r="AE51" s="24" t="str">
        <f>IF($H$51="","",
IF(OR($H$51="Corrupción",$H$51="Lavado de Activos",$H$51="Financiación del Terrorismo",$H$51="Trámites, OPAs y Consultas de Acceso a la Información Pública"),"No Aplica",'5. Valoración de Controles'!P51))</f>
        <v/>
      </c>
      <c r="AF51" s="24" t="str">
        <f>IF($H$51="","",
IF(OR($H$51="Corrupción",$H$51="Lavado de Activos",$H$51="Financiación del Terrorismo",$H$51="Trámites, OPAs y Consultas de Acceso a la Información Pública"),"No Aplica",'5. Valoración de Controles'!Q51))</f>
        <v/>
      </c>
      <c r="AG51" s="25" t="str">
        <f>IF($H$51="","",
IF(OR($H$51="Corrupción",$H$51="Lavado de Activos",$H$51="Financiación del Terrorismo",$H$51="Corrupción en Trámites, OPAs y Consultas de Acceso a la Información Pública"),"No Aplica",'5. Valoración de Controles'!R51))</f>
        <v/>
      </c>
      <c r="AH51" s="8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8"/>
      <c r="AN51" s="10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2"/>
      <c r="AQ51" s="112" t="str">
        <f>IF(AO51="","","∑ Peso porcentual de cada acción definida")</f>
        <v/>
      </c>
      <c r="AR51" s="85"/>
      <c r="AS51" s="3"/>
      <c r="AT51" s="3"/>
      <c r="AU51" s="3"/>
      <c r="AV51" s="3"/>
      <c r="AW51" s="3"/>
      <c r="AX51" s="3"/>
      <c r="AY51" s="3"/>
      <c r="AZ51" s="3"/>
      <c r="BA51" s="3"/>
      <c r="BB51" s="3"/>
      <c r="BC51" s="3"/>
      <c r="BD51" s="3"/>
      <c r="BE51" s="3"/>
      <c r="BF51" s="3"/>
      <c r="BG51" s="3"/>
      <c r="BH51" s="3"/>
      <c r="BI51" s="3"/>
      <c r="BJ51" s="3"/>
      <c r="BK51" s="3"/>
      <c r="BL51" s="3"/>
    </row>
    <row r="52" spans="1:64" ht="31.5" customHeight="1">
      <c r="A52" s="83"/>
      <c r="B52" s="83"/>
      <c r="C52" s="83"/>
      <c r="D52" s="83"/>
      <c r="E52" s="83"/>
      <c r="F52" s="83"/>
      <c r="G52" s="83"/>
      <c r="H52" s="83"/>
      <c r="I52" s="83"/>
      <c r="J52" s="83"/>
      <c r="K52" s="83"/>
      <c r="L52" s="83"/>
      <c r="M52" s="83"/>
      <c r="N52" s="83"/>
      <c r="O52" s="83"/>
      <c r="P52" s="83"/>
      <c r="Q52" s="31" t="str">
        <f>IF($H$51="","",
IF(OR($H$51="Corrupción",$H$51="Lavado de Activos",$H$51="Financiación del Terrorismo",$H$51="Corrupción en Trámites, OPAs y Consultas de Acceso a la Información Pública"),"No Aplica",'5. Valoración de Controles'!H52))</f>
        <v/>
      </c>
      <c r="R52" s="31" t="str">
        <f>IF($H$51="","",
IF(OR($H$51="Corrupción",$H$51="Lavado de Activos",$H$51="Financiación del Terrorismo",$H$51="Corrupción en Trámites, OPAs y Consultas de Acceso a la Información Pública"),'6.Valoración Control Corrupción'!E52,"No Aplica"))</f>
        <v/>
      </c>
      <c r="S52" s="31" t="str">
        <f>IF($H$51="","",
IF(OR($H$51="Corrupción",$H$51="Lavado de Activos",$H$51="Financiación del Terrorismo",$H$51="Corrupción en Trámites, OPAs y Consultas de Acceso a la Información Pública"),'6.Valoración Control Corrupción'!F52,"No Aplica"))</f>
        <v/>
      </c>
      <c r="T52" s="31" t="str">
        <f>IF($H$51="","",
IF(OR($H$51="Corrupción",$H$51="Lavado de Activos",$H$51="Financiación del Terrorismo",$H$51="Corrupción en Trámites, OPAs y Consultas de Acceso a la Información Pública"),'6.Valoración Control Corrupción'!G52,"No Aplica"))</f>
        <v/>
      </c>
      <c r="U52" s="31" t="str">
        <f>IF($H$51="","",
IF(OR($H$51="Corrupción",$H$51="Lavado de Activos",$H$51="Financiación del Terrorismo",$H$51="Corrupción en Trámites, OPAs y Consultas de Acceso a la Información Pública"),'6.Valoración Control Corrupción'!H52,"No Aplica"))</f>
        <v/>
      </c>
      <c r="V52" s="31" t="str">
        <f>IF($H$51="","",
IF(OR($H$51="Corrupción",$H$51="Lavado de Activos",$H$51="Financiación del Terrorismo",$H$51="Corrupción en Trámites, OPAs y Consultas de Acceso a la Información Pública"),'6.Valoración Control Corrupción'!I52,"No Aplica"))</f>
        <v/>
      </c>
      <c r="W52" s="31" t="str">
        <f>IF($H$51="","",
IF(OR($H$51="Corrupción",$H$51="Lavado de Activos",$H$51="Financiación del Terrorismo",$H$51="Corrupción en Trámites, OPAs y Consultas de Acceso a la Información Pública"),'6.Valoración Control Corrupción'!J52,"No Aplica"))</f>
        <v/>
      </c>
      <c r="X52" s="24" t="str">
        <f>IF($H$51="","",
IF(OR($H$51="Corrupción",$H$51="Lavado de Activos",$H$51="Financiación del Terrorismo",$H$51="Trámites, OPAs y Consultas de Acceso a la Información Pública"),"No Aplica",'5. Valoración de Controles'!I52))</f>
        <v/>
      </c>
      <c r="Y52" s="24" t="str">
        <f>IF($H$51="","",
IF(OR($H$51="Corrupción",$H$51="Lavado de Activos",$H$51="Financiación del Terrorismo",$H$51="Trámites, OPAs y Consultas de Acceso a la Información Pública"),"No Aplica",'5. Valoración de Controles'!J52))</f>
        <v/>
      </c>
      <c r="Z52" s="24" t="str">
        <f>IF($H$51="","",
IF(OR($H$51="Corrupción",$H$51="Lavado de Activos",$H$51="Financiación del Terrorismo",$H$51="Trámites, OPAs y Consultas de Acceso a la Información Pública"),"No Aplica",'5. Valoración de Controles'!K52))</f>
        <v/>
      </c>
      <c r="AA52" s="24" t="str">
        <f>IF($H$51="","",
IF(OR($H$51="Corrupción",$H$51="Lavado de Activos",$H$51="Financiación del Terrorismo",$H$51="Trámites, OPAs y Consultas de Acceso a la Información Pública"),"No Aplica",'5. Valoración de Controles'!L52))</f>
        <v/>
      </c>
      <c r="AB52" s="24" t="str">
        <f>IF($H$51="","",
IF(OR($H$51="Corrupción",$H$51="Lavado de Activos",$H$51="Financiación del Terrorismo",$H$51="Trámites, OPAs y Consultas de Acceso a la Información Pública"),"No Aplica",'5. Valoración de Controles'!M52))</f>
        <v/>
      </c>
      <c r="AC52" s="24" t="str">
        <f>IF($H$51="","",
IF(OR($H$51="Corrupción",$H$51="Lavado de Activos",$H$51="Financiación del Terrorismo",$H$51="Trámites, OPAs y Consultas de Acceso a la Información Pública"),"No Aplica",'5. Valoración de Controles'!N52))</f>
        <v/>
      </c>
      <c r="AD52" s="24" t="str">
        <f>IF($H$51="","",
IF(OR($H$51="Corrupción",$H$51="Lavado de Activos",$H$51="Financiación del Terrorismo",$H$51="Trámites, OPAs y Consultas de Acceso a la Información Pública"),"No Aplica",'5. Valoración de Controles'!O52))</f>
        <v/>
      </c>
      <c r="AE52" s="24" t="str">
        <f>IF($H$51="","",
IF(OR($H$51="Corrupción",$H$51="Lavado de Activos",$H$51="Financiación del Terrorismo",$H$51="Trámites, OPAs y Consultas de Acceso a la Información Pública"),"No Aplica",'5. Valoración de Controles'!P52))</f>
        <v/>
      </c>
      <c r="AF52" s="24" t="str">
        <f>IF($H$51="","",
IF(OR($H$51="Corrupción",$H$51="Lavado de Activos",$H$51="Financiación del Terrorismo",$H$51="Trámites, OPAs y Consultas de Acceso a la Información Pública"),"No Aplica",'5. Valoración de Controles'!Q52))</f>
        <v/>
      </c>
      <c r="AG52" s="25" t="str">
        <f>IF($H$51="","",
IF(OR($H$51="Corrupción",$H$51="Lavado de Activos",$H$51="Financiación del Terrorismo",$H$51="Corrupción en Trámites, OPAs y Consultas de Acceso a la Información Pública"),"No Aplica",'5. Valoración de Controles'!R52))</f>
        <v/>
      </c>
      <c r="AH52" s="83"/>
      <c r="AI52" s="83"/>
      <c r="AJ52" s="83"/>
      <c r="AK52" s="83"/>
      <c r="AL52" s="83"/>
      <c r="AM52" s="83"/>
      <c r="AN52" s="83"/>
      <c r="AO52" s="83"/>
      <c r="AP52" s="83"/>
      <c r="AQ52" s="83"/>
      <c r="AR52" s="83"/>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31" t="str">
        <f>IF($H$51="","",
IF(OR($H$51="Corrupción",$H$51="Lavado de Activos",$H$51="Financiación del Terrorismo",$H$51="Corrupción en Trámites, OPAs y Consultas de Acceso a la Información Pública"),"No Aplica",'5. Valoración de Controles'!H53))</f>
        <v/>
      </c>
      <c r="R53" s="31" t="str">
        <f>IF($H$51="","",
IF(OR($H$51="Corrupción",$H$51="Lavado de Activos",$H$51="Financiación del Terrorismo",$H$51="Corrupción en Trámites, OPAs y Consultas de Acceso a la Información Pública"),'6.Valoración Control Corrupción'!E53,"No Aplica"))</f>
        <v/>
      </c>
      <c r="S53" s="31" t="str">
        <f>IF($H$51="","",
IF(OR($H$51="Corrupción",$H$51="Lavado de Activos",$H$51="Financiación del Terrorismo",$H$51="Corrupción en Trámites, OPAs y Consultas de Acceso a la Información Pública"),'6.Valoración Control Corrupción'!F53,"No Aplica"))</f>
        <v/>
      </c>
      <c r="T53" s="31" t="str">
        <f>IF($H$51="","",
IF(OR($H$51="Corrupción",$H$51="Lavado de Activos",$H$51="Financiación del Terrorismo",$H$51="Corrupción en Trámites, OPAs y Consultas de Acceso a la Información Pública"),'6.Valoración Control Corrupción'!G53,"No Aplica"))</f>
        <v/>
      </c>
      <c r="U53" s="31" t="str">
        <f>IF($H$51="","",
IF(OR($H$51="Corrupción",$H$51="Lavado de Activos",$H$51="Financiación del Terrorismo",$H$51="Corrupción en Trámites, OPAs y Consultas de Acceso a la Información Pública"),'6.Valoración Control Corrupción'!H53,"No Aplica"))</f>
        <v/>
      </c>
      <c r="V53" s="31" t="str">
        <f>IF($H$51="","",
IF(OR($H$51="Corrupción",$H$51="Lavado de Activos",$H$51="Financiación del Terrorismo",$H$51="Corrupción en Trámites, OPAs y Consultas de Acceso a la Información Pública"),'6.Valoración Control Corrupción'!I53,"No Aplica"))</f>
        <v/>
      </c>
      <c r="W53" s="31" t="str">
        <f>IF($H$51="","",
IF(OR($H$51="Corrupción",$H$51="Lavado de Activos",$H$51="Financiación del Terrorismo",$H$51="Corrupción en Trámites, OPAs y Consultas de Acceso a la Información Pública"),'6.Valoración Control Corrupción'!J53,"No Aplica"))</f>
        <v/>
      </c>
      <c r="X53" s="24" t="str">
        <f>IF($H$51="","",
IF(OR($H$51="Corrupción",$H$51="Lavado de Activos",$H$51="Financiación del Terrorismo",$H$51="Trámites, OPAs y Consultas de Acceso a la Información Pública"),"No Aplica",'5. Valoración de Controles'!I53))</f>
        <v/>
      </c>
      <c r="Y53" s="24" t="str">
        <f>IF($H$51="","",
IF(OR($H$51="Corrupción",$H$51="Lavado de Activos",$H$51="Financiación del Terrorismo",$H$51="Trámites, OPAs y Consultas de Acceso a la Información Pública"),"No Aplica",'5. Valoración de Controles'!J53))</f>
        <v/>
      </c>
      <c r="Z53" s="24" t="str">
        <f>IF($H$51="","",
IF(OR($H$51="Corrupción",$H$51="Lavado de Activos",$H$51="Financiación del Terrorismo",$H$51="Trámites, OPAs y Consultas de Acceso a la Información Pública"),"No Aplica",'5. Valoración de Controles'!K53))</f>
        <v/>
      </c>
      <c r="AA53" s="24" t="str">
        <f>IF($H$51="","",
IF(OR($H$51="Corrupción",$H$51="Lavado de Activos",$H$51="Financiación del Terrorismo",$H$51="Trámites, OPAs y Consultas de Acceso a la Información Pública"),"No Aplica",'5. Valoración de Controles'!L53))</f>
        <v/>
      </c>
      <c r="AB53" s="24" t="str">
        <f>IF($H$51="","",
IF(OR($H$51="Corrupción",$H$51="Lavado de Activos",$H$51="Financiación del Terrorismo",$H$51="Trámites, OPAs y Consultas de Acceso a la Información Pública"),"No Aplica",'5. Valoración de Controles'!M53))</f>
        <v/>
      </c>
      <c r="AC53" s="24" t="str">
        <f>IF($H$51="","",
IF(OR($H$51="Corrupción",$H$51="Lavado de Activos",$H$51="Financiación del Terrorismo",$H$51="Trámites, OPAs y Consultas de Acceso a la Información Pública"),"No Aplica",'5. Valoración de Controles'!N53))</f>
        <v/>
      </c>
      <c r="AD53" s="24" t="str">
        <f>IF($H$51="","",
IF(OR($H$51="Corrupción",$H$51="Lavado de Activos",$H$51="Financiación del Terrorismo",$H$51="Trámites, OPAs y Consultas de Acceso a la Información Pública"),"No Aplica",'5. Valoración de Controles'!O53))</f>
        <v/>
      </c>
      <c r="AE53" s="24" t="str">
        <f>IF($H$51="","",
IF(OR($H$51="Corrupción",$H$51="Lavado de Activos",$H$51="Financiación del Terrorismo",$H$51="Trámites, OPAs y Consultas de Acceso a la Información Pública"),"No Aplica",'5. Valoración de Controles'!P53))</f>
        <v/>
      </c>
      <c r="AF53" s="24" t="str">
        <f>IF($H$51="","",
IF(OR($H$51="Corrupción",$H$51="Lavado de Activos",$H$51="Financiación del Terrorismo",$H$51="Trámites, OPAs y Consultas de Acceso a la Información Pública"),"No Aplica",'5. Valoración de Controles'!Q53))</f>
        <v/>
      </c>
      <c r="AG53" s="25"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0">
        <v>16</v>
      </c>
      <c r="B54" s="85" t="str">
        <f>'2. Identificación del Riesgo'!B54:B56</f>
        <v/>
      </c>
      <c r="C54" s="85" t="str">
        <f>IF('2. Identificación del Riesgo'!C54:C56="","",'2. Identificación del Riesgo'!C54:C56)</f>
        <v/>
      </c>
      <c r="D54" s="85" t="str">
        <f>IF('2. Identificación del Riesgo'!D54:D56="","",'2. Identificación del Riesgo'!D54:D56)</f>
        <v/>
      </c>
      <c r="E54" s="85" t="str">
        <f>IF('2. Identificación del Riesgo'!E54:E56="","",'2. Identificación del Riesgo'!E54:E56)</f>
        <v/>
      </c>
      <c r="F54" s="85" t="str">
        <f>IF('2. Identificación del Riesgo'!F54:F56="","",'2. Identificación del Riesgo'!F54:F56)</f>
        <v/>
      </c>
      <c r="G54" s="85" t="str">
        <f>IF('2. Identificación del Riesgo'!G54:G56="","",'2. Identificación del Riesgo'!G54:G56)</f>
        <v/>
      </c>
      <c r="H54" s="85" t="str">
        <f>IF('2. Identificación del Riesgo'!H54:H56="","",'2. Identificación del Riesgo'!H54:H56)</f>
        <v/>
      </c>
      <c r="I54" s="85" t="str">
        <f>IF('2. Identificación del Riesgo'!I54:I56="","",'2. Identificación del Riesgo'!I54:I56)</f>
        <v/>
      </c>
      <c r="J54" s="85" t="str">
        <f>IF('2. Identificación del Riesgo'!J54:J56="","",'2. Identificación del Riesgo'!J54:J56)</f>
        <v/>
      </c>
      <c r="K54" s="86" t="str">
        <f>'2. Identificación del Riesgo'!K54:K56</f>
        <v/>
      </c>
      <c r="L54" s="87" t="str">
        <f>'2. Identificación del Riesgo'!L54:L56</f>
        <v/>
      </c>
      <c r="M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6" t="str">
        <f>'2. Identificación del Riesgo'!N54:N56</f>
        <v/>
      </c>
      <c r="O54" s="87" t="str">
        <f>'2. Identificación del Riesgo'!O54:O56</f>
        <v/>
      </c>
      <c r="P54" s="82" t="str">
        <f>'2. Identificación del Riesgo'!P54:P56</f>
        <v/>
      </c>
      <c r="Q54" s="31" t="str">
        <f>IF($H$54="","",
IF(OR($H$54="Corrupción",$H$54="Lavado de Activos",$H$54="Financiación del Terrorismo",$H$54="Corrupción en Trámites, OPAs y Consultas de Acceso a la Información Pública"),"No Aplica",'5. Valoración de Controles'!H54))</f>
        <v/>
      </c>
      <c r="R54" s="31" t="str">
        <f>IF($H$54="","",
IF(OR($H$54="Corrupción",$H$54="Lavado de Activos",$H$54="Financiación del Terrorismo",$H$54="Corrupción en Trámites, OPAs y Consultas de Acceso a la Información Pública"),'6.Valoración Control Corrupción'!E54,"No Aplica"))</f>
        <v/>
      </c>
      <c r="S54" s="31" t="str">
        <f>IF($H$54="","",
IF(OR($H$54="Corrupción",$H$54="Lavado de Activos",$H$54="Financiación del Terrorismo",$H$54="Corrupción en Trámites, OPAs y Consultas de Acceso a la Información Pública"),'6.Valoración Control Corrupción'!F54,"No Aplica"))</f>
        <v/>
      </c>
      <c r="T54" s="31" t="str">
        <f>IF($H$54="","",
IF(OR($H$54="Corrupción",$H$54="Lavado de Activos",$H$54="Financiación del Terrorismo",$H$54="Corrupción en Trámites, OPAs y Consultas de Acceso a la Información Pública"),'6.Valoración Control Corrupción'!G54,"No Aplica"))</f>
        <v/>
      </c>
      <c r="U54" s="31" t="str">
        <f>IF($H$54="","",
IF(OR($H$54="Corrupción",$H$54="Lavado de Activos",$H$54="Financiación del Terrorismo",$H$54="Corrupción en Trámites, OPAs y Consultas de Acceso a la Información Pública"),'6.Valoración Control Corrupción'!H54,"No Aplica"))</f>
        <v/>
      </c>
      <c r="V54" s="31" t="str">
        <f>IF($H$54="","",
IF(OR($H$54="Corrupción",$H$54="Lavado de Activos",$H$54="Financiación del Terrorismo",$H$54="Corrupción en Trámites, OPAs y Consultas de Acceso a la Información Pública"),'6.Valoración Control Corrupción'!I54,"No Aplica"))</f>
        <v/>
      </c>
      <c r="W54" s="31" t="str">
        <f>IF($H$54="","",
IF(OR($H$54="Corrupción",$H$54="Lavado de Activos",$H$54="Financiación del Terrorismo",$H$54="Corrupción en Trámites, OPAs y Consultas de Acceso a la Información Pública"),'6.Valoración Control Corrupción'!J54,"No Aplica"))</f>
        <v/>
      </c>
      <c r="X54" s="24" t="str">
        <f>IF($H$54="","",
IF(OR($H$54="Corrupción",$H$54="Lavado de Activos",$H$54="Financiación del Terrorismo",$H$54="Trámites, OPAs y Consultas de Acceso a la Información Pública"),"No Aplica",'5. Valoración de Controles'!I54))</f>
        <v/>
      </c>
      <c r="Y54" s="24" t="str">
        <f>IF($H$54="","",
IF(OR($H$54="Corrupción",$H$54="Lavado de Activos",$H$54="Financiación del Terrorismo",$H$54="Trámites, OPAs y Consultas de Acceso a la Información Pública"),"No Aplica",'5. Valoración de Controles'!J54))</f>
        <v/>
      </c>
      <c r="Z54" s="24" t="str">
        <f>IF($H$54="","",
IF(OR($H$54="Corrupción",$H$54="Lavado de Activos",$H$54="Financiación del Terrorismo",$H$54="Trámites, OPAs y Consultas de Acceso a la Información Pública"),"No Aplica",'5. Valoración de Controles'!K54))</f>
        <v/>
      </c>
      <c r="AA54" s="24" t="str">
        <f>IF($H$54="","",
IF(OR($H$54="Corrupción",$H$54="Lavado de Activos",$H$54="Financiación del Terrorismo",$H$54="Trámites, OPAs y Consultas de Acceso a la Información Pública"),"No Aplica",'5. Valoración de Controles'!L54))</f>
        <v/>
      </c>
      <c r="AB54" s="24" t="str">
        <f>IF($H$54="","",
IF(OR($H$54="Corrupción",$H$54="Lavado de Activos",$H$54="Financiación del Terrorismo",$H$54="Trámites, OPAs y Consultas de Acceso a la Información Pública"),"No Aplica",'5. Valoración de Controles'!M54))</f>
        <v/>
      </c>
      <c r="AC54" s="24" t="str">
        <f>IF($H$54="","",
IF(OR($H$54="Corrupción",$H$54="Lavado de Activos",$H$54="Financiación del Terrorismo",$H$54="Trámites, OPAs y Consultas de Acceso a la Información Pública"),"No Aplica",'5. Valoración de Controles'!N54))</f>
        <v/>
      </c>
      <c r="AD54" s="24" t="str">
        <f>IF($H$54="","",
IF(OR($H$54="Corrupción",$H$54="Lavado de Activos",$H$54="Financiación del Terrorismo",$H$54="Trámites, OPAs y Consultas de Acceso a la Información Pública"),"No Aplica",'5. Valoración de Controles'!O54))</f>
        <v/>
      </c>
      <c r="AE54" s="24" t="str">
        <f>IF($H$54="","",
IF(OR($H$54="Corrupción",$H$54="Lavado de Activos",$H$54="Financiación del Terrorismo",$H$54="Trámites, OPAs y Consultas de Acceso a la Información Pública"),"No Aplica",'5. Valoración de Controles'!P54))</f>
        <v/>
      </c>
      <c r="AF54" s="24" t="str">
        <f>IF($H$54="","",
IF(OR($H$54="Corrupción",$H$54="Lavado de Activos",$H$54="Financiación del Terrorismo",$H$54="Trámites, OPAs y Consultas de Acceso a la Información Pública"),"No Aplica",'5. Valoración de Controles'!Q54))</f>
        <v/>
      </c>
      <c r="AG54" s="25" t="str">
        <f>IF($H$54="","",
IF(OR($H$54="Corrupción",$H$54="Lavado de Activos",$H$54="Financiación del Terrorismo",$H$54="Corrupción en Trámites, OPAs y Consultas de Acceso a la Información Pública"),"No Aplica",'5. Valoración de Controles'!R54))</f>
        <v/>
      </c>
      <c r="AH54" s="8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8"/>
      <c r="AN54" s="10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2"/>
      <c r="AQ54" s="112" t="str">
        <f>IF(AO54="","","∑ Peso porcentual de cada acción definida")</f>
        <v/>
      </c>
      <c r="AR54" s="85"/>
      <c r="AS54" s="3"/>
      <c r="AT54" s="3"/>
      <c r="AU54" s="3"/>
      <c r="AV54" s="3"/>
      <c r="AW54" s="3"/>
      <c r="AX54" s="3"/>
      <c r="AY54" s="3"/>
      <c r="AZ54" s="3"/>
      <c r="BA54" s="3"/>
      <c r="BB54" s="3"/>
      <c r="BC54" s="3"/>
      <c r="BD54" s="3"/>
      <c r="BE54" s="3"/>
      <c r="BF54" s="3"/>
      <c r="BG54" s="3"/>
      <c r="BH54" s="3"/>
      <c r="BI54" s="3"/>
      <c r="BJ54" s="3"/>
      <c r="BK54" s="3"/>
      <c r="BL54" s="3"/>
    </row>
    <row r="55" spans="1:64" ht="31.5" customHeight="1">
      <c r="A55" s="83"/>
      <c r="B55" s="83"/>
      <c r="C55" s="83"/>
      <c r="D55" s="83"/>
      <c r="E55" s="83"/>
      <c r="F55" s="83"/>
      <c r="G55" s="83"/>
      <c r="H55" s="83"/>
      <c r="I55" s="83"/>
      <c r="J55" s="83"/>
      <c r="K55" s="83"/>
      <c r="L55" s="83"/>
      <c r="M55" s="83"/>
      <c r="N55" s="83"/>
      <c r="O55" s="83"/>
      <c r="P55" s="83"/>
      <c r="Q55" s="31" t="str">
        <f>IF($H$54="","",
IF(OR($H$54="Corrupción",$H$54="Lavado de Activos",$H$54="Financiación del Terrorismo",$H$54="Corrupción en Trámites, OPAs y Consultas de Acceso a la Información Pública"),"No Aplica",'5. Valoración de Controles'!H55))</f>
        <v/>
      </c>
      <c r="R55" s="31" t="str">
        <f>IF($H$54="","",
IF(OR($H$54="Corrupción",$H$54="Lavado de Activos",$H$54="Financiación del Terrorismo",$H$54="Corrupción en Trámites, OPAs y Consultas de Acceso a la Información Pública"),'6.Valoración Control Corrupción'!E55,"No Aplica"))</f>
        <v/>
      </c>
      <c r="S55" s="31" t="str">
        <f>IF($H$54="","",
IF(OR($H$54="Corrupción",$H$54="Lavado de Activos",$H$54="Financiación del Terrorismo",$H$54="Corrupción en Trámites, OPAs y Consultas de Acceso a la Información Pública"),'6.Valoración Control Corrupción'!F55,"No Aplica"))</f>
        <v/>
      </c>
      <c r="T55" s="31" t="str">
        <f>IF($H$54="","",
IF(OR($H$54="Corrupción",$H$54="Lavado de Activos",$H$54="Financiación del Terrorismo",$H$54="Corrupción en Trámites, OPAs y Consultas de Acceso a la Información Pública"),'6.Valoración Control Corrupción'!G55,"No Aplica"))</f>
        <v/>
      </c>
      <c r="U55" s="31" t="str">
        <f>IF($H$54="","",
IF(OR($H$54="Corrupción",$H$54="Lavado de Activos",$H$54="Financiación del Terrorismo",$H$54="Corrupción en Trámites, OPAs y Consultas de Acceso a la Información Pública"),'6.Valoración Control Corrupción'!H55,"No Aplica"))</f>
        <v/>
      </c>
      <c r="V55" s="31" t="str">
        <f>IF($H$54="","",
IF(OR($H$54="Corrupción",$H$54="Lavado de Activos",$H$54="Financiación del Terrorismo",$H$54="Corrupción en Trámites, OPAs y Consultas de Acceso a la Información Pública"),'6.Valoración Control Corrupción'!I55,"No Aplica"))</f>
        <v/>
      </c>
      <c r="W55" s="31" t="str">
        <f>IF($H$54="","",
IF(OR($H$54="Corrupción",$H$54="Lavado de Activos",$H$54="Financiación del Terrorismo",$H$54="Corrupción en Trámites, OPAs y Consultas de Acceso a la Información Pública"),'6.Valoración Control Corrupción'!J55,"No Aplica"))</f>
        <v/>
      </c>
      <c r="X55" s="24" t="str">
        <f>IF($H$54="","",
IF(OR($H$54="Corrupción",$H$54="Lavado de Activos",$H$54="Financiación del Terrorismo",$H$54="Trámites, OPAs y Consultas de Acceso a la Información Pública"),"No Aplica",'5. Valoración de Controles'!I55))</f>
        <v/>
      </c>
      <c r="Y55" s="24" t="str">
        <f>IF($H$54="","",
IF(OR($H$54="Corrupción",$H$54="Lavado de Activos",$H$54="Financiación del Terrorismo",$H$54="Trámites, OPAs y Consultas de Acceso a la Información Pública"),"No Aplica",'5. Valoración de Controles'!J55))</f>
        <v/>
      </c>
      <c r="Z55" s="24" t="str">
        <f>IF($H$54="","",
IF(OR($H$54="Corrupción",$H$54="Lavado de Activos",$H$54="Financiación del Terrorismo",$H$54="Trámites, OPAs y Consultas de Acceso a la Información Pública"),"No Aplica",'5. Valoración de Controles'!K55))</f>
        <v/>
      </c>
      <c r="AA55" s="24" t="str">
        <f>IF($H$54="","",
IF(OR($H$54="Corrupción",$H$54="Lavado de Activos",$H$54="Financiación del Terrorismo",$H$54="Trámites, OPAs y Consultas de Acceso a la Información Pública"),"No Aplica",'5. Valoración de Controles'!L55))</f>
        <v/>
      </c>
      <c r="AB55" s="24" t="str">
        <f>IF($H$54="","",
IF(OR($H$54="Corrupción",$H$54="Lavado de Activos",$H$54="Financiación del Terrorismo",$H$54="Trámites, OPAs y Consultas de Acceso a la Información Pública"),"No Aplica",'5. Valoración de Controles'!M55))</f>
        <v/>
      </c>
      <c r="AC55" s="24" t="str">
        <f>IF($H$54="","",
IF(OR($H$54="Corrupción",$H$54="Lavado de Activos",$H$54="Financiación del Terrorismo",$H$54="Trámites, OPAs y Consultas de Acceso a la Información Pública"),"No Aplica",'5. Valoración de Controles'!N55))</f>
        <v/>
      </c>
      <c r="AD55" s="24" t="str">
        <f>IF($H$54="","",
IF(OR($H$54="Corrupción",$H$54="Lavado de Activos",$H$54="Financiación del Terrorismo",$H$54="Trámites, OPAs y Consultas de Acceso a la Información Pública"),"No Aplica",'5. Valoración de Controles'!O55))</f>
        <v/>
      </c>
      <c r="AE55" s="24" t="str">
        <f>IF($H$54="","",
IF(OR($H$54="Corrupción",$H$54="Lavado de Activos",$H$54="Financiación del Terrorismo",$H$54="Trámites, OPAs y Consultas de Acceso a la Información Pública"),"No Aplica",'5. Valoración de Controles'!P55))</f>
        <v/>
      </c>
      <c r="AF55" s="24" t="str">
        <f>IF($H$54="","",
IF(OR($H$54="Corrupción",$H$54="Lavado de Activos",$H$54="Financiación del Terrorismo",$H$54="Trámites, OPAs y Consultas de Acceso a la Información Pública"),"No Aplica",'5. Valoración de Controles'!Q55))</f>
        <v/>
      </c>
      <c r="AG55" s="25" t="str">
        <f>IF($H$54="","",
IF(OR($H$54="Corrupción",$H$54="Lavado de Activos",$H$54="Financiación del Terrorismo",$H$54="Corrupción en Trámites, OPAs y Consultas de Acceso a la Información Pública"),"No Aplica",'5. Valoración de Controles'!R55))</f>
        <v/>
      </c>
      <c r="AH55" s="83"/>
      <c r="AI55" s="83"/>
      <c r="AJ55" s="83"/>
      <c r="AK55" s="83"/>
      <c r="AL55" s="83"/>
      <c r="AM55" s="83"/>
      <c r="AN55" s="83"/>
      <c r="AO55" s="83"/>
      <c r="AP55" s="83"/>
      <c r="AQ55" s="83"/>
      <c r="AR55" s="83"/>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31" t="str">
        <f>IF($H$54="","",
IF(OR($H$54="Corrupción",$H$54="Lavado de Activos",$H$54="Financiación del Terrorismo",$H$54="Corrupción en Trámites, OPAs y Consultas de Acceso a la Información Pública"),"No Aplica",'5. Valoración de Controles'!H56))</f>
        <v/>
      </c>
      <c r="R56" s="31" t="str">
        <f>IF($H$54="","",
IF(OR($H$54="Corrupción",$H$54="Lavado de Activos",$H$54="Financiación del Terrorismo",$H$54="Corrupción en Trámites, OPAs y Consultas de Acceso a la Información Pública"),'6.Valoración Control Corrupción'!E56,"No Aplica"))</f>
        <v/>
      </c>
      <c r="S56" s="31" t="str">
        <f>IF($H$54="","",
IF(OR($H$54="Corrupción",$H$54="Lavado de Activos",$H$54="Financiación del Terrorismo",$H$54="Corrupción en Trámites, OPAs y Consultas de Acceso a la Información Pública"),'6.Valoración Control Corrupción'!F56,"No Aplica"))</f>
        <v/>
      </c>
      <c r="T56" s="31" t="str">
        <f>IF($H$54="","",
IF(OR($H$54="Corrupción",$H$54="Lavado de Activos",$H$54="Financiación del Terrorismo",$H$54="Corrupción en Trámites, OPAs y Consultas de Acceso a la Información Pública"),'6.Valoración Control Corrupción'!G56,"No Aplica"))</f>
        <v/>
      </c>
      <c r="U56" s="31" t="str">
        <f>IF($H$54="","",
IF(OR($H$54="Corrupción",$H$54="Lavado de Activos",$H$54="Financiación del Terrorismo",$H$54="Corrupción en Trámites, OPAs y Consultas de Acceso a la Información Pública"),'6.Valoración Control Corrupción'!H56,"No Aplica"))</f>
        <v/>
      </c>
      <c r="V56" s="31" t="str">
        <f>IF($H$54="","",
IF(OR($H$54="Corrupción",$H$54="Lavado de Activos",$H$54="Financiación del Terrorismo",$H$54="Corrupción en Trámites, OPAs y Consultas de Acceso a la Información Pública"),'6.Valoración Control Corrupción'!I56,"No Aplica"))</f>
        <v/>
      </c>
      <c r="W56" s="31" t="str">
        <f>IF($H$54="","",
IF(OR($H$54="Corrupción",$H$54="Lavado de Activos",$H$54="Financiación del Terrorismo",$H$54="Corrupción en Trámites, OPAs y Consultas de Acceso a la Información Pública"),'6.Valoración Control Corrupción'!J56,"No Aplica"))</f>
        <v/>
      </c>
      <c r="X56" s="24" t="str">
        <f>IF($H$54="","",
IF(OR($H$54="Corrupción",$H$54="Lavado de Activos",$H$54="Financiación del Terrorismo",$H$54="Trámites, OPAs y Consultas de Acceso a la Información Pública"),"No Aplica",'5. Valoración de Controles'!I56))</f>
        <v/>
      </c>
      <c r="Y56" s="24" t="str">
        <f>IF($H$54="","",
IF(OR($H$54="Corrupción",$H$54="Lavado de Activos",$H$54="Financiación del Terrorismo",$H$54="Trámites, OPAs y Consultas de Acceso a la Información Pública"),"No Aplica",'5. Valoración de Controles'!J56))</f>
        <v/>
      </c>
      <c r="Z56" s="24" t="str">
        <f>IF($H$54="","",
IF(OR($H$54="Corrupción",$H$54="Lavado de Activos",$H$54="Financiación del Terrorismo",$H$54="Trámites, OPAs y Consultas de Acceso a la Información Pública"),"No Aplica",'5. Valoración de Controles'!K56))</f>
        <v/>
      </c>
      <c r="AA56" s="24" t="str">
        <f>IF($H$54="","",
IF(OR($H$54="Corrupción",$H$54="Lavado de Activos",$H$54="Financiación del Terrorismo",$H$54="Trámites, OPAs y Consultas de Acceso a la Información Pública"),"No Aplica",'5. Valoración de Controles'!L56))</f>
        <v/>
      </c>
      <c r="AB56" s="24" t="str">
        <f>IF($H$54="","",
IF(OR($H$54="Corrupción",$H$54="Lavado de Activos",$H$54="Financiación del Terrorismo",$H$54="Trámites, OPAs y Consultas de Acceso a la Información Pública"),"No Aplica",'5. Valoración de Controles'!M56))</f>
        <v/>
      </c>
      <c r="AC56" s="24" t="str">
        <f>IF($H$54="","",
IF(OR($H$54="Corrupción",$H$54="Lavado de Activos",$H$54="Financiación del Terrorismo",$H$54="Trámites, OPAs y Consultas de Acceso a la Información Pública"),"No Aplica",'5. Valoración de Controles'!N56))</f>
        <v/>
      </c>
      <c r="AD56" s="24" t="str">
        <f>IF($H$54="","",
IF(OR($H$54="Corrupción",$H$54="Lavado de Activos",$H$54="Financiación del Terrorismo",$H$54="Trámites, OPAs y Consultas de Acceso a la Información Pública"),"No Aplica",'5. Valoración de Controles'!O56))</f>
        <v/>
      </c>
      <c r="AE56" s="24" t="str">
        <f>IF($H$54="","",
IF(OR($H$54="Corrupción",$H$54="Lavado de Activos",$H$54="Financiación del Terrorismo",$H$54="Trámites, OPAs y Consultas de Acceso a la Información Pública"),"No Aplica",'5. Valoración de Controles'!P56))</f>
        <v/>
      </c>
      <c r="AF56" s="24" t="str">
        <f>IF($H$54="","",
IF(OR($H$54="Corrupción",$H$54="Lavado de Activos",$H$54="Financiación del Terrorismo",$H$54="Trámites, OPAs y Consultas de Acceso a la Información Pública"),"No Aplica",'5. Valoración de Controles'!Q56))</f>
        <v/>
      </c>
      <c r="AG56" s="25"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0">
        <v>17</v>
      </c>
      <c r="B57" s="85" t="str">
        <f>'2. Identificación del Riesgo'!B57:B59</f>
        <v/>
      </c>
      <c r="C57" s="85" t="str">
        <f>IF('2. Identificación del Riesgo'!C57:C59="","",'2. Identificación del Riesgo'!C57:C59)</f>
        <v/>
      </c>
      <c r="D57" s="85" t="str">
        <f>IF('2. Identificación del Riesgo'!D57:D59="","",'2. Identificación del Riesgo'!D57:D59)</f>
        <v/>
      </c>
      <c r="E57" s="85" t="str">
        <f>IF('2. Identificación del Riesgo'!E57:E59="","",'2. Identificación del Riesgo'!E57:E59)</f>
        <v/>
      </c>
      <c r="F57" s="85" t="str">
        <f>IF('2. Identificación del Riesgo'!F57:F59="","",'2. Identificación del Riesgo'!F57:F59)</f>
        <v/>
      </c>
      <c r="G57" s="85" t="str">
        <f>IF('2. Identificación del Riesgo'!G57:G59="","",'2. Identificación del Riesgo'!G57:G59)</f>
        <v/>
      </c>
      <c r="H57" s="85" t="str">
        <f>IF('2. Identificación del Riesgo'!H57:H59="","",'2. Identificación del Riesgo'!H57:H59)</f>
        <v/>
      </c>
      <c r="I57" s="85" t="str">
        <f>IF('2. Identificación del Riesgo'!I57:I59="","",'2. Identificación del Riesgo'!I57:I59)</f>
        <v/>
      </c>
      <c r="J57" s="85" t="str">
        <f>IF('2. Identificación del Riesgo'!J57:J59="","",'2. Identificación del Riesgo'!J57:J59)</f>
        <v/>
      </c>
      <c r="K57" s="86" t="str">
        <f>'2. Identificación del Riesgo'!K57:K59</f>
        <v/>
      </c>
      <c r="L57" s="87" t="str">
        <f>'2. Identificación del Riesgo'!L57:L59</f>
        <v/>
      </c>
      <c r="M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6" t="str">
        <f>'2. Identificación del Riesgo'!N57:N59</f>
        <v/>
      </c>
      <c r="O57" s="87" t="str">
        <f>'2. Identificación del Riesgo'!O57:O59</f>
        <v/>
      </c>
      <c r="P57" s="82" t="str">
        <f>'2. Identificación del Riesgo'!P57:P59</f>
        <v/>
      </c>
      <c r="Q57" s="31" t="str">
        <f>IF($H$57="","",
IF(OR($H$57="Corrupción",$H$57="Lavado de Activos",$H$57="Financiación del Terrorismo",$H$57="Corrupción en Trámites, OPAs y Consultas de Acceso a la Información Pública"),"No Aplica",'5. Valoración de Controles'!H57))</f>
        <v/>
      </c>
      <c r="R57" s="31" t="str">
        <f>IF($H$57="","",
IF(OR($H$57="Corrupción",$H$57="Lavado de Activos",$H$57="Financiación del Terrorismo",$H$57="Corrupción en Trámites, OPAs y Consultas de Acceso a la Información Pública"),'6.Valoración Control Corrupción'!E57,"No Aplica"))</f>
        <v/>
      </c>
      <c r="S57" s="31" t="str">
        <f>IF($H$57="","",
IF(OR($H$57="Corrupción",$H$57="Lavado de Activos",$H$57="Financiación del Terrorismo",$H$57="Corrupción en Trámites, OPAs y Consultas de Acceso a la Información Pública"),'6.Valoración Control Corrupción'!F57,"No Aplica"))</f>
        <v/>
      </c>
      <c r="T57" s="31" t="str">
        <f>IF($H$57="","",
IF(OR($H$57="Corrupción",$H$57="Lavado de Activos",$H$57="Financiación del Terrorismo",$H$57="Corrupción en Trámites, OPAs y Consultas de Acceso a la Información Pública"),'6.Valoración Control Corrupción'!G57,"No Aplica"))</f>
        <v/>
      </c>
      <c r="U57" s="31" t="str">
        <f>IF($H$57="","",
IF(OR($H$57="Corrupción",$H$57="Lavado de Activos",$H$57="Financiación del Terrorismo",$H$57="Corrupción en Trámites, OPAs y Consultas de Acceso a la Información Pública"),'6.Valoración Control Corrupción'!H57,"No Aplica"))</f>
        <v/>
      </c>
      <c r="V57" s="31" t="str">
        <f>IF($H$57="","",
IF(OR($H$57="Corrupción",$H$57="Lavado de Activos",$H$57="Financiación del Terrorismo",$H$57="Corrupción en Trámites, OPAs y Consultas de Acceso a la Información Pública"),'6.Valoración Control Corrupción'!I57,"No Aplica"))</f>
        <v/>
      </c>
      <c r="W57" s="31" t="str">
        <f>IF($H$57="","",
IF(OR($H$57="Corrupción",$H$57="Lavado de Activos",$H$57="Financiación del Terrorismo",$H$57="Corrupción en Trámites, OPAs y Consultas de Acceso a la Información Pública"),'6.Valoración Control Corrupción'!J57,"No Aplica"))</f>
        <v/>
      </c>
      <c r="X57" s="24" t="str">
        <f>IF($H$57="","",
IF(OR($H$57="Corrupción",$H$57="Lavado de Activos",$H$57="Financiación del Terrorismo",$H$57="Trámites, OPAs y Consultas de Acceso a la Información Pública"),"No Aplica",'5. Valoración de Controles'!I57))</f>
        <v/>
      </c>
      <c r="Y57" s="24" t="str">
        <f>IF($H$57="","",
IF(OR($H$57="Corrupción",$H$57="Lavado de Activos",$H$57="Financiación del Terrorismo",$H$57="Trámites, OPAs y Consultas de Acceso a la Información Pública"),"No Aplica",'5. Valoración de Controles'!J57))</f>
        <v/>
      </c>
      <c r="Z57" s="24" t="str">
        <f>IF($H$57="","",
IF(OR($H$57="Corrupción",$H$57="Lavado de Activos",$H$57="Financiación del Terrorismo",$H$57="Trámites, OPAs y Consultas de Acceso a la Información Pública"),"No Aplica",'5. Valoración de Controles'!K57))</f>
        <v/>
      </c>
      <c r="AA57" s="24" t="str">
        <f>IF($H$57="","",
IF(OR($H$57="Corrupción",$H$57="Lavado de Activos",$H$57="Financiación del Terrorismo",$H$57="Trámites, OPAs y Consultas de Acceso a la Información Pública"),"No Aplica",'5. Valoración de Controles'!L57))</f>
        <v/>
      </c>
      <c r="AB57" s="24" t="str">
        <f>IF($H$57="","",
IF(OR($H$57="Corrupción",$H$57="Lavado de Activos",$H$57="Financiación del Terrorismo",$H$57="Trámites, OPAs y Consultas de Acceso a la Información Pública"),"No Aplica",'5. Valoración de Controles'!M57))</f>
        <v/>
      </c>
      <c r="AC57" s="24" t="str">
        <f>IF($H$57="","",
IF(OR($H$57="Corrupción",$H$57="Lavado de Activos",$H$57="Financiación del Terrorismo",$H$57="Trámites, OPAs y Consultas de Acceso a la Información Pública"),"No Aplica",'5. Valoración de Controles'!N57))</f>
        <v/>
      </c>
      <c r="AD57" s="24" t="str">
        <f>IF($H$57="","",
IF(OR($H$57="Corrupción",$H$57="Lavado de Activos",$H$57="Financiación del Terrorismo",$H$57="Trámites, OPAs y Consultas de Acceso a la Información Pública"),"No Aplica",'5. Valoración de Controles'!O57))</f>
        <v/>
      </c>
      <c r="AE57" s="24" t="str">
        <f>IF($H$57="","",
IF(OR($H$57="Corrupción",$H$57="Lavado de Activos",$H$57="Financiación del Terrorismo",$H$57="Trámites, OPAs y Consultas de Acceso a la Información Pública"),"No Aplica",'5. Valoración de Controles'!P57))</f>
        <v/>
      </c>
      <c r="AF57" s="24" t="str">
        <f>IF($H$57="","",
IF(OR($H$57="Corrupción",$H$57="Lavado de Activos",$H$57="Financiación del Terrorismo",$H$57="Trámites, OPAs y Consultas de Acceso a la Información Pública"),"No Aplica",'5. Valoración de Controles'!Q57))</f>
        <v/>
      </c>
      <c r="AG57" s="25" t="str">
        <f>IF($H$57="","",
IF(OR($H$57="Corrupción",$H$57="Lavado de Activos",$H$57="Financiación del Terrorismo",$H$57="Corrupción en Trámites, OPAs y Consultas de Acceso a la Información Pública"),"No Aplica",'5. Valoración de Controles'!R57))</f>
        <v/>
      </c>
      <c r="AH57" s="8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8"/>
      <c r="AN57" s="10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2"/>
      <c r="AQ57" s="112" t="str">
        <f>IF(AO57="","","∑ Peso porcentual de cada acción definida")</f>
        <v/>
      </c>
      <c r="AR57" s="85"/>
      <c r="AS57" s="3"/>
      <c r="AT57" s="3"/>
      <c r="AU57" s="3"/>
      <c r="AV57" s="3"/>
      <c r="AW57" s="3"/>
      <c r="AX57" s="3"/>
      <c r="AY57" s="3"/>
      <c r="AZ57" s="3"/>
      <c r="BA57" s="3"/>
      <c r="BB57" s="3"/>
      <c r="BC57" s="3"/>
      <c r="BD57" s="3"/>
      <c r="BE57" s="3"/>
      <c r="BF57" s="3"/>
      <c r="BG57" s="3"/>
      <c r="BH57" s="3"/>
      <c r="BI57" s="3"/>
      <c r="BJ57" s="3"/>
      <c r="BK57" s="3"/>
      <c r="BL57" s="3"/>
    </row>
    <row r="58" spans="1:64" ht="31.5" customHeight="1">
      <c r="A58" s="83"/>
      <c r="B58" s="83"/>
      <c r="C58" s="83"/>
      <c r="D58" s="83"/>
      <c r="E58" s="83"/>
      <c r="F58" s="83"/>
      <c r="G58" s="83"/>
      <c r="H58" s="83"/>
      <c r="I58" s="83"/>
      <c r="J58" s="83"/>
      <c r="K58" s="83"/>
      <c r="L58" s="83"/>
      <c r="M58" s="83"/>
      <c r="N58" s="83"/>
      <c r="O58" s="83"/>
      <c r="P58" s="83"/>
      <c r="Q58" s="31" t="str">
        <f>IF($H$57="","",
IF(OR($H$57="Corrupción",$H$57="Lavado de Activos",$H$57="Financiación del Terrorismo",$H$57="Corrupción en Trámites, OPAs y Consultas de Acceso a la Información Pública"),"No Aplica",'5. Valoración de Controles'!H58))</f>
        <v/>
      </c>
      <c r="R58" s="31" t="str">
        <f>IF($H$57="","",
IF(OR($H$57="Corrupción",$H$57="Lavado de Activos",$H$57="Financiación del Terrorismo",$H$57="Corrupción en Trámites, OPAs y Consultas de Acceso a la Información Pública"),'6.Valoración Control Corrupción'!E58,"No Aplica"))</f>
        <v/>
      </c>
      <c r="S58" s="31" t="str">
        <f>IF($H$57="","",
IF(OR($H$57="Corrupción",$H$57="Lavado de Activos",$H$57="Financiación del Terrorismo",$H$57="Corrupción en Trámites, OPAs y Consultas de Acceso a la Información Pública"),'6.Valoración Control Corrupción'!F58,"No Aplica"))</f>
        <v/>
      </c>
      <c r="T58" s="31" t="str">
        <f>IF($H$57="","",
IF(OR($H$57="Corrupción",$H$57="Lavado de Activos",$H$57="Financiación del Terrorismo",$H$57="Corrupción en Trámites, OPAs y Consultas de Acceso a la Información Pública"),'6.Valoración Control Corrupción'!G58,"No Aplica"))</f>
        <v/>
      </c>
      <c r="U58" s="31" t="str">
        <f>IF($H$57="","",
IF(OR($H$57="Corrupción",$H$57="Lavado de Activos",$H$57="Financiación del Terrorismo",$H$57="Corrupción en Trámites, OPAs y Consultas de Acceso a la Información Pública"),'6.Valoración Control Corrupción'!H58,"No Aplica"))</f>
        <v/>
      </c>
      <c r="V58" s="31" t="str">
        <f>IF($H$57="","",
IF(OR($H$57="Corrupción",$H$57="Lavado de Activos",$H$57="Financiación del Terrorismo",$H$57="Corrupción en Trámites, OPAs y Consultas de Acceso a la Información Pública"),'6.Valoración Control Corrupción'!I58,"No Aplica"))</f>
        <v/>
      </c>
      <c r="W58" s="31" t="str">
        <f>IF($H$57="","",
IF(OR($H$57="Corrupción",$H$57="Lavado de Activos",$H$57="Financiación del Terrorismo",$H$57="Corrupción en Trámites, OPAs y Consultas de Acceso a la Información Pública"),'6.Valoración Control Corrupción'!J58,"No Aplica"))</f>
        <v/>
      </c>
      <c r="X58" s="24" t="str">
        <f>IF($H$57="","",
IF(OR($H$57="Corrupción",$H$57="Lavado de Activos",$H$57="Financiación del Terrorismo",$H$57="Trámites, OPAs y Consultas de Acceso a la Información Pública"),"No Aplica",'5. Valoración de Controles'!I58))</f>
        <v/>
      </c>
      <c r="Y58" s="24" t="str">
        <f>IF($H$57="","",
IF(OR($H$57="Corrupción",$H$57="Lavado de Activos",$H$57="Financiación del Terrorismo",$H$57="Trámites, OPAs y Consultas de Acceso a la Información Pública"),"No Aplica",'5. Valoración de Controles'!J58))</f>
        <v/>
      </c>
      <c r="Z58" s="24" t="str">
        <f>IF($H$57="","",
IF(OR($H$57="Corrupción",$H$57="Lavado de Activos",$H$57="Financiación del Terrorismo",$H$57="Trámites, OPAs y Consultas de Acceso a la Información Pública"),"No Aplica",'5. Valoración de Controles'!K58))</f>
        <v/>
      </c>
      <c r="AA58" s="24" t="str">
        <f>IF($H$57="","",
IF(OR($H$57="Corrupción",$H$57="Lavado de Activos",$H$57="Financiación del Terrorismo",$H$57="Trámites, OPAs y Consultas de Acceso a la Información Pública"),"No Aplica",'5. Valoración de Controles'!L58))</f>
        <v/>
      </c>
      <c r="AB58" s="24" t="str">
        <f>IF($H$57="","",
IF(OR($H$57="Corrupción",$H$57="Lavado de Activos",$H$57="Financiación del Terrorismo",$H$57="Trámites, OPAs y Consultas de Acceso a la Información Pública"),"No Aplica",'5. Valoración de Controles'!M58))</f>
        <v/>
      </c>
      <c r="AC58" s="24" t="str">
        <f>IF($H$57="","",
IF(OR($H$57="Corrupción",$H$57="Lavado de Activos",$H$57="Financiación del Terrorismo",$H$57="Trámites, OPAs y Consultas de Acceso a la Información Pública"),"No Aplica",'5. Valoración de Controles'!N58))</f>
        <v/>
      </c>
      <c r="AD58" s="24" t="str">
        <f>IF($H$57="","",
IF(OR($H$57="Corrupción",$H$57="Lavado de Activos",$H$57="Financiación del Terrorismo",$H$57="Trámites, OPAs y Consultas de Acceso a la Información Pública"),"No Aplica",'5. Valoración de Controles'!O58))</f>
        <v/>
      </c>
      <c r="AE58" s="24" t="str">
        <f>IF($H$57="","",
IF(OR($H$57="Corrupción",$H$57="Lavado de Activos",$H$57="Financiación del Terrorismo",$H$57="Trámites, OPAs y Consultas de Acceso a la Información Pública"),"No Aplica",'5. Valoración de Controles'!P58))</f>
        <v/>
      </c>
      <c r="AF58" s="24" t="str">
        <f>IF($H$57="","",
IF(OR($H$57="Corrupción",$H$57="Lavado de Activos",$H$57="Financiación del Terrorismo",$H$57="Trámites, OPAs y Consultas de Acceso a la Información Pública"),"No Aplica",'5. Valoración de Controles'!Q58))</f>
        <v/>
      </c>
      <c r="AG58" s="25" t="str">
        <f>IF($H$57="","",
IF(OR($H$57="Corrupción",$H$57="Lavado de Activos",$H$57="Financiación del Terrorismo",$H$57="Corrupción en Trámites, OPAs y Consultas de Acceso a la Información Pública"),"No Aplica",'5. Valoración de Controles'!R58))</f>
        <v/>
      </c>
      <c r="AH58" s="83"/>
      <c r="AI58" s="83"/>
      <c r="AJ58" s="83"/>
      <c r="AK58" s="83"/>
      <c r="AL58" s="83"/>
      <c r="AM58" s="83"/>
      <c r="AN58" s="83"/>
      <c r="AO58" s="83"/>
      <c r="AP58" s="83"/>
      <c r="AQ58" s="83"/>
      <c r="AR58" s="83"/>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31" t="str">
        <f>IF($H$57="","",
IF(OR($H$57="Corrupción",$H$57="Lavado de Activos",$H$57="Financiación del Terrorismo",$H$57="Corrupción en Trámites, OPAs y Consultas de Acceso a la Información Pública"),"No Aplica",'5. Valoración de Controles'!H59))</f>
        <v/>
      </c>
      <c r="R59" s="31" t="str">
        <f>IF($H$57="","",
IF(OR($H$57="Corrupción",$H$57="Lavado de Activos",$H$57="Financiación del Terrorismo",$H$57="Corrupción en Trámites, OPAs y Consultas de Acceso a la Información Pública"),'6.Valoración Control Corrupción'!E59,"No Aplica"))</f>
        <v/>
      </c>
      <c r="S59" s="31" t="str">
        <f>IF($H$57="","",
IF(OR($H$57="Corrupción",$H$57="Lavado de Activos",$H$57="Financiación del Terrorismo",$H$57="Corrupción en Trámites, OPAs y Consultas de Acceso a la Información Pública"),'6.Valoración Control Corrupción'!F59,"No Aplica"))</f>
        <v/>
      </c>
      <c r="T59" s="31" t="str">
        <f>IF($H$57="","",
IF(OR($H$57="Corrupción",$H$57="Lavado de Activos",$H$57="Financiación del Terrorismo",$H$57="Corrupción en Trámites, OPAs y Consultas de Acceso a la Información Pública"),'6.Valoración Control Corrupción'!G59,"No Aplica"))</f>
        <v/>
      </c>
      <c r="U59" s="31" t="str">
        <f>IF($H$57="","",
IF(OR($H$57="Corrupción",$H$57="Lavado de Activos",$H$57="Financiación del Terrorismo",$H$57="Corrupción en Trámites, OPAs y Consultas de Acceso a la Información Pública"),'6.Valoración Control Corrupción'!H59,"No Aplica"))</f>
        <v/>
      </c>
      <c r="V59" s="31" t="str">
        <f>IF($H$57="","",
IF(OR($H$57="Corrupción",$H$57="Lavado de Activos",$H$57="Financiación del Terrorismo",$H$57="Corrupción en Trámites, OPAs y Consultas de Acceso a la Información Pública"),'6.Valoración Control Corrupción'!I59,"No Aplica"))</f>
        <v/>
      </c>
      <c r="W59" s="31" t="str">
        <f>IF($H$57="","",
IF(OR($H$57="Corrupción",$H$57="Lavado de Activos",$H$57="Financiación del Terrorismo",$H$57="Corrupción en Trámites, OPAs y Consultas de Acceso a la Información Pública"),'6.Valoración Control Corrupción'!J59,"No Aplica"))</f>
        <v/>
      </c>
      <c r="X59" s="24" t="str">
        <f>IF($H$57="","",
IF(OR($H$57="Corrupción",$H$57="Lavado de Activos",$H$57="Financiación del Terrorismo",$H$57="Trámites, OPAs y Consultas de Acceso a la Información Pública"),"No Aplica",'5. Valoración de Controles'!I59))</f>
        <v/>
      </c>
      <c r="Y59" s="24" t="str">
        <f>IF($H$57="","",
IF(OR($H$57="Corrupción",$H$57="Lavado de Activos",$H$57="Financiación del Terrorismo",$H$57="Trámites, OPAs y Consultas de Acceso a la Información Pública"),"No Aplica",'5. Valoración de Controles'!J59))</f>
        <v/>
      </c>
      <c r="Z59" s="24" t="str">
        <f>IF($H$57="","",
IF(OR($H$57="Corrupción",$H$57="Lavado de Activos",$H$57="Financiación del Terrorismo",$H$57="Trámites, OPAs y Consultas de Acceso a la Información Pública"),"No Aplica",'5. Valoración de Controles'!K59))</f>
        <v/>
      </c>
      <c r="AA59" s="24" t="str">
        <f>IF($H$57="","",
IF(OR($H$57="Corrupción",$H$57="Lavado de Activos",$H$57="Financiación del Terrorismo",$H$57="Trámites, OPAs y Consultas de Acceso a la Información Pública"),"No Aplica",'5. Valoración de Controles'!L59))</f>
        <v/>
      </c>
      <c r="AB59" s="24" t="str">
        <f>IF($H$57="","",
IF(OR($H$57="Corrupción",$H$57="Lavado de Activos",$H$57="Financiación del Terrorismo",$H$57="Trámites, OPAs y Consultas de Acceso a la Información Pública"),"No Aplica",'5. Valoración de Controles'!M59))</f>
        <v/>
      </c>
      <c r="AC59" s="24" t="str">
        <f>IF($H$57="","",
IF(OR($H$57="Corrupción",$H$57="Lavado de Activos",$H$57="Financiación del Terrorismo",$H$57="Trámites, OPAs y Consultas de Acceso a la Información Pública"),"No Aplica",'5. Valoración de Controles'!N59))</f>
        <v/>
      </c>
      <c r="AD59" s="24" t="str">
        <f>IF($H$57="","",
IF(OR($H$57="Corrupción",$H$57="Lavado de Activos",$H$57="Financiación del Terrorismo",$H$57="Trámites, OPAs y Consultas de Acceso a la Información Pública"),"No Aplica",'5. Valoración de Controles'!O59))</f>
        <v/>
      </c>
      <c r="AE59" s="24" t="str">
        <f>IF($H$57="","",
IF(OR($H$57="Corrupción",$H$57="Lavado de Activos",$H$57="Financiación del Terrorismo",$H$57="Trámites, OPAs y Consultas de Acceso a la Información Pública"),"No Aplica",'5. Valoración de Controles'!P59))</f>
        <v/>
      </c>
      <c r="AF59" s="24" t="str">
        <f>IF($H$57="","",
IF(OR($H$57="Corrupción",$H$57="Lavado de Activos",$H$57="Financiación del Terrorismo",$H$57="Trámites, OPAs y Consultas de Acceso a la Información Pública"),"No Aplica",'5. Valoración de Controles'!Q59))</f>
        <v/>
      </c>
      <c r="AG59" s="25"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0">
        <v>18</v>
      </c>
      <c r="B60" s="85" t="str">
        <f>'2. Identificación del Riesgo'!B60:B62</f>
        <v/>
      </c>
      <c r="C60" s="85" t="str">
        <f>IF('2. Identificación del Riesgo'!C60:C62="","",'2. Identificación del Riesgo'!C60:C62)</f>
        <v/>
      </c>
      <c r="D60" s="85" t="str">
        <f>IF('2. Identificación del Riesgo'!D60:D62="","",'2. Identificación del Riesgo'!D60:D62)</f>
        <v/>
      </c>
      <c r="E60" s="85" t="str">
        <f>IF('2. Identificación del Riesgo'!E60:E62="","",'2. Identificación del Riesgo'!E60:E62)</f>
        <v/>
      </c>
      <c r="F60" s="85" t="str">
        <f>IF('2. Identificación del Riesgo'!F60:F62="","",'2. Identificación del Riesgo'!F60:F62)</f>
        <v/>
      </c>
      <c r="G60" s="85" t="str">
        <f>IF('2. Identificación del Riesgo'!G60:G62="","",'2. Identificación del Riesgo'!G60:G62)</f>
        <v/>
      </c>
      <c r="H60" s="85" t="str">
        <f>IF('2. Identificación del Riesgo'!H60:H62="","",'2. Identificación del Riesgo'!H60:H62)</f>
        <v/>
      </c>
      <c r="I60" s="85" t="str">
        <f>IF('2. Identificación del Riesgo'!I60:I62="","",'2. Identificación del Riesgo'!I60:I62)</f>
        <v/>
      </c>
      <c r="J60" s="85" t="str">
        <f>IF('2. Identificación del Riesgo'!J60:J62="","",'2. Identificación del Riesgo'!J60:J62)</f>
        <v/>
      </c>
      <c r="K60" s="86" t="str">
        <f>'2. Identificación del Riesgo'!K60:K62</f>
        <v/>
      </c>
      <c r="L60" s="87" t="str">
        <f>'2. Identificación del Riesgo'!L60:L62</f>
        <v/>
      </c>
      <c r="M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6" t="str">
        <f>'2. Identificación del Riesgo'!N60:N62</f>
        <v/>
      </c>
      <c r="O60" s="87" t="str">
        <f>'2. Identificación del Riesgo'!O60:O62</f>
        <v/>
      </c>
      <c r="P60" s="82" t="str">
        <f>'2. Identificación del Riesgo'!P60:P62</f>
        <v/>
      </c>
      <c r="Q60" s="31" t="str">
        <f>IF($H$60="","",
IF(OR($H$60="Corrupción",$H$60="Lavado de Activos",$H$60="Financiación del Terrorismo",$H$60="Corrupción en Trámites, OPAs y Consultas de Acceso a la Información Pública"),"No Aplica",'5. Valoración de Controles'!H60))</f>
        <v/>
      </c>
      <c r="R60" s="31" t="str">
        <f>IF($H$60="","",
IF(OR($H$60="Corrupción",$H$60="Lavado de Activos",$H$60="Financiación del Terrorismo",$H$60="Corrupción en Trámites, OPAs y Consultas de Acceso a la Información Pública"),'6.Valoración Control Corrupción'!E60,"No Aplica"))</f>
        <v/>
      </c>
      <c r="S60" s="31" t="str">
        <f>IF($H$60="","",
IF(OR($H$60="Corrupción",$H$60="Lavado de Activos",$H$60="Financiación del Terrorismo",$H$60="Corrupción en Trámites, OPAs y Consultas de Acceso a la Información Pública"),'6.Valoración Control Corrupción'!F60,"No Aplica"))</f>
        <v/>
      </c>
      <c r="T60" s="31" t="str">
        <f>IF($H$60="","",
IF(OR($H$60="Corrupción",$H$60="Lavado de Activos",$H$60="Financiación del Terrorismo",$H$60="Corrupción en Trámites, OPAs y Consultas de Acceso a la Información Pública"),'6.Valoración Control Corrupción'!G60,"No Aplica"))</f>
        <v/>
      </c>
      <c r="U60" s="31" t="str">
        <f>IF($H$60="","",
IF(OR($H$60="Corrupción",$H$60="Lavado de Activos",$H$60="Financiación del Terrorismo",$H$60="Corrupción en Trámites, OPAs y Consultas de Acceso a la Información Pública"),'6.Valoración Control Corrupción'!H60,"No Aplica"))</f>
        <v/>
      </c>
      <c r="V60" s="31" t="str">
        <f>IF($H$60="","",
IF(OR($H$60="Corrupción",$H$60="Lavado de Activos",$H$60="Financiación del Terrorismo",$H$60="Corrupción en Trámites, OPAs y Consultas de Acceso a la Información Pública"),'6.Valoración Control Corrupción'!I60,"No Aplica"))</f>
        <v/>
      </c>
      <c r="W60" s="31" t="str">
        <f>IF($H$60="","",
IF(OR($H$60="Corrupción",$H$60="Lavado de Activos",$H$60="Financiación del Terrorismo",$H$60="Corrupción en Trámites, OPAs y Consultas de Acceso a la Información Pública"),'6.Valoración Control Corrupción'!J60,"No Aplica"))</f>
        <v/>
      </c>
      <c r="X60" s="24" t="str">
        <f>IF($H$60="","",
IF(OR($H$60="Corrupción",$H$60="Lavado de Activos",$H$60="Financiación del Terrorismo",$H$60="Trámites, OPAs y Consultas de Acceso a la Información Pública"),"No Aplica",'5. Valoración de Controles'!I60))</f>
        <v/>
      </c>
      <c r="Y60" s="24" t="str">
        <f>IF($H$60="","",
IF(OR($H$60="Corrupción",$H$60="Lavado de Activos",$H$60="Financiación del Terrorismo",$H$60="Trámites, OPAs y Consultas de Acceso a la Información Pública"),"No Aplica",'5. Valoración de Controles'!J60))</f>
        <v/>
      </c>
      <c r="Z60" s="24" t="str">
        <f>IF($H$60="","",
IF(OR($H$60="Corrupción",$H$60="Lavado de Activos",$H$60="Financiación del Terrorismo",$H$60="Trámites, OPAs y Consultas de Acceso a la Información Pública"),"No Aplica",'5. Valoración de Controles'!K60))</f>
        <v/>
      </c>
      <c r="AA60" s="24" t="str">
        <f>IF($H$60="","",
IF(OR($H$60="Corrupción",$H$60="Lavado de Activos",$H$60="Financiación del Terrorismo",$H$60="Trámites, OPAs y Consultas de Acceso a la Información Pública"),"No Aplica",'5. Valoración de Controles'!L60))</f>
        <v/>
      </c>
      <c r="AB60" s="24" t="str">
        <f>IF($H$60="","",
IF(OR($H$60="Corrupción",$H$60="Lavado de Activos",$H$60="Financiación del Terrorismo",$H$60="Trámites, OPAs y Consultas de Acceso a la Información Pública"),"No Aplica",'5. Valoración de Controles'!M60))</f>
        <v/>
      </c>
      <c r="AC60" s="24" t="str">
        <f>IF($H$60="","",
IF(OR($H$60="Corrupción",$H$60="Lavado de Activos",$H$60="Financiación del Terrorismo",$H$60="Trámites, OPAs y Consultas de Acceso a la Información Pública"),"No Aplica",'5. Valoración de Controles'!N60))</f>
        <v/>
      </c>
      <c r="AD60" s="24" t="str">
        <f>IF($H$60="","",
IF(OR($H$60="Corrupción",$H$60="Lavado de Activos",$H$60="Financiación del Terrorismo",$H$60="Trámites, OPAs y Consultas de Acceso a la Información Pública"),"No Aplica",'5. Valoración de Controles'!O60))</f>
        <v/>
      </c>
      <c r="AE60" s="24" t="str">
        <f>IF($H$60="","",
IF(OR($H$60="Corrupción",$H$60="Lavado de Activos",$H$60="Financiación del Terrorismo",$H$60="Trámites, OPAs y Consultas de Acceso a la Información Pública"),"No Aplica",'5. Valoración de Controles'!P60))</f>
        <v/>
      </c>
      <c r="AF60" s="24" t="str">
        <f>IF($H$60="","",
IF(OR($H$60="Corrupción",$H$60="Lavado de Activos",$H$60="Financiación del Terrorismo",$H$60="Trámites, OPAs y Consultas de Acceso a la Información Pública"),"No Aplica",'5. Valoración de Controles'!Q60))</f>
        <v/>
      </c>
      <c r="AG60" s="25" t="str">
        <f>IF($H$60="","",
IF(OR($H$60="Corrupción",$H$60="Lavado de Activos",$H$60="Financiación del Terrorismo",$H$60="Corrupción en Trámites, OPAs y Consultas de Acceso a la Información Pública"),"No Aplica",'5. Valoración de Controles'!R60))</f>
        <v/>
      </c>
      <c r="AH60" s="8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8"/>
      <c r="AN60" s="10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2"/>
      <c r="AQ60" s="112" t="str">
        <f>IF(AO60="","","∑ Peso porcentual de cada acción definida")</f>
        <v/>
      </c>
      <c r="AR60" s="85"/>
      <c r="AS60" s="3"/>
      <c r="AT60" s="3"/>
      <c r="AU60" s="3"/>
      <c r="AV60" s="3"/>
      <c r="AW60" s="3"/>
      <c r="AX60" s="3"/>
      <c r="AY60" s="3"/>
      <c r="AZ60" s="3"/>
      <c r="BA60" s="3"/>
      <c r="BB60" s="3"/>
      <c r="BC60" s="3"/>
      <c r="BD60" s="3"/>
      <c r="BE60" s="3"/>
      <c r="BF60" s="3"/>
      <c r="BG60" s="3"/>
      <c r="BH60" s="3"/>
      <c r="BI60" s="3"/>
      <c r="BJ60" s="3"/>
      <c r="BK60" s="3"/>
      <c r="BL60" s="3"/>
    </row>
    <row r="61" spans="1:64" ht="31.5" customHeight="1">
      <c r="A61" s="83"/>
      <c r="B61" s="83"/>
      <c r="C61" s="83"/>
      <c r="D61" s="83"/>
      <c r="E61" s="83"/>
      <c r="F61" s="83"/>
      <c r="G61" s="83"/>
      <c r="H61" s="83"/>
      <c r="I61" s="83"/>
      <c r="J61" s="83"/>
      <c r="K61" s="83"/>
      <c r="L61" s="83"/>
      <c r="M61" s="83"/>
      <c r="N61" s="83"/>
      <c r="O61" s="83"/>
      <c r="P61" s="83"/>
      <c r="Q61" s="31" t="str">
        <f>IF($H$60="","",
IF(OR($H$60="Corrupción",$H$60="Lavado de Activos",$H$60="Financiación del Terrorismo",$H$60="Corrupción en Trámites, OPAs y Consultas de Acceso a la Información Pública"),"No Aplica",'5. Valoración de Controles'!H61))</f>
        <v/>
      </c>
      <c r="R61" s="31" t="str">
        <f>IF($H$60="","",
IF(OR($H$60="Corrupción",$H$60="Lavado de Activos",$H$60="Financiación del Terrorismo",$H$60="Corrupción en Trámites, OPAs y Consultas de Acceso a la Información Pública"),'6.Valoración Control Corrupción'!E61,"No Aplica"))</f>
        <v/>
      </c>
      <c r="S61" s="31" t="str">
        <f>IF($H$60="","",
IF(OR($H$60="Corrupción",$H$60="Lavado de Activos",$H$60="Financiación del Terrorismo",$H$60="Corrupción en Trámites, OPAs y Consultas de Acceso a la Información Pública"),'6.Valoración Control Corrupción'!F61,"No Aplica"))</f>
        <v/>
      </c>
      <c r="T61" s="31" t="str">
        <f>IF($H$60="","",
IF(OR($H$60="Corrupción",$H$60="Lavado de Activos",$H$60="Financiación del Terrorismo",$H$60="Corrupción en Trámites, OPAs y Consultas de Acceso a la Información Pública"),'6.Valoración Control Corrupción'!G61,"No Aplica"))</f>
        <v/>
      </c>
      <c r="U61" s="31" t="str">
        <f>IF($H$60="","",
IF(OR($H$60="Corrupción",$H$60="Lavado de Activos",$H$60="Financiación del Terrorismo",$H$60="Corrupción en Trámites, OPAs y Consultas de Acceso a la Información Pública"),'6.Valoración Control Corrupción'!H61,"No Aplica"))</f>
        <v/>
      </c>
      <c r="V61" s="31" t="str">
        <f>IF($H$60="","",
IF(OR($H$60="Corrupción",$H$60="Lavado de Activos",$H$60="Financiación del Terrorismo",$H$60="Corrupción en Trámites, OPAs y Consultas de Acceso a la Información Pública"),'6.Valoración Control Corrupción'!I61,"No Aplica"))</f>
        <v/>
      </c>
      <c r="W61" s="31" t="str">
        <f>IF($H$60="","",
IF(OR($H$60="Corrupción",$H$60="Lavado de Activos",$H$60="Financiación del Terrorismo",$H$60="Corrupción en Trámites, OPAs y Consultas de Acceso a la Información Pública"),'6.Valoración Control Corrupción'!J61,"No Aplica"))</f>
        <v/>
      </c>
      <c r="X61" s="24" t="str">
        <f>IF($H$60="","",
IF(OR($H$60="Corrupción",$H$60="Lavado de Activos",$H$60="Financiación del Terrorismo",$H$60="Trámites, OPAs y Consultas de Acceso a la Información Pública"),"No Aplica",'5. Valoración de Controles'!I61))</f>
        <v/>
      </c>
      <c r="Y61" s="24" t="str">
        <f>IF($H$60="","",
IF(OR($H$60="Corrupción",$H$60="Lavado de Activos",$H$60="Financiación del Terrorismo",$H$60="Trámites, OPAs y Consultas de Acceso a la Información Pública"),"No Aplica",'5. Valoración de Controles'!J61))</f>
        <v/>
      </c>
      <c r="Z61" s="24" t="str">
        <f>IF($H$60="","",
IF(OR($H$60="Corrupción",$H$60="Lavado de Activos",$H$60="Financiación del Terrorismo",$H$60="Trámites, OPAs y Consultas de Acceso a la Información Pública"),"No Aplica",'5. Valoración de Controles'!K61))</f>
        <v/>
      </c>
      <c r="AA61" s="24" t="str">
        <f>IF($H$60="","",
IF(OR($H$60="Corrupción",$H$60="Lavado de Activos",$H$60="Financiación del Terrorismo",$H$60="Trámites, OPAs y Consultas de Acceso a la Información Pública"),"No Aplica",'5. Valoración de Controles'!L61))</f>
        <v/>
      </c>
      <c r="AB61" s="24" t="str">
        <f>IF($H$60="","",
IF(OR($H$60="Corrupción",$H$60="Lavado de Activos",$H$60="Financiación del Terrorismo",$H$60="Trámites, OPAs y Consultas de Acceso a la Información Pública"),"No Aplica",'5. Valoración de Controles'!M61))</f>
        <v/>
      </c>
      <c r="AC61" s="24" t="str">
        <f>IF($H$60="","",
IF(OR($H$60="Corrupción",$H$60="Lavado de Activos",$H$60="Financiación del Terrorismo",$H$60="Trámites, OPAs y Consultas de Acceso a la Información Pública"),"No Aplica",'5. Valoración de Controles'!N61))</f>
        <v/>
      </c>
      <c r="AD61" s="24" t="str">
        <f>IF($H$60="","",
IF(OR($H$60="Corrupción",$H$60="Lavado de Activos",$H$60="Financiación del Terrorismo",$H$60="Trámites, OPAs y Consultas de Acceso a la Información Pública"),"No Aplica",'5. Valoración de Controles'!O61))</f>
        <v/>
      </c>
      <c r="AE61" s="24" t="str">
        <f>IF($H$60="","",
IF(OR($H$60="Corrupción",$H$60="Lavado de Activos",$H$60="Financiación del Terrorismo",$H$60="Trámites, OPAs y Consultas de Acceso a la Información Pública"),"No Aplica",'5. Valoración de Controles'!P61))</f>
        <v/>
      </c>
      <c r="AF61" s="24" t="str">
        <f>IF($H$60="","",
IF(OR($H$60="Corrupción",$H$60="Lavado de Activos",$H$60="Financiación del Terrorismo",$H$60="Trámites, OPAs y Consultas de Acceso a la Información Pública"),"No Aplica",'5. Valoración de Controles'!Q61))</f>
        <v/>
      </c>
      <c r="AG61" s="25" t="str">
        <f>IF($H$60="","",
IF(OR($H$60="Corrupción",$H$60="Lavado de Activos",$H$60="Financiación del Terrorismo",$H$60="Corrupción en Trámites, OPAs y Consultas de Acceso a la Información Pública"),"No Aplica",'5. Valoración de Controles'!R61))</f>
        <v/>
      </c>
      <c r="AH61" s="83"/>
      <c r="AI61" s="83"/>
      <c r="AJ61" s="83"/>
      <c r="AK61" s="83"/>
      <c r="AL61" s="83"/>
      <c r="AM61" s="83"/>
      <c r="AN61" s="83"/>
      <c r="AO61" s="83"/>
      <c r="AP61" s="83"/>
      <c r="AQ61" s="83"/>
      <c r="AR61" s="83"/>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31" t="str">
        <f>IF($H$60="","",
IF(OR($H$60="Corrupción",$H$60="Lavado de Activos",$H$60="Financiación del Terrorismo",$H$60="Corrupción en Trámites, OPAs y Consultas de Acceso a la Información Pública"),"No Aplica",'5. Valoración de Controles'!H62))</f>
        <v/>
      </c>
      <c r="R62" s="31" t="str">
        <f>IF($H$60="","",
IF(OR($H$60="Corrupción",$H$60="Lavado de Activos",$H$60="Financiación del Terrorismo",$H$60="Corrupción en Trámites, OPAs y Consultas de Acceso a la Información Pública"),'6.Valoración Control Corrupción'!E62,"No Aplica"))</f>
        <v/>
      </c>
      <c r="S62" s="31" t="str">
        <f>IF($H$60="","",
IF(OR($H$60="Corrupción",$H$60="Lavado de Activos",$H$60="Financiación del Terrorismo",$H$60="Corrupción en Trámites, OPAs y Consultas de Acceso a la Información Pública"),'6.Valoración Control Corrupción'!F62,"No Aplica"))</f>
        <v/>
      </c>
      <c r="T62" s="31" t="str">
        <f>IF($H$60="","",
IF(OR($H$60="Corrupción",$H$60="Lavado de Activos",$H$60="Financiación del Terrorismo",$H$60="Corrupción en Trámites, OPAs y Consultas de Acceso a la Información Pública"),'6.Valoración Control Corrupción'!G62,"No Aplica"))</f>
        <v/>
      </c>
      <c r="U62" s="31" t="str">
        <f>IF($H$60="","",
IF(OR($H$60="Corrupción",$H$60="Lavado de Activos",$H$60="Financiación del Terrorismo",$H$60="Corrupción en Trámites, OPAs y Consultas de Acceso a la Información Pública"),'6.Valoración Control Corrupción'!H62,"No Aplica"))</f>
        <v/>
      </c>
      <c r="V62" s="31" t="str">
        <f>IF($H$60="","",
IF(OR($H$60="Corrupción",$H$60="Lavado de Activos",$H$60="Financiación del Terrorismo",$H$60="Corrupción en Trámites, OPAs y Consultas de Acceso a la Información Pública"),'6.Valoración Control Corrupción'!I62,"No Aplica"))</f>
        <v/>
      </c>
      <c r="W62" s="31" t="str">
        <f>IF($H$60="","",
IF(OR($H$60="Corrupción",$H$60="Lavado de Activos",$H$60="Financiación del Terrorismo",$H$60="Corrupción en Trámites, OPAs y Consultas de Acceso a la Información Pública"),'6.Valoración Control Corrupción'!J62,"No Aplica"))</f>
        <v/>
      </c>
      <c r="X62" s="24" t="str">
        <f>IF($H$60="","",
IF(OR($H$60="Corrupción",$H$60="Lavado de Activos",$H$60="Financiación del Terrorismo",$H$60="Trámites, OPAs y Consultas de Acceso a la Información Pública"),"No Aplica",'5. Valoración de Controles'!I62))</f>
        <v/>
      </c>
      <c r="Y62" s="24" t="str">
        <f>IF($H$60="","",
IF(OR($H$60="Corrupción",$H$60="Lavado de Activos",$H$60="Financiación del Terrorismo",$H$60="Trámites, OPAs y Consultas de Acceso a la Información Pública"),"No Aplica",'5. Valoración de Controles'!J62))</f>
        <v/>
      </c>
      <c r="Z62" s="24" t="str">
        <f>IF($H$60="","",
IF(OR($H$60="Corrupción",$H$60="Lavado de Activos",$H$60="Financiación del Terrorismo",$H$60="Trámites, OPAs y Consultas de Acceso a la Información Pública"),"No Aplica",'5. Valoración de Controles'!K62))</f>
        <v/>
      </c>
      <c r="AA62" s="24" t="str">
        <f>IF($H$60="","",
IF(OR($H$60="Corrupción",$H$60="Lavado de Activos",$H$60="Financiación del Terrorismo",$H$60="Trámites, OPAs y Consultas de Acceso a la Información Pública"),"No Aplica",'5. Valoración de Controles'!L62))</f>
        <v/>
      </c>
      <c r="AB62" s="24" t="str">
        <f>IF($H$60="","",
IF(OR($H$60="Corrupción",$H$60="Lavado de Activos",$H$60="Financiación del Terrorismo",$H$60="Trámites, OPAs y Consultas de Acceso a la Información Pública"),"No Aplica",'5. Valoración de Controles'!M62))</f>
        <v/>
      </c>
      <c r="AC62" s="24" t="str">
        <f>IF($H$60="","",
IF(OR($H$60="Corrupción",$H$60="Lavado de Activos",$H$60="Financiación del Terrorismo",$H$60="Trámites, OPAs y Consultas de Acceso a la Información Pública"),"No Aplica",'5. Valoración de Controles'!N62))</f>
        <v/>
      </c>
      <c r="AD62" s="24" t="str">
        <f>IF($H$60="","",
IF(OR($H$60="Corrupción",$H$60="Lavado de Activos",$H$60="Financiación del Terrorismo",$H$60="Trámites, OPAs y Consultas de Acceso a la Información Pública"),"No Aplica",'5. Valoración de Controles'!O62))</f>
        <v/>
      </c>
      <c r="AE62" s="24" t="str">
        <f>IF($H$60="","",
IF(OR($H$60="Corrupción",$H$60="Lavado de Activos",$H$60="Financiación del Terrorismo",$H$60="Trámites, OPAs y Consultas de Acceso a la Información Pública"),"No Aplica",'5. Valoración de Controles'!P62))</f>
        <v/>
      </c>
      <c r="AF62" s="24" t="str">
        <f>IF($H$60="","",
IF(OR($H$60="Corrupción",$H$60="Lavado de Activos",$H$60="Financiación del Terrorismo",$H$60="Trámites, OPAs y Consultas de Acceso a la Información Pública"),"No Aplica",'5. Valoración de Controles'!Q62))</f>
        <v/>
      </c>
      <c r="AG62" s="25"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0">
        <v>19</v>
      </c>
      <c r="B63" s="85" t="str">
        <f>'2. Identificación del Riesgo'!B63:B65</f>
        <v/>
      </c>
      <c r="C63" s="85" t="str">
        <f>IF('2. Identificación del Riesgo'!C63:C65="","",'2. Identificación del Riesgo'!C63:C65)</f>
        <v/>
      </c>
      <c r="D63" s="85" t="str">
        <f>IF('2. Identificación del Riesgo'!D63:D65="","",'2. Identificación del Riesgo'!D63:D65)</f>
        <v/>
      </c>
      <c r="E63" s="85" t="str">
        <f>IF('2. Identificación del Riesgo'!E63:E65="","",'2. Identificación del Riesgo'!E63:E65)</f>
        <v/>
      </c>
      <c r="F63" s="85" t="str">
        <f>IF('2. Identificación del Riesgo'!F63:F65="","",'2. Identificación del Riesgo'!F63:F65)</f>
        <v/>
      </c>
      <c r="G63" s="85" t="str">
        <f>IF('2. Identificación del Riesgo'!G63:G65="","",'2. Identificación del Riesgo'!G63:G65)</f>
        <v/>
      </c>
      <c r="H63" s="85" t="str">
        <f>IF('2. Identificación del Riesgo'!H63:H65="","",'2. Identificación del Riesgo'!H63:H65)</f>
        <v/>
      </c>
      <c r="I63" s="85" t="str">
        <f>IF('2. Identificación del Riesgo'!I63:I65="","",'2. Identificación del Riesgo'!I63:I65)</f>
        <v/>
      </c>
      <c r="J63" s="85" t="str">
        <f>IF('2. Identificación del Riesgo'!J63:J65="","",'2. Identificación del Riesgo'!J63:J65)</f>
        <v/>
      </c>
      <c r="K63" s="86" t="str">
        <f>'2. Identificación del Riesgo'!K63:K65</f>
        <v/>
      </c>
      <c r="L63" s="87" t="str">
        <f>'2. Identificación del Riesgo'!L63:L65</f>
        <v/>
      </c>
      <c r="M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6" t="str">
        <f>'2. Identificación del Riesgo'!N63:N65</f>
        <v/>
      </c>
      <c r="O63" s="87" t="str">
        <f>'2. Identificación del Riesgo'!O63:O65</f>
        <v/>
      </c>
      <c r="P63" s="82" t="str">
        <f>'2. Identificación del Riesgo'!P63:P65</f>
        <v/>
      </c>
      <c r="Q63" s="31" t="str">
        <f>IF($H$63="","",
IF(OR($H$63="Corrupción",$H$63="Lavado de Activos",$H$63="Financiación del Terrorismo",$H$63="Corrupción en Trámites, OPAs y Consultas de Acceso a la Información Pública"),"No Aplica",'5. Valoración de Controles'!H63))</f>
        <v/>
      </c>
      <c r="R63" s="31" t="str">
        <f>IF($H$63="","",
IF(OR($H$63="Corrupción",$H$63="Lavado de Activos",$H$63="Financiación del Terrorismo",$H$63="Corrupción en Trámites, OPAs y Consultas de Acceso a la Información Pública"),'6.Valoración Control Corrupción'!E63,"No Aplica"))</f>
        <v/>
      </c>
      <c r="S63" s="31" t="str">
        <f>IF($H$63="","",
IF(OR($H$63="Corrupción",$H$63="Lavado de Activos",$H$63="Financiación del Terrorismo",$H$63="Corrupción en Trámites, OPAs y Consultas de Acceso a la Información Pública"),'6.Valoración Control Corrupción'!F63,"No Aplica"))</f>
        <v/>
      </c>
      <c r="T63" s="31" t="str">
        <f>IF($H$63="","",
IF(OR($H$63="Corrupción",$H$63="Lavado de Activos",$H$63="Financiación del Terrorismo",$H$63="Corrupción en Trámites, OPAs y Consultas de Acceso a la Información Pública"),'6.Valoración Control Corrupción'!G63,"No Aplica"))</f>
        <v/>
      </c>
      <c r="U63" s="31" t="str">
        <f>IF($H$63="","",
IF(OR($H$63="Corrupción",$H$63="Lavado de Activos",$H$63="Financiación del Terrorismo",$H$63="Corrupción en Trámites, OPAs y Consultas de Acceso a la Información Pública"),'6.Valoración Control Corrupción'!H63,"No Aplica"))</f>
        <v/>
      </c>
      <c r="V63" s="31" t="str">
        <f>IF($H$63="","",
IF(OR($H$63="Corrupción",$H$63="Lavado de Activos",$H$63="Financiación del Terrorismo",$H$63="Corrupción en Trámites, OPAs y Consultas de Acceso a la Información Pública"),'6.Valoración Control Corrupción'!I63,"No Aplica"))</f>
        <v/>
      </c>
      <c r="W63" s="31" t="str">
        <f>IF($H$63="","",
IF(OR($H$63="Corrupción",$H$63="Lavado de Activos",$H$63="Financiación del Terrorismo",$H$63="Corrupción en Trámites, OPAs y Consultas de Acceso a la Información Pública"),'6.Valoración Control Corrupción'!J63,"No Aplica"))</f>
        <v/>
      </c>
      <c r="X63" s="24" t="str">
        <f>IF($H$63="","",
IF(OR($H$63="Corrupción",$H$63="Lavado de Activos",$H$63="Financiación del Terrorismo",$H$63="Trámites, OPAs y Consultas de Acceso a la Información Pública"),"No Aplica",'5. Valoración de Controles'!I63))</f>
        <v/>
      </c>
      <c r="Y63" s="24" t="str">
        <f>IF($H$63="","",
IF(OR($H$63="Corrupción",$H$63="Lavado de Activos",$H$63="Financiación del Terrorismo",$H$63="Trámites, OPAs y Consultas de Acceso a la Información Pública"),"No Aplica",'5. Valoración de Controles'!J63))</f>
        <v/>
      </c>
      <c r="Z63" s="24" t="str">
        <f>IF($H$63="","",
IF(OR($H$63="Corrupción",$H$63="Lavado de Activos",$H$63="Financiación del Terrorismo",$H$63="Trámites, OPAs y Consultas de Acceso a la Información Pública"),"No Aplica",'5. Valoración de Controles'!K63))</f>
        <v/>
      </c>
      <c r="AA63" s="24" t="str">
        <f>IF($H$63="","",
IF(OR($H$63="Corrupción",$H$63="Lavado de Activos",$H$63="Financiación del Terrorismo",$H$63="Trámites, OPAs y Consultas de Acceso a la Información Pública"),"No Aplica",'5. Valoración de Controles'!L63))</f>
        <v/>
      </c>
      <c r="AB63" s="24" t="str">
        <f>IF($H$63="","",
IF(OR($H$63="Corrupción",$H$63="Lavado de Activos",$H$63="Financiación del Terrorismo",$H$63="Trámites, OPAs y Consultas de Acceso a la Información Pública"),"No Aplica",'5. Valoración de Controles'!M63))</f>
        <v/>
      </c>
      <c r="AC63" s="24" t="str">
        <f>IF($H$63="","",
IF(OR($H$63="Corrupción",$H$63="Lavado de Activos",$H$63="Financiación del Terrorismo",$H$63="Trámites, OPAs y Consultas de Acceso a la Información Pública"),"No Aplica",'5. Valoración de Controles'!N63))</f>
        <v/>
      </c>
      <c r="AD63" s="24" t="str">
        <f>IF($H$63="","",
IF(OR($H$63="Corrupción",$H$63="Lavado de Activos",$H$63="Financiación del Terrorismo",$H$63="Trámites, OPAs y Consultas de Acceso a la Información Pública"),"No Aplica",'5. Valoración de Controles'!O63))</f>
        <v/>
      </c>
      <c r="AE63" s="24" t="str">
        <f>IF($H$63="","",
IF(OR($H$63="Corrupción",$H$63="Lavado de Activos",$H$63="Financiación del Terrorismo",$H$63="Trámites, OPAs y Consultas de Acceso a la Información Pública"),"No Aplica",'5. Valoración de Controles'!P63))</f>
        <v/>
      </c>
      <c r="AF63" s="24" t="str">
        <f>IF($H$63="","",
IF(OR($H$63="Corrupción",$H$63="Lavado de Activos",$H$63="Financiación del Terrorismo",$H$63="Trámites, OPAs y Consultas de Acceso a la Información Pública"),"No Aplica",'5. Valoración de Controles'!Q63))</f>
        <v/>
      </c>
      <c r="AG63" s="25" t="str">
        <f>IF($H$63="","",
IF(OR($H$63="Corrupción",$H$63="Lavado de Activos",$H$63="Financiación del Terrorismo",$H$63="Corrupción en Trámites, OPAs y Consultas de Acceso a la Información Pública"),"No Aplica",'5. Valoración de Controles'!R63))</f>
        <v/>
      </c>
      <c r="AH63" s="8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8"/>
      <c r="AN63" s="10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2"/>
      <c r="AQ63" s="112" t="str">
        <f>IF(AO63="","","∑ Peso porcentual de cada acción definida")</f>
        <v/>
      </c>
      <c r="AR63" s="85"/>
      <c r="AS63" s="3"/>
      <c r="AT63" s="3"/>
      <c r="AU63" s="3"/>
      <c r="AV63" s="3"/>
      <c r="AW63" s="3"/>
      <c r="AX63" s="3"/>
      <c r="AY63" s="3"/>
      <c r="AZ63" s="3"/>
      <c r="BA63" s="3"/>
      <c r="BB63" s="3"/>
      <c r="BC63" s="3"/>
      <c r="BD63" s="3"/>
      <c r="BE63" s="3"/>
      <c r="BF63" s="3"/>
      <c r="BG63" s="3"/>
      <c r="BH63" s="3"/>
      <c r="BI63" s="3"/>
      <c r="BJ63" s="3"/>
      <c r="BK63" s="3"/>
      <c r="BL63" s="3"/>
    </row>
    <row r="64" spans="1:64" ht="31.5" customHeight="1">
      <c r="A64" s="83"/>
      <c r="B64" s="83"/>
      <c r="C64" s="83"/>
      <c r="D64" s="83"/>
      <c r="E64" s="83"/>
      <c r="F64" s="83"/>
      <c r="G64" s="83"/>
      <c r="H64" s="83"/>
      <c r="I64" s="83"/>
      <c r="J64" s="83"/>
      <c r="K64" s="83"/>
      <c r="L64" s="83"/>
      <c r="M64" s="83"/>
      <c r="N64" s="83"/>
      <c r="O64" s="83"/>
      <c r="P64" s="83"/>
      <c r="Q64" s="31" t="str">
        <f>IF($H$63="","",
IF(OR($H$63="Corrupción",$H$63="Lavado de Activos",$H$63="Financiación del Terrorismo",$H$63="Corrupción en Trámites, OPAs y Consultas de Acceso a la Información Pública"),"No Aplica",'5. Valoración de Controles'!H64))</f>
        <v/>
      </c>
      <c r="R64" s="31" t="str">
        <f>IF($H$63="","",
IF(OR($H$63="Corrupción",$H$63="Lavado de Activos",$H$63="Financiación del Terrorismo",$H$63="Corrupción en Trámites, OPAs y Consultas de Acceso a la Información Pública"),'6.Valoración Control Corrupción'!E64,"No Aplica"))</f>
        <v/>
      </c>
      <c r="S64" s="31" t="str">
        <f>IF($H$63="","",
IF(OR($H$63="Corrupción",$H$63="Lavado de Activos",$H$63="Financiación del Terrorismo",$H$63="Corrupción en Trámites, OPAs y Consultas de Acceso a la Información Pública"),'6.Valoración Control Corrupción'!F64,"No Aplica"))</f>
        <v/>
      </c>
      <c r="T64" s="31" t="str">
        <f>IF($H$63="","",
IF(OR($H$63="Corrupción",$H$63="Lavado de Activos",$H$63="Financiación del Terrorismo",$H$63="Corrupción en Trámites, OPAs y Consultas de Acceso a la Información Pública"),'6.Valoración Control Corrupción'!G64,"No Aplica"))</f>
        <v/>
      </c>
      <c r="U64" s="31" t="str">
        <f>IF($H$63="","",
IF(OR($H$63="Corrupción",$H$63="Lavado de Activos",$H$63="Financiación del Terrorismo",$H$63="Corrupción en Trámites, OPAs y Consultas de Acceso a la Información Pública"),'6.Valoración Control Corrupción'!H64,"No Aplica"))</f>
        <v/>
      </c>
      <c r="V64" s="31" t="str">
        <f>IF($H$63="","",
IF(OR($H$63="Corrupción",$H$63="Lavado de Activos",$H$63="Financiación del Terrorismo",$H$63="Corrupción en Trámites, OPAs y Consultas de Acceso a la Información Pública"),'6.Valoración Control Corrupción'!I64,"No Aplica"))</f>
        <v/>
      </c>
      <c r="W64" s="31" t="str">
        <f>IF($H$63="","",
IF(OR($H$63="Corrupción",$H$63="Lavado de Activos",$H$63="Financiación del Terrorismo",$H$63="Corrupción en Trámites, OPAs y Consultas de Acceso a la Información Pública"),'6.Valoración Control Corrupción'!J64,"No Aplica"))</f>
        <v/>
      </c>
      <c r="X64" s="24" t="str">
        <f>IF($H$63="","",
IF(OR($H$63="Corrupción",$H$63="Lavado de Activos",$H$63="Financiación del Terrorismo",$H$63="Trámites, OPAs y Consultas de Acceso a la Información Pública"),"No Aplica",'5. Valoración de Controles'!I64))</f>
        <v/>
      </c>
      <c r="Y64" s="24" t="str">
        <f>IF($H$63="","",
IF(OR($H$63="Corrupción",$H$63="Lavado de Activos",$H$63="Financiación del Terrorismo",$H$63="Trámites, OPAs y Consultas de Acceso a la Información Pública"),"No Aplica",'5. Valoración de Controles'!J64))</f>
        <v/>
      </c>
      <c r="Z64" s="24" t="str">
        <f>IF($H$63="","",
IF(OR($H$63="Corrupción",$H$63="Lavado de Activos",$H$63="Financiación del Terrorismo",$H$63="Trámites, OPAs y Consultas de Acceso a la Información Pública"),"No Aplica",'5. Valoración de Controles'!K64))</f>
        <v/>
      </c>
      <c r="AA64" s="24" t="str">
        <f>IF($H$63="","",
IF(OR($H$63="Corrupción",$H$63="Lavado de Activos",$H$63="Financiación del Terrorismo",$H$63="Trámites, OPAs y Consultas de Acceso a la Información Pública"),"No Aplica",'5. Valoración de Controles'!L64))</f>
        <v/>
      </c>
      <c r="AB64" s="24" t="str">
        <f>IF($H$63="","",
IF(OR($H$63="Corrupción",$H$63="Lavado de Activos",$H$63="Financiación del Terrorismo",$H$63="Trámites, OPAs y Consultas de Acceso a la Información Pública"),"No Aplica",'5. Valoración de Controles'!M64))</f>
        <v/>
      </c>
      <c r="AC64" s="24" t="str">
        <f>IF($H$63="","",
IF(OR($H$63="Corrupción",$H$63="Lavado de Activos",$H$63="Financiación del Terrorismo",$H$63="Trámites, OPAs y Consultas de Acceso a la Información Pública"),"No Aplica",'5. Valoración de Controles'!N64))</f>
        <v/>
      </c>
      <c r="AD64" s="24" t="str">
        <f>IF($H$63="","",
IF(OR($H$63="Corrupción",$H$63="Lavado de Activos",$H$63="Financiación del Terrorismo",$H$63="Trámites, OPAs y Consultas de Acceso a la Información Pública"),"No Aplica",'5. Valoración de Controles'!O64))</f>
        <v/>
      </c>
      <c r="AE64" s="24" t="str">
        <f>IF($H$63="","",
IF(OR($H$63="Corrupción",$H$63="Lavado de Activos",$H$63="Financiación del Terrorismo",$H$63="Trámites, OPAs y Consultas de Acceso a la Información Pública"),"No Aplica",'5. Valoración de Controles'!P64))</f>
        <v/>
      </c>
      <c r="AF64" s="24" t="str">
        <f>IF($H$63="","",
IF(OR($H$63="Corrupción",$H$63="Lavado de Activos",$H$63="Financiación del Terrorismo",$H$63="Trámites, OPAs y Consultas de Acceso a la Información Pública"),"No Aplica",'5. Valoración de Controles'!Q64))</f>
        <v/>
      </c>
      <c r="AG64" s="25" t="str">
        <f>IF($H$63="","",
IF(OR($H$63="Corrupción",$H$63="Lavado de Activos",$H$63="Financiación del Terrorismo",$H$63="Corrupción en Trámites, OPAs y Consultas de Acceso a la Información Pública"),"No Aplica",'5. Valoración de Controles'!R64))</f>
        <v/>
      </c>
      <c r="AH64" s="83"/>
      <c r="AI64" s="83"/>
      <c r="AJ64" s="83"/>
      <c r="AK64" s="83"/>
      <c r="AL64" s="83"/>
      <c r="AM64" s="83"/>
      <c r="AN64" s="83"/>
      <c r="AO64" s="83"/>
      <c r="AP64" s="83"/>
      <c r="AQ64" s="83"/>
      <c r="AR64" s="83"/>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31" t="str">
        <f>IF($H$63="","",
IF(OR($H$63="Corrupción",$H$63="Lavado de Activos",$H$63="Financiación del Terrorismo",$H$63="Corrupción en Trámites, OPAs y Consultas de Acceso a la Información Pública"),"No Aplica",'5. Valoración de Controles'!H65))</f>
        <v/>
      </c>
      <c r="R65" s="31" t="str">
        <f>IF($H$63="","",
IF(OR($H$63="Corrupción",$H$63="Lavado de Activos",$H$63="Financiación del Terrorismo",$H$63="Corrupción en Trámites, OPAs y Consultas de Acceso a la Información Pública"),'6.Valoración Control Corrupción'!E65,"No Aplica"))</f>
        <v/>
      </c>
      <c r="S65" s="31" t="str">
        <f>IF($H$63="","",
IF(OR($H$63="Corrupción",$H$63="Lavado de Activos",$H$63="Financiación del Terrorismo",$H$63="Corrupción en Trámites, OPAs y Consultas de Acceso a la Información Pública"),'6.Valoración Control Corrupción'!F65,"No Aplica"))</f>
        <v/>
      </c>
      <c r="T65" s="31" t="str">
        <f>IF($H$63="","",
IF(OR($H$63="Corrupción",$H$63="Lavado de Activos",$H$63="Financiación del Terrorismo",$H$63="Corrupción en Trámites, OPAs y Consultas de Acceso a la Información Pública"),'6.Valoración Control Corrupción'!G65,"No Aplica"))</f>
        <v/>
      </c>
      <c r="U65" s="31" t="str">
        <f>IF($H$63="","",
IF(OR($H$63="Corrupción",$H$63="Lavado de Activos",$H$63="Financiación del Terrorismo",$H$63="Corrupción en Trámites, OPAs y Consultas de Acceso a la Información Pública"),'6.Valoración Control Corrupción'!H65,"No Aplica"))</f>
        <v/>
      </c>
      <c r="V65" s="31" t="str">
        <f>IF($H$63="","",
IF(OR($H$63="Corrupción",$H$63="Lavado de Activos",$H$63="Financiación del Terrorismo",$H$63="Corrupción en Trámites, OPAs y Consultas de Acceso a la Información Pública"),'6.Valoración Control Corrupción'!I65,"No Aplica"))</f>
        <v/>
      </c>
      <c r="W65" s="31" t="str">
        <f>IF($H$63="","",
IF(OR($H$63="Corrupción",$H$63="Lavado de Activos",$H$63="Financiación del Terrorismo",$H$63="Corrupción en Trámites, OPAs y Consultas de Acceso a la Información Pública"),'6.Valoración Control Corrupción'!J65,"No Aplica"))</f>
        <v/>
      </c>
      <c r="X65" s="24" t="str">
        <f>IF($H$63="","",
IF(OR($H$63="Corrupción",$H$63="Lavado de Activos",$H$63="Financiación del Terrorismo",$H$63="Trámites, OPAs y Consultas de Acceso a la Información Pública"),"No Aplica",'5. Valoración de Controles'!I65))</f>
        <v/>
      </c>
      <c r="Y65" s="24" t="str">
        <f>IF($H$63="","",
IF(OR($H$63="Corrupción",$H$63="Lavado de Activos",$H$63="Financiación del Terrorismo",$H$63="Trámites, OPAs y Consultas de Acceso a la Información Pública"),"No Aplica",'5. Valoración de Controles'!J65))</f>
        <v/>
      </c>
      <c r="Z65" s="24" t="str">
        <f>IF($H$63="","",
IF(OR($H$63="Corrupción",$H$63="Lavado de Activos",$H$63="Financiación del Terrorismo",$H$63="Trámites, OPAs y Consultas de Acceso a la Información Pública"),"No Aplica",'5. Valoración de Controles'!K65))</f>
        <v/>
      </c>
      <c r="AA65" s="24" t="str">
        <f>IF($H$63="","",
IF(OR($H$63="Corrupción",$H$63="Lavado de Activos",$H$63="Financiación del Terrorismo",$H$63="Trámites, OPAs y Consultas de Acceso a la Información Pública"),"No Aplica",'5. Valoración de Controles'!L65))</f>
        <v/>
      </c>
      <c r="AB65" s="24" t="str">
        <f>IF($H$63="","",
IF(OR($H$63="Corrupción",$H$63="Lavado de Activos",$H$63="Financiación del Terrorismo",$H$63="Trámites, OPAs y Consultas de Acceso a la Información Pública"),"No Aplica",'5. Valoración de Controles'!M65))</f>
        <v/>
      </c>
      <c r="AC65" s="24" t="str">
        <f>IF($H$63="","",
IF(OR($H$63="Corrupción",$H$63="Lavado de Activos",$H$63="Financiación del Terrorismo",$H$63="Trámites, OPAs y Consultas de Acceso a la Información Pública"),"No Aplica",'5. Valoración de Controles'!N65))</f>
        <v/>
      </c>
      <c r="AD65" s="24" t="str">
        <f>IF($H$63="","",
IF(OR($H$63="Corrupción",$H$63="Lavado de Activos",$H$63="Financiación del Terrorismo",$H$63="Trámites, OPAs y Consultas de Acceso a la Información Pública"),"No Aplica",'5. Valoración de Controles'!O65))</f>
        <v/>
      </c>
      <c r="AE65" s="24" t="str">
        <f>IF($H$63="","",
IF(OR($H$63="Corrupción",$H$63="Lavado de Activos",$H$63="Financiación del Terrorismo",$H$63="Trámites, OPAs y Consultas de Acceso a la Información Pública"),"No Aplica",'5. Valoración de Controles'!P65))</f>
        <v/>
      </c>
      <c r="AF65" s="24" t="str">
        <f>IF($H$63="","",
IF(OR($H$63="Corrupción",$H$63="Lavado de Activos",$H$63="Financiación del Terrorismo",$H$63="Trámites, OPAs y Consultas de Acceso a la Información Pública"),"No Aplica",'5. Valoración de Controles'!Q65))</f>
        <v/>
      </c>
      <c r="AG65" s="25"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0">
        <v>20</v>
      </c>
      <c r="B66" s="85" t="str">
        <f>'2. Identificación del Riesgo'!B66:B68</f>
        <v/>
      </c>
      <c r="C66" s="85" t="str">
        <f>IF('2. Identificación del Riesgo'!C66:C68="","",'2. Identificación del Riesgo'!C66:C68)</f>
        <v/>
      </c>
      <c r="D66" s="85" t="str">
        <f>IF('2. Identificación del Riesgo'!D66:D68="","",'2. Identificación del Riesgo'!D66:D68)</f>
        <v/>
      </c>
      <c r="E66" s="85" t="str">
        <f>IF('2. Identificación del Riesgo'!E66:E68="","",'2. Identificación del Riesgo'!E66:E68)</f>
        <v/>
      </c>
      <c r="F66" s="85" t="str">
        <f>IF('2. Identificación del Riesgo'!F66:F68="","",'2. Identificación del Riesgo'!F66:F68)</f>
        <v/>
      </c>
      <c r="G66" s="85" t="str">
        <f>IF('2. Identificación del Riesgo'!G66:G68="","",'2. Identificación del Riesgo'!G66:G68)</f>
        <v/>
      </c>
      <c r="H66" s="85" t="str">
        <f>IF('2. Identificación del Riesgo'!H66:H68="","",'2. Identificación del Riesgo'!H66:H68)</f>
        <v/>
      </c>
      <c r="I66" s="85" t="str">
        <f>IF('2. Identificación del Riesgo'!I66:I68="","",'2. Identificación del Riesgo'!I66:I68)</f>
        <v/>
      </c>
      <c r="J66" s="85" t="str">
        <f>IF('2. Identificación del Riesgo'!J66:J68="","",'2. Identificación del Riesgo'!J66:J68)</f>
        <v/>
      </c>
      <c r="K66" s="86" t="str">
        <f>'2. Identificación del Riesgo'!K66:K68</f>
        <v/>
      </c>
      <c r="L66" s="87" t="str">
        <f>'2. Identificación del Riesgo'!L66:L68</f>
        <v/>
      </c>
      <c r="M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6" t="str">
        <f>'2. Identificación del Riesgo'!N66:N68</f>
        <v/>
      </c>
      <c r="O66" s="87" t="str">
        <f>'2. Identificación del Riesgo'!O66:O68</f>
        <v/>
      </c>
      <c r="P66" s="82" t="str">
        <f>'2. Identificación del Riesgo'!P66:P68</f>
        <v/>
      </c>
      <c r="Q66" s="31" t="str">
        <f>IF($H$66="","",
IF(OR($H$66="Corrupción",$H$66="Lavado de Activos",$H$66="Financiación del Terrorismo",$H$66="Corrupción en Trámites, OPAs y Consultas de Acceso a la Información Pública"),"No Aplica",'5. Valoración de Controles'!H66))</f>
        <v/>
      </c>
      <c r="R66" s="31" t="str">
        <f>IF($H$66="","",
IF(OR($H$66="Corrupción",$H$66="Lavado de Activos",$H$66="Financiación del Terrorismo",$H$66="Corrupción en Trámites, OPAs y Consultas de Acceso a la Información Pública"),'6.Valoración Control Corrupción'!E66,"No Aplica"))</f>
        <v/>
      </c>
      <c r="S66" s="31" t="str">
        <f>IF($H$66="","",
IF(OR($H$66="Corrupción",$H$66="Lavado de Activos",$H$66="Financiación del Terrorismo",$H$66="Corrupción en Trámites, OPAs y Consultas de Acceso a la Información Pública"),'6.Valoración Control Corrupción'!F66,"No Aplica"))</f>
        <v/>
      </c>
      <c r="T66" s="31" t="str">
        <f>IF($H$66="","",
IF(OR($H$66="Corrupción",$H$66="Lavado de Activos",$H$66="Financiación del Terrorismo",$H$66="Corrupción en Trámites, OPAs y Consultas de Acceso a la Información Pública"),'6.Valoración Control Corrupción'!G66,"No Aplica"))</f>
        <v/>
      </c>
      <c r="U66" s="31" t="str">
        <f>IF($H$66="","",
IF(OR($H$66="Corrupción",$H$66="Lavado de Activos",$H$66="Financiación del Terrorismo",$H$66="Corrupción en Trámites, OPAs y Consultas de Acceso a la Información Pública"),'6.Valoración Control Corrupción'!H66,"No Aplica"))</f>
        <v/>
      </c>
      <c r="V66" s="31" t="str">
        <f>IF($H$66="","",
IF(OR($H$66="Corrupción",$H$66="Lavado de Activos",$H$66="Financiación del Terrorismo",$H$66="Corrupción en Trámites, OPAs y Consultas de Acceso a la Información Pública"),'6.Valoración Control Corrupción'!I66,"No Aplica"))</f>
        <v/>
      </c>
      <c r="W66" s="31" t="str">
        <f>IF($H$66="","",
IF(OR($H$66="Corrupción",$H$66="Lavado de Activos",$H$66="Financiación del Terrorismo",$H$66="Corrupción en Trámites, OPAs y Consultas de Acceso a la Información Pública"),'6.Valoración Control Corrupción'!J66,"No Aplica"))</f>
        <v/>
      </c>
      <c r="X66" s="24" t="str">
        <f>IF($H$66="","",
IF(OR($H$66="Corrupción",$H$66="Lavado de Activos",$H$66="Financiación del Terrorismo",$H$66="Trámites, OPAs y Consultas de Acceso a la Información Pública"),"No Aplica",'5. Valoración de Controles'!I66))</f>
        <v/>
      </c>
      <c r="Y66" s="24" t="str">
        <f>IF($H$66="","",
IF(OR($H$66="Corrupción",$H$66="Lavado de Activos",$H$66="Financiación del Terrorismo",$H$66="Trámites, OPAs y Consultas de Acceso a la Información Pública"),"No Aplica",'5. Valoración de Controles'!J66))</f>
        <v/>
      </c>
      <c r="Z66" s="24" t="str">
        <f>IF($H$66="","",
IF(OR($H$66="Corrupción",$H$66="Lavado de Activos",$H$66="Financiación del Terrorismo",$H$66="Trámites, OPAs y Consultas de Acceso a la Información Pública"),"No Aplica",'5. Valoración de Controles'!K66))</f>
        <v/>
      </c>
      <c r="AA66" s="24" t="str">
        <f>IF($H$66="","",
IF(OR($H$66="Corrupción",$H$66="Lavado de Activos",$H$66="Financiación del Terrorismo",$H$66="Trámites, OPAs y Consultas de Acceso a la Información Pública"),"No Aplica",'5. Valoración de Controles'!L66))</f>
        <v/>
      </c>
      <c r="AB66" s="24" t="str">
        <f>IF($H$66="","",
IF(OR($H$66="Corrupción",$H$66="Lavado de Activos",$H$66="Financiación del Terrorismo",$H$66="Trámites, OPAs y Consultas de Acceso a la Información Pública"),"No Aplica",'5. Valoración de Controles'!M66))</f>
        <v/>
      </c>
      <c r="AC66" s="24" t="str">
        <f>IF($H$66="","",
IF(OR($H$66="Corrupción",$H$66="Lavado de Activos",$H$66="Financiación del Terrorismo",$H$66="Trámites, OPAs y Consultas de Acceso a la Información Pública"),"No Aplica",'5. Valoración de Controles'!N66))</f>
        <v/>
      </c>
      <c r="AD66" s="24" t="str">
        <f>IF($H$66="","",
IF(OR($H$66="Corrupción",$H$66="Lavado de Activos",$H$66="Financiación del Terrorismo",$H$66="Trámites, OPAs y Consultas de Acceso a la Información Pública"),"No Aplica",'5. Valoración de Controles'!O66))</f>
        <v/>
      </c>
      <c r="AE66" s="24" t="str">
        <f>IF($H$66="","",
IF(OR($H$66="Corrupción",$H$66="Lavado de Activos",$H$66="Financiación del Terrorismo",$H$66="Trámites, OPAs y Consultas de Acceso a la Información Pública"),"No Aplica",'5. Valoración de Controles'!P66))</f>
        <v/>
      </c>
      <c r="AF66" s="24" t="str">
        <f>IF($H$66="","",
IF(OR($H$66="Corrupción",$H$66="Lavado de Activos",$H$66="Financiación del Terrorismo",$H$66="Trámites, OPAs y Consultas de Acceso a la Información Pública"),"No Aplica",'5. Valoración de Controles'!Q66))</f>
        <v/>
      </c>
      <c r="AG66" s="25" t="str">
        <f>IF($H$66="","",
IF(OR($H$66="Corrupción",$H$66="Lavado de Activos",$H$66="Financiación del Terrorismo",$H$66="Corrupción en Trámites, OPAs y Consultas de Acceso a la Información Pública"),"No Aplica",'5. Valoración de Controles'!R66))</f>
        <v/>
      </c>
      <c r="AH66" s="8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8"/>
      <c r="AN66" s="10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2"/>
      <c r="AQ66" s="112" t="str">
        <f>IF(AO66="","","∑ Peso porcentual de cada acción definida")</f>
        <v/>
      </c>
      <c r="AR66" s="85"/>
      <c r="AS66" s="3"/>
      <c r="AT66" s="3"/>
      <c r="AU66" s="3"/>
      <c r="AV66" s="3"/>
      <c r="AW66" s="3"/>
      <c r="AX66" s="3"/>
      <c r="AY66" s="3"/>
      <c r="AZ66" s="3"/>
      <c r="BA66" s="3"/>
      <c r="BB66" s="3"/>
      <c r="BC66" s="3"/>
      <c r="BD66" s="3"/>
      <c r="BE66" s="3"/>
      <c r="BF66" s="3"/>
      <c r="BG66" s="3"/>
      <c r="BH66" s="3"/>
      <c r="BI66" s="3"/>
      <c r="BJ66" s="3"/>
      <c r="BK66" s="3"/>
      <c r="BL66" s="3"/>
    </row>
    <row r="67" spans="1:64" ht="31.5" customHeight="1">
      <c r="A67" s="83"/>
      <c r="B67" s="83"/>
      <c r="C67" s="83"/>
      <c r="D67" s="83"/>
      <c r="E67" s="83"/>
      <c r="F67" s="83"/>
      <c r="G67" s="83"/>
      <c r="H67" s="83"/>
      <c r="I67" s="83"/>
      <c r="J67" s="83"/>
      <c r="K67" s="83"/>
      <c r="L67" s="83"/>
      <c r="M67" s="83"/>
      <c r="N67" s="83"/>
      <c r="O67" s="83"/>
      <c r="P67" s="83"/>
      <c r="Q67" s="31" t="str">
        <f>IF($H$66="","",
IF(OR($H$66="Corrupción",$H$66="Lavado de Activos",$H$66="Financiación del Terrorismo",$H$66="Corrupción en Trámites, OPAs y Consultas de Acceso a la Información Pública"),"No Aplica",'5. Valoración de Controles'!H67))</f>
        <v/>
      </c>
      <c r="R67" s="31" t="str">
        <f>IF($H$66="","",
IF(OR($H$66="Corrupción",$H$66="Lavado de Activos",$H$66="Financiación del Terrorismo",$H$66="Corrupción en Trámites, OPAs y Consultas de Acceso a la Información Pública"),'6.Valoración Control Corrupción'!E67,"No Aplica"))</f>
        <v/>
      </c>
      <c r="S67" s="31" t="str">
        <f>IF($H$66="","",
IF(OR($H$66="Corrupción",$H$66="Lavado de Activos",$H$66="Financiación del Terrorismo",$H$66="Corrupción en Trámites, OPAs y Consultas de Acceso a la Información Pública"),'6.Valoración Control Corrupción'!F67,"No Aplica"))</f>
        <v/>
      </c>
      <c r="T67" s="31" t="str">
        <f>IF($H$66="","",
IF(OR($H$66="Corrupción",$H$66="Lavado de Activos",$H$66="Financiación del Terrorismo",$H$66="Corrupción en Trámites, OPAs y Consultas de Acceso a la Información Pública"),'6.Valoración Control Corrupción'!G67,"No Aplica"))</f>
        <v/>
      </c>
      <c r="U67" s="31" t="str">
        <f>IF($H$66="","",
IF(OR($H$66="Corrupción",$H$66="Lavado de Activos",$H$66="Financiación del Terrorismo",$H$66="Corrupción en Trámites, OPAs y Consultas de Acceso a la Información Pública"),'6.Valoración Control Corrupción'!H67,"No Aplica"))</f>
        <v/>
      </c>
      <c r="V67" s="31" t="str">
        <f>IF($H$66="","",
IF(OR($H$66="Corrupción",$H$66="Lavado de Activos",$H$66="Financiación del Terrorismo",$H$66="Corrupción en Trámites, OPAs y Consultas de Acceso a la Información Pública"),'6.Valoración Control Corrupción'!I67,"No Aplica"))</f>
        <v/>
      </c>
      <c r="W67" s="31" t="str">
        <f>IF($H$66="","",
IF(OR($H$66="Corrupción",$H$66="Lavado de Activos",$H$66="Financiación del Terrorismo",$H$66="Corrupción en Trámites, OPAs y Consultas de Acceso a la Información Pública"),'6.Valoración Control Corrupción'!J67,"No Aplica"))</f>
        <v/>
      </c>
      <c r="X67" s="24" t="str">
        <f>IF($H$66="","",
IF(OR($H$66="Corrupción",$H$66="Lavado de Activos",$H$66="Financiación del Terrorismo",$H$66="Trámites, OPAs y Consultas de Acceso a la Información Pública"),"No Aplica",'5. Valoración de Controles'!I67))</f>
        <v/>
      </c>
      <c r="Y67" s="24" t="str">
        <f>IF($H$66="","",
IF(OR($H$66="Corrupción",$H$66="Lavado de Activos",$H$66="Financiación del Terrorismo",$H$66="Trámites, OPAs y Consultas de Acceso a la Información Pública"),"No Aplica",'5. Valoración de Controles'!J67))</f>
        <v/>
      </c>
      <c r="Z67" s="24" t="str">
        <f>IF($H$66="","",
IF(OR($H$66="Corrupción",$H$66="Lavado de Activos",$H$66="Financiación del Terrorismo",$H$66="Trámites, OPAs y Consultas de Acceso a la Información Pública"),"No Aplica",'5. Valoración de Controles'!K67))</f>
        <v/>
      </c>
      <c r="AA67" s="24" t="str">
        <f>IF($H$66="","",
IF(OR($H$66="Corrupción",$H$66="Lavado de Activos",$H$66="Financiación del Terrorismo",$H$66="Trámites, OPAs y Consultas de Acceso a la Información Pública"),"No Aplica",'5. Valoración de Controles'!L67))</f>
        <v/>
      </c>
      <c r="AB67" s="24" t="str">
        <f>IF($H$66="","",
IF(OR($H$66="Corrupción",$H$66="Lavado de Activos",$H$66="Financiación del Terrorismo",$H$66="Trámites, OPAs y Consultas de Acceso a la Información Pública"),"No Aplica",'5. Valoración de Controles'!M67))</f>
        <v/>
      </c>
      <c r="AC67" s="24" t="str">
        <f>IF($H$66="","",
IF(OR($H$66="Corrupción",$H$66="Lavado de Activos",$H$66="Financiación del Terrorismo",$H$66="Trámites, OPAs y Consultas de Acceso a la Información Pública"),"No Aplica",'5. Valoración de Controles'!N67))</f>
        <v/>
      </c>
      <c r="AD67" s="24" t="str">
        <f>IF($H$66="","",
IF(OR($H$66="Corrupción",$H$66="Lavado de Activos",$H$66="Financiación del Terrorismo",$H$66="Trámites, OPAs y Consultas de Acceso a la Información Pública"),"No Aplica",'5. Valoración de Controles'!O67))</f>
        <v/>
      </c>
      <c r="AE67" s="24" t="str">
        <f>IF($H$66="","",
IF(OR($H$66="Corrupción",$H$66="Lavado de Activos",$H$66="Financiación del Terrorismo",$H$66="Trámites, OPAs y Consultas de Acceso a la Información Pública"),"No Aplica",'5. Valoración de Controles'!P67))</f>
        <v/>
      </c>
      <c r="AF67" s="24" t="str">
        <f>IF($H$66="","",
IF(OR($H$66="Corrupción",$H$66="Lavado de Activos",$H$66="Financiación del Terrorismo",$H$66="Trámites, OPAs y Consultas de Acceso a la Información Pública"),"No Aplica",'5. Valoración de Controles'!Q67))</f>
        <v/>
      </c>
      <c r="AG67" s="25" t="str">
        <f>IF($H$66="","",
IF(OR($H$66="Corrupción",$H$66="Lavado de Activos",$H$66="Financiación del Terrorismo",$H$66="Corrupción en Trámites, OPAs y Consultas de Acceso a la Información Pública"),"No Aplica",'5. Valoración de Controles'!R67))</f>
        <v/>
      </c>
      <c r="AH67" s="83"/>
      <c r="AI67" s="83"/>
      <c r="AJ67" s="83"/>
      <c r="AK67" s="83"/>
      <c r="AL67" s="83"/>
      <c r="AM67" s="83"/>
      <c r="AN67" s="83"/>
      <c r="AO67" s="83"/>
      <c r="AP67" s="83"/>
      <c r="AQ67" s="83"/>
      <c r="AR67" s="83"/>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31" t="str">
        <f>IF($H$66="","",
IF(OR($H$66="Corrupción",$H$66="Lavado de Activos",$H$66="Financiación del Terrorismo",$H$66="Corrupción en Trámites, OPAs y Consultas de Acceso a la Información Pública"),"No Aplica",'5. Valoración de Controles'!H68))</f>
        <v/>
      </c>
      <c r="R68" s="31" t="str">
        <f>IF($H$66="","",
IF(OR($H$66="Corrupción",$H$66="Lavado de Activos",$H$66="Financiación del Terrorismo",$H$66="Corrupción en Trámites, OPAs y Consultas de Acceso a la Información Pública"),'6.Valoración Control Corrupción'!E68,"No Aplica"))</f>
        <v/>
      </c>
      <c r="S68" s="31" t="str">
        <f>IF($H$66="","",
IF(OR($H$66="Corrupción",$H$66="Lavado de Activos",$H$66="Financiación del Terrorismo",$H$66="Corrupción en Trámites, OPAs y Consultas de Acceso a la Información Pública"),'6.Valoración Control Corrupción'!F68,"No Aplica"))</f>
        <v/>
      </c>
      <c r="T68" s="31" t="str">
        <f>IF($H$66="","",
IF(OR($H$66="Corrupción",$H$66="Lavado de Activos",$H$66="Financiación del Terrorismo",$H$66="Corrupción en Trámites, OPAs y Consultas de Acceso a la Información Pública"),'6.Valoración Control Corrupción'!G68,"No Aplica"))</f>
        <v/>
      </c>
      <c r="U68" s="31" t="str">
        <f>IF($H$66="","",
IF(OR($H$66="Corrupción",$H$66="Lavado de Activos",$H$66="Financiación del Terrorismo",$H$66="Corrupción en Trámites, OPAs y Consultas de Acceso a la Información Pública"),'6.Valoración Control Corrupción'!H68,"No Aplica"))</f>
        <v/>
      </c>
      <c r="V68" s="31" t="str">
        <f>IF($H$66="","",
IF(OR($H$66="Corrupción",$H$66="Lavado de Activos",$H$66="Financiación del Terrorismo",$H$66="Corrupción en Trámites, OPAs y Consultas de Acceso a la Información Pública"),'6.Valoración Control Corrupción'!I68,"No Aplica"))</f>
        <v/>
      </c>
      <c r="W68" s="31" t="str">
        <f>IF($H$66="","",
IF(OR($H$66="Corrupción",$H$66="Lavado de Activos",$H$66="Financiación del Terrorismo",$H$66="Corrupción en Trámites, OPAs y Consultas de Acceso a la Información Pública"),'6.Valoración Control Corrupción'!J68,"No Aplica"))</f>
        <v/>
      </c>
      <c r="X68" s="24" t="str">
        <f>IF($H$66="","",
IF(OR($H$66="Corrupción",$H$66="Lavado de Activos",$H$66="Financiación del Terrorismo",$H$66="Trámites, OPAs y Consultas de Acceso a la Información Pública"),"No Aplica",'5. Valoración de Controles'!I68))</f>
        <v/>
      </c>
      <c r="Y68" s="24" t="str">
        <f>IF($H$66="","",
IF(OR($H$66="Corrupción",$H$66="Lavado de Activos",$H$66="Financiación del Terrorismo",$H$66="Trámites, OPAs y Consultas de Acceso a la Información Pública"),"No Aplica",'5. Valoración de Controles'!J68))</f>
        <v/>
      </c>
      <c r="Z68" s="24" t="str">
        <f>IF($H$66="","",
IF(OR($H$66="Corrupción",$H$66="Lavado de Activos",$H$66="Financiación del Terrorismo",$H$66="Trámites, OPAs y Consultas de Acceso a la Información Pública"),"No Aplica",'5. Valoración de Controles'!K68))</f>
        <v/>
      </c>
      <c r="AA68" s="24" t="str">
        <f>IF($H$66="","",
IF(OR($H$66="Corrupción",$H$66="Lavado de Activos",$H$66="Financiación del Terrorismo",$H$66="Trámites, OPAs y Consultas de Acceso a la Información Pública"),"No Aplica",'5. Valoración de Controles'!L68))</f>
        <v/>
      </c>
      <c r="AB68" s="24" t="str">
        <f>IF($H$66="","",
IF(OR($H$66="Corrupción",$H$66="Lavado de Activos",$H$66="Financiación del Terrorismo",$H$66="Trámites, OPAs y Consultas de Acceso a la Información Pública"),"No Aplica",'5. Valoración de Controles'!M68))</f>
        <v/>
      </c>
      <c r="AC68" s="24" t="str">
        <f>IF($H$66="","",
IF(OR($H$66="Corrupción",$H$66="Lavado de Activos",$H$66="Financiación del Terrorismo",$H$66="Trámites, OPAs y Consultas de Acceso a la Información Pública"),"No Aplica",'5. Valoración de Controles'!N68))</f>
        <v/>
      </c>
      <c r="AD68" s="24" t="str">
        <f>IF($H$66="","",
IF(OR($H$66="Corrupción",$H$66="Lavado de Activos",$H$66="Financiación del Terrorismo",$H$66="Trámites, OPAs y Consultas de Acceso a la Información Pública"),"No Aplica",'5. Valoración de Controles'!O68))</f>
        <v/>
      </c>
      <c r="AE68" s="24" t="str">
        <f>IF($H$66="","",
IF(OR($H$66="Corrupción",$H$66="Lavado de Activos",$H$66="Financiación del Terrorismo",$H$66="Trámites, OPAs y Consultas de Acceso a la Información Pública"),"No Aplica",'5. Valoración de Controles'!P68))</f>
        <v/>
      </c>
      <c r="AF68" s="24" t="str">
        <f>IF($H$66="","",
IF(OR($H$66="Corrupción",$H$66="Lavado de Activos",$H$66="Financiación del Terrorismo",$H$66="Trámites, OPAs y Consultas de Acceso a la Información Pública"),"No Aplica",'5. Valoración de Controles'!Q68))</f>
        <v/>
      </c>
      <c r="AG68" s="25"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A6" sqref="A6:D6"/>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20.7109375" customWidth="1"/>
    <col min="7" max="7" width="48.140625" customWidth="1"/>
    <col min="8" max="8" width="57.140625" customWidth="1"/>
    <col min="9" max="9" width="37" customWidth="1"/>
    <col min="10" max="10" width="46.85546875" customWidth="1"/>
    <col min="11" max="11" width="9.5703125" customWidth="1"/>
    <col min="12" max="12" width="31.85546875" customWidth="1"/>
    <col min="13" max="13" width="23.7109375" customWidth="1"/>
    <col min="14" max="14" width="8.5703125" customWidth="1"/>
    <col min="15" max="15" width="39.140625" customWidth="1"/>
    <col min="16" max="16" width="34.5703125" customWidth="1"/>
    <col min="17" max="17" width="36.140625" customWidth="1"/>
    <col min="18" max="18" width="40.4257812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1" t="s">
        <v>281</v>
      </c>
      <c r="AC1" s="60"/>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1" t="s">
        <v>282</v>
      </c>
      <c r="AC2" s="60"/>
      <c r="AD2" s="3"/>
      <c r="AE2" s="3"/>
      <c r="AF2" s="3"/>
      <c r="AG2" s="3"/>
      <c r="AH2" s="3"/>
      <c r="AI2" s="3"/>
      <c r="AJ2" s="3"/>
      <c r="AK2" s="3"/>
      <c r="AL2" s="3"/>
      <c r="AM2" s="3"/>
      <c r="AN2" s="3"/>
      <c r="AO2" s="3"/>
      <c r="AP2" s="3"/>
      <c r="AQ2" s="3"/>
      <c r="AR2" s="3"/>
    </row>
    <row r="3" spans="1:44" ht="16.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1" t="s">
        <v>283</v>
      </c>
      <c r="AC3" s="60"/>
      <c r="AD3" s="3"/>
      <c r="AE3" s="3"/>
      <c r="AF3" s="3"/>
      <c r="AG3" s="3"/>
      <c r="AH3" s="3"/>
      <c r="AI3" s="3"/>
      <c r="AJ3" s="3"/>
      <c r="AK3" s="3"/>
      <c r="AL3" s="3"/>
      <c r="AM3" s="3"/>
      <c r="AN3" s="3"/>
      <c r="AO3" s="3"/>
      <c r="AP3" s="3"/>
      <c r="AQ3" s="3"/>
      <c r="AR3" s="3"/>
    </row>
    <row r="4" spans="1:44" ht="16.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1" t="s">
        <v>284</v>
      </c>
      <c r="AC4" s="60"/>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81</v>
      </c>
      <c r="B6" s="59"/>
      <c r="C6" s="59"/>
      <c r="D6" s="59"/>
      <c r="E6" s="33" t="s">
        <v>261</v>
      </c>
      <c r="F6" s="123" t="s">
        <v>285</v>
      </c>
      <c r="G6" s="59"/>
      <c r="H6" s="59"/>
      <c r="I6" s="59"/>
      <c r="J6" s="59"/>
      <c r="K6" s="59"/>
      <c r="L6" s="59"/>
      <c r="M6" s="60"/>
      <c r="N6" s="123" t="s">
        <v>286</v>
      </c>
      <c r="O6" s="59"/>
      <c r="P6" s="59"/>
      <c r="Q6" s="59"/>
      <c r="R6" s="59"/>
      <c r="S6" s="59"/>
      <c r="T6" s="59"/>
      <c r="U6" s="60"/>
      <c r="V6" s="123" t="s">
        <v>287</v>
      </c>
      <c r="W6" s="59"/>
      <c r="X6" s="59"/>
      <c r="Y6" s="59"/>
      <c r="Z6" s="59"/>
      <c r="AA6" s="59"/>
      <c r="AB6" s="59"/>
      <c r="AC6" s="60"/>
      <c r="AD6" s="3"/>
      <c r="AE6" s="3"/>
      <c r="AF6" s="3"/>
      <c r="AG6" s="3"/>
      <c r="AH6" s="3"/>
      <c r="AI6" s="3"/>
      <c r="AJ6" s="3"/>
      <c r="AK6" s="3"/>
      <c r="AL6" s="3"/>
      <c r="AM6" s="3"/>
      <c r="AN6" s="3"/>
      <c r="AO6" s="3"/>
      <c r="AP6" s="3"/>
      <c r="AQ6" s="3"/>
      <c r="AR6" s="3"/>
    </row>
    <row r="7" spans="1:44" ht="27.75" customHeight="1">
      <c r="A7" s="126" t="s">
        <v>79</v>
      </c>
      <c r="B7" s="92" t="s">
        <v>80</v>
      </c>
      <c r="C7" s="93" t="s">
        <v>88</v>
      </c>
      <c r="D7" s="127" t="s">
        <v>89</v>
      </c>
      <c r="E7" s="129" t="s">
        <v>288</v>
      </c>
      <c r="F7" s="124" t="s">
        <v>289</v>
      </c>
      <c r="G7" s="59"/>
      <c r="H7" s="59"/>
      <c r="I7" s="60"/>
      <c r="J7" s="34" t="s">
        <v>290</v>
      </c>
      <c r="K7" s="125" t="s">
        <v>291</v>
      </c>
      <c r="L7" s="59"/>
      <c r="M7" s="60"/>
      <c r="N7" s="124" t="s">
        <v>289</v>
      </c>
      <c r="O7" s="59"/>
      <c r="P7" s="59"/>
      <c r="Q7" s="60"/>
      <c r="R7" s="34" t="s">
        <v>290</v>
      </c>
      <c r="S7" s="125" t="s">
        <v>291</v>
      </c>
      <c r="T7" s="59"/>
      <c r="U7" s="60"/>
      <c r="V7" s="124" t="s">
        <v>289</v>
      </c>
      <c r="W7" s="59"/>
      <c r="X7" s="59"/>
      <c r="Y7" s="60"/>
      <c r="Z7" s="34" t="s">
        <v>290</v>
      </c>
      <c r="AA7" s="125" t="s">
        <v>291</v>
      </c>
      <c r="AB7" s="59"/>
      <c r="AC7" s="60"/>
      <c r="AD7" s="3"/>
      <c r="AE7" s="3"/>
      <c r="AF7" s="3"/>
      <c r="AG7" s="3"/>
      <c r="AH7" s="3"/>
      <c r="AI7" s="3"/>
      <c r="AJ7" s="3"/>
      <c r="AK7" s="3"/>
      <c r="AL7" s="3"/>
      <c r="AM7" s="3"/>
      <c r="AN7" s="3"/>
      <c r="AO7" s="3"/>
      <c r="AP7" s="3"/>
      <c r="AQ7" s="3"/>
      <c r="AR7" s="3"/>
    </row>
    <row r="8" spans="1:44" ht="30.75" customHeight="1">
      <c r="A8" s="84"/>
      <c r="B8" s="84"/>
      <c r="C8" s="84"/>
      <c r="D8" s="128"/>
      <c r="E8" s="128"/>
      <c r="F8" s="35" t="s">
        <v>292</v>
      </c>
      <c r="G8" s="35" t="s">
        <v>293</v>
      </c>
      <c r="H8" s="35" t="s">
        <v>294</v>
      </c>
      <c r="I8" s="35" t="s">
        <v>295</v>
      </c>
      <c r="J8" s="34" t="s">
        <v>296</v>
      </c>
      <c r="K8" s="36" t="s">
        <v>292</v>
      </c>
      <c r="L8" s="36" t="s">
        <v>297</v>
      </c>
      <c r="M8" s="36" t="s">
        <v>298</v>
      </c>
      <c r="N8" s="35" t="s">
        <v>292</v>
      </c>
      <c r="O8" s="35" t="s">
        <v>293</v>
      </c>
      <c r="P8" s="35" t="s">
        <v>294</v>
      </c>
      <c r="Q8" s="35" t="s">
        <v>295</v>
      </c>
      <c r="R8" s="34" t="s">
        <v>296</v>
      </c>
      <c r="S8" s="36" t="s">
        <v>292</v>
      </c>
      <c r="T8" s="36" t="s">
        <v>297</v>
      </c>
      <c r="U8" s="36" t="s">
        <v>298</v>
      </c>
      <c r="V8" s="35" t="s">
        <v>292</v>
      </c>
      <c r="W8" s="35" t="s">
        <v>293</v>
      </c>
      <c r="X8" s="35" t="s">
        <v>294</v>
      </c>
      <c r="Y8" s="35" t="s">
        <v>295</v>
      </c>
      <c r="Z8" s="34" t="s">
        <v>296</v>
      </c>
      <c r="AA8" s="36" t="s">
        <v>292</v>
      </c>
      <c r="AB8" s="36" t="s">
        <v>297</v>
      </c>
      <c r="AC8" s="36" t="s">
        <v>298</v>
      </c>
      <c r="AD8" s="16"/>
      <c r="AE8" s="16"/>
      <c r="AF8" s="16"/>
      <c r="AG8" s="16"/>
      <c r="AH8" s="16"/>
      <c r="AI8" s="16"/>
      <c r="AJ8" s="16"/>
      <c r="AK8" s="16"/>
      <c r="AL8" s="16"/>
      <c r="AM8" s="16"/>
      <c r="AN8" s="16"/>
      <c r="AO8" s="16"/>
      <c r="AP8" s="16"/>
      <c r="AQ8" s="16"/>
      <c r="AR8" s="16"/>
    </row>
    <row r="9" spans="1:44" ht="16.5" customHeight="1">
      <c r="A9" s="90">
        <v>1</v>
      </c>
      <c r="B9" s="104" t="str">
        <f>IF('2. Identificación del Riesgo'!B9:B11="","",'2. Identificación del Riesgo'!B9:B11)</f>
        <v>Evaluación independiente</v>
      </c>
      <c r="C9" s="85" t="str">
        <f>IF('2. Identificación del Riesgo'!G9:G11="","",'2. Identificación del Riesgo'!G9:G11)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D9" s="85" t="str">
        <f>IF('2. Identificación del Riesgo'!H9:H11="","",'2. Identificación del Riesgo'!H9:H11)</f>
        <v>Gestión</v>
      </c>
      <c r="E9" s="116" t="str">
        <f>IF('7. Mapa de Riesgos General'!AO9:AO11="","",'7. Mapa de Riesgos General'!AO9:AO11)</f>
        <v>1. El jefe de la oficina de control interno presenta ante el Comité de Coordinación de Control interno  las modificaciones realizadas al PAA, las cuales son analizadas y aprobadas por el CICCI mediante Acta de Comité.
2. Las modificaciones son públicas como una nueva versión en el link de transparencia y en el repositorio de información carpeta NAS Oficina de Control Interno.</v>
      </c>
      <c r="F9" s="121">
        <v>1</v>
      </c>
      <c r="G9" s="120" t="s">
        <v>299</v>
      </c>
      <c r="H9" s="120" t="s">
        <v>300</v>
      </c>
      <c r="I9" s="120" t="s">
        <v>301</v>
      </c>
      <c r="J9" s="120" t="s">
        <v>302</v>
      </c>
      <c r="K9" s="121"/>
      <c r="L9" s="120"/>
      <c r="M9" s="120"/>
      <c r="N9" s="121"/>
      <c r="O9" s="120"/>
      <c r="P9" s="120"/>
      <c r="Q9" s="131"/>
      <c r="R9" s="120"/>
      <c r="S9" s="121"/>
      <c r="T9" s="120"/>
      <c r="U9" s="120"/>
      <c r="V9" s="121"/>
      <c r="W9" s="122"/>
      <c r="X9" s="122"/>
      <c r="Y9" s="122"/>
      <c r="Z9" s="120"/>
      <c r="AA9" s="121"/>
      <c r="AB9" s="120"/>
      <c r="AC9" s="120"/>
      <c r="AD9" s="17"/>
      <c r="AE9" s="17"/>
      <c r="AF9" s="17"/>
      <c r="AG9" s="17"/>
      <c r="AH9" s="17"/>
      <c r="AI9" s="17"/>
      <c r="AJ9" s="17"/>
      <c r="AK9" s="17"/>
      <c r="AL9" s="17"/>
      <c r="AM9" s="17"/>
      <c r="AN9" s="17"/>
      <c r="AO9" s="17"/>
      <c r="AP9" s="17"/>
      <c r="AQ9" s="17"/>
      <c r="AR9" s="17"/>
    </row>
    <row r="10" spans="1:44" ht="16.5"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3"/>
      <c r="AE10" s="3"/>
      <c r="AF10" s="3"/>
      <c r="AG10" s="3"/>
      <c r="AH10" s="3"/>
      <c r="AI10" s="3"/>
      <c r="AJ10" s="3"/>
      <c r="AK10" s="3"/>
      <c r="AL10" s="3"/>
      <c r="AM10" s="3"/>
      <c r="AN10" s="3"/>
      <c r="AO10" s="3"/>
      <c r="AP10" s="3"/>
      <c r="AQ10" s="3"/>
      <c r="AR10" s="3"/>
    </row>
    <row r="11" spans="1:44" ht="153.75"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16.5" customHeight="1">
      <c r="A12" s="90">
        <v>2</v>
      </c>
      <c r="B12" s="104" t="str">
        <f>IF('2. Identificación del Riesgo'!B12:B14="","",'2. Identificación del Riesgo'!B12:B14)</f>
        <v>Evaluación independiente</v>
      </c>
      <c r="C12" s="85" t="str">
        <f>IF('2. Identificación del Riesgo'!G12:G14="","",'2. Identificación del Riesgo'!G12:G14)</f>
        <v>Posibilidad de afectación económica o reputacional por incumplimiento en la elaboración, presentación y publicación de informes de carácter normativo a cargo de la OCI.</v>
      </c>
      <c r="D12" s="85" t="str">
        <f>IF('2. Identificación del Riesgo'!H12:H14="","",'2. Identificación del Riesgo'!H12:H14)</f>
        <v>Gestión</v>
      </c>
      <c r="E12" s="116" t="str">
        <f>IF('7. Mapa de Riesgos General'!AO12:AO14="","",'7. Mapa de Riesgos General'!AO12:AO14)</f>
        <v>1. La OCI realiza reuniones de autocontrol para asegurar la planeación, elaboración y publicación de informes noramtivos.
2. Presentación de  resultados de la eleboracion de los informes normativos a cargo de al OCI en CICCI para asegurar su cumplimiento.</v>
      </c>
      <c r="F12" s="87">
        <v>1</v>
      </c>
      <c r="G12" s="118" t="s">
        <v>303</v>
      </c>
      <c r="H12" s="118" t="s">
        <v>304</v>
      </c>
      <c r="I12" s="118" t="s">
        <v>305</v>
      </c>
      <c r="J12" s="118" t="s">
        <v>306</v>
      </c>
      <c r="K12" s="87"/>
      <c r="L12" s="118"/>
      <c r="M12" s="118"/>
      <c r="N12" s="87"/>
      <c r="O12" s="130"/>
      <c r="P12" s="118"/>
      <c r="Q12" s="118"/>
      <c r="R12" s="118"/>
      <c r="S12" s="87"/>
      <c r="T12" s="118"/>
      <c r="U12" s="118"/>
      <c r="V12" s="87"/>
      <c r="W12" s="117"/>
      <c r="X12" s="117"/>
      <c r="Y12" s="117"/>
      <c r="Z12" s="118"/>
      <c r="AA12" s="87"/>
      <c r="AB12" s="118"/>
      <c r="AC12" s="118"/>
      <c r="AD12" s="3"/>
      <c r="AE12" s="3"/>
      <c r="AF12" s="3"/>
      <c r="AG12" s="3"/>
      <c r="AH12" s="3"/>
      <c r="AI12" s="3"/>
      <c r="AJ12" s="3"/>
      <c r="AK12" s="3"/>
      <c r="AL12" s="3"/>
      <c r="AM12" s="3"/>
      <c r="AN12" s="3"/>
      <c r="AO12" s="3"/>
      <c r="AP12" s="3"/>
      <c r="AQ12" s="3"/>
      <c r="AR12" s="3"/>
    </row>
    <row r="13" spans="1:44" ht="16.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3"/>
      <c r="AE13" s="3"/>
      <c r="AF13" s="3"/>
      <c r="AG13" s="3"/>
      <c r="AH13" s="3"/>
      <c r="AI13" s="3"/>
      <c r="AJ13" s="3"/>
      <c r="AK13" s="3"/>
      <c r="AL13" s="3"/>
      <c r="AM13" s="3"/>
      <c r="AN13" s="3"/>
      <c r="AO13" s="3"/>
      <c r="AP13" s="3"/>
      <c r="AQ13" s="3"/>
      <c r="AR13" s="3"/>
    </row>
    <row r="14" spans="1:44" ht="126"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16.5" customHeight="1">
      <c r="A15" s="90">
        <v>3</v>
      </c>
      <c r="B15" s="104" t="str">
        <f>IF('2. Identificación del Riesgo'!B15:B17="","",'2. Identificación del Riesgo'!B15:B17)</f>
        <v>Evaluación independiente</v>
      </c>
      <c r="C15" s="85"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85" t="str">
        <f>IF('2. Identificación del Riesgo'!H15:H17="","",'2. Identificación del Riesgo'!H15:H17)</f>
        <v>Corrupción</v>
      </c>
      <c r="E15" s="116" t="str">
        <f>IF('7. Mapa de Riesgos General'!AO15:AO17="","",'7. Mapa de Riesgos General'!AO15:AO17)</f>
        <v>1) Para los casos de las auditorias internas de gestión, el auditado diligencia el cuestionario de percepción del auditado respecto del trabajo de auditoría realizado.</v>
      </c>
      <c r="F15" s="87">
        <v>1</v>
      </c>
      <c r="G15" s="118" t="s">
        <v>307</v>
      </c>
      <c r="H15" s="118" t="s">
        <v>308</v>
      </c>
      <c r="I15" s="119" t="s">
        <v>309</v>
      </c>
      <c r="J15" s="118" t="s">
        <v>310</v>
      </c>
      <c r="K15" s="87">
        <v>0</v>
      </c>
      <c r="L15" s="118" t="s">
        <v>311</v>
      </c>
      <c r="M15" s="118" t="s">
        <v>312</v>
      </c>
      <c r="N15" s="87"/>
      <c r="O15" s="118"/>
      <c r="P15" s="118"/>
      <c r="Q15" s="130"/>
      <c r="R15" s="118"/>
      <c r="S15" s="87"/>
      <c r="T15" s="118"/>
      <c r="U15" s="118"/>
      <c r="V15" s="87"/>
      <c r="W15" s="117"/>
      <c r="X15" s="117"/>
      <c r="Y15" s="117"/>
      <c r="Z15" s="118"/>
      <c r="AA15" s="87"/>
      <c r="AB15" s="118"/>
      <c r="AC15" s="118"/>
      <c r="AD15" s="3"/>
      <c r="AE15" s="3"/>
      <c r="AF15" s="3"/>
      <c r="AG15" s="3"/>
      <c r="AH15" s="3"/>
      <c r="AI15" s="3"/>
      <c r="AJ15" s="3"/>
      <c r="AK15" s="3"/>
      <c r="AL15" s="3"/>
      <c r="AM15" s="3"/>
      <c r="AN15" s="3"/>
      <c r="AO15" s="3"/>
      <c r="AP15" s="3"/>
      <c r="AQ15" s="3"/>
      <c r="AR15" s="3"/>
    </row>
    <row r="16" spans="1:44" ht="16.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3"/>
      <c r="AE16" s="3"/>
      <c r="AF16" s="3"/>
      <c r="AG16" s="3"/>
      <c r="AH16" s="3"/>
      <c r="AI16" s="3"/>
      <c r="AJ16" s="3"/>
      <c r="AK16" s="3"/>
      <c r="AL16" s="3"/>
      <c r="AM16" s="3"/>
      <c r="AN16" s="3"/>
      <c r="AO16" s="3"/>
      <c r="AP16" s="3"/>
      <c r="AQ16" s="3"/>
      <c r="AR16" s="3"/>
    </row>
    <row r="17" spans="1:44" ht="190.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6.5" customHeight="1">
      <c r="A18" s="90">
        <v>4</v>
      </c>
      <c r="B18" s="104" t="str">
        <f>IF('2. Identificación del Riesgo'!B18:B20="","",'2. Identificación del Riesgo'!B18:B20)</f>
        <v/>
      </c>
      <c r="C18" s="85" t="str">
        <f>IF('2. Identificación del Riesgo'!G18:G20="","",'2. Identificación del Riesgo'!G18:G20)</f>
        <v/>
      </c>
      <c r="D18" s="85" t="str">
        <f>IF('2. Identificación del Riesgo'!H18:H20="","",'2. Identificación del Riesgo'!H18:H20)</f>
        <v/>
      </c>
      <c r="E18" s="116" t="str">
        <f>IF('7. Mapa de Riesgos General'!AO18:AO20="","",'7. Mapa de Riesgos General'!AO18:AO20)</f>
        <v/>
      </c>
      <c r="F18" s="87"/>
      <c r="G18" s="117"/>
      <c r="H18" s="117"/>
      <c r="I18" s="117"/>
      <c r="J18" s="118"/>
      <c r="K18" s="87"/>
      <c r="L18" s="118"/>
      <c r="M18" s="118"/>
      <c r="N18" s="87"/>
      <c r="O18" s="117"/>
      <c r="P18" s="117"/>
      <c r="Q18" s="117"/>
      <c r="R18" s="118"/>
      <c r="S18" s="87"/>
      <c r="T18" s="118"/>
      <c r="U18" s="118"/>
      <c r="V18" s="87"/>
      <c r="W18" s="117"/>
      <c r="X18" s="117"/>
      <c r="Y18" s="117"/>
      <c r="Z18" s="118"/>
      <c r="AA18" s="87"/>
      <c r="AB18" s="118"/>
      <c r="AC18" s="118"/>
      <c r="AD18" s="3"/>
      <c r="AE18" s="3"/>
      <c r="AF18" s="3"/>
      <c r="AG18" s="3"/>
      <c r="AH18" s="3"/>
      <c r="AI18" s="3"/>
      <c r="AJ18" s="3"/>
      <c r="AK18" s="3"/>
      <c r="AL18" s="3"/>
      <c r="AM18" s="3"/>
      <c r="AN18" s="3"/>
      <c r="AO18" s="3"/>
      <c r="AP18" s="3"/>
      <c r="AQ18" s="3"/>
      <c r="AR18" s="3"/>
    </row>
    <row r="19" spans="1:44" ht="16.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3"/>
      <c r="AE19" s="3"/>
      <c r="AF19" s="3"/>
      <c r="AG19" s="3"/>
      <c r="AH19" s="3"/>
      <c r="AI19" s="3"/>
      <c r="AJ19" s="3"/>
      <c r="AK19" s="3"/>
      <c r="AL19" s="3"/>
      <c r="AM19" s="3"/>
      <c r="AN19" s="3"/>
      <c r="AO19" s="3"/>
      <c r="AP19" s="3"/>
      <c r="AQ19" s="3"/>
      <c r="AR19" s="3"/>
    </row>
    <row r="20" spans="1:44" ht="16.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16.5" customHeight="1">
      <c r="A21" s="90">
        <v>5</v>
      </c>
      <c r="B21" s="104" t="str">
        <f>IF('2. Identificación del Riesgo'!B21:B23="","",'2. Identificación del Riesgo'!B21:B23)</f>
        <v/>
      </c>
      <c r="C21" s="85" t="str">
        <f>IF('2. Identificación del Riesgo'!G21:G23="","",'2. Identificación del Riesgo'!G21:G23)</f>
        <v/>
      </c>
      <c r="D21" s="85" t="str">
        <f>IF('2. Identificación del Riesgo'!H21:H23="","",'2. Identificación del Riesgo'!H21:H23)</f>
        <v/>
      </c>
      <c r="E21" s="116" t="str">
        <f>IF('7. Mapa de Riesgos General'!AO21:AO23="","",'7. Mapa de Riesgos General'!AO21:AO23)</f>
        <v/>
      </c>
      <c r="F21" s="87"/>
      <c r="G21" s="117"/>
      <c r="H21" s="117"/>
      <c r="I21" s="117"/>
      <c r="J21" s="118"/>
      <c r="K21" s="87"/>
      <c r="L21" s="118"/>
      <c r="M21" s="118"/>
      <c r="N21" s="87"/>
      <c r="O21" s="117"/>
      <c r="P21" s="117"/>
      <c r="Q21" s="117"/>
      <c r="R21" s="118"/>
      <c r="S21" s="87"/>
      <c r="T21" s="118"/>
      <c r="U21" s="118"/>
      <c r="V21" s="87"/>
      <c r="W21" s="117"/>
      <c r="X21" s="117"/>
      <c r="Y21" s="117"/>
      <c r="Z21" s="118"/>
      <c r="AA21" s="87"/>
      <c r="AB21" s="118"/>
      <c r="AC21" s="118"/>
      <c r="AD21" s="3"/>
      <c r="AE21" s="3"/>
      <c r="AF21" s="3"/>
      <c r="AG21" s="3"/>
      <c r="AH21" s="3"/>
      <c r="AI21" s="3"/>
      <c r="AJ21" s="3"/>
      <c r="AK21" s="3"/>
      <c r="AL21" s="3"/>
      <c r="AM21" s="3"/>
      <c r="AN21" s="3"/>
      <c r="AO21" s="3"/>
      <c r="AP21" s="3"/>
      <c r="AQ21" s="3"/>
      <c r="AR21" s="3"/>
    </row>
    <row r="22" spans="1:44" ht="16.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3"/>
      <c r="AE22" s="3"/>
      <c r="AF22" s="3"/>
      <c r="AG22" s="3"/>
      <c r="AH22" s="3"/>
      <c r="AI22" s="3"/>
      <c r="AJ22" s="3"/>
      <c r="AK22" s="3"/>
      <c r="AL22" s="3"/>
      <c r="AM22" s="3"/>
      <c r="AN22" s="3"/>
      <c r="AO22" s="3"/>
      <c r="AP22" s="3"/>
      <c r="AQ22" s="3"/>
      <c r="AR22" s="3"/>
    </row>
    <row r="23" spans="1:44" ht="16.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0">
        <v>6</v>
      </c>
      <c r="B24" s="104" t="str">
        <f>IF('2. Identificación del Riesgo'!B24:B26="","",'2. Identificación del Riesgo'!B24:B26)</f>
        <v/>
      </c>
      <c r="C24" s="85" t="str">
        <f>IF('2. Identificación del Riesgo'!G24:G26="","",'2. Identificación del Riesgo'!G24:G26)</f>
        <v/>
      </c>
      <c r="D24" s="85" t="str">
        <f>IF('2. Identificación del Riesgo'!H24:H26="","",'2. Identificación del Riesgo'!H24:H26)</f>
        <v/>
      </c>
      <c r="E24" s="116" t="str">
        <f>IF('7. Mapa de Riesgos General'!AO24:AO26="","",'7. Mapa de Riesgos General'!AO24:AO26)</f>
        <v/>
      </c>
      <c r="F24" s="87"/>
      <c r="G24" s="117"/>
      <c r="H24" s="117"/>
      <c r="I24" s="117"/>
      <c r="J24" s="118"/>
      <c r="K24" s="87"/>
      <c r="L24" s="118"/>
      <c r="M24" s="118"/>
      <c r="N24" s="87"/>
      <c r="O24" s="117"/>
      <c r="P24" s="117"/>
      <c r="Q24" s="117"/>
      <c r="R24" s="118"/>
      <c r="S24" s="87"/>
      <c r="T24" s="118"/>
      <c r="U24" s="118"/>
      <c r="V24" s="87"/>
      <c r="W24" s="117"/>
      <c r="X24" s="117"/>
      <c r="Y24" s="117"/>
      <c r="Z24" s="118"/>
      <c r="AA24" s="87"/>
      <c r="AB24" s="118"/>
      <c r="AC24" s="118"/>
      <c r="AD24" s="3"/>
      <c r="AE24" s="3"/>
      <c r="AF24" s="3"/>
      <c r="AG24" s="3"/>
      <c r="AH24" s="3"/>
      <c r="AI24" s="3"/>
      <c r="AJ24" s="3"/>
      <c r="AK24" s="3"/>
      <c r="AL24" s="3"/>
      <c r="AM24" s="3"/>
      <c r="AN24" s="3"/>
      <c r="AO24" s="3"/>
      <c r="AP24" s="3"/>
      <c r="AQ24" s="3"/>
      <c r="AR24" s="3"/>
    </row>
    <row r="25" spans="1:44" ht="16.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3"/>
      <c r="AE25" s="3"/>
      <c r="AF25" s="3"/>
      <c r="AG25" s="3"/>
      <c r="AH25" s="3"/>
      <c r="AI25" s="3"/>
      <c r="AJ25" s="3"/>
      <c r="AK25" s="3"/>
      <c r="AL25" s="3"/>
      <c r="AM25" s="3"/>
      <c r="AN25" s="3"/>
      <c r="AO25" s="3"/>
      <c r="AP25" s="3"/>
      <c r="AQ25" s="3"/>
      <c r="AR25" s="3"/>
    </row>
    <row r="26" spans="1:44" ht="16.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16.5" customHeight="1">
      <c r="A27" s="90">
        <v>7</v>
      </c>
      <c r="B27" s="104" t="str">
        <f>IF('2. Identificación del Riesgo'!B27:B29="","",'2. Identificación del Riesgo'!B27:B29)</f>
        <v/>
      </c>
      <c r="C27" s="85" t="str">
        <f>IF('2. Identificación del Riesgo'!G27:G29="","",'2. Identificación del Riesgo'!G27:G29)</f>
        <v/>
      </c>
      <c r="D27" s="85" t="str">
        <f>IF('2. Identificación del Riesgo'!H27:H29="","",'2. Identificación del Riesgo'!H27:H29)</f>
        <v/>
      </c>
      <c r="E27" s="116" t="str">
        <f>IF('7. Mapa de Riesgos General'!AO27:AO29="","",'7. Mapa de Riesgos General'!AO27:AO29)</f>
        <v/>
      </c>
      <c r="F27" s="87"/>
      <c r="G27" s="117"/>
      <c r="H27" s="117"/>
      <c r="I27" s="117"/>
      <c r="J27" s="118"/>
      <c r="K27" s="87"/>
      <c r="L27" s="118"/>
      <c r="M27" s="118"/>
      <c r="N27" s="87"/>
      <c r="O27" s="117"/>
      <c r="P27" s="117"/>
      <c r="Q27" s="117"/>
      <c r="R27" s="118"/>
      <c r="S27" s="87"/>
      <c r="T27" s="118"/>
      <c r="U27" s="118"/>
      <c r="V27" s="87"/>
      <c r="W27" s="117"/>
      <c r="X27" s="117"/>
      <c r="Y27" s="117"/>
      <c r="Z27" s="118"/>
      <c r="AA27" s="87"/>
      <c r="AB27" s="118"/>
      <c r="AC27" s="118"/>
      <c r="AD27" s="3"/>
      <c r="AE27" s="3"/>
      <c r="AF27" s="3"/>
      <c r="AG27" s="3"/>
      <c r="AH27" s="3"/>
      <c r="AI27" s="3"/>
      <c r="AJ27" s="3"/>
      <c r="AK27" s="3"/>
      <c r="AL27" s="3"/>
      <c r="AM27" s="3"/>
      <c r="AN27" s="3"/>
      <c r="AO27" s="3"/>
      <c r="AP27" s="3"/>
      <c r="AQ27" s="3"/>
      <c r="AR27" s="3"/>
    </row>
    <row r="28" spans="1:44" ht="16.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3"/>
      <c r="AE28" s="3"/>
      <c r="AF28" s="3"/>
      <c r="AG28" s="3"/>
      <c r="AH28" s="3"/>
      <c r="AI28" s="3"/>
      <c r="AJ28" s="3"/>
      <c r="AK28" s="3"/>
      <c r="AL28" s="3"/>
      <c r="AM28" s="3"/>
      <c r="AN28" s="3"/>
      <c r="AO28" s="3"/>
      <c r="AP28" s="3"/>
      <c r="AQ28" s="3"/>
      <c r="AR28" s="3"/>
    </row>
    <row r="29" spans="1:44" ht="16.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3"/>
      <c r="AE29" s="3"/>
      <c r="AF29" s="3"/>
      <c r="AG29" s="3"/>
      <c r="AH29" s="3"/>
      <c r="AI29" s="3"/>
      <c r="AJ29" s="3"/>
      <c r="AK29" s="3"/>
      <c r="AL29" s="3"/>
      <c r="AM29" s="3"/>
      <c r="AN29" s="3"/>
      <c r="AO29" s="3"/>
      <c r="AP29" s="3"/>
      <c r="AQ29" s="3"/>
      <c r="AR29" s="3"/>
    </row>
    <row r="30" spans="1:44" ht="16.5" customHeight="1">
      <c r="A30" s="90">
        <v>8</v>
      </c>
      <c r="B30" s="104" t="str">
        <f>IF('2. Identificación del Riesgo'!B30:B32="","",'2. Identificación del Riesgo'!B30:B32)</f>
        <v/>
      </c>
      <c r="C30" s="85" t="str">
        <f>IF('2. Identificación del Riesgo'!G30:G32="","",'2. Identificación del Riesgo'!G30:G32)</f>
        <v/>
      </c>
      <c r="D30" s="85" t="str">
        <f>IF('2. Identificación del Riesgo'!H30:H32="","",'2. Identificación del Riesgo'!H30:H32)</f>
        <v/>
      </c>
      <c r="E30" s="116" t="str">
        <f>IF('7. Mapa de Riesgos General'!AO30:AO32="","",'7. Mapa de Riesgos General'!AO30:AO32)</f>
        <v/>
      </c>
      <c r="F30" s="87"/>
      <c r="G30" s="117"/>
      <c r="H30" s="117"/>
      <c r="I30" s="117"/>
      <c r="J30" s="118"/>
      <c r="K30" s="87"/>
      <c r="L30" s="118"/>
      <c r="M30" s="118"/>
      <c r="N30" s="87"/>
      <c r="O30" s="117"/>
      <c r="P30" s="117"/>
      <c r="Q30" s="117"/>
      <c r="R30" s="118"/>
      <c r="S30" s="87"/>
      <c r="T30" s="118"/>
      <c r="U30" s="118"/>
      <c r="V30" s="87"/>
      <c r="W30" s="117"/>
      <c r="X30" s="117"/>
      <c r="Y30" s="117"/>
      <c r="Z30" s="118"/>
      <c r="AA30" s="87"/>
      <c r="AB30" s="118"/>
      <c r="AC30" s="118"/>
      <c r="AD30" s="3"/>
      <c r="AE30" s="3"/>
      <c r="AF30" s="3"/>
      <c r="AG30" s="3"/>
      <c r="AH30" s="3"/>
      <c r="AI30" s="3"/>
      <c r="AJ30" s="3"/>
      <c r="AK30" s="3"/>
      <c r="AL30" s="3"/>
      <c r="AM30" s="3"/>
      <c r="AN30" s="3"/>
      <c r="AO30" s="3"/>
      <c r="AP30" s="3"/>
      <c r="AQ30" s="3"/>
      <c r="AR30" s="3"/>
    </row>
    <row r="31" spans="1:44" ht="16.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3"/>
      <c r="AE31" s="3"/>
      <c r="AF31" s="3"/>
      <c r="AG31" s="3"/>
      <c r="AH31" s="3"/>
      <c r="AI31" s="3"/>
      <c r="AJ31" s="3"/>
      <c r="AK31" s="3"/>
      <c r="AL31" s="3"/>
      <c r="AM31" s="3"/>
      <c r="AN31" s="3"/>
      <c r="AO31" s="3"/>
      <c r="AP31" s="3"/>
      <c r="AQ31" s="3"/>
      <c r="AR31" s="3"/>
    </row>
    <row r="32" spans="1:44" ht="16.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0">
        <v>9</v>
      </c>
      <c r="B33" s="104" t="str">
        <f>IF('2. Identificación del Riesgo'!B33:B35="","",'2. Identificación del Riesgo'!B33:B35)</f>
        <v/>
      </c>
      <c r="C33" s="85" t="str">
        <f>IF('2. Identificación del Riesgo'!G33:G35="","",'2. Identificación del Riesgo'!G33:G35)</f>
        <v/>
      </c>
      <c r="D33" s="85" t="str">
        <f>IF('2. Identificación del Riesgo'!H33:H35="","",'2. Identificación del Riesgo'!H33:H35)</f>
        <v/>
      </c>
      <c r="E33" s="116" t="str">
        <f>IF('7. Mapa de Riesgos General'!AO33:AO35="","",'7. Mapa de Riesgos General'!AO33:AO35)</f>
        <v/>
      </c>
      <c r="F33" s="87"/>
      <c r="G33" s="117"/>
      <c r="H33" s="117"/>
      <c r="I33" s="117"/>
      <c r="J33" s="118"/>
      <c r="K33" s="87"/>
      <c r="L33" s="118"/>
      <c r="M33" s="118"/>
      <c r="N33" s="87"/>
      <c r="O33" s="117"/>
      <c r="P33" s="117"/>
      <c r="Q33" s="117"/>
      <c r="R33" s="118"/>
      <c r="S33" s="87"/>
      <c r="T33" s="118"/>
      <c r="U33" s="118"/>
      <c r="V33" s="87"/>
      <c r="W33" s="117"/>
      <c r="X33" s="117"/>
      <c r="Y33" s="117"/>
      <c r="Z33" s="118"/>
      <c r="AA33" s="87"/>
      <c r="AB33" s="118"/>
      <c r="AC33" s="118"/>
      <c r="AD33" s="3"/>
      <c r="AE33" s="3"/>
      <c r="AF33" s="3"/>
      <c r="AG33" s="3"/>
      <c r="AH33" s="3"/>
      <c r="AI33" s="3"/>
      <c r="AJ33" s="3"/>
      <c r="AK33" s="3"/>
      <c r="AL33" s="3"/>
      <c r="AM33" s="3"/>
      <c r="AN33" s="3"/>
      <c r="AO33" s="3"/>
      <c r="AP33" s="3"/>
      <c r="AQ33" s="3"/>
      <c r="AR33" s="3"/>
    </row>
    <row r="34" spans="1:44" ht="16.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3"/>
      <c r="AE34" s="3"/>
      <c r="AF34" s="3"/>
      <c r="AG34" s="3"/>
      <c r="AH34" s="3"/>
      <c r="AI34" s="3"/>
      <c r="AJ34" s="3"/>
      <c r="AK34" s="3"/>
      <c r="AL34" s="3"/>
      <c r="AM34" s="3"/>
      <c r="AN34" s="3"/>
      <c r="AO34" s="3"/>
      <c r="AP34" s="3"/>
      <c r="AQ34" s="3"/>
      <c r="AR34" s="3"/>
    </row>
    <row r="35" spans="1:44" ht="16.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0">
        <v>10</v>
      </c>
      <c r="B36" s="104" t="str">
        <f>IF('2. Identificación del Riesgo'!B36:B38="","",'2. Identificación del Riesgo'!B36:B38)</f>
        <v/>
      </c>
      <c r="C36" s="85" t="str">
        <f>IF('2. Identificación del Riesgo'!G36:G38="","",'2. Identificación del Riesgo'!G36:G38)</f>
        <v/>
      </c>
      <c r="D36" s="85" t="str">
        <f>IF('2. Identificación del Riesgo'!H36:H38="","",'2. Identificación del Riesgo'!H36:H38)</f>
        <v/>
      </c>
      <c r="E36" s="116" t="str">
        <f>IF('7. Mapa de Riesgos General'!AO36:AO38="","",'7. Mapa de Riesgos General'!AO36:AO38)</f>
        <v/>
      </c>
      <c r="F36" s="87"/>
      <c r="G36" s="117"/>
      <c r="H36" s="117"/>
      <c r="I36" s="117"/>
      <c r="J36" s="118"/>
      <c r="K36" s="87"/>
      <c r="L36" s="118"/>
      <c r="M36" s="118"/>
      <c r="N36" s="87"/>
      <c r="O36" s="117"/>
      <c r="P36" s="117"/>
      <c r="Q36" s="117"/>
      <c r="R36" s="118"/>
      <c r="S36" s="87"/>
      <c r="T36" s="118"/>
      <c r="U36" s="118"/>
      <c r="V36" s="87"/>
      <c r="W36" s="117"/>
      <c r="X36" s="117"/>
      <c r="Y36" s="117"/>
      <c r="Z36" s="118"/>
      <c r="AA36" s="87"/>
      <c r="AB36" s="118"/>
      <c r="AC36" s="118"/>
      <c r="AD36" s="3"/>
      <c r="AE36" s="3"/>
      <c r="AF36" s="3"/>
      <c r="AG36" s="3"/>
      <c r="AH36" s="3"/>
      <c r="AI36" s="3"/>
      <c r="AJ36" s="3"/>
      <c r="AK36" s="3"/>
      <c r="AL36" s="3"/>
      <c r="AM36" s="3"/>
      <c r="AN36" s="3"/>
      <c r="AO36" s="3"/>
      <c r="AP36" s="3"/>
      <c r="AQ36" s="3"/>
      <c r="AR36" s="3"/>
    </row>
    <row r="37" spans="1:44" ht="16.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3"/>
      <c r="AE37" s="3"/>
      <c r="AF37" s="3"/>
      <c r="AG37" s="3"/>
      <c r="AH37" s="3"/>
      <c r="AI37" s="3"/>
      <c r="AJ37" s="3"/>
      <c r="AK37" s="3"/>
      <c r="AL37" s="3"/>
      <c r="AM37" s="3"/>
      <c r="AN37" s="3"/>
      <c r="AO37" s="3"/>
      <c r="AP37" s="3"/>
      <c r="AQ37" s="3"/>
      <c r="AR37" s="3"/>
    </row>
    <row r="38" spans="1:44" ht="16.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0">
        <v>11</v>
      </c>
      <c r="B39" s="104" t="str">
        <f>IF('2. Identificación del Riesgo'!B39:B41="","",'2. Identificación del Riesgo'!B39:B41)</f>
        <v/>
      </c>
      <c r="C39" s="85" t="str">
        <f>IF('2. Identificación del Riesgo'!G39:G41="","",'2. Identificación del Riesgo'!G39:G41)</f>
        <v/>
      </c>
      <c r="D39" s="85" t="str">
        <f>IF('2. Identificación del Riesgo'!H39:H41="","",'2. Identificación del Riesgo'!H39:H41)</f>
        <v/>
      </c>
      <c r="E39" s="116" t="str">
        <f>IF('7. Mapa de Riesgos General'!AO39:AO41="","",'7. Mapa de Riesgos General'!AO39:AO41)</f>
        <v/>
      </c>
      <c r="F39" s="87"/>
      <c r="G39" s="117"/>
      <c r="H39" s="117"/>
      <c r="I39" s="117"/>
      <c r="J39" s="118"/>
      <c r="K39" s="87"/>
      <c r="L39" s="118"/>
      <c r="M39" s="118"/>
      <c r="N39" s="87"/>
      <c r="O39" s="117"/>
      <c r="P39" s="117"/>
      <c r="Q39" s="117"/>
      <c r="R39" s="118"/>
      <c r="S39" s="87"/>
      <c r="T39" s="118"/>
      <c r="U39" s="118"/>
      <c r="V39" s="87"/>
      <c r="W39" s="117"/>
      <c r="X39" s="117"/>
      <c r="Y39" s="117"/>
      <c r="Z39" s="118"/>
      <c r="AA39" s="87"/>
      <c r="AB39" s="118"/>
      <c r="AC39" s="118"/>
      <c r="AD39" s="3"/>
      <c r="AE39" s="3"/>
      <c r="AF39" s="3"/>
      <c r="AG39" s="3"/>
      <c r="AH39" s="3"/>
      <c r="AI39" s="3"/>
      <c r="AJ39" s="3"/>
      <c r="AK39" s="3"/>
      <c r="AL39" s="3"/>
      <c r="AM39" s="3"/>
      <c r="AN39" s="3"/>
      <c r="AO39" s="3"/>
      <c r="AP39" s="3"/>
      <c r="AQ39" s="3"/>
      <c r="AR39" s="3"/>
    </row>
    <row r="40" spans="1:44" ht="16.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3"/>
      <c r="AE40" s="3"/>
      <c r="AF40" s="3"/>
      <c r="AG40" s="3"/>
      <c r="AH40" s="3"/>
      <c r="AI40" s="3"/>
      <c r="AJ40" s="3"/>
      <c r="AK40" s="3"/>
      <c r="AL40" s="3"/>
      <c r="AM40" s="3"/>
      <c r="AN40" s="3"/>
      <c r="AO40" s="3"/>
      <c r="AP40" s="3"/>
      <c r="AQ40" s="3"/>
      <c r="AR40" s="3"/>
    </row>
    <row r="41" spans="1:44" ht="16.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0">
        <v>12</v>
      </c>
      <c r="B42" s="104" t="str">
        <f>IF('2. Identificación del Riesgo'!B42:B44="","",'2. Identificación del Riesgo'!B42:B44)</f>
        <v/>
      </c>
      <c r="C42" s="85" t="str">
        <f>IF('2. Identificación del Riesgo'!G42:G44="","",'2. Identificación del Riesgo'!G42:G44)</f>
        <v/>
      </c>
      <c r="D42" s="85" t="str">
        <f>IF('2. Identificación del Riesgo'!H42:H44="","",'2. Identificación del Riesgo'!H42:H44)</f>
        <v/>
      </c>
      <c r="E42" s="116" t="str">
        <f>IF('7. Mapa de Riesgos General'!AO42:AO44="","",'7. Mapa de Riesgos General'!AO42:AO44)</f>
        <v/>
      </c>
      <c r="F42" s="87"/>
      <c r="G42" s="117"/>
      <c r="H42" s="117"/>
      <c r="I42" s="117"/>
      <c r="J42" s="118"/>
      <c r="K42" s="87"/>
      <c r="L42" s="118"/>
      <c r="M42" s="118"/>
      <c r="N42" s="87"/>
      <c r="O42" s="117"/>
      <c r="P42" s="117"/>
      <c r="Q42" s="117"/>
      <c r="R42" s="118"/>
      <c r="S42" s="87"/>
      <c r="T42" s="118"/>
      <c r="U42" s="118"/>
      <c r="V42" s="87"/>
      <c r="W42" s="117"/>
      <c r="X42" s="117"/>
      <c r="Y42" s="117"/>
      <c r="Z42" s="118"/>
      <c r="AA42" s="87"/>
      <c r="AB42" s="118"/>
      <c r="AC42" s="118"/>
      <c r="AD42" s="3"/>
      <c r="AE42" s="3"/>
      <c r="AF42" s="3"/>
      <c r="AG42" s="3"/>
      <c r="AH42" s="3"/>
      <c r="AI42" s="3"/>
      <c r="AJ42" s="3"/>
      <c r="AK42" s="3"/>
      <c r="AL42" s="3"/>
      <c r="AM42" s="3"/>
      <c r="AN42" s="3"/>
      <c r="AO42" s="3"/>
      <c r="AP42" s="3"/>
      <c r="AQ42" s="3"/>
      <c r="AR42" s="3"/>
    </row>
    <row r="43" spans="1:44" ht="16.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3"/>
      <c r="AE43" s="3"/>
      <c r="AF43" s="3"/>
      <c r="AG43" s="3"/>
      <c r="AH43" s="3"/>
      <c r="AI43" s="3"/>
      <c r="AJ43" s="3"/>
      <c r="AK43" s="3"/>
      <c r="AL43" s="3"/>
      <c r="AM43" s="3"/>
      <c r="AN43" s="3"/>
      <c r="AO43" s="3"/>
      <c r="AP43" s="3"/>
      <c r="AQ43" s="3"/>
      <c r="AR43" s="3"/>
    </row>
    <row r="44" spans="1:44" ht="16.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0">
        <v>13</v>
      </c>
      <c r="B45" s="104" t="str">
        <f>IF('2. Identificación del Riesgo'!B45:B47="","",'2. Identificación del Riesgo'!B45:B47)</f>
        <v/>
      </c>
      <c r="C45" s="85" t="str">
        <f>IF('2. Identificación del Riesgo'!G45:G47="","",'2. Identificación del Riesgo'!G45:G47)</f>
        <v/>
      </c>
      <c r="D45" s="85" t="str">
        <f>IF('2. Identificación del Riesgo'!H45:H47="","",'2. Identificación del Riesgo'!H45:H47)</f>
        <v/>
      </c>
      <c r="E45" s="116" t="str">
        <f>IF('7. Mapa de Riesgos General'!AO45:AO47="","",'7. Mapa de Riesgos General'!AO45:AO47)</f>
        <v/>
      </c>
      <c r="F45" s="87"/>
      <c r="G45" s="117"/>
      <c r="H45" s="117"/>
      <c r="I45" s="117"/>
      <c r="J45" s="118"/>
      <c r="K45" s="87"/>
      <c r="L45" s="118"/>
      <c r="M45" s="118"/>
      <c r="N45" s="87"/>
      <c r="O45" s="117"/>
      <c r="P45" s="117"/>
      <c r="Q45" s="117"/>
      <c r="R45" s="118"/>
      <c r="S45" s="87"/>
      <c r="T45" s="118"/>
      <c r="U45" s="118"/>
      <c r="V45" s="87"/>
      <c r="W45" s="117"/>
      <c r="X45" s="117"/>
      <c r="Y45" s="117"/>
      <c r="Z45" s="118"/>
      <c r="AA45" s="87"/>
      <c r="AB45" s="118"/>
      <c r="AC45" s="118"/>
      <c r="AD45" s="3"/>
      <c r="AE45" s="3"/>
      <c r="AF45" s="3"/>
      <c r="AG45" s="3"/>
      <c r="AH45" s="3"/>
      <c r="AI45" s="3"/>
      <c r="AJ45" s="3"/>
      <c r="AK45" s="3"/>
      <c r="AL45" s="3"/>
      <c r="AM45" s="3"/>
      <c r="AN45" s="3"/>
      <c r="AO45" s="3"/>
      <c r="AP45" s="3"/>
      <c r="AQ45" s="3"/>
      <c r="AR45" s="3"/>
    </row>
    <row r="46" spans="1:44" ht="16.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3"/>
      <c r="AE46" s="3"/>
      <c r="AF46" s="3"/>
      <c r="AG46" s="3"/>
      <c r="AH46" s="3"/>
      <c r="AI46" s="3"/>
      <c r="AJ46" s="3"/>
      <c r="AK46" s="3"/>
      <c r="AL46" s="3"/>
      <c r="AM46" s="3"/>
      <c r="AN46" s="3"/>
      <c r="AO46" s="3"/>
      <c r="AP46" s="3"/>
      <c r="AQ46" s="3"/>
      <c r="AR46" s="3"/>
    </row>
    <row r="47" spans="1:44" ht="16.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0">
        <v>14</v>
      </c>
      <c r="B48" s="104" t="str">
        <f>IF('2. Identificación del Riesgo'!B48:B50="","",'2. Identificación del Riesgo'!B48:B50)</f>
        <v/>
      </c>
      <c r="C48" s="85" t="str">
        <f>IF('2. Identificación del Riesgo'!G48:G50="","",'2. Identificación del Riesgo'!G48:G50)</f>
        <v/>
      </c>
      <c r="D48" s="85" t="str">
        <f>IF('2. Identificación del Riesgo'!H48:H50="","",'2. Identificación del Riesgo'!H48:H50)</f>
        <v/>
      </c>
      <c r="E48" s="116" t="str">
        <f>IF('7. Mapa de Riesgos General'!AO48:AO50="","",'7. Mapa de Riesgos General'!AO48:AO50)</f>
        <v/>
      </c>
      <c r="F48" s="87"/>
      <c r="G48" s="117"/>
      <c r="H48" s="117"/>
      <c r="I48" s="117"/>
      <c r="J48" s="118"/>
      <c r="K48" s="87"/>
      <c r="L48" s="118"/>
      <c r="M48" s="118"/>
      <c r="N48" s="87"/>
      <c r="O48" s="117"/>
      <c r="P48" s="117"/>
      <c r="Q48" s="117"/>
      <c r="R48" s="118"/>
      <c r="S48" s="87"/>
      <c r="T48" s="118"/>
      <c r="U48" s="118"/>
      <c r="V48" s="87"/>
      <c r="W48" s="117"/>
      <c r="X48" s="117"/>
      <c r="Y48" s="117"/>
      <c r="Z48" s="118"/>
      <c r="AA48" s="87"/>
      <c r="AB48" s="118"/>
      <c r="AC48" s="118"/>
      <c r="AD48" s="3"/>
      <c r="AE48" s="3"/>
      <c r="AF48" s="3"/>
      <c r="AG48" s="3"/>
      <c r="AH48" s="3"/>
      <c r="AI48" s="3"/>
      <c r="AJ48" s="3"/>
      <c r="AK48" s="3"/>
      <c r="AL48" s="3"/>
      <c r="AM48" s="3"/>
      <c r="AN48" s="3"/>
      <c r="AO48" s="3"/>
      <c r="AP48" s="3"/>
      <c r="AQ48" s="3"/>
      <c r="AR48" s="3"/>
    </row>
    <row r="49" spans="1:44" ht="16.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3"/>
      <c r="AE49" s="3"/>
      <c r="AF49" s="3"/>
      <c r="AG49" s="3"/>
      <c r="AH49" s="3"/>
      <c r="AI49" s="3"/>
      <c r="AJ49" s="3"/>
      <c r="AK49" s="3"/>
      <c r="AL49" s="3"/>
      <c r="AM49" s="3"/>
      <c r="AN49" s="3"/>
      <c r="AO49" s="3"/>
      <c r="AP49" s="3"/>
      <c r="AQ49" s="3"/>
      <c r="AR49" s="3"/>
    </row>
    <row r="50" spans="1:44" ht="16.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0">
        <v>15</v>
      </c>
      <c r="B51" s="104" t="str">
        <f>IF('2. Identificación del Riesgo'!B51:B53="","",'2. Identificación del Riesgo'!B51:B53)</f>
        <v/>
      </c>
      <c r="C51" s="85" t="str">
        <f>IF('2. Identificación del Riesgo'!G51:G53="","",'2. Identificación del Riesgo'!G51:G53)</f>
        <v/>
      </c>
      <c r="D51" s="85" t="str">
        <f>IF('2. Identificación del Riesgo'!H51:H53="","",'2. Identificación del Riesgo'!H51:H53)</f>
        <v/>
      </c>
      <c r="E51" s="116" t="str">
        <f>IF('7. Mapa de Riesgos General'!AO51:AO53="","",'7. Mapa de Riesgos General'!AO51:AO53)</f>
        <v/>
      </c>
      <c r="F51" s="87"/>
      <c r="G51" s="117"/>
      <c r="H51" s="117"/>
      <c r="I51" s="117"/>
      <c r="J51" s="118"/>
      <c r="K51" s="87"/>
      <c r="L51" s="118"/>
      <c r="M51" s="118"/>
      <c r="N51" s="87"/>
      <c r="O51" s="117"/>
      <c r="P51" s="117"/>
      <c r="Q51" s="117"/>
      <c r="R51" s="118"/>
      <c r="S51" s="87"/>
      <c r="T51" s="118"/>
      <c r="U51" s="118"/>
      <c r="V51" s="87"/>
      <c r="W51" s="117"/>
      <c r="X51" s="117"/>
      <c r="Y51" s="117"/>
      <c r="Z51" s="118"/>
      <c r="AA51" s="87"/>
      <c r="AB51" s="118"/>
      <c r="AC51" s="118"/>
      <c r="AD51" s="3"/>
      <c r="AE51" s="3"/>
      <c r="AF51" s="3"/>
      <c r="AG51" s="3"/>
      <c r="AH51" s="3"/>
      <c r="AI51" s="3"/>
      <c r="AJ51" s="3"/>
      <c r="AK51" s="3"/>
      <c r="AL51" s="3"/>
      <c r="AM51" s="3"/>
      <c r="AN51" s="3"/>
      <c r="AO51" s="3"/>
      <c r="AP51" s="3"/>
      <c r="AQ51" s="3"/>
      <c r="AR51" s="3"/>
    </row>
    <row r="52" spans="1:44" ht="16.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3"/>
      <c r="AE52" s="3"/>
      <c r="AF52" s="3"/>
      <c r="AG52" s="3"/>
      <c r="AH52" s="3"/>
      <c r="AI52" s="3"/>
      <c r="AJ52" s="3"/>
      <c r="AK52" s="3"/>
      <c r="AL52" s="3"/>
      <c r="AM52" s="3"/>
      <c r="AN52" s="3"/>
      <c r="AO52" s="3"/>
      <c r="AP52" s="3"/>
      <c r="AQ52" s="3"/>
      <c r="AR52" s="3"/>
    </row>
    <row r="53" spans="1:44" ht="16.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0">
        <v>16</v>
      </c>
      <c r="B54" s="104" t="str">
        <f>IF('2. Identificación del Riesgo'!B54:B56="","",'2. Identificación del Riesgo'!B54:B56)</f>
        <v/>
      </c>
      <c r="C54" s="85" t="str">
        <f>IF('2. Identificación del Riesgo'!G54:G56="","",'2. Identificación del Riesgo'!G54:G56)</f>
        <v/>
      </c>
      <c r="D54" s="85" t="str">
        <f>IF('2. Identificación del Riesgo'!H54:H56="","",'2. Identificación del Riesgo'!H54:H56)</f>
        <v/>
      </c>
      <c r="E54" s="116" t="str">
        <f>IF('7. Mapa de Riesgos General'!AO54:AO56="","",'7. Mapa de Riesgos General'!AO54:AO56)</f>
        <v/>
      </c>
      <c r="F54" s="87"/>
      <c r="G54" s="117"/>
      <c r="H54" s="117"/>
      <c r="I54" s="117"/>
      <c r="J54" s="118"/>
      <c r="K54" s="87"/>
      <c r="L54" s="118"/>
      <c r="M54" s="118"/>
      <c r="N54" s="87"/>
      <c r="O54" s="117"/>
      <c r="P54" s="117"/>
      <c r="Q54" s="117"/>
      <c r="R54" s="118"/>
      <c r="S54" s="87"/>
      <c r="T54" s="118"/>
      <c r="U54" s="118"/>
      <c r="V54" s="87"/>
      <c r="W54" s="117"/>
      <c r="X54" s="117"/>
      <c r="Y54" s="117"/>
      <c r="Z54" s="118"/>
      <c r="AA54" s="87"/>
      <c r="AB54" s="118"/>
      <c r="AC54" s="118"/>
      <c r="AD54" s="3"/>
      <c r="AE54" s="3"/>
      <c r="AF54" s="3"/>
      <c r="AG54" s="3"/>
      <c r="AH54" s="3"/>
      <c r="AI54" s="3"/>
      <c r="AJ54" s="3"/>
      <c r="AK54" s="3"/>
      <c r="AL54" s="3"/>
      <c r="AM54" s="3"/>
      <c r="AN54" s="3"/>
      <c r="AO54" s="3"/>
      <c r="AP54" s="3"/>
      <c r="AQ54" s="3"/>
      <c r="AR54" s="3"/>
    </row>
    <row r="55" spans="1:44" ht="16.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3"/>
      <c r="AE55" s="3"/>
      <c r="AF55" s="3"/>
      <c r="AG55" s="3"/>
      <c r="AH55" s="3"/>
      <c r="AI55" s="3"/>
      <c r="AJ55" s="3"/>
      <c r="AK55" s="3"/>
      <c r="AL55" s="3"/>
      <c r="AM55" s="3"/>
      <c r="AN55" s="3"/>
      <c r="AO55" s="3"/>
      <c r="AP55" s="3"/>
      <c r="AQ55" s="3"/>
      <c r="AR55" s="3"/>
    </row>
    <row r="56" spans="1:44" ht="16.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0">
        <v>17</v>
      </c>
      <c r="B57" s="104" t="str">
        <f>IF('2. Identificación del Riesgo'!B57:B59="","",'2. Identificación del Riesgo'!B57:B59)</f>
        <v/>
      </c>
      <c r="C57" s="85" t="str">
        <f>IF('2. Identificación del Riesgo'!G57:G59="","",'2. Identificación del Riesgo'!G57:G59)</f>
        <v/>
      </c>
      <c r="D57" s="85" t="str">
        <f>IF('2. Identificación del Riesgo'!H57:H59="","",'2. Identificación del Riesgo'!H57:H59)</f>
        <v/>
      </c>
      <c r="E57" s="116" t="str">
        <f>IF('7. Mapa de Riesgos General'!AO57:AO59="","",'7. Mapa de Riesgos General'!AO57:AO59)</f>
        <v/>
      </c>
      <c r="F57" s="87"/>
      <c r="G57" s="117"/>
      <c r="H57" s="117"/>
      <c r="I57" s="117"/>
      <c r="J57" s="118"/>
      <c r="K57" s="87"/>
      <c r="L57" s="118"/>
      <c r="M57" s="118"/>
      <c r="N57" s="87"/>
      <c r="O57" s="117"/>
      <c r="P57" s="117"/>
      <c r="Q57" s="117"/>
      <c r="R57" s="118"/>
      <c r="S57" s="87"/>
      <c r="T57" s="118"/>
      <c r="U57" s="118"/>
      <c r="V57" s="87"/>
      <c r="W57" s="117"/>
      <c r="X57" s="117"/>
      <c r="Y57" s="117"/>
      <c r="Z57" s="118"/>
      <c r="AA57" s="87"/>
      <c r="AB57" s="118"/>
      <c r="AC57" s="118"/>
      <c r="AD57" s="3"/>
      <c r="AE57" s="3"/>
      <c r="AF57" s="3"/>
      <c r="AG57" s="3"/>
      <c r="AH57" s="3"/>
      <c r="AI57" s="3"/>
      <c r="AJ57" s="3"/>
      <c r="AK57" s="3"/>
      <c r="AL57" s="3"/>
      <c r="AM57" s="3"/>
      <c r="AN57" s="3"/>
      <c r="AO57" s="3"/>
      <c r="AP57" s="3"/>
      <c r="AQ57" s="3"/>
      <c r="AR57" s="3"/>
    </row>
    <row r="58" spans="1:44" ht="16.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3"/>
      <c r="AE58" s="3"/>
      <c r="AF58" s="3"/>
      <c r="AG58" s="3"/>
      <c r="AH58" s="3"/>
      <c r="AI58" s="3"/>
      <c r="AJ58" s="3"/>
      <c r="AK58" s="3"/>
      <c r="AL58" s="3"/>
      <c r="AM58" s="3"/>
      <c r="AN58" s="3"/>
      <c r="AO58" s="3"/>
      <c r="AP58" s="3"/>
      <c r="AQ58" s="3"/>
      <c r="AR58" s="3"/>
    </row>
    <row r="59" spans="1:44" ht="16.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0">
        <v>18</v>
      </c>
      <c r="B60" s="104" t="str">
        <f>IF('2. Identificación del Riesgo'!B60:B62="","",'2. Identificación del Riesgo'!B60:B62)</f>
        <v/>
      </c>
      <c r="C60" s="85" t="str">
        <f>IF('2. Identificación del Riesgo'!G60:G62="","",'2. Identificación del Riesgo'!G60:G62)</f>
        <v/>
      </c>
      <c r="D60" s="85" t="str">
        <f>IF('2. Identificación del Riesgo'!H60:H62="","",'2. Identificación del Riesgo'!H60:H62)</f>
        <v/>
      </c>
      <c r="E60" s="116" t="str">
        <f>IF('7. Mapa de Riesgos General'!AO60:AO62="","",'7. Mapa de Riesgos General'!AO60:AO62)</f>
        <v/>
      </c>
      <c r="F60" s="87"/>
      <c r="G60" s="117"/>
      <c r="H60" s="117"/>
      <c r="I60" s="117"/>
      <c r="J60" s="118"/>
      <c r="K60" s="87"/>
      <c r="L60" s="118"/>
      <c r="M60" s="118"/>
      <c r="N60" s="87"/>
      <c r="O60" s="117"/>
      <c r="P60" s="117"/>
      <c r="Q60" s="117"/>
      <c r="R60" s="118"/>
      <c r="S60" s="87"/>
      <c r="T60" s="118"/>
      <c r="U60" s="118"/>
      <c r="V60" s="87"/>
      <c r="W60" s="117"/>
      <c r="X60" s="117"/>
      <c r="Y60" s="117"/>
      <c r="Z60" s="118"/>
      <c r="AA60" s="87"/>
      <c r="AB60" s="118"/>
      <c r="AC60" s="118"/>
      <c r="AD60" s="3"/>
      <c r="AE60" s="3"/>
      <c r="AF60" s="3"/>
      <c r="AG60" s="3"/>
      <c r="AH60" s="3"/>
      <c r="AI60" s="3"/>
      <c r="AJ60" s="3"/>
      <c r="AK60" s="3"/>
      <c r="AL60" s="3"/>
      <c r="AM60" s="3"/>
      <c r="AN60" s="3"/>
      <c r="AO60" s="3"/>
      <c r="AP60" s="3"/>
      <c r="AQ60" s="3"/>
      <c r="AR60" s="3"/>
    </row>
    <row r="61" spans="1:44" ht="16.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3"/>
      <c r="AE61" s="3"/>
      <c r="AF61" s="3"/>
      <c r="AG61" s="3"/>
      <c r="AH61" s="3"/>
      <c r="AI61" s="3"/>
      <c r="AJ61" s="3"/>
      <c r="AK61" s="3"/>
      <c r="AL61" s="3"/>
      <c r="AM61" s="3"/>
      <c r="AN61" s="3"/>
      <c r="AO61" s="3"/>
      <c r="AP61" s="3"/>
      <c r="AQ61" s="3"/>
      <c r="AR61" s="3"/>
    </row>
    <row r="62" spans="1:44" ht="16.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0">
        <v>19</v>
      </c>
      <c r="B63" s="104" t="str">
        <f>IF('2. Identificación del Riesgo'!B63:B65="","",'2. Identificación del Riesgo'!B63:B65)</f>
        <v/>
      </c>
      <c r="C63" s="85" t="str">
        <f>IF('2. Identificación del Riesgo'!G63:G65="","",'2. Identificación del Riesgo'!G63:G65)</f>
        <v/>
      </c>
      <c r="D63" s="85" t="str">
        <f>IF('2. Identificación del Riesgo'!H63:H65="","",'2. Identificación del Riesgo'!H63:H65)</f>
        <v/>
      </c>
      <c r="E63" s="116" t="str">
        <f>IF('7. Mapa de Riesgos General'!AO63:AO65="","",'7. Mapa de Riesgos General'!AO63:AO65)</f>
        <v/>
      </c>
      <c r="F63" s="87"/>
      <c r="G63" s="117"/>
      <c r="H63" s="117"/>
      <c r="I63" s="117"/>
      <c r="J63" s="118"/>
      <c r="K63" s="87"/>
      <c r="L63" s="118"/>
      <c r="M63" s="118"/>
      <c r="N63" s="87"/>
      <c r="O63" s="117"/>
      <c r="P63" s="117"/>
      <c r="Q63" s="117"/>
      <c r="R63" s="118"/>
      <c r="S63" s="87"/>
      <c r="T63" s="118"/>
      <c r="U63" s="118"/>
      <c r="V63" s="87"/>
      <c r="W63" s="117"/>
      <c r="X63" s="117"/>
      <c r="Y63" s="117"/>
      <c r="Z63" s="118"/>
      <c r="AA63" s="87"/>
      <c r="AB63" s="118"/>
      <c r="AC63" s="118"/>
      <c r="AD63" s="3"/>
      <c r="AE63" s="3"/>
      <c r="AF63" s="3"/>
      <c r="AG63" s="3"/>
      <c r="AH63" s="3"/>
      <c r="AI63" s="3"/>
      <c r="AJ63" s="3"/>
      <c r="AK63" s="3"/>
      <c r="AL63" s="3"/>
      <c r="AM63" s="3"/>
      <c r="AN63" s="3"/>
      <c r="AO63" s="3"/>
      <c r="AP63" s="3"/>
      <c r="AQ63" s="3"/>
      <c r="AR63" s="3"/>
    </row>
    <row r="64" spans="1:44" ht="16.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3"/>
      <c r="AE64" s="3"/>
      <c r="AF64" s="3"/>
      <c r="AG64" s="3"/>
      <c r="AH64" s="3"/>
      <c r="AI64" s="3"/>
      <c r="AJ64" s="3"/>
      <c r="AK64" s="3"/>
      <c r="AL64" s="3"/>
      <c r="AM64" s="3"/>
      <c r="AN64" s="3"/>
      <c r="AO64" s="3"/>
      <c r="AP64" s="3"/>
      <c r="AQ64" s="3"/>
      <c r="AR64" s="3"/>
    </row>
    <row r="65" spans="1:44" ht="16.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0">
        <v>20</v>
      </c>
      <c r="B66" s="104" t="str">
        <f>IF('2. Identificación del Riesgo'!B66:B68="","",'2. Identificación del Riesgo'!B66:B68)</f>
        <v/>
      </c>
      <c r="C66" s="85" t="str">
        <f>IF('2. Identificación del Riesgo'!G66:G68="","",'2. Identificación del Riesgo'!G66:G68)</f>
        <v/>
      </c>
      <c r="D66" s="85" t="str">
        <f>IF('2. Identificación del Riesgo'!H66:H68="","",'2. Identificación del Riesgo'!H66:H68)</f>
        <v/>
      </c>
      <c r="E66" s="116" t="str">
        <f>IF('7. Mapa de Riesgos General'!AO66:AO68="","",'7. Mapa de Riesgos General'!AO66:AO68)</f>
        <v/>
      </c>
      <c r="F66" s="87"/>
      <c r="G66" s="117"/>
      <c r="H66" s="117"/>
      <c r="I66" s="117"/>
      <c r="J66" s="118"/>
      <c r="K66" s="87"/>
      <c r="L66" s="118"/>
      <c r="M66" s="118"/>
      <c r="N66" s="87"/>
      <c r="O66" s="117"/>
      <c r="P66" s="117"/>
      <c r="Q66" s="117"/>
      <c r="R66" s="118"/>
      <c r="S66" s="87"/>
      <c r="T66" s="118"/>
      <c r="U66" s="118"/>
      <c r="V66" s="87"/>
      <c r="W66" s="117"/>
      <c r="X66" s="117"/>
      <c r="Y66" s="117"/>
      <c r="Z66" s="118"/>
      <c r="AA66" s="87"/>
      <c r="AB66" s="118"/>
      <c r="AC66" s="118"/>
      <c r="AD66" s="3"/>
      <c r="AE66" s="3"/>
      <c r="AF66" s="3"/>
      <c r="AG66" s="3"/>
      <c r="AH66" s="3"/>
      <c r="AI66" s="3"/>
      <c r="AJ66" s="3"/>
      <c r="AK66" s="3"/>
      <c r="AL66" s="3"/>
      <c r="AM66" s="3"/>
      <c r="AN66" s="3"/>
      <c r="AO66" s="3"/>
      <c r="AP66" s="3"/>
      <c r="AQ66" s="3"/>
      <c r="AR66" s="3"/>
    </row>
    <row r="67" spans="1:44" ht="16.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2"/>
      <c r="AE67" s="2"/>
      <c r="AF67" s="2"/>
      <c r="AG67" s="2"/>
      <c r="AH67" s="2"/>
      <c r="AI67" s="2"/>
      <c r="AJ67" s="2"/>
      <c r="AK67" s="2"/>
      <c r="AL67" s="2"/>
      <c r="AM67" s="2"/>
      <c r="AN67" s="2"/>
      <c r="AO67" s="2"/>
      <c r="AP67" s="2"/>
      <c r="AQ67" s="2"/>
      <c r="AR67" s="2"/>
    </row>
    <row r="68" spans="1:44" ht="16.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1</v>
      </c>
      <c r="G69" s="2"/>
      <c r="H69" s="2"/>
      <c r="I69" s="2"/>
      <c r="J69" s="2"/>
      <c r="K69" s="38">
        <f>IFERROR(AVERAGE(K9:K68),"")</f>
        <v>0</v>
      </c>
      <c r="L69" s="2"/>
      <c r="M69" s="2"/>
      <c r="N69" s="38" t="str">
        <f>IFERROR(AVERAGE(N9:N68),"")</f>
        <v/>
      </c>
      <c r="O69" s="2"/>
      <c r="P69" s="2"/>
      <c r="Q69" s="2"/>
      <c r="R69" s="2"/>
      <c r="S69" s="38" t="str">
        <f>IFERROR(AVERAGE(S9:S68),"")</f>
        <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R12:R14"/>
    <mergeCell ref="S12:S14"/>
    <mergeCell ref="O12:O14"/>
    <mergeCell ref="P12:P14"/>
    <mergeCell ref="Q12:Q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I15"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1" t="s">
        <v>313</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1" t="s">
        <v>314</v>
      </c>
      <c r="J2" s="60"/>
      <c r="K2" s="3"/>
      <c r="L2" s="3"/>
      <c r="M2" s="3"/>
      <c r="N2" s="3"/>
      <c r="O2" s="3"/>
      <c r="P2" s="3"/>
      <c r="Q2" s="3"/>
      <c r="R2" s="3"/>
      <c r="S2" s="3"/>
      <c r="T2" s="3"/>
      <c r="U2" s="3"/>
      <c r="V2" s="3"/>
      <c r="W2" s="3"/>
      <c r="X2" s="3"/>
      <c r="Y2" s="3"/>
      <c r="Z2" s="4"/>
    </row>
    <row r="3" spans="1:26" ht="16.5">
      <c r="A3" s="69"/>
      <c r="B3" s="70"/>
      <c r="C3" s="69"/>
      <c r="D3" s="75"/>
      <c r="E3" s="75"/>
      <c r="F3" s="75"/>
      <c r="G3" s="75"/>
      <c r="H3" s="70"/>
      <c r="I3" s="101" t="s">
        <v>315</v>
      </c>
      <c r="J3" s="60"/>
      <c r="K3" s="3"/>
      <c r="L3" s="3"/>
      <c r="M3" s="3"/>
      <c r="N3" s="3"/>
      <c r="O3" s="3"/>
      <c r="P3" s="3"/>
      <c r="Q3" s="3"/>
      <c r="R3" s="3"/>
      <c r="S3" s="3"/>
      <c r="T3" s="3"/>
      <c r="U3" s="3"/>
      <c r="V3" s="3"/>
      <c r="W3" s="3"/>
      <c r="X3" s="3"/>
      <c r="Y3" s="3"/>
      <c r="Z3" s="4"/>
    </row>
    <row r="4" spans="1:26" ht="16.5">
      <c r="A4" s="71"/>
      <c r="B4" s="72"/>
      <c r="C4" s="71"/>
      <c r="D4" s="76"/>
      <c r="E4" s="76"/>
      <c r="F4" s="76"/>
      <c r="G4" s="76"/>
      <c r="H4" s="72"/>
      <c r="I4" s="101" t="s">
        <v>316</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81</v>
      </c>
      <c r="B6" s="59"/>
      <c r="C6" s="59"/>
      <c r="D6" s="59"/>
      <c r="E6" s="134" t="s">
        <v>317</v>
      </c>
      <c r="F6" s="60"/>
      <c r="G6" s="134" t="s">
        <v>318</v>
      </c>
      <c r="H6" s="60"/>
      <c r="I6" s="134" t="s">
        <v>319</v>
      </c>
      <c r="J6" s="60"/>
      <c r="K6" s="3"/>
      <c r="L6" s="3"/>
      <c r="M6" s="3"/>
      <c r="N6" s="3"/>
      <c r="O6" s="3"/>
      <c r="P6" s="3"/>
      <c r="Q6" s="3"/>
      <c r="R6" s="3"/>
      <c r="S6" s="3"/>
      <c r="T6" s="3"/>
      <c r="U6" s="3"/>
      <c r="V6" s="3"/>
      <c r="W6" s="3"/>
      <c r="X6" s="3"/>
      <c r="Y6" s="3"/>
      <c r="Z6" s="4"/>
    </row>
    <row r="7" spans="1:26" ht="21" customHeight="1">
      <c r="A7" s="126" t="s">
        <v>79</v>
      </c>
      <c r="B7" s="92" t="s">
        <v>80</v>
      </c>
      <c r="C7" s="93" t="s">
        <v>88</v>
      </c>
      <c r="D7" s="127" t="s">
        <v>89</v>
      </c>
      <c r="E7" s="133" t="s">
        <v>320</v>
      </c>
      <c r="F7" s="133" t="s">
        <v>321</v>
      </c>
      <c r="G7" s="133" t="s">
        <v>320</v>
      </c>
      <c r="H7" s="133" t="s">
        <v>321</v>
      </c>
      <c r="I7" s="133" t="s">
        <v>320</v>
      </c>
      <c r="J7" s="133" t="s">
        <v>321</v>
      </c>
      <c r="K7" s="3"/>
      <c r="L7" s="3"/>
      <c r="M7" s="3"/>
      <c r="N7" s="3"/>
      <c r="O7" s="3"/>
      <c r="P7" s="3"/>
      <c r="Q7" s="3"/>
      <c r="R7" s="3"/>
      <c r="S7" s="3"/>
      <c r="T7" s="3"/>
      <c r="U7" s="3"/>
      <c r="V7" s="3"/>
      <c r="W7" s="3"/>
      <c r="X7" s="3"/>
      <c r="Y7" s="3"/>
      <c r="Z7" s="4"/>
    </row>
    <row r="8" spans="1:26" ht="12" customHeight="1">
      <c r="A8" s="84"/>
      <c r="B8" s="84"/>
      <c r="C8" s="84"/>
      <c r="D8" s="128"/>
      <c r="E8" s="84"/>
      <c r="F8" s="84"/>
      <c r="G8" s="84"/>
      <c r="H8" s="84"/>
      <c r="I8" s="84"/>
      <c r="J8" s="84"/>
      <c r="K8" s="16"/>
      <c r="L8" s="16"/>
      <c r="M8" s="16"/>
      <c r="N8" s="16"/>
      <c r="O8" s="16"/>
      <c r="P8" s="16"/>
      <c r="Q8" s="16"/>
      <c r="R8" s="16"/>
      <c r="S8" s="16"/>
      <c r="T8" s="16"/>
      <c r="U8" s="16"/>
      <c r="V8" s="16"/>
      <c r="W8" s="16"/>
      <c r="X8" s="16"/>
      <c r="Y8" s="16"/>
      <c r="Z8" s="4"/>
    </row>
    <row r="9" spans="1:26" ht="16.5" customHeight="1">
      <c r="A9" s="90">
        <v>1</v>
      </c>
      <c r="B9" s="104" t="str">
        <f>IF('8. Seguimiento Cuatrimestral'!B9:B11="","",'8. Seguimiento Cuatrimestral'!B9:B11)</f>
        <v>Evaluación independiente</v>
      </c>
      <c r="C9" s="104" t="str">
        <f>IF('8. Seguimiento Cuatrimestral'!C9:C11="","",'8. Seguimiento Cuatrimestral'!C9:C11)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D9" s="104" t="str">
        <f>IF('8. Seguimiento Cuatrimestral'!D9:D11="","",'8. Seguimiento Cuatrimestral'!D9:D11)</f>
        <v>Gestión</v>
      </c>
      <c r="E9" s="121">
        <f>'8. Seguimiento Cuatrimestral'!F9:F11</f>
        <v>1</v>
      </c>
      <c r="F9" s="121">
        <f>'8. Seguimiento Cuatrimestral'!K9:K11</f>
        <v>0</v>
      </c>
      <c r="G9" s="121">
        <f>'8. Seguimiento Cuatrimestral'!N9:N11</f>
        <v>0</v>
      </c>
      <c r="H9" s="121">
        <f>'8. Seguimiento Cuatrimestral'!S9:S11</f>
        <v>0</v>
      </c>
      <c r="I9" s="121">
        <f>'8. Seguimiento Cuatrimestral'!V9:V11</f>
        <v>0</v>
      </c>
      <c r="J9" s="121">
        <f>'8. Seguimiento Cuatrimestral'!AA9:AA11</f>
        <v>0</v>
      </c>
      <c r="K9" s="17"/>
      <c r="L9" s="17"/>
      <c r="M9" s="17"/>
      <c r="N9" s="17"/>
      <c r="O9" s="17"/>
      <c r="P9" s="17"/>
      <c r="Q9" s="17"/>
      <c r="R9" s="17"/>
      <c r="S9" s="17"/>
      <c r="T9" s="17"/>
      <c r="U9" s="17"/>
      <c r="V9" s="17"/>
      <c r="W9" s="17"/>
      <c r="X9" s="17"/>
      <c r="Y9" s="17"/>
      <c r="Z9" s="4"/>
    </row>
    <row r="10" spans="1:26" ht="16.5">
      <c r="A10" s="83"/>
      <c r="B10" s="83"/>
      <c r="C10" s="83"/>
      <c r="D10" s="83"/>
      <c r="E10" s="83"/>
      <c r="F10" s="83"/>
      <c r="G10" s="83"/>
      <c r="H10" s="83"/>
      <c r="I10" s="83"/>
      <c r="J10" s="83"/>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0">
        <v>2</v>
      </c>
      <c r="B12" s="104" t="str">
        <f>IF('8. Seguimiento Cuatrimestral'!B12:B14="","",'8. Seguimiento Cuatrimestral'!B12:B14)</f>
        <v>Evaluación independiente</v>
      </c>
      <c r="C12" s="104" t="str">
        <f>IF('8. Seguimiento Cuatrimestral'!C12:C14="","",'8. Seguimiento Cuatrimestral'!C12:C14)</f>
        <v>Posibilidad de afectación económica o reputacional por incumplimiento en la elaboración, presentación y publicación de informes de carácter normativo a cargo de la OCI.</v>
      </c>
      <c r="D12" s="104" t="str">
        <f>IF('8. Seguimiento Cuatrimestral'!D12:D14="","",'8. Seguimiento Cuatrimestral'!D12:D14)</f>
        <v>Gestión</v>
      </c>
      <c r="E12" s="121">
        <f>'8. Seguimiento Cuatrimestral'!F12:F14</f>
        <v>1</v>
      </c>
      <c r="F12" s="121">
        <f>'8. Seguimiento Cuatrimestral'!K12:K14</f>
        <v>0</v>
      </c>
      <c r="G12" s="121">
        <f>'8. Seguimiento Cuatrimestral'!N12:N14</f>
        <v>0</v>
      </c>
      <c r="H12" s="121">
        <f>'8. Seguimiento Cuatrimestral'!S12:S14</f>
        <v>0</v>
      </c>
      <c r="I12" s="121">
        <f>'8. Seguimiento Cuatrimestral'!V12:V14</f>
        <v>0</v>
      </c>
      <c r="J12" s="121">
        <f>'8. Seguimiento Cuatrimestral'!AA12:AA14</f>
        <v>0</v>
      </c>
      <c r="K12" s="3"/>
      <c r="L12" s="3"/>
      <c r="M12" s="3"/>
      <c r="N12" s="3"/>
      <c r="O12" s="3"/>
      <c r="P12" s="3"/>
      <c r="Q12" s="3"/>
      <c r="R12" s="3"/>
      <c r="S12" s="3"/>
      <c r="T12" s="3"/>
      <c r="U12" s="3"/>
      <c r="V12" s="3"/>
      <c r="W12" s="3"/>
      <c r="X12" s="3"/>
      <c r="Y12" s="3"/>
      <c r="Z12" s="4"/>
    </row>
    <row r="13" spans="1:26" ht="16.5">
      <c r="A13" s="83"/>
      <c r="B13" s="83"/>
      <c r="C13" s="83"/>
      <c r="D13" s="83"/>
      <c r="E13" s="83"/>
      <c r="F13" s="83"/>
      <c r="G13" s="83"/>
      <c r="H13" s="83"/>
      <c r="I13" s="83"/>
      <c r="J13" s="83"/>
      <c r="K13" s="3"/>
      <c r="L13" s="3"/>
      <c r="M13" s="3"/>
      <c r="N13" s="3"/>
      <c r="O13" s="3"/>
      <c r="P13" s="3"/>
      <c r="Q13" s="3"/>
      <c r="R13" s="3"/>
      <c r="S13" s="3"/>
      <c r="T13" s="3"/>
      <c r="U13" s="3"/>
      <c r="V13" s="3"/>
      <c r="W13" s="3"/>
      <c r="X13" s="3"/>
      <c r="Y13" s="3"/>
      <c r="Z13" s="4"/>
    </row>
    <row r="14" spans="1:26" ht="16.5">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0">
        <v>3</v>
      </c>
      <c r="B15" s="104" t="str">
        <f>IF('8. Seguimiento Cuatrimestral'!B15:B17="","",'8. Seguimiento Cuatrimestral'!B15:B17)</f>
        <v>Evaluación independiente</v>
      </c>
      <c r="C15" s="104" t="str">
        <f>IF('8. Seguimiento Cuatrimestral'!C15:C17="","",'8. Seguimiento Cuatrimestral'!C15:C17)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04" t="str">
        <f>IF('8. Seguimiento Cuatrimestral'!D15:D17="","",'8. Seguimiento Cuatrimestral'!D15:D17)</f>
        <v>Corrupción</v>
      </c>
      <c r="E15" s="121">
        <f>'8. Seguimiento Cuatrimestral'!F15:F17</f>
        <v>1</v>
      </c>
      <c r="F15" s="121">
        <f>'8. Seguimiento Cuatrimestral'!K15:K17</f>
        <v>0</v>
      </c>
      <c r="G15" s="121">
        <f>'8. Seguimiento Cuatrimestral'!N15:N17</f>
        <v>0</v>
      </c>
      <c r="H15" s="121">
        <f>'8. Seguimiento Cuatrimestral'!S15:S17</f>
        <v>0</v>
      </c>
      <c r="I15" s="121">
        <f>'8. Seguimiento Cuatrimestral'!V15:V17</f>
        <v>0</v>
      </c>
      <c r="J15" s="121">
        <f>'8. Seguimiento Cuatrimestral'!AA15:AA17</f>
        <v>0</v>
      </c>
      <c r="K15" s="3"/>
      <c r="L15" s="3"/>
      <c r="M15" s="3"/>
      <c r="N15" s="3"/>
      <c r="O15" s="3"/>
      <c r="P15" s="3"/>
      <c r="Q15" s="3"/>
      <c r="R15" s="3"/>
      <c r="S15" s="3"/>
      <c r="T15" s="3"/>
      <c r="U15" s="3"/>
      <c r="V15" s="3"/>
      <c r="W15" s="3"/>
      <c r="X15" s="3"/>
      <c r="Y15" s="3"/>
      <c r="Z15" s="4"/>
    </row>
    <row r="16" spans="1:26" ht="16.5">
      <c r="A16" s="83"/>
      <c r="B16" s="83"/>
      <c r="C16" s="83"/>
      <c r="D16" s="83"/>
      <c r="E16" s="83"/>
      <c r="F16" s="83"/>
      <c r="G16" s="83"/>
      <c r="H16" s="83"/>
      <c r="I16" s="83"/>
      <c r="J16" s="83"/>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0">
        <v>4</v>
      </c>
      <c r="B18" s="104" t="str">
        <f>IF('8. Seguimiento Cuatrimestral'!B18:B20="","",'8. Seguimiento Cuatrimestral'!B18:B20)</f>
        <v/>
      </c>
      <c r="C18" s="104" t="str">
        <f>IF('8. Seguimiento Cuatrimestral'!C18:C20="","",'8. Seguimiento Cuatrimestral'!C18:C20)</f>
        <v/>
      </c>
      <c r="D18" s="104" t="str">
        <f>IF('8. Seguimiento Cuatrimestral'!D18:D20="","",'8. Seguimiento Cuatrimestral'!D18:D20)</f>
        <v/>
      </c>
      <c r="E18" s="121">
        <f>'8. Seguimiento Cuatrimestral'!F18:F20</f>
        <v>0</v>
      </c>
      <c r="F18" s="121">
        <f>'8. Seguimiento Cuatrimestral'!K18:K20</f>
        <v>0</v>
      </c>
      <c r="G18" s="121">
        <f>'8. Seguimiento Cuatrimestral'!N18:N20</f>
        <v>0</v>
      </c>
      <c r="H18" s="121">
        <f>'8. Seguimiento Cuatrimestral'!S18:S20</f>
        <v>0</v>
      </c>
      <c r="I18" s="121">
        <f>'8. Seguimiento Cuatrimestral'!V18:V20</f>
        <v>0</v>
      </c>
      <c r="J18" s="121">
        <f>'8. Seguimiento Cuatrimestral'!AA18:AA20</f>
        <v>0</v>
      </c>
      <c r="K18" s="3"/>
      <c r="L18" s="3"/>
      <c r="M18" s="3"/>
      <c r="N18" s="3"/>
      <c r="O18" s="3"/>
      <c r="P18" s="3"/>
      <c r="Q18" s="3"/>
      <c r="R18" s="3"/>
      <c r="S18" s="3"/>
      <c r="T18" s="3"/>
      <c r="U18" s="3"/>
      <c r="V18" s="3"/>
      <c r="W18" s="3"/>
      <c r="X18" s="3"/>
      <c r="Y18" s="3"/>
      <c r="Z18" s="4"/>
    </row>
    <row r="19" spans="1:26" ht="16.5">
      <c r="A19" s="83"/>
      <c r="B19" s="83"/>
      <c r="C19" s="83"/>
      <c r="D19" s="83"/>
      <c r="E19" s="83"/>
      <c r="F19" s="83"/>
      <c r="G19" s="83"/>
      <c r="H19" s="83"/>
      <c r="I19" s="83"/>
      <c r="J19" s="83"/>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0">
        <v>5</v>
      </c>
      <c r="B21" s="104" t="str">
        <f>IF('8. Seguimiento Cuatrimestral'!B21:B23="","",'8. Seguimiento Cuatrimestral'!B21:B23)</f>
        <v/>
      </c>
      <c r="C21" s="104" t="str">
        <f>IF('8. Seguimiento Cuatrimestral'!C21:C23="","",'8. Seguimiento Cuatrimestral'!C21:C23)</f>
        <v/>
      </c>
      <c r="D21" s="104" t="str">
        <f>IF('8. Seguimiento Cuatrimestral'!D21:D23="","",'8. Seguimiento Cuatrimestral'!D21:D23)</f>
        <v/>
      </c>
      <c r="E21" s="121">
        <f>'8. Seguimiento Cuatrimestral'!F21:F23</f>
        <v>0</v>
      </c>
      <c r="F21" s="121">
        <f>'8. Seguimiento Cuatrimestral'!K21:K23</f>
        <v>0</v>
      </c>
      <c r="G21" s="121">
        <f>'8. Seguimiento Cuatrimestral'!N21:N23</f>
        <v>0</v>
      </c>
      <c r="H21" s="121">
        <f>'8. Seguimiento Cuatrimestral'!S21:S23</f>
        <v>0</v>
      </c>
      <c r="I21" s="121">
        <f>'8. Seguimiento Cuatrimestral'!V21:V23</f>
        <v>0</v>
      </c>
      <c r="J21" s="121">
        <f>'8. Seguimiento Cuatrimestral'!AA21:AA23</f>
        <v>0</v>
      </c>
      <c r="K21" s="3"/>
      <c r="L21" s="3"/>
      <c r="M21" s="3"/>
      <c r="N21" s="3"/>
      <c r="O21" s="3"/>
      <c r="P21" s="3"/>
      <c r="Q21" s="3"/>
      <c r="R21" s="3"/>
      <c r="S21" s="3"/>
      <c r="T21" s="3"/>
      <c r="U21" s="3"/>
      <c r="V21" s="3"/>
      <c r="W21" s="3"/>
      <c r="X21" s="3"/>
      <c r="Y21" s="3"/>
      <c r="Z21" s="4"/>
    </row>
    <row r="22" spans="1:26" ht="15.75" customHeight="1">
      <c r="A22" s="83"/>
      <c r="B22" s="83"/>
      <c r="C22" s="83"/>
      <c r="D22" s="83"/>
      <c r="E22" s="83"/>
      <c r="F22" s="83"/>
      <c r="G22" s="83"/>
      <c r="H22" s="83"/>
      <c r="I22" s="83"/>
      <c r="J22" s="83"/>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0">
        <v>6</v>
      </c>
      <c r="B24" s="104" t="str">
        <f>IF('8. Seguimiento Cuatrimestral'!B24:B26="","",'8. Seguimiento Cuatrimestral'!B24:B26)</f>
        <v/>
      </c>
      <c r="C24" s="104" t="str">
        <f>IF('8. Seguimiento Cuatrimestral'!C24:C26="","",'8. Seguimiento Cuatrimestral'!C24:C26)</f>
        <v/>
      </c>
      <c r="D24" s="104" t="str">
        <f>IF('8. Seguimiento Cuatrimestral'!D24:D26="","",'8. Seguimiento Cuatrimestral'!D24:D26)</f>
        <v/>
      </c>
      <c r="E24" s="121">
        <f>'8. Seguimiento Cuatrimestral'!F24:F26</f>
        <v>0</v>
      </c>
      <c r="F24" s="121">
        <f>'8. Seguimiento Cuatrimestral'!K24:K26</f>
        <v>0</v>
      </c>
      <c r="G24" s="121">
        <f>'8. Seguimiento Cuatrimestral'!N24:N26</f>
        <v>0</v>
      </c>
      <c r="H24" s="121">
        <f>'8. Seguimiento Cuatrimestral'!S24:S26</f>
        <v>0</v>
      </c>
      <c r="I24" s="121">
        <f>'8. Seguimiento Cuatrimestral'!V24:V26</f>
        <v>0</v>
      </c>
      <c r="J24" s="121">
        <f>'8. Seguimiento Cuatrimestral'!AA24:AA26</f>
        <v>0</v>
      </c>
      <c r="K24" s="3"/>
      <c r="L24" s="3"/>
      <c r="M24" s="3"/>
      <c r="N24" s="3"/>
      <c r="O24" s="3"/>
      <c r="P24" s="3"/>
      <c r="Q24" s="3"/>
      <c r="R24" s="3"/>
      <c r="S24" s="3"/>
      <c r="T24" s="3"/>
      <c r="U24" s="3"/>
      <c r="V24" s="3"/>
      <c r="W24" s="3"/>
      <c r="X24" s="3"/>
      <c r="Y24" s="3"/>
      <c r="Z24" s="4"/>
    </row>
    <row r="25" spans="1:26" ht="15.75" customHeight="1">
      <c r="A25" s="83"/>
      <c r="B25" s="83"/>
      <c r="C25" s="83"/>
      <c r="D25" s="83"/>
      <c r="E25" s="83"/>
      <c r="F25" s="83"/>
      <c r="G25" s="83"/>
      <c r="H25" s="83"/>
      <c r="I25" s="83"/>
      <c r="J25" s="83"/>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0">
        <v>7</v>
      </c>
      <c r="B27" s="104" t="str">
        <f>IF('8. Seguimiento Cuatrimestral'!B27:B29="","",'8. Seguimiento Cuatrimestral'!B27:B29)</f>
        <v/>
      </c>
      <c r="C27" s="104" t="str">
        <f>IF('8. Seguimiento Cuatrimestral'!C27:C29="","",'8. Seguimiento Cuatrimestral'!C27:C29)</f>
        <v/>
      </c>
      <c r="D27" s="104" t="str">
        <f>IF('8. Seguimiento Cuatrimestral'!D27:D29="","",'8. Seguimiento Cuatrimestral'!D27:D29)</f>
        <v/>
      </c>
      <c r="E27" s="121">
        <f>'8. Seguimiento Cuatrimestral'!F27:F29</f>
        <v>0</v>
      </c>
      <c r="F27" s="121">
        <f>'8. Seguimiento Cuatrimestral'!K27:K29</f>
        <v>0</v>
      </c>
      <c r="G27" s="121">
        <f>'8. Seguimiento Cuatrimestral'!N27:N29</f>
        <v>0</v>
      </c>
      <c r="H27" s="121">
        <f>'8. Seguimiento Cuatrimestral'!S27:S29</f>
        <v>0</v>
      </c>
      <c r="I27" s="121">
        <f>'8. Seguimiento Cuatrimestral'!V27:V29</f>
        <v>0</v>
      </c>
      <c r="J27" s="121">
        <f>'8. Seguimiento Cuatrimestral'!AA27:AA29</f>
        <v>0</v>
      </c>
      <c r="K27" s="3"/>
      <c r="L27" s="3"/>
      <c r="M27" s="3"/>
      <c r="N27" s="3"/>
      <c r="O27" s="3"/>
      <c r="P27" s="3"/>
      <c r="Q27" s="3"/>
      <c r="R27" s="3"/>
      <c r="S27" s="3"/>
      <c r="T27" s="3"/>
      <c r="U27" s="3"/>
      <c r="V27" s="3"/>
      <c r="W27" s="3"/>
      <c r="X27" s="3"/>
      <c r="Y27" s="3"/>
      <c r="Z27" s="4"/>
    </row>
    <row r="28" spans="1:26" ht="15.75" customHeight="1">
      <c r="A28" s="83"/>
      <c r="B28" s="83"/>
      <c r="C28" s="83"/>
      <c r="D28" s="83"/>
      <c r="E28" s="83"/>
      <c r="F28" s="83"/>
      <c r="G28" s="83"/>
      <c r="H28" s="83"/>
      <c r="I28" s="83"/>
      <c r="J28" s="83"/>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0">
        <v>8</v>
      </c>
      <c r="B30" s="104" t="str">
        <f>IF('8. Seguimiento Cuatrimestral'!B30:B32="","",'8. Seguimiento Cuatrimestral'!B30:B32)</f>
        <v/>
      </c>
      <c r="C30" s="104" t="str">
        <f>IF('8. Seguimiento Cuatrimestral'!C30:C32="","",'8. Seguimiento Cuatrimestral'!C30:C32)</f>
        <v/>
      </c>
      <c r="D30" s="104" t="str">
        <f>IF('8. Seguimiento Cuatrimestral'!D30:D32="","",'8. Seguimiento Cuatrimestral'!D30:D32)</f>
        <v/>
      </c>
      <c r="E30" s="121">
        <f>'8. Seguimiento Cuatrimestral'!F30:F32</f>
        <v>0</v>
      </c>
      <c r="F30" s="121">
        <f>'8. Seguimiento Cuatrimestral'!K30:K32</f>
        <v>0</v>
      </c>
      <c r="G30" s="121">
        <f>'8. Seguimiento Cuatrimestral'!N30:N32</f>
        <v>0</v>
      </c>
      <c r="H30" s="121">
        <f>'8. Seguimiento Cuatrimestral'!S30:S32</f>
        <v>0</v>
      </c>
      <c r="I30" s="121">
        <f>'8. Seguimiento Cuatrimestral'!V30:V32</f>
        <v>0</v>
      </c>
      <c r="J30" s="121">
        <f>'8. Seguimiento Cuatrimestral'!AA30:AA32</f>
        <v>0</v>
      </c>
      <c r="K30" s="3"/>
      <c r="L30" s="3"/>
      <c r="M30" s="3"/>
      <c r="N30" s="3"/>
      <c r="O30" s="3"/>
      <c r="P30" s="3"/>
      <c r="Q30" s="3"/>
      <c r="R30" s="3"/>
      <c r="S30" s="3"/>
      <c r="T30" s="3"/>
      <c r="U30" s="3"/>
      <c r="V30" s="3"/>
      <c r="W30" s="3"/>
      <c r="X30" s="3"/>
      <c r="Y30" s="3"/>
      <c r="Z30" s="4"/>
    </row>
    <row r="31" spans="1:26" ht="15.75" customHeight="1">
      <c r="A31" s="83"/>
      <c r="B31" s="83"/>
      <c r="C31" s="83"/>
      <c r="D31" s="83"/>
      <c r="E31" s="83"/>
      <c r="F31" s="83"/>
      <c r="G31" s="83"/>
      <c r="H31" s="83"/>
      <c r="I31" s="83"/>
      <c r="J31" s="83"/>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0">
        <v>9</v>
      </c>
      <c r="B33" s="104" t="str">
        <f>IF('8. Seguimiento Cuatrimestral'!B33:B35="","",'8. Seguimiento Cuatrimestral'!B33:B35)</f>
        <v/>
      </c>
      <c r="C33" s="104" t="str">
        <f>IF('8. Seguimiento Cuatrimestral'!C33:C35="","",'8. Seguimiento Cuatrimestral'!C33:C35)</f>
        <v/>
      </c>
      <c r="D33" s="104" t="str">
        <f>IF('8. Seguimiento Cuatrimestral'!D33:D35="","",'8. Seguimiento Cuatrimestral'!D33:D35)</f>
        <v/>
      </c>
      <c r="E33" s="121">
        <f>'8. Seguimiento Cuatrimestral'!F33:F35</f>
        <v>0</v>
      </c>
      <c r="F33" s="121">
        <f>'8. Seguimiento Cuatrimestral'!K33:K35</f>
        <v>0</v>
      </c>
      <c r="G33" s="121">
        <f>'8. Seguimiento Cuatrimestral'!N33:N35</f>
        <v>0</v>
      </c>
      <c r="H33" s="121">
        <f>'8. Seguimiento Cuatrimestral'!S33:S35</f>
        <v>0</v>
      </c>
      <c r="I33" s="121">
        <f>'8. Seguimiento Cuatrimestral'!V33:V35</f>
        <v>0</v>
      </c>
      <c r="J33" s="121">
        <f>'8. Seguimiento Cuatrimestral'!AA33:AA35</f>
        <v>0</v>
      </c>
      <c r="K33" s="3"/>
      <c r="L33" s="3"/>
      <c r="M33" s="3"/>
      <c r="N33" s="3"/>
      <c r="O33" s="3"/>
      <c r="P33" s="3"/>
      <c r="Q33" s="3"/>
      <c r="R33" s="3"/>
      <c r="S33" s="3"/>
      <c r="T33" s="3"/>
      <c r="U33" s="3"/>
      <c r="V33" s="3"/>
      <c r="W33" s="3"/>
      <c r="X33" s="3"/>
      <c r="Y33" s="3"/>
      <c r="Z33" s="4"/>
    </row>
    <row r="34" spans="1:26" ht="15.75" customHeight="1">
      <c r="A34" s="83"/>
      <c r="B34" s="83"/>
      <c r="C34" s="83"/>
      <c r="D34" s="83"/>
      <c r="E34" s="83"/>
      <c r="F34" s="83"/>
      <c r="G34" s="83"/>
      <c r="H34" s="83"/>
      <c r="I34" s="83"/>
      <c r="J34" s="83"/>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0">
        <v>10</v>
      </c>
      <c r="B36" s="104" t="str">
        <f>IF('8. Seguimiento Cuatrimestral'!B36:B38="","",'8. Seguimiento Cuatrimestral'!B36:B38)</f>
        <v/>
      </c>
      <c r="C36" s="104" t="str">
        <f>IF('8. Seguimiento Cuatrimestral'!C36:C38="","",'8. Seguimiento Cuatrimestral'!C36:C38)</f>
        <v/>
      </c>
      <c r="D36" s="104" t="str">
        <f>IF('8. Seguimiento Cuatrimestral'!D36:D38="","",'8. Seguimiento Cuatrimestral'!D36:D38)</f>
        <v/>
      </c>
      <c r="E36" s="121">
        <f>'8. Seguimiento Cuatrimestral'!F36:F38</f>
        <v>0</v>
      </c>
      <c r="F36" s="121">
        <f>'8. Seguimiento Cuatrimestral'!K36:K38</f>
        <v>0</v>
      </c>
      <c r="G36" s="121">
        <f>'8. Seguimiento Cuatrimestral'!N36:N38</f>
        <v>0</v>
      </c>
      <c r="H36" s="121">
        <f>'8. Seguimiento Cuatrimestral'!S36:S38</f>
        <v>0</v>
      </c>
      <c r="I36" s="121">
        <f>'8. Seguimiento Cuatrimestral'!V36:V38</f>
        <v>0</v>
      </c>
      <c r="J36" s="121">
        <f>'8. Seguimiento Cuatrimestral'!AA36:AA38</f>
        <v>0</v>
      </c>
      <c r="K36" s="3"/>
      <c r="L36" s="3"/>
      <c r="M36" s="3"/>
      <c r="N36" s="3"/>
      <c r="O36" s="3"/>
      <c r="P36" s="3"/>
      <c r="Q36" s="3"/>
      <c r="R36" s="3"/>
      <c r="S36" s="3"/>
      <c r="T36" s="3"/>
      <c r="U36" s="3"/>
      <c r="V36" s="3"/>
      <c r="W36" s="3"/>
      <c r="X36" s="3"/>
      <c r="Y36" s="3"/>
      <c r="Z36" s="4"/>
    </row>
    <row r="37" spans="1:26" ht="15.75" customHeight="1">
      <c r="A37" s="83"/>
      <c r="B37" s="83"/>
      <c r="C37" s="83"/>
      <c r="D37" s="83"/>
      <c r="E37" s="83"/>
      <c r="F37" s="83"/>
      <c r="G37" s="83"/>
      <c r="H37" s="83"/>
      <c r="I37" s="83"/>
      <c r="J37" s="83"/>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0">
        <v>11</v>
      </c>
      <c r="B39" s="104" t="str">
        <f>IF('8. Seguimiento Cuatrimestral'!B39:B41="","",'8. Seguimiento Cuatrimestral'!B39:B41)</f>
        <v/>
      </c>
      <c r="C39" s="104" t="str">
        <f>IF('8. Seguimiento Cuatrimestral'!C39:C41="","",'8. Seguimiento Cuatrimestral'!C39:C41)</f>
        <v/>
      </c>
      <c r="D39" s="104" t="str">
        <f>IF('8. Seguimiento Cuatrimestral'!D39:D41="","",'8. Seguimiento Cuatrimestral'!D39:D41)</f>
        <v/>
      </c>
      <c r="E39" s="121">
        <f>'8. Seguimiento Cuatrimestral'!F39:F41</f>
        <v>0</v>
      </c>
      <c r="F39" s="121">
        <f>'8. Seguimiento Cuatrimestral'!K39:K41</f>
        <v>0</v>
      </c>
      <c r="G39" s="121">
        <f>'8. Seguimiento Cuatrimestral'!N39:N41</f>
        <v>0</v>
      </c>
      <c r="H39" s="121">
        <f>'8. Seguimiento Cuatrimestral'!S39:S41</f>
        <v>0</v>
      </c>
      <c r="I39" s="121">
        <f>'8. Seguimiento Cuatrimestral'!V39:V41</f>
        <v>0</v>
      </c>
      <c r="J39" s="121">
        <f>'8. Seguimiento Cuatrimestral'!AA39:AA41</f>
        <v>0</v>
      </c>
      <c r="K39" s="3"/>
      <c r="L39" s="3"/>
      <c r="M39" s="3"/>
      <c r="N39" s="3"/>
      <c r="O39" s="3"/>
      <c r="P39" s="3"/>
      <c r="Q39" s="3"/>
      <c r="R39" s="3"/>
      <c r="S39" s="3"/>
      <c r="T39" s="3"/>
      <c r="U39" s="3"/>
      <c r="V39" s="3"/>
      <c r="W39" s="3"/>
      <c r="X39" s="3"/>
      <c r="Y39" s="3"/>
      <c r="Z39" s="4"/>
    </row>
    <row r="40" spans="1:26" ht="15.75" customHeight="1">
      <c r="A40" s="83"/>
      <c r="B40" s="83"/>
      <c r="C40" s="83"/>
      <c r="D40" s="83"/>
      <c r="E40" s="83"/>
      <c r="F40" s="83"/>
      <c r="G40" s="83"/>
      <c r="H40" s="83"/>
      <c r="I40" s="83"/>
      <c r="J40" s="83"/>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0">
        <v>12</v>
      </c>
      <c r="B42" s="104" t="str">
        <f>IF('8. Seguimiento Cuatrimestral'!B42:B44="","",'8. Seguimiento Cuatrimestral'!B42:B44)</f>
        <v/>
      </c>
      <c r="C42" s="104" t="str">
        <f>IF('8. Seguimiento Cuatrimestral'!C42:C44="","",'8. Seguimiento Cuatrimestral'!C42:C44)</f>
        <v/>
      </c>
      <c r="D42" s="104" t="str">
        <f>IF('8. Seguimiento Cuatrimestral'!D42:D44="","",'8. Seguimiento Cuatrimestral'!D42:D44)</f>
        <v/>
      </c>
      <c r="E42" s="121">
        <f>'8. Seguimiento Cuatrimestral'!F42:F44</f>
        <v>0</v>
      </c>
      <c r="F42" s="121">
        <f>'8. Seguimiento Cuatrimestral'!K42:K44</f>
        <v>0</v>
      </c>
      <c r="G42" s="121">
        <f>'8. Seguimiento Cuatrimestral'!N42:N44</f>
        <v>0</v>
      </c>
      <c r="H42" s="121">
        <f>'8. Seguimiento Cuatrimestral'!S42:S44</f>
        <v>0</v>
      </c>
      <c r="I42" s="121">
        <f>'8. Seguimiento Cuatrimestral'!V42:V44</f>
        <v>0</v>
      </c>
      <c r="J42" s="121">
        <f>'8. Seguimiento Cuatrimestral'!AA42:AA44</f>
        <v>0</v>
      </c>
      <c r="K42" s="3"/>
      <c r="L42" s="3"/>
      <c r="M42" s="3"/>
      <c r="N42" s="3"/>
      <c r="O42" s="3"/>
      <c r="P42" s="3"/>
      <c r="Q42" s="3"/>
      <c r="R42" s="3"/>
      <c r="S42" s="3"/>
      <c r="T42" s="3"/>
      <c r="U42" s="3"/>
      <c r="V42" s="3"/>
      <c r="W42" s="3"/>
      <c r="X42" s="3"/>
      <c r="Y42" s="3"/>
      <c r="Z42" s="4"/>
    </row>
    <row r="43" spans="1:26" ht="15.75" customHeight="1">
      <c r="A43" s="83"/>
      <c r="B43" s="83"/>
      <c r="C43" s="83"/>
      <c r="D43" s="83"/>
      <c r="E43" s="83"/>
      <c r="F43" s="83"/>
      <c r="G43" s="83"/>
      <c r="H43" s="83"/>
      <c r="I43" s="83"/>
      <c r="J43" s="83"/>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0">
        <v>13</v>
      </c>
      <c r="B45" s="104" t="str">
        <f>IF('8. Seguimiento Cuatrimestral'!B45:B47="","",'8. Seguimiento Cuatrimestral'!B45:B47)</f>
        <v/>
      </c>
      <c r="C45" s="104" t="str">
        <f>IF('8. Seguimiento Cuatrimestral'!C45:C47="","",'8. Seguimiento Cuatrimestral'!C45:C47)</f>
        <v/>
      </c>
      <c r="D45" s="104" t="str">
        <f>IF('8. Seguimiento Cuatrimestral'!D45:D47="","",'8. Seguimiento Cuatrimestral'!D45:D47)</f>
        <v/>
      </c>
      <c r="E45" s="121">
        <f>'8. Seguimiento Cuatrimestral'!F45:F47</f>
        <v>0</v>
      </c>
      <c r="F45" s="121">
        <f>'8. Seguimiento Cuatrimestral'!K45:K47</f>
        <v>0</v>
      </c>
      <c r="G45" s="121">
        <f>'8. Seguimiento Cuatrimestral'!N45:N47</f>
        <v>0</v>
      </c>
      <c r="H45" s="121">
        <f>'8. Seguimiento Cuatrimestral'!S45:S47</f>
        <v>0</v>
      </c>
      <c r="I45" s="121">
        <f>'8. Seguimiento Cuatrimestral'!V45:V47</f>
        <v>0</v>
      </c>
      <c r="J45" s="121">
        <f>'8. Seguimiento Cuatrimestral'!AA45:AA47</f>
        <v>0</v>
      </c>
      <c r="K45" s="3"/>
      <c r="L45" s="3"/>
      <c r="M45" s="3"/>
      <c r="N45" s="3"/>
      <c r="O45" s="3"/>
      <c r="P45" s="3"/>
      <c r="Q45" s="3"/>
      <c r="R45" s="3"/>
      <c r="S45" s="3"/>
      <c r="T45" s="3"/>
      <c r="U45" s="3"/>
      <c r="V45" s="3"/>
      <c r="W45" s="3"/>
      <c r="X45" s="3"/>
      <c r="Y45" s="3"/>
      <c r="Z45" s="4"/>
    </row>
    <row r="46" spans="1:26" ht="15.75" customHeight="1">
      <c r="A46" s="83"/>
      <c r="B46" s="83"/>
      <c r="C46" s="83"/>
      <c r="D46" s="83"/>
      <c r="E46" s="83"/>
      <c r="F46" s="83"/>
      <c r="G46" s="83"/>
      <c r="H46" s="83"/>
      <c r="I46" s="83"/>
      <c r="J46" s="83"/>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0">
        <v>14</v>
      </c>
      <c r="B48" s="104" t="str">
        <f>IF('8. Seguimiento Cuatrimestral'!B48:B50="","",'8. Seguimiento Cuatrimestral'!B48:B50)</f>
        <v/>
      </c>
      <c r="C48" s="104" t="str">
        <f>IF('8. Seguimiento Cuatrimestral'!C48:C50="","",'8. Seguimiento Cuatrimestral'!C48:C50)</f>
        <v/>
      </c>
      <c r="D48" s="104" t="str">
        <f>IF('8. Seguimiento Cuatrimestral'!D48:D50="","",'8. Seguimiento Cuatrimestral'!D48:D50)</f>
        <v/>
      </c>
      <c r="E48" s="121">
        <f>'8. Seguimiento Cuatrimestral'!F48:F50</f>
        <v>0</v>
      </c>
      <c r="F48" s="121">
        <f>'8. Seguimiento Cuatrimestral'!K48:K50</f>
        <v>0</v>
      </c>
      <c r="G48" s="121">
        <f>'8. Seguimiento Cuatrimestral'!N48:N50</f>
        <v>0</v>
      </c>
      <c r="H48" s="121">
        <f>'8. Seguimiento Cuatrimestral'!S48:S50</f>
        <v>0</v>
      </c>
      <c r="I48" s="121">
        <f>'8. Seguimiento Cuatrimestral'!V48:V50</f>
        <v>0</v>
      </c>
      <c r="J48" s="121">
        <f>'8. Seguimiento Cuatrimestral'!AA48:AA50</f>
        <v>0</v>
      </c>
      <c r="K48" s="3"/>
      <c r="L48" s="3"/>
      <c r="M48" s="3"/>
      <c r="N48" s="3"/>
      <c r="O48" s="3"/>
      <c r="P48" s="3"/>
      <c r="Q48" s="3"/>
      <c r="R48" s="3"/>
      <c r="S48" s="3"/>
      <c r="T48" s="3"/>
      <c r="U48" s="3"/>
      <c r="V48" s="3"/>
      <c r="W48" s="3"/>
      <c r="X48" s="3"/>
      <c r="Y48" s="3"/>
      <c r="Z48" s="4"/>
    </row>
    <row r="49" spans="1:26" ht="15.75" customHeight="1">
      <c r="A49" s="83"/>
      <c r="B49" s="83"/>
      <c r="C49" s="83"/>
      <c r="D49" s="83"/>
      <c r="E49" s="83"/>
      <c r="F49" s="83"/>
      <c r="G49" s="83"/>
      <c r="H49" s="83"/>
      <c r="I49" s="83"/>
      <c r="J49" s="83"/>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0">
        <v>15</v>
      </c>
      <c r="B51" s="104" t="str">
        <f>IF('8. Seguimiento Cuatrimestral'!B51:B53="","",'8. Seguimiento Cuatrimestral'!B51:B53)</f>
        <v/>
      </c>
      <c r="C51" s="104" t="str">
        <f>IF('8. Seguimiento Cuatrimestral'!C51:C53="","",'8. Seguimiento Cuatrimestral'!C51:C53)</f>
        <v/>
      </c>
      <c r="D51" s="104" t="str">
        <f>IF('8. Seguimiento Cuatrimestral'!D51:D53="","",'8. Seguimiento Cuatrimestral'!D51:D53)</f>
        <v/>
      </c>
      <c r="E51" s="121">
        <f>'8. Seguimiento Cuatrimestral'!F51:F53</f>
        <v>0</v>
      </c>
      <c r="F51" s="121">
        <f>'8. Seguimiento Cuatrimestral'!K51:K53</f>
        <v>0</v>
      </c>
      <c r="G51" s="121">
        <f>'8. Seguimiento Cuatrimestral'!N51:N53</f>
        <v>0</v>
      </c>
      <c r="H51" s="121">
        <f>'8. Seguimiento Cuatrimestral'!S51:S53</f>
        <v>0</v>
      </c>
      <c r="I51" s="121">
        <f>'8. Seguimiento Cuatrimestral'!V51:V53</f>
        <v>0</v>
      </c>
      <c r="J51" s="121">
        <f>'8. Seguimiento Cuatrimestral'!AA51:AA53</f>
        <v>0</v>
      </c>
      <c r="K51" s="3"/>
      <c r="L51" s="3"/>
      <c r="M51" s="3"/>
      <c r="N51" s="3"/>
      <c r="O51" s="3"/>
      <c r="P51" s="3"/>
      <c r="Q51" s="3"/>
      <c r="R51" s="3"/>
      <c r="S51" s="3"/>
      <c r="T51" s="3"/>
      <c r="U51" s="3"/>
      <c r="V51" s="3"/>
      <c r="W51" s="3"/>
      <c r="X51" s="3"/>
      <c r="Y51" s="3"/>
      <c r="Z51" s="4"/>
    </row>
    <row r="52" spans="1:26" ht="15.75" customHeight="1">
      <c r="A52" s="83"/>
      <c r="B52" s="83"/>
      <c r="C52" s="83"/>
      <c r="D52" s="83"/>
      <c r="E52" s="83"/>
      <c r="F52" s="83"/>
      <c r="G52" s="83"/>
      <c r="H52" s="83"/>
      <c r="I52" s="83"/>
      <c r="J52" s="83"/>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0">
        <v>16</v>
      </c>
      <c r="B54" s="104" t="str">
        <f>IF('8. Seguimiento Cuatrimestral'!B54:B56="","",'8. Seguimiento Cuatrimestral'!B54:B56)</f>
        <v/>
      </c>
      <c r="C54" s="104" t="str">
        <f>IF('8. Seguimiento Cuatrimestral'!C54:C56="","",'8. Seguimiento Cuatrimestral'!C54:C56)</f>
        <v/>
      </c>
      <c r="D54" s="104" t="str">
        <f>IF('8. Seguimiento Cuatrimestral'!D54:D56="","",'8. Seguimiento Cuatrimestral'!D54:D56)</f>
        <v/>
      </c>
      <c r="E54" s="121">
        <f>'8. Seguimiento Cuatrimestral'!F54:F56</f>
        <v>0</v>
      </c>
      <c r="F54" s="121">
        <f>'8. Seguimiento Cuatrimestral'!K54:K56</f>
        <v>0</v>
      </c>
      <c r="G54" s="121">
        <f>'8. Seguimiento Cuatrimestral'!N54:N56</f>
        <v>0</v>
      </c>
      <c r="H54" s="121">
        <f>'8. Seguimiento Cuatrimestral'!S54:S56</f>
        <v>0</v>
      </c>
      <c r="I54" s="121">
        <f>'8. Seguimiento Cuatrimestral'!V54:V56</f>
        <v>0</v>
      </c>
      <c r="J54" s="121">
        <f>'8. Seguimiento Cuatrimestral'!AA54:AA56</f>
        <v>0</v>
      </c>
      <c r="K54" s="3"/>
      <c r="L54" s="3"/>
      <c r="M54" s="3"/>
      <c r="N54" s="3"/>
      <c r="O54" s="3"/>
      <c r="P54" s="3"/>
      <c r="Q54" s="3"/>
      <c r="R54" s="3"/>
      <c r="S54" s="3"/>
      <c r="T54" s="3"/>
      <c r="U54" s="3"/>
      <c r="V54" s="3"/>
      <c r="W54" s="3"/>
      <c r="X54" s="3"/>
      <c r="Y54" s="3"/>
      <c r="Z54" s="4"/>
    </row>
    <row r="55" spans="1:26" ht="15.75" customHeight="1">
      <c r="A55" s="83"/>
      <c r="B55" s="83"/>
      <c r="C55" s="83"/>
      <c r="D55" s="83"/>
      <c r="E55" s="83"/>
      <c r="F55" s="83"/>
      <c r="G55" s="83"/>
      <c r="H55" s="83"/>
      <c r="I55" s="83"/>
      <c r="J55" s="83"/>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0">
        <v>17</v>
      </c>
      <c r="B57" s="104" t="str">
        <f>IF('8. Seguimiento Cuatrimestral'!B57:B59="","",'8. Seguimiento Cuatrimestral'!B57:B59)</f>
        <v/>
      </c>
      <c r="C57" s="104" t="str">
        <f>IF('8. Seguimiento Cuatrimestral'!C57:C59="","",'8. Seguimiento Cuatrimestral'!C57:C59)</f>
        <v/>
      </c>
      <c r="D57" s="104" t="str">
        <f>IF('8. Seguimiento Cuatrimestral'!D57:D59="","",'8. Seguimiento Cuatrimestral'!D57:D59)</f>
        <v/>
      </c>
      <c r="E57" s="121">
        <f>'8. Seguimiento Cuatrimestral'!F57:F59</f>
        <v>0</v>
      </c>
      <c r="F57" s="121">
        <f>'8. Seguimiento Cuatrimestral'!K57:K59</f>
        <v>0</v>
      </c>
      <c r="G57" s="121">
        <f>'8. Seguimiento Cuatrimestral'!N57:N59</f>
        <v>0</v>
      </c>
      <c r="H57" s="121">
        <f>'8. Seguimiento Cuatrimestral'!S57:S59</f>
        <v>0</v>
      </c>
      <c r="I57" s="121">
        <f>'8. Seguimiento Cuatrimestral'!V57:V59</f>
        <v>0</v>
      </c>
      <c r="J57" s="121">
        <f>'8. Seguimiento Cuatrimestral'!AA57:AA59</f>
        <v>0</v>
      </c>
      <c r="K57" s="3"/>
      <c r="L57" s="3"/>
      <c r="M57" s="3"/>
      <c r="N57" s="3"/>
      <c r="O57" s="3"/>
      <c r="P57" s="3"/>
      <c r="Q57" s="3"/>
      <c r="R57" s="3"/>
      <c r="S57" s="3"/>
      <c r="T57" s="3"/>
      <c r="U57" s="3"/>
      <c r="V57" s="3"/>
      <c r="W57" s="3"/>
      <c r="X57" s="3"/>
      <c r="Y57" s="3"/>
      <c r="Z57" s="4"/>
    </row>
    <row r="58" spans="1:26" ht="15.75" customHeight="1">
      <c r="A58" s="83"/>
      <c r="B58" s="83"/>
      <c r="C58" s="83"/>
      <c r="D58" s="83"/>
      <c r="E58" s="83"/>
      <c r="F58" s="83"/>
      <c r="G58" s="83"/>
      <c r="H58" s="83"/>
      <c r="I58" s="83"/>
      <c r="J58" s="83"/>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0">
        <v>18</v>
      </c>
      <c r="B60" s="104" t="str">
        <f>IF('8. Seguimiento Cuatrimestral'!B60:B62="","",'8. Seguimiento Cuatrimestral'!B60:B62)</f>
        <v/>
      </c>
      <c r="C60" s="104" t="str">
        <f>IF('8. Seguimiento Cuatrimestral'!C60:C62="","",'8. Seguimiento Cuatrimestral'!C60:C62)</f>
        <v/>
      </c>
      <c r="D60" s="104" t="str">
        <f>IF('8. Seguimiento Cuatrimestral'!D60:D62="","",'8. Seguimiento Cuatrimestral'!D60:D62)</f>
        <v/>
      </c>
      <c r="E60" s="121">
        <f>'8. Seguimiento Cuatrimestral'!F60:F62</f>
        <v>0</v>
      </c>
      <c r="F60" s="121">
        <f>'8. Seguimiento Cuatrimestral'!K60:K62</f>
        <v>0</v>
      </c>
      <c r="G60" s="121">
        <f>'8. Seguimiento Cuatrimestral'!N60:N62</f>
        <v>0</v>
      </c>
      <c r="H60" s="121">
        <f>'8. Seguimiento Cuatrimestral'!S60:S62</f>
        <v>0</v>
      </c>
      <c r="I60" s="121">
        <f>'8. Seguimiento Cuatrimestral'!V60:V62</f>
        <v>0</v>
      </c>
      <c r="J60" s="121">
        <f>'8. Seguimiento Cuatrimestral'!AA60:AA62</f>
        <v>0</v>
      </c>
      <c r="K60" s="3"/>
      <c r="L60" s="3"/>
      <c r="M60" s="3"/>
      <c r="N60" s="3"/>
      <c r="O60" s="3"/>
      <c r="P60" s="3"/>
      <c r="Q60" s="3"/>
      <c r="R60" s="3"/>
      <c r="S60" s="3"/>
      <c r="T60" s="3"/>
      <c r="U60" s="3"/>
      <c r="V60" s="3"/>
      <c r="W60" s="3"/>
      <c r="X60" s="3"/>
      <c r="Y60" s="3"/>
      <c r="Z60" s="4"/>
    </row>
    <row r="61" spans="1:26" ht="15.75" customHeight="1">
      <c r="A61" s="83"/>
      <c r="B61" s="83"/>
      <c r="C61" s="83"/>
      <c r="D61" s="83"/>
      <c r="E61" s="83"/>
      <c r="F61" s="83"/>
      <c r="G61" s="83"/>
      <c r="H61" s="83"/>
      <c r="I61" s="83"/>
      <c r="J61" s="83"/>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0">
        <v>19</v>
      </c>
      <c r="B63" s="104" t="str">
        <f>IF('8. Seguimiento Cuatrimestral'!B63:B65="","",'8. Seguimiento Cuatrimestral'!B63:B65)</f>
        <v/>
      </c>
      <c r="C63" s="104" t="str">
        <f>IF('8. Seguimiento Cuatrimestral'!C63:C65="","",'8. Seguimiento Cuatrimestral'!C63:C65)</f>
        <v/>
      </c>
      <c r="D63" s="104" t="str">
        <f>IF('8. Seguimiento Cuatrimestral'!D63:D65="","",'8. Seguimiento Cuatrimestral'!D63:D65)</f>
        <v/>
      </c>
      <c r="E63" s="121">
        <f>'8. Seguimiento Cuatrimestral'!F63:F65</f>
        <v>0</v>
      </c>
      <c r="F63" s="121">
        <f>'8. Seguimiento Cuatrimestral'!K63:K65</f>
        <v>0</v>
      </c>
      <c r="G63" s="121">
        <f>'8. Seguimiento Cuatrimestral'!N63:N65</f>
        <v>0</v>
      </c>
      <c r="H63" s="121">
        <f>'8. Seguimiento Cuatrimestral'!S63:S65</f>
        <v>0</v>
      </c>
      <c r="I63" s="121">
        <f>'8. Seguimiento Cuatrimestral'!V63:V65</f>
        <v>0</v>
      </c>
      <c r="J63" s="121">
        <f>'8. Seguimiento Cuatrimestral'!AA63:AA65</f>
        <v>0</v>
      </c>
      <c r="K63" s="3"/>
      <c r="L63" s="3"/>
      <c r="M63" s="3"/>
      <c r="N63" s="3"/>
      <c r="O63" s="3"/>
      <c r="P63" s="3"/>
      <c r="Q63" s="3"/>
      <c r="R63" s="3"/>
      <c r="S63" s="3"/>
      <c r="T63" s="3"/>
      <c r="U63" s="3"/>
      <c r="V63" s="3"/>
      <c r="W63" s="3"/>
      <c r="X63" s="3"/>
      <c r="Y63" s="3"/>
      <c r="Z63" s="4"/>
    </row>
    <row r="64" spans="1:26" ht="15.75" customHeight="1">
      <c r="A64" s="83"/>
      <c r="B64" s="83"/>
      <c r="C64" s="83"/>
      <c r="D64" s="83"/>
      <c r="E64" s="83"/>
      <c r="F64" s="83"/>
      <c r="G64" s="83"/>
      <c r="H64" s="83"/>
      <c r="I64" s="83"/>
      <c r="J64" s="83"/>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0">
        <v>20</v>
      </c>
      <c r="B66" s="104" t="str">
        <f>IF('8. Seguimiento Cuatrimestral'!B66:B68="","",'8. Seguimiento Cuatrimestral'!B66:B68)</f>
        <v/>
      </c>
      <c r="C66" s="104" t="str">
        <f>IF('8. Seguimiento Cuatrimestral'!C66:C68="","",'8. Seguimiento Cuatrimestral'!C66:C68)</f>
        <v/>
      </c>
      <c r="D66" s="104" t="str">
        <f>IF('8. Seguimiento Cuatrimestral'!D66:D68="","",'8. Seguimiento Cuatrimestral'!D66:D68)</f>
        <v/>
      </c>
      <c r="E66" s="121">
        <f>'8. Seguimiento Cuatrimestral'!F66:F68</f>
        <v>0</v>
      </c>
      <c r="F66" s="121">
        <f>'8. Seguimiento Cuatrimestral'!K66:K68</f>
        <v>0</v>
      </c>
      <c r="G66" s="121">
        <f>'8. Seguimiento Cuatrimestral'!N66:N68</f>
        <v>0</v>
      </c>
      <c r="H66" s="121">
        <f>'8. Seguimiento Cuatrimestral'!S66:S68</f>
        <v>0</v>
      </c>
      <c r="I66" s="121">
        <f>'8. Seguimiento Cuatrimestral'!V66:V68</f>
        <v>0</v>
      </c>
      <c r="J66" s="121">
        <f>'8. Seguimiento Cuatrimestral'!AA66:AA68</f>
        <v>0</v>
      </c>
      <c r="K66" s="3"/>
      <c r="L66" s="3"/>
      <c r="M66" s="3"/>
      <c r="N66" s="3"/>
      <c r="O66" s="3"/>
      <c r="P66" s="3"/>
      <c r="Q66" s="3"/>
      <c r="R66" s="3"/>
      <c r="S66" s="3"/>
      <c r="T66" s="3"/>
      <c r="U66" s="3"/>
      <c r="V66" s="3"/>
      <c r="W66" s="3"/>
      <c r="X66" s="3"/>
      <c r="Y66" s="3"/>
      <c r="Z66" s="4"/>
    </row>
    <row r="67" spans="1:26" ht="15.75" customHeight="1">
      <c r="A67" s="83"/>
      <c r="B67" s="83"/>
      <c r="C67" s="83"/>
      <c r="D67" s="83"/>
      <c r="E67" s="83"/>
      <c r="F67" s="83"/>
      <c r="G67" s="83"/>
      <c r="H67" s="83"/>
      <c r="I67" s="83"/>
      <c r="J67" s="83"/>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32" t="s">
        <v>322</v>
      </c>
      <c r="C69" s="59"/>
      <c r="D69" s="60"/>
      <c r="E69" s="39">
        <f t="shared" ref="E69:J69" si="0">IFERROR(AVERAGE(E9:E68),"")</f>
        <v>0.15</v>
      </c>
      <c r="F69" s="39">
        <f t="shared" si="0"/>
        <v>0</v>
      </c>
      <c r="G69" s="39">
        <f t="shared" si="0"/>
        <v>0</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2" t="s">
        <v>323</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2" t="s">
        <v>324</v>
      </c>
      <c r="C71" s="59"/>
      <c r="D71" s="60"/>
      <c r="E71" s="39">
        <f t="shared" ref="E71:J71" si="1">IFERROR(E69/E70,"")</f>
        <v>0.44999999999999996</v>
      </c>
      <c r="F71" s="39">
        <f t="shared" si="1"/>
        <v>0</v>
      </c>
      <c r="G71" s="39">
        <f t="shared" si="1"/>
        <v>0</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2023-12-20T17:26:34Z</dcterms:modified>
</cp:coreProperties>
</file>