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Probabilidad">Listas!$D$2:$D$6</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5" roundtripDataChecksum="3rSXlES4vABbZSZwAVcy6sD0jJIrT2Z9vxxVrG56VW8="/>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D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D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F18" i="9"/>
  <c r="J15" i="9"/>
  <c r="I15" i="9"/>
  <c r="H15" i="9"/>
  <c r="G15" i="9"/>
  <c r="F15" i="9"/>
  <c r="J12" i="9"/>
  <c r="I12" i="9"/>
  <c r="H12" i="9"/>
  <c r="G12" i="9"/>
  <c r="F12" i="9"/>
  <c r="E12" i="9"/>
  <c r="J9" i="9"/>
  <c r="I9" i="9"/>
  <c r="H9" i="9"/>
  <c r="G9" i="9"/>
  <c r="F9" i="9"/>
  <c r="E9" i="9"/>
  <c r="X69" i="8"/>
  <c r="T69" i="8"/>
  <c r="Q69" i="8"/>
  <c r="J69" i="8"/>
  <c r="F69" i="8"/>
  <c r="E66" i="8"/>
  <c r="D66" i="8"/>
  <c r="D66" i="9" s="1"/>
  <c r="C66" i="8"/>
  <c r="C66" i="9" s="1"/>
  <c r="E63" i="8"/>
  <c r="D63" i="8"/>
  <c r="D63" i="9" s="1"/>
  <c r="C63" i="8"/>
  <c r="C63" i="9" s="1"/>
  <c r="E60" i="8"/>
  <c r="D60" i="8"/>
  <c r="D60" i="9" s="1"/>
  <c r="C60" i="8"/>
  <c r="C60" i="9" s="1"/>
  <c r="E57" i="8"/>
  <c r="D57" i="8"/>
  <c r="C57" i="8"/>
  <c r="C57" i="9" s="1"/>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C33" i="8"/>
  <c r="C33" i="9" s="1"/>
  <c r="E30" i="8"/>
  <c r="D30" i="8"/>
  <c r="C30" i="8"/>
  <c r="C30" i="9" s="1"/>
  <c r="E27" i="8"/>
  <c r="D27" i="8"/>
  <c r="D27" i="9" s="1"/>
  <c r="C27" i="8"/>
  <c r="C27" i="9" s="1"/>
  <c r="E24" i="8"/>
  <c r="D24" i="8"/>
  <c r="D24" i="9" s="1"/>
  <c r="C24" i="8"/>
  <c r="C24" i="9" s="1"/>
  <c r="E21" i="8"/>
  <c r="D21" i="8"/>
  <c r="D21" i="9" s="1"/>
  <c r="C21" i="8"/>
  <c r="C21" i="9" s="1"/>
  <c r="E18" i="9"/>
  <c r="D18" i="8"/>
  <c r="D18" i="9" s="1"/>
  <c r="C18" i="8"/>
  <c r="C18" i="9" s="1"/>
  <c r="E15" i="9"/>
  <c r="D15" i="8"/>
  <c r="D15" i="9" s="1"/>
  <c r="C15" i="8"/>
  <c r="C15" i="9" s="1"/>
  <c r="E12" i="8"/>
  <c r="D12" i="8"/>
  <c r="D12" i="9" s="1"/>
  <c r="C12" i="8"/>
  <c r="C12" i="9" s="1"/>
  <c r="E9" i="8"/>
  <c r="D9" i="8"/>
  <c r="D9" i="9" s="1"/>
  <c r="C9" i="8"/>
  <c r="C9" i="9" s="1"/>
  <c r="AK66" i="7"/>
  <c r="AH66" i="7"/>
  <c r="M66" i="7"/>
  <c r="J66" i="7"/>
  <c r="I66" i="7"/>
  <c r="H66" i="7"/>
  <c r="AA68" i="7" s="1"/>
  <c r="G66" i="7"/>
  <c r="F66" i="7"/>
  <c r="E66" i="7"/>
  <c r="D66" i="7"/>
  <c r="C66" i="7"/>
  <c r="AK63" i="7"/>
  <c r="AH63" i="7"/>
  <c r="M63" i="7"/>
  <c r="J63" i="7"/>
  <c r="I63" i="7"/>
  <c r="H63" i="7"/>
  <c r="S65" i="7" s="1"/>
  <c r="G63" i="7"/>
  <c r="F63" i="7"/>
  <c r="E63" i="7"/>
  <c r="D63" i="7"/>
  <c r="C63" i="7"/>
  <c r="AK60" i="7"/>
  <c r="AH60" i="7"/>
  <c r="W60" i="7"/>
  <c r="M60" i="7"/>
  <c r="J60" i="7"/>
  <c r="I60" i="7"/>
  <c r="H60" i="7"/>
  <c r="Y62" i="7" s="1"/>
  <c r="G60" i="7"/>
  <c r="F60" i="7"/>
  <c r="E60" i="7"/>
  <c r="D60" i="7"/>
  <c r="C60" i="7"/>
  <c r="Z58" i="7"/>
  <c r="AK57" i="7"/>
  <c r="AH57" i="7"/>
  <c r="AE57" i="7"/>
  <c r="M57" i="7"/>
  <c r="J57" i="7"/>
  <c r="I57" i="7"/>
  <c r="H57" i="7"/>
  <c r="X59" i="7" s="1"/>
  <c r="G57" i="7"/>
  <c r="F57" i="7"/>
  <c r="E57" i="7"/>
  <c r="D57" i="7"/>
  <c r="C57" i="7"/>
  <c r="Q56" i="7"/>
  <c r="Q55" i="7"/>
  <c r="AK54" i="7"/>
  <c r="AH54" i="7"/>
  <c r="Z54" i="7"/>
  <c r="Q54" i="7"/>
  <c r="M54" i="7"/>
  <c r="J54" i="7"/>
  <c r="I54" i="7"/>
  <c r="H54" i="7"/>
  <c r="W56" i="7" s="1"/>
  <c r="G54" i="7"/>
  <c r="F54" i="7"/>
  <c r="E54" i="7"/>
  <c r="D54" i="7"/>
  <c r="C54" i="7"/>
  <c r="X53" i="7"/>
  <c r="W53" i="7"/>
  <c r="U53" i="7"/>
  <c r="T53" i="7"/>
  <c r="Z52" i="7"/>
  <c r="X52" i="7"/>
  <c r="S52" i="7"/>
  <c r="R52" i="7"/>
  <c r="AK51" i="7"/>
  <c r="AH51" i="7"/>
  <c r="AB51" i="7"/>
  <c r="Z51" i="7"/>
  <c r="U51" i="7"/>
  <c r="T51" i="7"/>
  <c r="R51" i="7"/>
  <c r="Q51" i="7"/>
  <c r="M51" i="7"/>
  <c r="J51" i="7"/>
  <c r="I51" i="7"/>
  <c r="H51" i="7"/>
  <c r="V53" i="7" s="1"/>
  <c r="G51" i="7"/>
  <c r="F51" i="7"/>
  <c r="E51" i="7"/>
  <c r="D51" i="7"/>
  <c r="C51" i="7"/>
  <c r="W50" i="7"/>
  <c r="V50" i="7"/>
  <c r="Y49" i="7"/>
  <c r="R49" i="7"/>
  <c r="Q49" i="7"/>
  <c r="AK48" i="7"/>
  <c r="AH48" i="7"/>
  <c r="AB48" i="7"/>
  <c r="AA48" i="7"/>
  <c r="S48" i="7"/>
  <c r="M48" i="7"/>
  <c r="J48" i="7"/>
  <c r="I48" i="7"/>
  <c r="H48" i="7"/>
  <c r="U50" i="7" s="1"/>
  <c r="G48" i="7"/>
  <c r="F48" i="7"/>
  <c r="E48" i="7"/>
  <c r="D48" i="7"/>
  <c r="C48" i="7"/>
  <c r="Q46" i="7"/>
  <c r="AK45" i="7"/>
  <c r="AH45" i="7"/>
  <c r="M45" i="7"/>
  <c r="J45" i="7"/>
  <c r="I45" i="7"/>
  <c r="H45" i="7"/>
  <c r="T47" i="7" s="1"/>
  <c r="G45" i="7"/>
  <c r="F45" i="7"/>
  <c r="E45" i="7"/>
  <c r="D45" i="7"/>
  <c r="C45" i="7"/>
  <c r="X44" i="7"/>
  <c r="W44" i="7"/>
  <c r="R44" i="7"/>
  <c r="Z43" i="7"/>
  <c r="Y43" i="7"/>
  <c r="T43" i="7"/>
  <c r="Q43" i="7"/>
  <c r="AK42" i="7"/>
  <c r="AH42" i="7"/>
  <c r="AC42" i="7"/>
  <c r="Z42" i="7"/>
  <c r="Y42" i="7"/>
  <c r="T42" i="7"/>
  <c r="Q42" i="7"/>
  <c r="M42" i="7"/>
  <c r="J42" i="7"/>
  <c r="I42" i="7"/>
  <c r="H42" i="7"/>
  <c r="AA44" i="7" s="1"/>
  <c r="G42" i="7"/>
  <c r="F42" i="7"/>
  <c r="E42" i="7"/>
  <c r="D42" i="7"/>
  <c r="C42" i="7"/>
  <c r="AK39" i="7"/>
  <c r="AH39" i="7"/>
  <c r="M39" i="7"/>
  <c r="J39" i="7"/>
  <c r="I39" i="7"/>
  <c r="H39" i="7"/>
  <c r="S40" i="7" s="1"/>
  <c r="G39" i="7"/>
  <c r="F39" i="7"/>
  <c r="E39" i="7"/>
  <c r="D39" i="7"/>
  <c r="C39" i="7"/>
  <c r="AK36" i="7"/>
  <c r="AH36" i="7"/>
  <c r="M36" i="7"/>
  <c r="J36" i="7"/>
  <c r="I36" i="7"/>
  <c r="H36" i="7"/>
  <c r="Z37" i="7" s="1"/>
  <c r="G36" i="7"/>
  <c r="F36" i="7"/>
  <c r="E36" i="7"/>
  <c r="D36" i="7"/>
  <c r="C36" i="7"/>
  <c r="Q34" i="7"/>
  <c r="AK33" i="7"/>
  <c r="AH33" i="7"/>
  <c r="M33" i="7"/>
  <c r="J33" i="7"/>
  <c r="I33" i="7"/>
  <c r="H33" i="7"/>
  <c r="S35" i="7" s="1"/>
  <c r="G33" i="7"/>
  <c r="F33" i="7"/>
  <c r="E33" i="7"/>
  <c r="D33" i="7"/>
  <c r="C33" i="7"/>
  <c r="X31" i="7"/>
  <c r="AK30" i="7"/>
  <c r="AH30" i="7"/>
  <c r="U30" i="7"/>
  <c r="M30" i="7"/>
  <c r="J30" i="7"/>
  <c r="I30" i="7"/>
  <c r="H30" i="7"/>
  <c r="W32" i="7" s="1"/>
  <c r="G30" i="7"/>
  <c r="F30" i="7"/>
  <c r="E30" i="7"/>
  <c r="D30" i="7"/>
  <c r="C30" i="7"/>
  <c r="U29" i="7"/>
  <c r="X28" i="7"/>
  <c r="V28" i="7"/>
  <c r="AK27" i="7"/>
  <c r="AH27" i="7"/>
  <c r="X27" i="7"/>
  <c r="U27" i="7"/>
  <c r="M27" i="7"/>
  <c r="J27" i="7"/>
  <c r="I27" i="7"/>
  <c r="H27" i="7"/>
  <c r="R28" i="7" s="1"/>
  <c r="G27" i="7"/>
  <c r="F27" i="7"/>
  <c r="E27" i="7"/>
  <c r="D27" i="7"/>
  <c r="C27" i="7"/>
  <c r="AK24" i="7"/>
  <c r="AH24" i="7"/>
  <c r="M24" i="7"/>
  <c r="J24" i="7"/>
  <c r="I24" i="7"/>
  <c r="H24" i="7"/>
  <c r="V25" i="7" s="1"/>
  <c r="G24" i="7"/>
  <c r="F24" i="7"/>
  <c r="E24" i="7"/>
  <c r="D24" i="7"/>
  <c r="C24" i="7"/>
  <c r="W22" i="7"/>
  <c r="AK21" i="7"/>
  <c r="AH21" i="7"/>
  <c r="W21" i="7"/>
  <c r="M21" i="7"/>
  <c r="J21" i="7"/>
  <c r="I21" i="7"/>
  <c r="H21" i="7"/>
  <c r="V23" i="7" s="1"/>
  <c r="G21" i="7"/>
  <c r="F21" i="7"/>
  <c r="E21" i="7"/>
  <c r="D21" i="7"/>
  <c r="C21" i="7"/>
  <c r="U20" i="7"/>
  <c r="T19" i="7"/>
  <c r="AK18" i="7"/>
  <c r="AH18" i="7"/>
  <c r="Y18" i="7"/>
  <c r="M18" i="7"/>
  <c r="J18" i="7"/>
  <c r="I18" i="7"/>
  <c r="H18" i="7"/>
  <c r="V19" i="7" s="1"/>
  <c r="G18" i="7"/>
  <c r="F18" i="7"/>
  <c r="E18" i="7"/>
  <c r="D18" i="7"/>
  <c r="C18" i="7"/>
  <c r="AK15" i="7"/>
  <c r="AH15" i="7"/>
  <c r="M15" i="7"/>
  <c r="J15" i="7"/>
  <c r="I15" i="7"/>
  <c r="H15" i="7"/>
  <c r="Z17" i="7" s="1"/>
  <c r="G15" i="7"/>
  <c r="F15" i="7"/>
  <c r="E15" i="7"/>
  <c r="D15" i="7"/>
  <c r="C15" i="7"/>
  <c r="Z13" i="7"/>
  <c r="AK12" i="7"/>
  <c r="AH12" i="7"/>
  <c r="T12" i="7"/>
  <c r="M12" i="7"/>
  <c r="J12" i="7"/>
  <c r="I12" i="7"/>
  <c r="H12" i="7"/>
  <c r="AA14" i="7" s="1"/>
  <c r="G12" i="7"/>
  <c r="F12" i="7"/>
  <c r="E12" i="7"/>
  <c r="D12" i="7"/>
  <c r="C12" i="7"/>
  <c r="AK9" i="7"/>
  <c r="AH9" i="7"/>
  <c r="M9" i="7"/>
  <c r="J9" i="7"/>
  <c r="I9" i="7"/>
  <c r="H9" i="7"/>
  <c r="X11" i="7" s="1"/>
  <c r="G9" i="7"/>
  <c r="F9" i="7"/>
  <c r="E9" i="7"/>
  <c r="D9" i="7"/>
  <c r="C9" i="7"/>
  <c r="O68" i="6"/>
  <c r="N68" i="6"/>
  <c r="M68" i="6" s="1"/>
  <c r="Q68" i="6" s="1"/>
  <c r="N67" i="6"/>
  <c r="R66" i="6"/>
  <c r="S66" i="6" s="1"/>
  <c r="O66" i="6"/>
  <c r="N66" i="6"/>
  <c r="M66" i="6" s="1"/>
  <c r="Q66" i="6" s="1"/>
  <c r="D66" i="6"/>
  <c r="W66" i="6" s="1"/>
  <c r="C66" i="6"/>
  <c r="B66" i="6"/>
  <c r="N65" i="6"/>
  <c r="O64" i="6"/>
  <c r="N64" i="6"/>
  <c r="M64" i="6" s="1"/>
  <c r="Q64" i="6" s="1"/>
  <c r="W63" i="6"/>
  <c r="T63" i="6"/>
  <c r="O63" i="6"/>
  <c r="N63" i="6"/>
  <c r="R63" i="6" s="1"/>
  <c r="S63" i="6" s="1"/>
  <c r="V63" i="6" s="1"/>
  <c r="M63" i="6"/>
  <c r="Q63" i="6" s="1"/>
  <c r="D63" i="6"/>
  <c r="C63" i="6"/>
  <c r="B63" i="6"/>
  <c r="O62" i="6"/>
  <c r="N62" i="6"/>
  <c r="M62" i="6"/>
  <c r="Q62" i="6" s="1"/>
  <c r="N61" i="6"/>
  <c r="O60" i="6"/>
  <c r="N60" i="6"/>
  <c r="M60" i="6" s="1"/>
  <c r="Q60" i="6" s="1"/>
  <c r="D60" i="6"/>
  <c r="W60" i="6" s="1"/>
  <c r="C60" i="6"/>
  <c r="B60" i="6"/>
  <c r="N59" i="6"/>
  <c r="N58" i="6"/>
  <c r="O58" i="6" s="1"/>
  <c r="M58" i="6"/>
  <c r="Q58" i="6" s="1"/>
  <c r="N57" i="6"/>
  <c r="M57" i="6" s="1"/>
  <c r="Q57" i="6" s="1"/>
  <c r="D57" i="6"/>
  <c r="W57" i="6" s="1"/>
  <c r="C57" i="6"/>
  <c r="B57" i="6"/>
  <c r="N56" i="6"/>
  <c r="R54" i="6" s="1"/>
  <c r="S54" i="6" s="1"/>
  <c r="N55" i="6"/>
  <c r="O55" i="6" s="1"/>
  <c r="M55" i="6"/>
  <c r="Q55" i="6" s="1"/>
  <c r="N54" i="6"/>
  <c r="M54" i="6" s="1"/>
  <c r="Q54" i="6" s="1"/>
  <c r="D54" i="6"/>
  <c r="W54" i="6" s="1"/>
  <c r="C54" i="6"/>
  <c r="B54" i="6"/>
  <c r="N53" i="6"/>
  <c r="O53" i="6" s="1"/>
  <c r="M53" i="6"/>
  <c r="Q53" i="6" s="1"/>
  <c r="N52" i="6"/>
  <c r="O52" i="6" s="1"/>
  <c r="W51" i="6"/>
  <c r="N51" i="6"/>
  <c r="D51" i="6"/>
  <c r="C51" i="6"/>
  <c r="B51" i="6"/>
  <c r="N50" i="6"/>
  <c r="N49" i="6"/>
  <c r="M49" i="6" s="1"/>
  <c r="Q49" i="6" s="1"/>
  <c r="N48" i="6"/>
  <c r="D48" i="6"/>
  <c r="W48" i="6" s="1"/>
  <c r="C48" i="6"/>
  <c r="B48" i="6"/>
  <c r="N47" i="6"/>
  <c r="O47" i="6" s="1"/>
  <c r="O46" i="6"/>
  <c r="N46" i="6"/>
  <c r="M46" i="6" s="1"/>
  <c r="Q46" i="6" s="1"/>
  <c r="O45" i="6"/>
  <c r="N45" i="6"/>
  <c r="M45" i="6" s="1"/>
  <c r="Q45" i="6" s="1"/>
  <c r="D45" i="6"/>
  <c r="W45" i="6" s="1"/>
  <c r="C45" i="6"/>
  <c r="B45" i="6"/>
  <c r="N44" i="6"/>
  <c r="O44" i="6" s="1"/>
  <c r="M44" i="6"/>
  <c r="Q44" i="6" s="1"/>
  <c r="N43" i="6"/>
  <c r="O43" i="6" s="1"/>
  <c r="M43" i="6"/>
  <c r="Q43" i="6" s="1"/>
  <c r="R42" i="6"/>
  <c r="S42" i="6" s="1"/>
  <c r="Q42" i="6"/>
  <c r="N42" i="6"/>
  <c r="M42" i="6" s="1"/>
  <c r="D42" i="6"/>
  <c r="W42" i="6" s="1"/>
  <c r="C42" i="6"/>
  <c r="B42" i="6"/>
  <c r="N41" i="6"/>
  <c r="M41" i="6" s="1"/>
  <c r="Q41" i="6" s="1"/>
  <c r="N40" i="6"/>
  <c r="W39" i="6"/>
  <c r="N39" i="6"/>
  <c r="D39" i="6"/>
  <c r="C39" i="6"/>
  <c r="B39" i="6"/>
  <c r="O38" i="6"/>
  <c r="N38" i="6"/>
  <c r="M38" i="6"/>
  <c r="Q38" i="6" s="1"/>
  <c r="Q37" i="6"/>
  <c r="N37" i="6"/>
  <c r="O37" i="6" s="1"/>
  <c r="M37" i="6"/>
  <c r="N36" i="6"/>
  <c r="D36" i="6"/>
  <c r="W36" i="6" s="1"/>
  <c r="C36" i="6"/>
  <c r="B36" i="6"/>
  <c r="O35" i="6"/>
  <c r="N35" i="6"/>
  <c r="M35" i="6" s="1"/>
  <c r="Q35" i="6" s="1"/>
  <c r="N34" i="6"/>
  <c r="O34" i="6" s="1"/>
  <c r="M34" i="6"/>
  <c r="Q34" i="6" s="1"/>
  <c r="W33" i="6"/>
  <c r="O33" i="6"/>
  <c r="N33" i="6"/>
  <c r="M33" i="6" s="1"/>
  <c r="Q33" i="6" s="1"/>
  <c r="D33" i="6"/>
  <c r="C33" i="6"/>
  <c r="B33" i="6"/>
  <c r="O32" i="6"/>
  <c r="N32" i="6"/>
  <c r="M32" i="6"/>
  <c r="Q32" i="6" s="1"/>
  <c r="N31" i="6"/>
  <c r="M31" i="6" s="1"/>
  <c r="Q31" i="6" s="1"/>
  <c r="O30" i="6"/>
  <c r="N30" i="6"/>
  <c r="M30" i="6" s="1"/>
  <c r="Q30" i="6" s="1"/>
  <c r="D30" i="6"/>
  <c r="W30" i="6" s="1"/>
  <c r="C30" i="6"/>
  <c r="B30" i="6"/>
  <c r="O29" i="6"/>
  <c r="N29" i="6"/>
  <c r="M29" i="6" s="1"/>
  <c r="Q29" i="6" s="1"/>
  <c r="O28" i="6"/>
  <c r="N28" i="6"/>
  <c r="M28" i="6" s="1"/>
  <c r="Q28" i="6" s="1"/>
  <c r="N27" i="6"/>
  <c r="R27" i="6" s="1"/>
  <c r="S27" i="6" s="1"/>
  <c r="D27" i="6"/>
  <c r="W27" i="6" s="1"/>
  <c r="C27" i="6"/>
  <c r="B27" i="6"/>
  <c r="O26" i="6"/>
  <c r="N26" i="6"/>
  <c r="M26" i="6" s="1"/>
  <c r="Q26" i="6" s="1"/>
  <c r="Q25" i="6"/>
  <c r="O25" i="6"/>
  <c r="N25" i="6"/>
  <c r="M25" i="6" s="1"/>
  <c r="O24" i="6"/>
  <c r="N24" i="6"/>
  <c r="M24" i="6" s="1"/>
  <c r="Q24" i="6" s="1"/>
  <c r="D24" i="6"/>
  <c r="W24" i="6" s="1"/>
  <c r="C24" i="6"/>
  <c r="B24" i="6"/>
  <c r="O23" i="6"/>
  <c r="N23" i="6"/>
  <c r="M23" i="6"/>
  <c r="Q23" i="6" s="1"/>
  <c r="N22" i="6"/>
  <c r="O22" i="6" s="1"/>
  <c r="M22" i="6"/>
  <c r="Q22" i="6" s="1"/>
  <c r="Q21" i="6"/>
  <c r="N21" i="6"/>
  <c r="R21" i="6" s="1"/>
  <c r="S21" i="6" s="1"/>
  <c r="M21" i="6"/>
  <c r="D21" i="6"/>
  <c r="W21" i="6" s="1"/>
  <c r="C21" i="6"/>
  <c r="B21" i="6"/>
  <c r="N20" i="6"/>
  <c r="O20" i="6" s="1"/>
  <c r="N19" i="6"/>
  <c r="M19" i="6" s="1"/>
  <c r="Q19" i="6" s="1"/>
  <c r="N18" i="6"/>
  <c r="M18" i="6" s="1"/>
  <c r="Q18" i="6" s="1"/>
  <c r="D18" i="6"/>
  <c r="W18" i="6" s="1"/>
  <c r="C18" i="6"/>
  <c r="B18" i="6"/>
  <c r="Q17" i="6"/>
  <c r="N17" i="6"/>
  <c r="O17" i="6" s="1"/>
  <c r="M17" i="6"/>
  <c r="O16" i="6"/>
  <c r="N16" i="6"/>
  <c r="M16" i="6" s="1"/>
  <c r="Q16" i="6" s="1"/>
  <c r="N15" i="6"/>
  <c r="R15" i="6" s="1"/>
  <c r="S15" i="6" s="1"/>
  <c r="D15" i="6"/>
  <c r="W15" i="6" s="1"/>
  <c r="C15" i="6"/>
  <c r="B15" i="6"/>
  <c r="N14" i="6"/>
  <c r="O14" i="6" s="1"/>
  <c r="N13" i="6"/>
  <c r="M13" i="6" s="1"/>
  <c r="Q13" i="6" s="1"/>
  <c r="O12" i="6"/>
  <c r="N12" i="6"/>
  <c r="M12" i="6" s="1"/>
  <c r="Q12" i="6" s="1"/>
  <c r="D12" i="6"/>
  <c r="W12" i="6" s="1"/>
  <c r="C12" i="6"/>
  <c r="B12" i="6"/>
  <c r="O11" i="6"/>
  <c r="N11" i="6"/>
  <c r="M11" i="6" s="1"/>
  <c r="Q11" i="6" s="1"/>
  <c r="N10" i="6"/>
  <c r="O10" i="6" s="1"/>
  <c r="N9" i="6"/>
  <c r="R9" i="6" s="1"/>
  <c r="S9" i="6" s="1"/>
  <c r="D9" i="6"/>
  <c r="W9" i="6" s="1"/>
  <c r="C9" i="6"/>
  <c r="B9" i="6"/>
  <c r="R68" i="5"/>
  <c r="J68" i="5"/>
  <c r="T68" i="5" s="1"/>
  <c r="V68" i="5" s="1"/>
  <c r="H68" i="5"/>
  <c r="T67" i="5"/>
  <c r="V67" i="5" s="1"/>
  <c r="S67" i="5"/>
  <c r="U67" i="5" s="1"/>
  <c r="R67" i="5"/>
  <c r="J67" i="5"/>
  <c r="H67" i="5"/>
  <c r="R66" i="5"/>
  <c r="J66" i="5"/>
  <c r="T66" i="5" s="1"/>
  <c r="V66" i="5" s="1"/>
  <c r="H66" i="5"/>
  <c r="D66" i="5"/>
  <c r="C66" i="5"/>
  <c r="B66" i="5"/>
  <c r="T65" i="5"/>
  <c r="V65" i="5" s="1"/>
  <c r="S65" i="5"/>
  <c r="U65" i="5" s="1"/>
  <c r="R65" i="5"/>
  <c r="J65" i="5"/>
  <c r="H65" i="5"/>
  <c r="R64" i="5"/>
  <c r="J64" i="5"/>
  <c r="T64" i="5" s="1"/>
  <c r="V64" i="5" s="1"/>
  <c r="H64" i="5"/>
  <c r="S63" i="5"/>
  <c r="U63" i="5" s="1"/>
  <c r="R63" i="5"/>
  <c r="J63" i="5"/>
  <c r="T63" i="5" s="1"/>
  <c r="V63" i="5" s="1"/>
  <c r="H63" i="5"/>
  <c r="D63" i="5"/>
  <c r="C63" i="5"/>
  <c r="B63" i="5"/>
  <c r="T62" i="5"/>
  <c r="V62" i="5" s="1"/>
  <c r="R62" i="5"/>
  <c r="J62" i="5"/>
  <c r="S62" i="5" s="1"/>
  <c r="U62" i="5" s="1"/>
  <c r="H62" i="5"/>
  <c r="R61" i="5"/>
  <c r="J61" i="5"/>
  <c r="T61" i="5" s="1"/>
  <c r="V61" i="5" s="1"/>
  <c r="H61" i="5"/>
  <c r="V60" i="5"/>
  <c r="U60" i="5"/>
  <c r="S60" i="5"/>
  <c r="R60" i="5"/>
  <c r="J60" i="5"/>
  <c r="T60" i="5" s="1"/>
  <c r="H60" i="5"/>
  <c r="D60" i="5"/>
  <c r="C60" i="5"/>
  <c r="B60" i="5"/>
  <c r="R59" i="5"/>
  <c r="J59" i="5"/>
  <c r="T59" i="5" s="1"/>
  <c r="V59" i="5" s="1"/>
  <c r="H59" i="5"/>
  <c r="T58" i="5"/>
  <c r="V58" i="5" s="1"/>
  <c r="S58" i="5"/>
  <c r="U58" i="5" s="1"/>
  <c r="R58" i="5"/>
  <c r="J58" i="5"/>
  <c r="H58" i="5"/>
  <c r="R57" i="5"/>
  <c r="J57" i="5"/>
  <c r="T57" i="5" s="1"/>
  <c r="V57" i="5" s="1"/>
  <c r="H57" i="5"/>
  <c r="D57" i="5"/>
  <c r="C57" i="5"/>
  <c r="B57" i="5"/>
  <c r="R56" i="5"/>
  <c r="J56" i="5"/>
  <c r="T56" i="5" s="1"/>
  <c r="V56" i="5" s="1"/>
  <c r="H56" i="5"/>
  <c r="T55" i="5"/>
  <c r="V55" i="5" s="1"/>
  <c r="R55" i="5"/>
  <c r="J55" i="5"/>
  <c r="S55" i="5" s="1"/>
  <c r="U55" i="5" s="1"/>
  <c r="H55" i="5"/>
  <c r="R54" i="5"/>
  <c r="J54" i="5"/>
  <c r="T54" i="5" s="1"/>
  <c r="V54" i="5" s="1"/>
  <c r="H54" i="5"/>
  <c r="D54" i="5"/>
  <c r="C54" i="5"/>
  <c r="B54" i="5"/>
  <c r="S53" i="5"/>
  <c r="U53" i="5" s="1"/>
  <c r="R53" i="5"/>
  <c r="J53" i="5"/>
  <c r="T53" i="5" s="1"/>
  <c r="V53" i="5" s="1"/>
  <c r="H53" i="5"/>
  <c r="R52" i="5"/>
  <c r="J52" i="5"/>
  <c r="T52" i="5" s="1"/>
  <c r="V52" i="5" s="1"/>
  <c r="H52" i="5"/>
  <c r="V51" i="5"/>
  <c r="S51" i="5"/>
  <c r="U51" i="5" s="1"/>
  <c r="R51" i="5"/>
  <c r="J51" i="5"/>
  <c r="T51" i="5" s="1"/>
  <c r="H51" i="5"/>
  <c r="D51" i="5"/>
  <c r="C51" i="5"/>
  <c r="B51" i="5"/>
  <c r="T50" i="5"/>
  <c r="V50" i="5" s="1"/>
  <c r="S50" i="5"/>
  <c r="U50" i="5" s="1"/>
  <c r="R50" i="5"/>
  <c r="J50" i="5"/>
  <c r="H50" i="5"/>
  <c r="R49" i="5"/>
  <c r="J49" i="5"/>
  <c r="T49" i="5" s="1"/>
  <c r="V49" i="5" s="1"/>
  <c r="H49" i="5"/>
  <c r="R48" i="5"/>
  <c r="J48" i="5"/>
  <c r="T48" i="5" s="1"/>
  <c r="V48" i="5" s="1"/>
  <c r="H48" i="5"/>
  <c r="D48" i="5"/>
  <c r="C48" i="5"/>
  <c r="B48" i="5"/>
  <c r="R47" i="5"/>
  <c r="J47" i="5"/>
  <c r="T47" i="5" s="1"/>
  <c r="V47" i="5" s="1"/>
  <c r="H47" i="5"/>
  <c r="S46" i="5"/>
  <c r="U46" i="5" s="1"/>
  <c r="R46" i="5"/>
  <c r="J46" i="5"/>
  <c r="T46" i="5" s="1"/>
  <c r="V46" i="5" s="1"/>
  <c r="H46" i="5"/>
  <c r="V45" i="5"/>
  <c r="R45" i="5"/>
  <c r="J45" i="5"/>
  <c r="T45" i="5" s="1"/>
  <c r="H45" i="5"/>
  <c r="D45" i="5"/>
  <c r="C45" i="5"/>
  <c r="B45" i="5"/>
  <c r="R44" i="5"/>
  <c r="J44" i="5"/>
  <c r="T44" i="5" s="1"/>
  <c r="V44" i="5" s="1"/>
  <c r="H44" i="5"/>
  <c r="T43" i="5"/>
  <c r="V43" i="5" s="1"/>
  <c r="S43" i="5"/>
  <c r="U43" i="5" s="1"/>
  <c r="R43" i="5"/>
  <c r="J43" i="5"/>
  <c r="H43" i="5"/>
  <c r="R42" i="5"/>
  <c r="J42" i="5"/>
  <c r="T42" i="5" s="1"/>
  <c r="V42" i="5" s="1"/>
  <c r="H42" i="5"/>
  <c r="D42" i="5"/>
  <c r="C42" i="5"/>
  <c r="B42" i="5"/>
  <c r="T41" i="5"/>
  <c r="V41" i="5" s="1"/>
  <c r="S41" i="5"/>
  <c r="U41" i="5" s="1"/>
  <c r="R41" i="5"/>
  <c r="J41" i="5"/>
  <c r="H41" i="5"/>
  <c r="R40" i="5"/>
  <c r="J40" i="5"/>
  <c r="T40" i="5" s="1"/>
  <c r="V40" i="5" s="1"/>
  <c r="H40" i="5"/>
  <c r="S39" i="5"/>
  <c r="U39" i="5" s="1"/>
  <c r="R39" i="5"/>
  <c r="J39" i="5"/>
  <c r="T39" i="5" s="1"/>
  <c r="V39" i="5" s="1"/>
  <c r="H39" i="5"/>
  <c r="D39" i="5"/>
  <c r="C39" i="5"/>
  <c r="B39" i="5"/>
  <c r="T38" i="5"/>
  <c r="V38" i="5" s="1"/>
  <c r="R38" i="5"/>
  <c r="J38" i="5"/>
  <c r="S38" i="5" s="1"/>
  <c r="U38" i="5" s="1"/>
  <c r="H38" i="5"/>
  <c r="V37" i="5"/>
  <c r="T37" i="5"/>
  <c r="R37" i="5"/>
  <c r="J37" i="5"/>
  <c r="S37" i="5" s="1"/>
  <c r="U37" i="5" s="1"/>
  <c r="H37" i="5"/>
  <c r="S36" i="5"/>
  <c r="U36" i="5" s="1"/>
  <c r="R36" i="5"/>
  <c r="J36" i="5"/>
  <c r="T36" i="5" s="1"/>
  <c r="V36" i="5" s="1"/>
  <c r="H36" i="5"/>
  <c r="D36" i="5"/>
  <c r="C36" i="5"/>
  <c r="B36" i="5"/>
  <c r="R35" i="5"/>
  <c r="J35" i="5"/>
  <c r="T35" i="5" s="1"/>
  <c r="V35" i="5" s="1"/>
  <c r="H35" i="5"/>
  <c r="T34" i="5"/>
  <c r="V34" i="5" s="1"/>
  <c r="S34" i="5"/>
  <c r="U34" i="5" s="1"/>
  <c r="R34" i="5"/>
  <c r="J34" i="5"/>
  <c r="H34" i="5"/>
  <c r="T33" i="5"/>
  <c r="V33" i="5" s="1"/>
  <c r="R33" i="5"/>
  <c r="J33" i="5"/>
  <c r="S33" i="5" s="1"/>
  <c r="U33" i="5" s="1"/>
  <c r="H33" i="5"/>
  <c r="D33" i="5"/>
  <c r="C33" i="5"/>
  <c r="B33" i="5"/>
  <c r="R32" i="5"/>
  <c r="J32" i="5"/>
  <c r="T32" i="5" s="1"/>
  <c r="V32" i="5" s="1"/>
  <c r="AE30" i="7" s="1"/>
  <c r="AD30" i="7" s="1"/>
  <c r="H32" i="5"/>
  <c r="Q32" i="7" s="1"/>
  <c r="T31" i="5"/>
  <c r="V31" i="5" s="1"/>
  <c r="S31" i="5"/>
  <c r="U31" i="5" s="1"/>
  <c r="R31" i="5"/>
  <c r="AA31" i="7" s="1"/>
  <c r="J31" i="5"/>
  <c r="S31" i="7" s="1"/>
  <c r="H31" i="5"/>
  <c r="Q31" i="7" s="1"/>
  <c r="T30" i="5"/>
  <c r="V30" i="5" s="1"/>
  <c r="R30" i="5"/>
  <c r="AA30" i="7" s="1"/>
  <c r="J30" i="5"/>
  <c r="S30" i="7" s="1"/>
  <c r="H30" i="5"/>
  <c r="Q30" i="7" s="1"/>
  <c r="D30" i="5"/>
  <c r="C30" i="5"/>
  <c r="R29" i="5"/>
  <c r="AA29" i="7" s="1"/>
  <c r="J29" i="5"/>
  <c r="T29" i="5" s="1"/>
  <c r="V29" i="5" s="1"/>
  <c r="H29" i="5"/>
  <c r="Q29" i="7" s="1"/>
  <c r="T28" i="5"/>
  <c r="V28" i="5" s="1"/>
  <c r="S28" i="5"/>
  <c r="U28" i="5" s="1"/>
  <c r="R28" i="5"/>
  <c r="AA28" i="7" s="1"/>
  <c r="J28" i="5"/>
  <c r="H28" i="5"/>
  <c r="R27" i="5"/>
  <c r="J27" i="5"/>
  <c r="T27" i="5" s="1"/>
  <c r="V27" i="5" s="1"/>
  <c r="H27" i="5"/>
  <c r="D27" i="5"/>
  <c r="C27" i="5"/>
  <c r="R26" i="5"/>
  <c r="J26" i="5"/>
  <c r="T26" i="5" s="1"/>
  <c r="V26" i="5" s="1"/>
  <c r="H26" i="5"/>
  <c r="T25" i="5"/>
  <c r="V25" i="5" s="1"/>
  <c r="S25" i="5"/>
  <c r="U25" i="5" s="1"/>
  <c r="R25" i="5"/>
  <c r="J25" i="5"/>
  <c r="H25" i="5"/>
  <c r="R24" i="5"/>
  <c r="J24" i="5"/>
  <c r="T24" i="5" s="1"/>
  <c r="V24" i="5" s="1"/>
  <c r="H24" i="5"/>
  <c r="D24" i="5"/>
  <c r="C24" i="5"/>
  <c r="R23" i="5"/>
  <c r="J23" i="5"/>
  <c r="T23" i="5" s="1"/>
  <c r="V23" i="5" s="1"/>
  <c r="H23" i="5"/>
  <c r="Q23" i="7" s="1"/>
  <c r="T22" i="5"/>
  <c r="V22" i="5" s="1"/>
  <c r="R22" i="5"/>
  <c r="J22" i="5"/>
  <c r="H22" i="5"/>
  <c r="R21" i="5"/>
  <c r="J21" i="5"/>
  <c r="H21" i="5"/>
  <c r="Q21" i="7" s="1"/>
  <c r="D21" i="5"/>
  <c r="C21" i="5"/>
  <c r="R20" i="5"/>
  <c r="AA20" i="7" s="1"/>
  <c r="J20" i="5"/>
  <c r="S20" i="7" s="1"/>
  <c r="H20" i="5"/>
  <c r="Q20" i="7" s="1"/>
  <c r="T19" i="5"/>
  <c r="V19" i="5" s="1"/>
  <c r="S19" i="5"/>
  <c r="U19" i="5" s="1"/>
  <c r="R19" i="5"/>
  <c r="J19" i="5"/>
  <c r="H19" i="5"/>
  <c r="R18" i="5"/>
  <c r="AA18" i="7" s="1"/>
  <c r="J18" i="5"/>
  <c r="S18" i="7" s="1"/>
  <c r="H18" i="5"/>
  <c r="Q18" i="7" s="1"/>
  <c r="D18" i="5"/>
  <c r="C18" i="5"/>
  <c r="R17" i="5"/>
  <c r="AA17" i="7" s="1"/>
  <c r="J17" i="5"/>
  <c r="S17" i="7" s="1"/>
  <c r="H17" i="5"/>
  <c r="S16" i="5"/>
  <c r="U16" i="5" s="1"/>
  <c r="R16" i="5"/>
  <c r="AA16" i="7" s="1"/>
  <c r="J16" i="5"/>
  <c r="S16" i="7" s="1"/>
  <c r="H16" i="5"/>
  <c r="R15" i="5"/>
  <c r="J15" i="5"/>
  <c r="T15" i="5" s="1"/>
  <c r="V15" i="5" s="1"/>
  <c r="H15" i="5"/>
  <c r="Q15" i="7" s="1"/>
  <c r="D15" i="5"/>
  <c r="C15" i="5"/>
  <c r="R14" i="5"/>
  <c r="J14" i="5"/>
  <c r="T14" i="5" s="1"/>
  <c r="V14" i="5" s="1"/>
  <c r="H14" i="5"/>
  <c r="T13" i="5"/>
  <c r="V13" i="5" s="1"/>
  <c r="S13" i="5"/>
  <c r="U13" i="5" s="1"/>
  <c r="R13" i="5"/>
  <c r="J13" i="5"/>
  <c r="H13" i="5"/>
  <c r="R12" i="5"/>
  <c r="J12" i="5"/>
  <c r="T12" i="5" s="1"/>
  <c r="V12" i="5" s="1"/>
  <c r="H12" i="5"/>
  <c r="D12" i="5"/>
  <c r="C12" i="5"/>
  <c r="R11" i="5"/>
  <c r="J11" i="5"/>
  <c r="T11" i="5" s="1"/>
  <c r="V11" i="5" s="1"/>
  <c r="H11" i="5"/>
  <c r="T10" i="5"/>
  <c r="V10" i="5" s="1"/>
  <c r="S10" i="5"/>
  <c r="U10" i="5" s="1"/>
  <c r="R10" i="5"/>
  <c r="J10" i="5"/>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F30" i="4"/>
  <c r="E30" i="4"/>
  <c r="D30" i="4"/>
  <c r="C30" i="4"/>
  <c r="J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Z57" i="3"/>
  <c r="Y57" i="3"/>
  <c r="E57" i="3"/>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Z33" i="3"/>
  <c r="Y33" i="3"/>
  <c r="E33" i="3"/>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D9" i="3"/>
  <c r="C9" i="3"/>
  <c r="B9" i="3"/>
  <c r="U66" i="2"/>
  <c r="O66" i="2"/>
  <c r="O66" i="7" s="1"/>
  <c r="N66" i="2"/>
  <c r="N66" i="7" s="1"/>
  <c r="K66" i="2"/>
  <c r="K66" i="7" s="1"/>
  <c r="B66" i="2"/>
  <c r="U63" i="2"/>
  <c r="N63" i="2"/>
  <c r="N63" i="7" s="1"/>
  <c r="K63" i="2"/>
  <c r="K63" i="7" s="1"/>
  <c r="B63" i="2"/>
  <c r="U60" i="2"/>
  <c r="N60" i="2"/>
  <c r="N60" i="7" s="1"/>
  <c r="L60" i="2"/>
  <c r="L60" i="7" s="1"/>
  <c r="K60" i="2"/>
  <c r="K60" i="7" s="1"/>
  <c r="B60" i="2"/>
  <c r="U57" i="2"/>
  <c r="P57" i="2"/>
  <c r="P57" i="7" s="1"/>
  <c r="N57" i="2"/>
  <c r="N57" i="7" s="1"/>
  <c r="K57" i="2"/>
  <c r="K57" i="7" s="1"/>
  <c r="B57" i="2"/>
  <c r="U54" i="2"/>
  <c r="N54" i="2"/>
  <c r="N54" i="7" s="1"/>
  <c r="K54" i="2"/>
  <c r="K54" i="7" s="1"/>
  <c r="B54" i="2"/>
  <c r="U51" i="2"/>
  <c r="O51" i="2"/>
  <c r="O51" i="7" s="1"/>
  <c r="N51" i="2"/>
  <c r="N51" i="7" s="1"/>
  <c r="K51" i="2"/>
  <c r="K51" i="7" s="1"/>
  <c r="B51" i="2"/>
  <c r="U48" i="2"/>
  <c r="N48" i="2"/>
  <c r="N48" i="7" s="1"/>
  <c r="K48" i="2"/>
  <c r="K48" i="7" s="1"/>
  <c r="B48" i="2"/>
  <c r="U45" i="2"/>
  <c r="N45" i="2"/>
  <c r="N45" i="7" s="1"/>
  <c r="L45" i="2"/>
  <c r="L45" i="7" s="1"/>
  <c r="K45" i="2"/>
  <c r="K45" i="7" s="1"/>
  <c r="B45" i="2"/>
  <c r="U42" i="2"/>
  <c r="O42" i="2"/>
  <c r="O42" i="7" s="1"/>
  <c r="N42" i="2"/>
  <c r="N42" i="7" s="1"/>
  <c r="K42" i="2"/>
  <c r="K42" i="7" s="1"/>
  <c r="B42" i="2"/>
  <c r="U39" i="2"/>
  <c r="O39" i="2"/>
  <c r="O39" i="7" s="1"/>
  <c r="N39" i="2"/>
  <c r="N39" i="7" s="1"/>
  <c r="K39" i="2"/>
  <c r="K39" i="7" s="1"/>
  <c r="B39" i="2"/>
  <c r="U36" i="2"/>
  <c r="N36" i="2"/>
  <c r="N36" i="7" s="1"/>
  <c r="L36" i="2"/>
  <c r="L36" i="7" s="1"/>
  <c r="K36" i="2"/>
  <c r="K36" i="7" s="1"/>
  <c r="B36" i="2"/>
  <c r="U33" i="2"/>
  <c r="P33" i="2"/>
  <c r="P33" i="7" s="1"/>
  <c r="N33" i="2"/>
  <c r="N33" i="7" s="1"/>
  <c r="K33" i="2"/>
  <c r="K33" i="7" s="1"/>
  <c r="B33" i="2"/>
  <c r="U30" i="2"/>
  <c r="N30" i="2"/>
  <c r="N30" i="7" s="1"/>
  <c r="K30" i="2"/>
  <c r="K30" i="7" s="1"/>
  <c r="B30" i="2"/>
  <c r="B30" i="5" s="1"/>
  <c r="U27" i="2"/>
  <c r="N27" i="2"/>
  <c r="N27" i="7" s="1"/>
  <c r="K27" i="2"/>
  <c r="K27" i="7" s="1"/>
  <c r="B27" i="2"/>
  <c r="B27" i="5" s="1"/>
  <c r="U24" i="2"/>
  <c r="N24" i="2"/>
  <c r="N24" i="7" s="1"/>
  <c r="K24" i="2"/>
  <c r="K24" i="7" s="1"/>
  <c r="B24" i="2"/>
  <c r="B24" i="5" s="1"/>
  <c r="U21" i="2"/>
  <c r="N21" i="2"/>
  <c r="N21" i="7" s="1"/>
  <c r="K21" i="2"/>
  <c r="K21" i="7" s="1"/>
  <c r="B21" i="2"/>
  <c r="B21" i="5" s="1"/>
  <c r="U18" i="2"/>
  <c r="N18" i="2"/>
  <c r="N18" i="7" s="1"/>
  <c r="K18" i="2"/>
  <c r="K18" i="7" s="1"/>
  <c r="B18" i="2"/>
  <c r="B18" i="5" s="1"/>
  <c r="U15" i="2"/>
  <c r="N15" i="2"/>
  <c r="N15" i="7" s="1"/>
  <c r="K15" i="2"/>
  <c r="K15" i="7" s="1"/>
  <c r="B15" i="2"/>
  <c r="B15" i="8" s="1"/>
  <c r="B15" i="9" s="1"/>
  <c r="U12" i="2"/>
  <c r="N12" i="2"/>
  <c r="N12" i="7" s="1"/>
  <c r="K12" i="2"/>
  <c r="K12" i="7" s="1"/>
  <c r="B12" i="2"/>
  <c r="B12" i="5" s="1"/>
  <c r="U9" i="2"/>
  <c r="N9" i="2"/>
  <c r="N9" i="7" s="1"/>
  <c r="K9" i="2"/>
  <c r="K9" i="7" s="1"/>
  <c r="B9" i="2"/>
  <c r="B9" i="5" s="1"/>
  <c r="C10" i="1"/>
  <c r="I8" i="1"/>
  <c r="C8" i="1"/>
  <c r="T16" i="5" l="1"/>
  <c r="V16" i="5" s="1"/>
  <c r="S12" i="5"/>
  <c r="U12" i="5" s="1"/>
  <c r="S9" i="5"/>
  <c r="U9" i="5" s="1"/>
  <c r="O63" i="2"/>
  <c r="O63" i="7" s="1"/>
  <c r="Y14" i="7"/>
  <c r="R27" i="7"/>
  <c r="Z32" i="7"/>
  <c r="Z35" i="7"/>
  <c r="X38" i="7"/>
  <c r="S42" i="7"/>
  <c r="AB42" i="7"/>
  <c r="AF42" i="7" s="1"/>
  <c r="S43" i="7"/>
  <c r="Q44" i="7"/>
  <c r="Z44" i="7"/>
  <c r="T48" i="7"/>
  <c r="Z49" i="7"/>
  <c r="Y51" i="7"/>
  <c r="W52" i="7"/>
  <c r="Y54" i="7"/>
  <c r="AA55" i="7"/>
  <c r="Z56" i="7"/>
  <c r="AD57" i="7"/>
  <c r="Y58" i="7"/>
  <c r="U66" i="7"/>
  <c r="AE66" i="7"/>
  <c r="Y67" i="7"/>
  <c r="V66" i="7"/>
  <c r="L39" i="2"/>
  <c r="L39" i="7" s="1"/>
  <c r="X12" i="7"/>
  <c r="X15" i="7"/>
  <c r="W23" i="7"/>
  <c r="V30" i="7"/>
  <c r="S33" i="7"/>
  <c r="T34" i="7"/>
  <c r="U36" i="7"/>
  <c r="U42" i="7"/>
  <c r="AD42" i="7"/>
  <c r="U43" i="7"/>
  <c r="T44" i="7"/>
  <c r="R45" i="7"/>
  <c r="X46" i="7"/>
  <c r="R54" i="7"/>
  <c r="AA54" i="7"/>
  <c r="S55" i="7"/>
  <c r="R56" i="7"/>
  <c r="S57" i="7"/>
  <c r="Q59" i="7"/>
  <c r="AE60" i="7"/>
  <c r="W66" i="7"/>
  <c r="R68" i="7"/>
  <c r="L48" i="2"/>
  <c r="L48" i="7" s="1"/>
  <c r="L57" i="2"/>
  <c r="L57" i="7" s="1"/>
  <c r="W19" i="7"/>
  <c r="Y23" i="7"/>
  <c r="T33" i="7"/>
  <c r="V34" i="7"/>
  <c r="Y36" i="7"/>
  <c r="V42" i="7"/>
  <c r="AE42" i="7"/>
  <c r="W43" i="7"/>
  <c r="U44" i="7"/>
  <c r="S45" i="7"/>
  <c r="Y46" i="7"/>
  <c r="AC51" i="7"/>
  <c r="AA52" i="7"/>
  <c r="S54" i="7"/>
  <c r="AB54" i="7"/>
  <c r="AF54" i="7" s="1"/>
  <c r="T55" i="7"/>
  <c r="T56" i="7"/>
  <c r="T57" i="7"/>
  <c r="R59" i="7"/>
  <c r="Y66" i="7"/>
  <c r="Q67" i="7"/>
  <c r="T68" i="7"/>
  <c r="X33" i="7"/>
  <c r="Y34" i="7"/>
  <c r="W42" i="7"/>
  <c r="X43" i="7"/>
  <c r="V44" i="7"/>
  <c r="W45" i="7"/>
  <c r="U47" i="7"/>
  <c r="T54" i="7"/>
  <c r="AC54" i="7"/>
  <c r="U55" i="7"/>
  <c r="U56" i="7"/>
  <c r="V57" i="7"/>
  <c r="Q58" i="7"/>
  <c r="V59" i="7"/>
  <c r="Z66" i="7"/>
  <c r="T67" i="7"/>
  <c r="U68" i="7"/>
  <c r="U13" i="7"/>
  <c r="X16" i="7"/>
  <c r="U31" i="7"/>
  <c r="AB33" i="7"/>
  <c r="R35" i="7"/>
  <c r="Z45" i="7"/>
  <c r="V47" i="7"/>
  <c r="U54" i="7"/>
  <c r="AD54" i="7"/>
  <c r="W55" i="7"/>
  <c r="V56" i="7"/>
  <c r="W57" i="7"/>
  <c r="R58" i="7"/>
  <c r="W59" i="7"/>
  <c r="U61" i="7"/>
  <c r="Q66" i="7"/>
  <c r="AA66" i="7"/>
  <c r="U67" i="7"/>
  <c r="V68" i="7"/>
  <c r="O54" i="2"/>
  <c r="O54" i="7" s="1"/>
  <c r="L63" i="2"/>
  <c r="L63" i="7" s="1"/>
  <c r="AE33" i="7"/>
  <c r="V35" i="7"/>
  <c r="S37" i="7"/>
  <c r="AA45" i="7"/>
  <c r="V54" i="7"/>
  <c r="AE54" i="7"/>
  <c r="X55" i="7"/>
  <c r="X56" i="7"/>
  <c r="AA57" i="7"/>
  <c r="T58" i="7"/>
  <c r="Y59" i="7"/>
  <c r="R62" i="7"/>
  <c r="R66" i="7"/>
  <c r="AC66" i="7"/>
  <c r="W67" i="7"/>
  <c r="Y68" i="7"/>
  <c r="Q68" i="7"/>
  <c r="O45" i="2"/>
  <c r="O45" i="7" s="1"/>
  <c r="P54" i="2"/>
  <c r="P54" i="7" s="1"/>
  <c r="S14" i="7"/>
  <c r="X32" i="7"/>
  <c r="Y35" i="7"/>
  <c r="R38" i="7"/>
  <c r="R42" i="7"/>
  <c r="AA42" i="7"/>
  <c r="R43" i="7"/>
  <c r="AA43" i="7"/>
  <c r="Y44" i="7"/>
  <c r="W54" i="7"/>
  <c r="Y55" i="7"/>
  <c r="Y56" i="7"/>
  <c r="AB57" i="7"/>
  <c r="U58" i="7"/>
  <c r="Z59" i="7"/>
  <c r="Z62" i="7"/>
  <c r="S66" i="7"/>
  <c r="AD66" i="7"/>
  <c r="X67" i="7"/>
  <c r="Z68" i="7"/>
  <c r="O18" i="2"/>
  <c r="O18" i="7" s="1"/>
  <c r="W15" i="7"/>
  <c r="V18" i="7"/>
  <c r="X19" i="7"/>
  <c r="Z18" i="7"/>
  <c r="V20" i="7"/>
  <c r="L15" i="2"/>
  <c r="L15" i="7" s="1"/>
  <c r="Y20" i="7"/>
  <c r="U16" i="7"/>
  <c r="T17" i="7"/>
  <c r="R14" i="7"/>
  <c r="O13" i="6"/>
  <c r="M14" i="6"/>
  <c r="Q14" i="6" s="1"/>
  <c r="O15" i="6"/>
  <c r="R12" i="6"/>
  <c r="S12" i="6" s="1"/>
  <c r="T12" i="6" s="1"/>
  <c r="S30" i="5"/>
  <c r="U30" i="5" s="1"/>
  <c r="P30" i="2"/>
  <c r="P30" i="7" s="1"/>
  <c r="S21" i="7"/>
  <c r="Z21" i="7"/>
  <c r="Y22" i="7"/>
  <c r="Z23" i="7"/>
  <c r="V27" i="7"/>
  <c r="Z28" i="7"/>
  <c r="W30" i="7"/>
  <c r="Y31" i="7"/>
  <c r="AA21" i="7"/>
  <c r="Z22" i="7"/>
  <c r="Y30" i="7"/>
  <c r="R32" i="7"/>
  <c r="O30" i="2"/>
  <c r="O30" i="7" s="1"/>
  <c r="O21" i="2"/>
  <c r="O21" i="7" s="1"/>
  <c r="Q22" i="7"/>
  <c r="R23" i="7"/>
  <c r="X24" i="7"/>
  <c r="Y27" i="7"/>
  <c r="X29" i="7"/>
  <c r="Z30" i="7"/>
  <c r="U32" i="7"/>
  <c r="R21" i="7"/>
  <c r="R22" i="7"/>
  <c r="T23" i="7"/>
  <c r="Y29" i="7"/>
  <c r="V32" i="7"/>
  <c r="X22" i="7"/>
  <c r="T21" i="7"/>
  <c r="T22" i="7"/>
  <c r="U23" i="7"/>
  <c r="Y21" i="7"/>
  <c r="L24" i="2"/>
  <c r="L24" i="7" s="1"/>
  <c r="V21" i="7"/>
  <c r="U22" i="7"/>
  <c r="R30" i="7"/>
  <c r="T31" i="7"/>
  <c r="Y32" i="7"/>
  <c r="AA9" i="7"/>
  <c r="L12" i="2"/>
  <c r="L12" i="7" s="1"/>
  <c r="Y10" i="7"/>
  <c r="AA11" i="7"/>
  <c r="Q14" i="7"/>
  <c r="R15" i="7"/>
  <c r="V16" i="7"/>
  <c r="AA10" i="7"/>
  <c r="S15" i="5"/>
  <c r="U15" i="5" s="1"/>
  <c r="Q11" i="7"/>
  <c r="U10" i="7"/>
  <c r="Z11" i="7"/>
  <c r="U9" i="7"/>
  <c r="R11" i="7"/>
  <c r="V12" i="7"/>
  <c r="R13" i="7"/>
  <c r="T14" i="7"/>
  <c r="Y15" i="7"/>
  <c r="U17" i="7"/>
  <c r="P9" i="2"/>
  <c r="P9" i="7" s="1"/>
  <c r="V9" i="7"/>
  <c r="Q10" i="7"/>
  <c r="S11" i="7"/>
  <c r="W12" i="7"/>
  <c r="T13" i="7"/>
  <c r="W14" i="7"/>
  <c r="Z15" i="7"/>
  <c r="X17" i="7"/>
  <c r="W9" i="7"/>
  <c r="S10" i="7"/>
  <c r="V11" i="7"/>
  <c r="X9" i="7"/>
  <c r="T10" i="7"/>
  <c r="Y12" i="7"/>
  <c r="V13" i="7"/>
  <c r="J69" i="9"/>
  <c r="J71" i="9" s="1"/>
  <c r="V15" i="6"/>
  <c r="T15" i="6"/>
  <c r="V21" i="6"/>
  <c r="T21" i="6"/>
  <c r="V9" i="6"/>
  <c r="T9" i="6"/>
  <c r="V42" i="6"/>
  <c r="T42" i="6"/>
  <c r="V27" i="6"/>
  <c r="T27" i="6"/>
  <c r="V54" i="6"/>
  <c r="T54" i="6"/>
  <c r="M36" i="6"/>
  <c r="Q36" i="6" s="1"/>
  <c r="O36" i="6"/>
  <c r="B12" i="8"/>
  <c r="B12" i="9" s="1"/>
  <c r="B12" i="7"/>
  <c r="L18" i="2"/>
  <c r="O24" i="2"/>
  <c r="O24" i="7" s="1"/>
  <c r="AE24" i="7" s="1"/>
  <c r="AD24" i="7" s="1"/>
  <c r="P27" i="2"/>
  <c r="P27" i="7" s="1"/>
  <c r="B36" i="8"/>
  <c r="B36" i="9" s="1"/>
  <c r="B36" i="7"/>
  <c r="L42" i="2"/>
  <c r="L42" i="7" s="1"/>
  <c r="O48" i="2"/>
  <c r="O48" i="7" s="1"/>
  <c r="P51" i="2"/>
  <c r="P51" i="7" s="1"/>
  <c r="B60" i="8"/>
  <c r="B60" i="9" s="1"/>
  <c r="B60" i="7"/>
  <c r="L66" i="2"/>
  <c r="L66" i="7" s="1"/>
  <c r="T18" i="5"/>
  <c r="V18" i="5" s="1"/>
  <c r="T21" i="5"/>
  <c r="V21" i="5" s="1"/>
  <c r="AE21" i="7" s="1"/>
  <c r="AD21" i="7" s="1"/>
  <c r="S42" i="5"/>
  <c r="U42" i="5" s="1"/>
  <c r="S49" i="5"/>
  <c r="U49" i="5" s="1"/>
  <c r="S56" i="5"/>
  <c r="U56" i="5" s="1"/>
  <c r="S66" i="5"/>
  <c r="U66" i="5" s="1"/>
  <c r="O18" i="6"/>
  <c r="O19" i="6"/>
  <c r="O49" i="6"/>
  <c r="B15" i="7"/>
  <c r="B63" i="7"/>
  <c r="B63" i="8"/>
  <c r="B63" i="9" s="1"/>
  <c r="V66" i="6"/>
  <c r="T66" i="6"/>
  <c r="B9" i="7"/>
  <c r="B9" i="8"/>
  <c r="B9" i="9" s="1"/>
  <c r="P24" i="2"/>
  <c r="P24" i="7" s="1"/>
  <c r="B33" i="7"/>
  <c r="B33" i="8"/>
  <c r="B33" i="9" s="1"/>
  <c r="P48" i="2"/>
  <c r="P48" i="7" s="1"/>
  <c r="B57" i="7"/>
  <c r="B57" i="8"/>
  <c r="B57" i="9" s="1"/>
  <c r="B15" i="5"/>
  <c r="S40" i="5"/>
  <c r="U40" i="5" s="1"/>
  <c r="S47" i="5"/>
  <c r="U47" i="5" s="1"/>
  <c r="S57" i="5"/>
  <c r="U57" i="5" s="1"/>
  <c r="S64" i="5"/>
  <c r="U64" i="5" s="1"/>
  <c r="O31" i="6"/>
  <c r="R36" i="6"/>
  <c r="S36" i="6" s="1"/>
  <c r="O27" i="2"/>
  <c r="O27" i="7" s="1"/>
  <c r="AE27" i="7" s="1"/>
  <c r="AD27" i="7" s="1"/>
  <c r="P21" i="2"/>
  <c r="P21" i="7" s="1"/>
  <c r="B30" i="8"/>
  <c r="B30" i="9" s="1"/>
  <c r="B30" i="7"/>
  <c r="P45" i="2"/>
  <c r="P45" i="7" s="1"/>
  <c r="B54" i="8"/>
  <c r="B54" i="9" s="1"/>
  <c r="B54" i="7"/>
  <c r="S48" i="5"/>
  <c r="U48" i="5" s="1"/>
  <c r="M9" i="6"/>
  <c r="Q9" i="6" s="1"/>
  <c r="M10" i="6"/>
  <c r="Q10" i="6" s="1"/>
  <c r="R18" i="6"/>
  <c r="S18" i="6" s="1"/>
  <c r="M20" i="6"/>
  <c r="Q20" i="6" s="1"/>
  <c r="O21" i="6"/>
  <c r="M27" i="6"/>
  <c r="Q27" i="6" s="1"/>
  <c r="R33" i="6"/>
  <c r="S33" i="6" s="1"/>
  <c r="O40" i="6"/>
  <c r="M40" i="6"/>
  <c r="Q40" i="6" s="1"/>
  <c r="O50" i="6"/>
  <c r="M50" i="6"/>
  <c r="Q50" i="6" s="1"/>
  <c r="B18" i="8"/>
  <c r="B18" i="9" s="1"/>
  <c r="B18" i="7"/>
  <c r="L21" i="2"/>
  <c r="L33" i="2"/>
  <c r="L33" i="7" s="1"/>
  <c r="G30" i="4"/>
  <c r="M48" i="6"/>
  <c r="Q48" i="6" s="1"/>
  <c r="R48" i="6"/>
  <c r="S48" i="6" s="1"/>
  <c r="O56" i="6"/>
  <c r="M56" i="6"/>
  <c r="Q56" i="6" s="1"/>
  <c r="O61" i="6"/>
  <c r="M61" i="6"/>
  <c r="Q61" i="6" s="1"/>
  <c r="V26" i="7"/>
  <c r="Y25" i="7"/>
  <c r="Q25" i="7"/>
  <c r="AA24" i="7"/>
  <c r="S24" i="7"/>
  <c r="U26" i="7"/>
  <c r="X25" i="7"/>
  <c r="Z24" i="7"/>
  <c r="R24" i="7"/>
  <c r="T26" i="7"/>
  <c r="W25" i="7"/>
  <c r="Y24" i="7"/>
  <c r="Q24" i="7"/>
  <c r="Z26" i="7"/>
  <c r="R26" i="7"/>
  <c r="U25" i="7"/>
  <c r="W24" i="7"/>
  <c r="Y26" i="7"/>
  <c r="Q26" i="7"/>
  <c r="T25" i="7"/>
  <c r="V24" i="7"/>
  <c r="S25" i="7"/>
  <c r="U24" i="7"/>
  <c r="AA26" i="7"/>
  <c r="R25" i="7"/>
  <c r="T24" i="7"/>
  <c r="X26" i="7"/>
  <c r="W26" i="7"/>
  <c r="S26" i="7"/>
  <c r="AA25" i="7"/>
  <c r="Z25" i="7"/>
  <c r="B27" i="8"/>
  <c r="B27" i="9" s="1"/>
  <c r="B27" i="7"/>
  <c r="P42" i="2"/>
  <c r="P42" i="7" s="1"/>
  <c r="B51" i="7"/>
  <c r="B51" i="8"/>
  <c r="B51" i="9" s="1"/>
  <c r="L30" i="2"/>
  <c r="L30" i="7" s="1"/>
  <c r="O36" i="2"/>
  <c r="O36" i="7" s="1"/>
  <c r="P39" i="2"/>
  <c r="P39" i="7" s="1"/>
  <c r="B48" i="7"/>
  <c r="B48" i="8"/>
  <c r="B48" i="9" s="1"/>
  <c r="L54" i="2"/>
  <c r="L54" i="7" s="1"/>
  <c r="O60" i="2"/>
  <c r="O60" i="7" s="1"/>
  <c r="P63" i="2"/>
  <c r="P63" i="7" s="1"/>
  <c r="S44" i="5"/>
  <c r="U44" i="5" s="1"/>
  <c r="S54" i="5"/>
  <c r="U54" i="5" s="1"/>
  <c r="S61" i="5"/>
  <c r="U61" i="5" s="1"/>
  <c r="S68" i="5"/>
  <c r="U68" i="5" s="1"/>
  <c r="O9" i="6"/>
  <c r="O27" i="6"/>
  <c r="O41" i="6"/>
  <c r="O48" i="6"/>
  <c r="O59" i="6"/>
  <c r="M59" i="6"/>
  <c r="Q59" i="6" s="1"/>
  <c r="Z41" i="7"/>
  <c r="R41" i="7"/>
  <c r="U40" i="7"/>
  <c r="AE39" i="7"/>
  <c r="W39" i="7"/>
  <c r="Y41" i="7"/>
  <c r="Q41" i="7"/>
  <c r="T40" i="7"/>
  <c r="AD39" i="7"/>
  <c r="V39" i="7"/>
  <c r="W41" i="7"/>
  <c r="Z40" i="7"/>
  <c r="R40" i="7"/>
  <c r="AB39" i="7"/>
  <c r="T39" i="7"/>
  <c r="V41" i="7"/>
  <c r="Y40" i="7"/>
  <c r="Q40" i="7"/>
  <c r="AA39" i="7"/>
  <c r="S39" i="7"/>
  <c r="U41" i="7"/>
  <c r="X40" i="7"/>
  <c r="Z39" i="7"/>
  <c r="R39" i="7"/>
  <c r="AA41" i="7"/>
  <c r="X41" i="7"/>
  <c r="T41" i="7"/>
  <c r="S41" i="7"/>
  <c r="AC39" i="7"/>
  <c r="W40" i="7"/>
  <c r="X39" i="7"/>
  <c r="V40" i="7"/>
  <c r="U39" i="7"/>
  <c r="Y39" i="7"/>
  <c r="Q39" i="7"/>
  <c r="AA40" i="7"/>
  <c r="B39" i="7"/>
  <c r="B39" i="8"/>
  <c r="B39" i="9" s="1"/>
  <c r="L9" i="2"/>
  <c r="L9" i="7" s="1"/>
  <c r="O15" i="2"/>
  <c r="O15" i="7" s="1"/>
  <c r="P18" i="2"/>
  <c r="P18" i="7" s="1"/>
  <c r="P66" i="2"/>
  <c r="P66" i="7" s="1"/>
  <c r="O12" i="2"/>
  <c r="O12" i="7" s="1"/>
  <c r="P15" i="2"/>
  <c r="P15" i="7" s="1"/>
  <c r="B24" i="8"/>
  <c r="B24" i="9" s="1"/>
  <c r="B24" i="7"/>
  <c r="O9" i="2"/>
  <c r="O9" i="7" s="1"/>
  <c r="P12" i="2"/>
  <c r="P12" i="7" s="1"/>
  <c r="B21" i="8"/>
  <c r="B21" i="9" s="1"/>
  <c r="B21" i="7"/>
  <c r="L27" i="2"/>
  <c r="O33" i="2"/>
  <c r="O33" i="7" s="1"/>
  <c r="P36" i="2"/>
  <c r="P36" i="7" s="1"/>
  <c r="B45" i="8"/>
  <c r="B45" i="9" s="1"/>
  <c r="B45" i="7"/>
  <c r="L51" i="2"/>
  <c r="L51" i="7" s="1"/>
  <c r="O57" i="2"/>
  <c r="O57" i="7" s="1"/>
  <c r="P60" i="2"/>
  <c r="P60" i="7" s="1"/>
  <c r="S11" i="5"/>
  <c r="U11" i="5" s="1"/>
  <c r="AC9" i="7" s="1"/>
  <c r="AB9" i="7" s="1"/>
  <c r="S14" i="5"/>
  <c r="U14" i="5" s="1"/>
  <c r="S17" i="5"/>
  <c r="U17" i="5" s="1"/>
  <c r="S20" i="5"/>
  <c r="U20" i="5" s="1"/>
  <c r="S23" i="5"/>
  <c r="U23" i="5" s="1"/>
  <c r="S26" i="5"/>
  <c r="U26" i="5" s="1"/>
  <c r="AC24" i="7" s="1"/>
  <c r="AB24" i="7" s="1"/>
  <c r="S29" i="5"/>
  <c r="U29" i="5" s="1"/>
  <c r="S32" i="5"/>
  <c r="U32" i="5" s="1"/>
  <c r="AC30" i="7" s="1"/>
  <c r="S35" i="5"/>
  <c r="U35" i="5" s="1"/>
  <c r="S45" i="5"/>
  <c r="U45" i="5" s="1"/>
  <c r="S52" i="5"/>
  <c r="U52" i="5" s="1"/>
  <c r="S59" i="5"/>
  <c r="U59" i="5" s="1"/>
  <c r="M15" i="6"/>
  <c r="Q15" i="6" s="1"/>
  <c r="R24" i="6"/>
  <c r="S24" i="6" s="1"/>
  <c r="R30" i="6"/>
  <c r="S30" i="6" s="1"/>
  <c r="R39" i="6"/>
  <c r="S39" i="6" s="1"/>
  <c r="O39" i="6"/>
  <c r="M39" i="6"/>
  <c r="Q39" i="6" s="1"/>
  <c r="M47" i="6"/>
  <c r="Q47" i="6" s="1"/>
  <c r="B42" i="8"/>
  <c r="B42" i="9" s="1"/>
  <c r="B42" i="7"/>
  <c r="B66" i="8"/>
  <c r="B66" i="9" s="1"/>
  <c r="B66" i="7"/>
  <c r="B30" i="4"/>
  <c r="T17" i="5"/>
  <c r="V17" i="5" s="1"/>
  <c r="T20" i="5"/>
  <c r="V20" i="5" s="1"/>
  <c r="R51" i="6"/>
  <c r="S51" i="6" s="1"/>
  <c r="O51" i="6"/>
  <c r="M51" i="6"/>
  <c r="Q51" i="6" s="1"/>
  <c r="M52" i="6"/>
  <c r="Q52" i="6" s="1"/>
  <c r="O65" i="6"/>
  <c r="M65" i="6"/>
  <c r="Q65" i="6" s="1"/>
  <c r="AA23" i="7"/>
  <c r="R57" i="6"/>
  <c r="S57" i="6" s="1"/>
  <c r="O54" i="6"/>
  <c r="O57" i="6"/>
  <c r="R60" i="6"/>
  <c r="S60" i="6" s="1"/>
  <c r="AC15" i="7"/>
  <c r="AB15" i="7" s="1"/>
  <c r="W16" i="7"/>
  <c r="Z20" i="7"/>
  <c r="R20" i="7"/>
  <c r="U19" i="7"/>
  <c r="AE18" i="7"/>
  <c r="AD18" i="7" s="1"/>
  <c r="W18" i="7"/>
  <c r="X20" i="7"/>
  <c r="AA19" i="7"/>
  <c r="S19" i="7"/>
  <c r="U18" i="7"/>
  <c r="W20" i="7"/>
  <c r="Z19" i="7"/>
  <c r="R19" i="7"/>
  <c r="T18" i="7"/>
  <c r="R18" i="7"/>
  <c r="Y19" i="7"/>
  <c r="O67" i="6"/>
  <c r="M67" i="6"/>
  <c r="Q67" i="6" s="1"/>
  <c r="S29" i="7"/>
  <c r="O42" i="6"/>
  <c r="W11" i="7"/>
  <c r="Z10" i="7"/>
  <c r="R10" i="7"/>
  <c r="T9" i="7"/>
  <c r="U11" i="7"/>
  <c r="X10" i="7"/>
  <c r="Z9" i="7"/>
  <c r="R9" i="7"/>
  <c r="T11" i="7"/>
  <c r="W10" i="7"/>
  <c r="Y9" i="7"/>
  <c r="Q9" i="7"/>
  <c r="S9" i="7"/>
  <c r="AE9" i="7"/>
  <c r="AD9" i="7" s="1"/>
  <c r="V10" i="7"/>
  <c r="Y11" i="7"/>
  <c r="X14" i="7"/>
  <c r="AA13" i="7"/>
  <c r="S13" i="7"/>
  <c r="U12" i="7"/>
  <c r="V14" i="7"/>
  <c r="Y13" i="7"/>
  <c r="Q13" i="7"/>
  <c r="AA12" i="7"/>
  <c r="S12" i="7"/>
  <c r="U14" i="7"/>
  <c r="X13" i="7"/>
  <c r="Z12" i="7"/>
  <c r="R12" i="7"/>
  <c r="Q12" i="7"/>
  <c r="AE12" i="7"/>
  <c r="AD12" i="7" s="1"/>
  <c r="W13" i="7"/>
  <c r="Z14" i="7"/>
  <c r="Y17" i="7"/>
  <c r="Q17" i="7"/>
  <c r="T16" i="7"/>
  <c r="V15" i="7"/>
  <c r="W17" i="7"/>
  <c r="Z16" i="7"/>
  <c r="R16" i="7"/>
  <c r="T15" i="7"/>
  <c r="V17" i="7"/>
  <c r="Y16" i="7"/>
  <c r="Q16" i="7"/>
  <c r="AA15" i="7"/>
  <c r="S15" i="7"/>
  <c r="U15" i="7"/>
  <c r="R17" i="7"/>
  <c r="X18" i="7"/>
  <c r="Q19" i="7"/>
  <c r="T20" i="7"/>
  <c r="R45" i="6"/>
  <c r="S45" i="6" s="1"/>
  <c r="U21" i="7"/>
  <c r="S22" i="7"/>
  <c r="AA22" i="7"/>
  <c r="X23" i="7"/>
  <c r="Z27" i="7"/>
  <c r="S28" i="7"/>
  <c r="V33" i="7"/>
  <c r="Z34" i="7"/>
  <c r="AA35" i="7"/>
  <c r="W36" i="7"/>
  <c r="S38" i="7"/>
  <c r="Z65" i="7"/>
  <c r="R65" i="7"/>
  <c r="U64" i="7"/>
  <c r="AE63" i="7"/>
  <c r="W63" i="7"/>
  <c r="Y65" i="7"/>
  <c r="Q65" i="7"/>
  <c r="T64" i="7"/>
  <c r="AD63" i="7"/>
  <c r="V63" i="7"/>
  <c r="X65" i="7"/>
  <c r="AA64" i="7"/>
  <c r="S64" i="7"/>
  <c r="AC63" i="7"/>
  <c r="U63" i="7"/>
  <c r="W65" i="7"/>
  <c r="Z64" i="7"/>
  <c r="R64" i="7"/>
  <c r="AB63" i="7"/>
  <c r="T63" i="7"/>
  <c r="V65" i="7"/>
  <c r="Y64" i="7"/>
  <c r="Q64" i="7"/>
  <c r="AA63" i="7"/>
  <c r="S63" i="7"/>
  <c r="U65" i="7"/>
  <c r="X64" i="7"/>
  <c r="Z63" i="7"/>
  <c r="R63" i="7"/>
  <c r="T65" i="7"/>
  <c r="W64" i="7"/>
  <c r="Y63" i="7"/>
  <c r="Q63" i="7"/>
  <c r="H69" i="9"/>
  <c r="H71" i="9" s="1"/>
  <c r="V29" i="7"/>
  <c r="Y28" i="7"/>
  <c r="Q28" i="7"/>
  <c r="AA27" i="7"/>
  <c r="S27" i="7"/>
  <c r="Z29" i="7"/>
  <c r="R29" i="7"/>
  <c r="U28" i="7"/>
  <c r="W27" i="7"/>
  <c r="Q27" i="7"/>
  <c r="T28" i="7"/>
  <c r="T29" i="7"/>
  <c r="W33" i="7"/>
  <c r="Q35" i="7"/>
  <c r="X36" i="7"/>
  <c r="R37" i="7"/>
  <c r="W38" i="7"/>
  <c r="AF57" i="7"/>
  <c r="V64" i="7"/>
  <c r="I69" i="9"/>
  <c r="I71" i="9" s="1"/>
  <c r="X21" i="7"/>
  <c r="V22" i="7"/>
  <c r="S23" i="7"/>
  <c r="T27" i="7"/>
  <c r="W28" i="7"/>
  <c r="W29" i="7"/>
  <c r="AA33" i="7"/>
  <c r="R34" i="7"/>
  <c r="AB36" i="7"/>
  <c r="AF36" i="7" s="1"/>
  <c r="U37" i="7"/>
  <c r="Z38" i="7"/>
  <c r="AA65" i="7"/>
  <c r="AC36" i="7"/>
  <c r="V37" i="7"/>
  <c r="AA38" i="7"/>
  <c r="X35" i="7"/>
  <c r="AA34" i="7"/>
  <c r="S34" i="7"/>
  <c r="AC33" i="7"/>
  <c r="U33" i="7"/>
  <c r="U35" i="7"/>
  <c r="X34" i="7"/>
  <c r="Z33" i="7"/>
  <c r="R33" i="7"/>
  <c r="T35" i="7"/>
  <c r="W34" i="7"/>
  <c r="Y33" i="7"/>
  <c r="Q33" i="7"/>
  <c r="AD33" i="7"/>
  <c r="AF33" i="7" s="1"/>
  <c r="U34" i="7"/>
  <c r="W35" i="7"/>
  <c r="Q36" i="7"/>
  <c r="AE36" i="7"/>
  <c r="X63" i="7"/>
  <c r="E69" i="9"/>
  <c r="E71" i="9" s="1"/>
  <c r="Y38" i="7"/>
  <c r="Q38" i="7"/>
  <c r="T37" i="7"/>
  <c r="AD36" i="7"/>
  <c r="V36" i="7"/>
  <c r="V38" i="7"/>
  <c r="Y37" i="7"/>
  <c r="Q37" i="7"/>
  <c r="AA36" i="7"/>
  <c r="S36" i="7"/>
  <c r="U38" i="7"/>
  <c r="X37" i="7"/>
  <c r="Z36" i="7"/>
  <c r="R36" i="7"/>
  <c r="T38" i="7"/>
  <c r="W37" i="7"/>
  <c r="T36" i="7"/>
  <c r="AA37" i="7"/>
  <c r="G18" i="9"/>
  <c r="G69" i="9" s="1"/>
  <c r="G71" i="9" s="1"/>
  <c r="M69" i="8"/>
  <c r="F69" i="9"/>
  <c r="F71" i="9" s="1"/>
  <c r="X60" i="7"/>
  <c r="V61" i="7"/>
  <c r="S62" i="7"/>
  <c r="AA62" i="7"/>
  <c r="T45" i="7"/>
  <c r="AB45" i="7"/>
  <c r="R46" i="7"/>
  <c r="Z46" i="7"/>
  <c r="W47" i="7"/>
  <c r="U48" i="7"/>
  <c r="AC48" i="7"/>
  <c r="S49" i="7"/>
  <c r="AA49" i="7"/>
  <c r="X50" i="7"/>
  <c r="V51" i="7"/>
  <c r="AD51" i="7"/>
  <c r="AF51" i="7" s="1"/>
  <c r="T52" i="7"/>
  <c r="Q53" i="7"/>
  <c r="Y53" i="7"/>
  <c r="X57" i="7"/>
  <c r="V58" i="7"/>
  <c r="S59" i="7"/>
  <c r="AA59" i="7"/>
  <c r="Q60" i="7"/>
  <c r="Y60" i="7"/>
  <c r="W61" i="7"/>
  <c r="T62" i="7"/>
  <c r="X30" i="7"/>
  <c r="V31" i="7"/>
  <c r="S32" i="7"/>
  <c r="AA32" i="7"/>
  <c r="U45" i="7"/>
  <c r="AC45" i="7"/>
  <c r="S46" i="7"/>
  <c r="AA46" i="7"/>
  <c r="X47" i="7"/>
  <c r="V48" i="7"/>
  <c r="AD48" i="7"/>
  <c r="AF48" i="7" s="1"/>
  <c r="T49" i="7"/>
  <c r="Q50" i="7"/>
  <c r="Y50" i="7"/>
  <c r="W51" i="7"/>
  <c r="AE51" i="7"/>
  <c r="U52" i="7"/>
  <c r="R53" i="7"/>
  <c r="Z53" i="7"/>
  <c r="X54" i="7"/>
  <c r="V55" i="7"/>
  <c r="S56" i="7"/>
  <c r="AA56" i="7"/>
  <c r="Q57" i="7"/>
  <c r="Y57" i="7"/>
  <c r="W58" i="7"/>
  <c r="T59" i="7"/>
  <c r="R60" i="7"/>
  <c r="Z60" i="7"/>
  <c r="X61" i="7"/>
  <c r="U62" i="7"/>
  <c r="T66" i="7"/>
  <c r="AB66" i="7"/>
  <c r="AF66" i="7" s="1"/>
  <c r="R67" i="7"/>
  <c r="Z67" i="7"/>
  <c r="W68" i="7"/>
  <c r="W31" i="7"/>
  <c r="T32" i="7"/>
  <c r="V45" i="7"/>
  <c r="AD45" i="7"/>
  <c r="T46" i="7"/>
  <c r="Q47" i="7"/>
  <c r="Y47" i="7"/>
  <c r="W48" i="7"/>
  <c r="AE48" i="7"/>
  <c r="U49" i="7"/>
  <c r="R50" i="7"/>
  <c r="Z50" i="7"/>
  <c r="X51" i="7"/>
  <c r="V52" i="7"/>
  <c r="S53" i="7"/>
  <c r="AA53" i="7"/>
  <c r="R57" i="7"/>
  <c r="Z57" i="7"/>
  <c r="X58" i="7"/>
  <c r="U59" i="7"/>
  <c r="S60" i="7"/>
  <c r="AA60" i="7"/>
  <c r="Q61" i="7"/>
  <c r="Y61" i="7"/>
  <c r="V62" i="7"/>
  <c r="S67" i="7"/>
  <c r="AA67" i="7"/>
  <c r="X68" i="7"/>
  <c r="AE45" i="7"/>
  <c r="U46" i="7"/>
  <c r="R47" i="7"/>
  <c r="Z47" i="7"/>
  <c r="X48" i="7"/>
  <c r="V49" i="7"/>
  <c r="S50" i="7"/>
  <c r="AA50" i="7"/>
  <c r="T60" i="7"/>
  <c r="AB60" i="7"/>
  <c r="R61" i="7"/>
  <c r="Z61" i="7"/>
  <c r="W62" i="7"/>
  <c r="X45" i="7"/>
  <c r="V46" i="7"/>
  <c r="S47" i="7"/>
  <c r="AA47" i="7"/>
  <c r="Q48" i="7"/>
  <c r="Y48" i="7"/>
  <c r="W49" i="7"/>
  <c r="T50" i="7"/>
  <c r="U60" i="7"/>
  <c r="AC60" i="7"/>
  <c r="S61" i="7"/>
  <c r="AA61" i="7"/>
  <c r="X62" i="7"/>
  <c r="T30" i="7"/>
  <c r="AB30" i="7"/>
  <c r="AF30" i="7" s="1"/>
  <c r="R31" i="7"/>
  <c r="Z31" i="7"/>
  <c r="X42" i="7"/>
  <c r="V43" i="7"/>
  <c r="S44" i="7"/>
  <c r="Q45" i="7"/>
  <c r="Y45" i="7"/>
  <c r="W46" i="7"/>
  <c r="R48" i="7"/>
  <c r="Z48" i="7"/>
  <c r="X49" i="7"/>
  <c r="S51" i="7"/>
  <c r="AA51" i="7"/>
  <c r="Q52" i="7"/>
  <c r="Y52" i="7"/>
  <c r="R55" i="7"/>
  <c r="Z55" i="7"/>
  <c r="U57" i="7"/>
  <c r="AC57" i="7"/>
  <c r="S58" i="7"/>
  <c r="AA58" i="7"/>
  <c r="V60" i="7"/>
  <c r="AD60" i="7"/>
  <c r="T61" i="7"/>
  <c r="Q62" i="7"/>
  <c r="X66" i="7"/>
  <c r="V67" i="7"/>
  <c r="S68" i="7"/>
  <c r="AC12" i="7" l="1"/>
  <c r="AB12" i="7" s="1"/>
  <c r="AF12" i="7" s="1"/>
  <c r="V12" i="6"/>
  <c r="AF9" i="7"/>
  <c r="AF24" i="7"/>
  <c r="S24" i="5"/>
  <c r="U24" i="5" s="1"/>
  <c r="V48" i="6"/>
  <c r="T48" i="6"/>
  <c r="AF60" i="7"/>
  <c r="V39" i="6"/>
  <c r="T39" i="6"/>
  <c r="V18" i="6"/>
  <c r="T18" i="6"/>
  <c r="T45" i="6"/>
  <c r="V45" i="6"/>
  <c r="V60" i="6"/>
  <c r="T60" i="6"/>
  <c r="V36" i="6"/>
  <c r="T36" i="6"/>
  <c r="L18" i="7"/>
  <c r="S18" i="5"/>
  <c r="U18" i="5" s="1"/>
  <c r="AC18" i="7" s="1"/>
  <c r="AB18" i="7" s="1"/>
  <c r="AF18" i="7" s="1"/>
  <c r="AF63" i="7"/>
  <c r="AF39" i="7"/>
  <c r="G27" i="4"/>
  <c r="V33" i="6"/>
  <c r="T33" i="6"/>
  <c r="V51" i="6"/>
  <c r="T51" i="6"/>
  <c r="L21" i="7"/>
  <c r="S21" i="5"/>
  <c r="T30" i="6"/>
  <c r="V30" i="6"/>
  <c r="V24" i="6"/>
  <c r="T24" i="6"/>
  <c r="V57" i="6"/>
  <c r="T57" i="6"/>
  <c r="AF45" i="7"/>
  <c r="AE15" i="7"/>
  <c r="AD15" i="7" s="1"/>
  <c r="AF15" i="7" s="1"/>
  <c r="L27" i="7"/>
  <c r="S27" i="5"/>
  <c r="U27" i="5" s="1"/>
  <c r="AC27" i="7" s="1"/>
  <c r="AB27" i="7" s="1"/>
  <c r="AF27" i="7" s="1"/>
  <c r="S22" i="5" l="1"/>
  <c r="U22" i="5" s="1"/>
  <c r="AC21" i="7" s="1"/>
  <c r="AB21" i="7" s="1"/>
  <c r="AF21" i="7" s="1"/>
  <c r="U21" i="5"/>
</calcChain>
</file>

<file path=xl/comments1.xml><?xml version="1.0" encoding="utf-8"?>
<comments xmlns="http://schemas.openxmlformats.org/spreadsheetml/2006/main">
  <authors>
    <author/>
  </authors>
  <commentList>
    <comment ref="C7" authorId="0" shapeId="0">
      <text>
        <r>
          <rPr>
            <sz val="11"/>
            <color theme="1"/>
            <rFont val="Calibri"/>
            <scheme val="minor"/>
          </rPr>
          <t>======
ID#AAAA4_kdZ-k
    (2023-09-07 19:59:04)
Punto de Riesgo: actividad dentro del flujo del proceso donde existe evidencia o se tienen indicios de que pueden ocurrir eventos de riesgo operativo y deben mantenerse bajo control para asegurar que el proceso cumpla con su objetivo.
	-Carlos Ivan Rueda Blanco</t>
        </r>
      </text>
    </comment>
    <comment ref="D7" authorId="0" shapeId="0">
      <text>
        <r>
          <rPr>
            <sz val="11"/>
            <color theme="1"/>
            <rFont val="Calibri"/>
            <scheme val="minor"/>
          </rPr>
          <t>======
ID#AAAA4_kdZ-w
    (2023-09-07 19:59:04)
Impacto: las consecuencias que puede ocasionar a la organización la materialización del riesgo.
	-Carlos Ivan Rueda Blanco</t>
        </r>
      </text>
    </comment>
    <comment ref="E7" authorId="0" shapeId="0">
      <text>
        <r>
          <rPr>
            <sz val="11"/>
            <color theme="1"/>
            <rFont val="Calibri"/>
            <scheme val="minor"/>
          </rPr>
          <t>======
ID#AAAA4_kdZ_s
    (2023-09-07 19:59:04)
Causa inmediata: circunstancias o situaciones más evidentes sobre las cuales se presenta el riesgo, las mismas no constituyen la causa principal o base para que se presente el riesgo.
	-Carlos Ivan Rueda Blanco</t>
        </r>
      </text>
    </comment>
    <comment ref="F7" authorId="0" shapeId="0">
      <text>
        <r>
          <rPr>
            <sz val="11"/>
            <color theme="1"/>
            <rFont val="Calibri"/>
            <scheme val="minor"/>
          </rPr>
          <t>======
ID#AAAA4_kdZ-4
    (2023-09-07 19:59:04)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-Carlos Ivan Rueda Blanco</t>
        </r>
      </text>
    </comment>
    <comment ref="G7" authorId="0" shapeId="0">
      <text>
        <r>
          <rPr>
            <sz val="11"/>
            <color theme="1"/>
            <rFont val="Calibri"/>
            <scheme val="minor"/>
          </rPr>
          <t>======
ID#AAAA4_kdZ_0
    (2023-09-07 19:59:04)
Descripción del Riesgo: Se recomienda la siguiente estructura que facilita su redacción y claridad, iniciando con la frase POSIBILIDAD DE:
Descripción del Riesgo = Impacto + Causa Inmediata + Causa Raiz
	-Carlos Ivan Rueda Blanco</t>
        </r>
      </text>
    </comment>
    <comment ref="Q7" authorId="0" shapeId="0">
      <text>
        <r>
          <rPr>
            <sz val="11"/>
            <color theme="1"/>
            <rFont val="Calibri"/>
            <scheme val="minor"/>
          </rPr>
          <t>======
ID#AAAA4_kdZ-8
    (2023-09-07 19:59:04)
Apetito del Riesgo: Es el nivel de riesgo que la entidad puede aceptar en relación con sus objetivos, el marco legal y las disposiciones de la alta dirección.
Para determinar el apetito del riesgo, se debe definir un valor que es menor a la tolerancia del riesgo.
	-Carlos Ivan Rueda Blanco</t>
        </r>
      </text>
    </comment>
    <comment ref="R7" authorId="0" shapeId="0">
      <text>
        <r>
          <rPr>
            <sz val="11"/>
            <color theme="1"/>
            <rFont val="Calibri"/>
            <scheme val="minor"/>
          </rPr>
          <t>======
ID#AAAA4_kdZ_4
    (2023-09-07 19:59:04)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
	-Carlos Ivan Rueda Blanco</t>
        </r>
      </text>
    </comment>
    <comment ref="S7" authorId="0" shapeId="0">
      <text>
        <r>
          <rPr>
            <sz val="11"/>
            <color theme="1"/>
            <rFont val="Calibri"/>
            <scheme val="minor"/>
          </rPr>
          <t>======
ID#AAAA4_kdZ-0
    (2023-09-07 19:59:04)
Capacidad del Riesgo: Es el máximo valor del nivel de riesgo que una entidad puede soportar y a partir del cual la alta dirección consideran que no sería posible el logro de los objetivos de la entidad.
	-Carlos Ivan Rueda Blanco</t>
        </r>
      </text>
    </comment>
    <comment ref="T7" authorId="0" shapeId="0">
      <text>
        <r>
          <rPr>
            <sz val="11"/>
            <color theme="1"/>
            <rFont val="Calibri"/>
            <scheme val="minor"/>
          </rPr>
          <t>======
ID#AAAA4_kdZ_U
    (2023-09-07 19:59:04)
Unidad de Medida: Registre la unidad de medida que representa los valores de apetito, tolerancia y capacidad del riesgo (ejemplo: unidad, porcentaje, etc).
Recuerde que la unidad de medida es la misma para el apetito, tolerancia y capacidad del riesgo.
	-Carlos Ivan Rueda Blanco</t>
        </r>
      </text>
    </comment>
  </commentList>
  <extLst>
    <ext xmlns:r="http://schemas.openxmlformats.org/officeDocument/2006/relationships" uri="GoogleSheetsCustomDataVersion2">
      <go:sheetsCustomData xmlns:go="http://customooxmlschemas.google.com/" r:id="rId1" roundtripDataSignature="AMtx7mgXfiTAumA/6xKY2g9mNaG0lQZMK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ID#AAAA4_kdZ-o
    (2023-09-07 19:59:04)
Responsable de ejecutar el control: Cargo del servidor que ejecuta el control, en caso de que sean controles automáticos se identificará el sistema que realiza la actividad.
	-Carlos Ivan Rueda Blanco</t>
        </r>
      </text>
    </comment>
    <comment ref="F7" authorId="0" shapeId="0">
      <text>
        <r>
          <rPr>
            <sz val="11"/>
            <color theme="1"/>
            <rFont val="Calibri"/>
            <scheme val="minor"/>
          </rPr>
          <t>======
ID#AAAA4_kdZ_A
    (2023-09-07 19:59:04)
Acción: se determina mediante verbos que indican la acción que deben realizar como parte del control.
	-Carlos Ivan Rueda Blanco</t>
        </r>
      </text>
    </comment>
    <comment ref="G7" authorId="0" shapeId="0">
      <text>
        <r>
          <rPr>
            <sz val="11"/>
            <color theme="1"/>
            <rFont val="Calibri"/>
            <scheme val="minor"/>
          </rPr>
          <t>======
ID#AAAA4_kdZ_c
    (2023-09-07 19:59:04)
Complemento: corresponde a los detalles que permiten identificar claramente el objeto del control.
	-Carlos Ivan Rueda Blanco</t>
        </r>
      </text>
    </comment>
    <comment ref="H7" authorId="0" shapeId="0">
      <text>
        <r>
          <rPr>
            <sz val="11"/>
            <color theme="1"/>
            <rFont val="Calibri"/>
            <scheme val="minor"/>
          </rPr>
          <t>======
ID#AAAA4_kdZ_g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r>
      </text>
    </comment>
    <comment ref="I8" authorId="0" shapeId="0">
      <text>
        <r>
          <rPr>
            <sz val="11"/>
            <color theme="1"/>
            <rFont val="Calibri"/>
            <scheme val="minor"/>
          </rPr>
          <t>======
ID#AAAA4_kdZ_M
    (2023-09-07 19:59:04)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
	-Los tipos de controles son</t>
        </r>
      </text>
    </comment>
    <comment ref="K8" authorId="0" shapeId="0">
      <text>
        <r>
          <rPr>
            <sz val="11"/>
            <color theme="1"/>
            <rFont val="Calibri"/>
            <scheme val="minor"/>
          </rPr>
          <t>======
ID#AAAA4_kdZ_k
    (2023-09-07 19:59:04)
* Control manual: controles que son ejecutados por personas.
* Control automático: son ejecutados por un sistema.
	-Las maneras en que se ejecutan los controles son</t>
        </r>
      </text>
    </comment>
  </commentList>
  <extLst>
    <ext xmlns:r="http://schemas.openxmlformats.org/officeDocument/2006/relationships" uri="GoogleSheetsCustomDataVersion2">
      <go:sheetsCustomData xmlns:go="http://customooxmlschemas.google.com/" r:id="rId1" roundtripDataSignature="AMtx7mgiAn42MlWX4A5FXVlA0tge/6/kEw=="/>
    </ext>
  </extLst>
</comments>
</file>

<file path=xl/comments3.xml><?xml version="1.0" encoding="utf-8"?>
<comments xmlns="http://schemas.openxmlformats.org/spreadsheetml/2006/main">
  <authors>
    <author/>
  </authors>
  <commentList>
    <comment ref="E7" authorId="0" shapeId="0">
      <text>
        <r>
          <rPr>
            <sz val="11"/>
            <color theme="1"/>
            <rFont val="Calibri"/>
            <scheme val="minor"/>
          </rPr>
          <t>======
ID#AAAA4_kdZ_w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r>
      </text>
    </comment>
  </commentList>
  <extLst>
    <ext xmlns:r="http://schemas.openxmlformats.org/officeDocument/2006/relationships" uri="GoogleSheetsCustomDataVersion2">
      <go:sheetsCustomData xmlns:go="http://customooxmlschemas.google.com/" r:id="rId1" roundtripDataSignature="AMtx7mhwUAGk8YlNqddiCscONWMX5InYNw=="/>
    </ext>
  </extLst>
</comments>
</file>

<file path=xl/comments4.xml><?xml version="1.0" encoding="utf-8"?>
<comments xmlns="http://schemas.openxmlformats.org/spreadsheetml/2006/main">
  <authors>
    <author/>
  </authors>
  <commentList>
    <comment ref="C7" authorId="0" shapeId="0">
      <text>
        <r>
          <rPr>
            <sz val="11"/>
            <color theme="1"/>
            <rFont val="Calibri"/>
            <scheme val="minor"/>
          </rPr>
          <t>======
ID#AAAA4_kdZ_Q
    (2023-09-07 19:59:04)
Punto de Riesgo: actividad dentro del flujo del proceso donde existe evidencia o se tienen indicios de que pueden ocurrir eventos de riesgo operativo y deben mantenerse bajo control para asegurar que el proceso cumpla con su objetivo.
	-Carlos Ivan Rueda Blanco</t>
        </r>
      </text>
    </comment>
    <comment ref="D7" authorId="0" shapeId="0">
      <text>
        <r>
          <rPr>
            <sz val="11"/>
            <color theme="1"/>
            <rFont val="Calibri"/>
            <scheme val="minor"/>
          </rPr>
          <t>======
ID#AAAA4_kdZ_Y
    (2023-09-07 19:59:04)
Impacto: las consecuencias que puede ocasionar a la organización la materialización del riesgo.
	-Carlos Ivan Rueda Blanco</t>
        </r>
      </text>
    </comment>
    <comment ref="E7" authorId="0" shapeId="0">
      <text>
        <r>
          <rPr>
            <sz val="11"/>
            <color theme="1"/>
            <rFont val="Calibri"/>
            <scheme val="minor"/>
          </rPr>
          <t>======
ID#AAAA4_kdZ_E
    (2023-09-07 19:59:04)
Causa inmediata: circunstancias o situaciones más evidentes sobre las cuales se presenta el riesgo, las mismas no constituyen la causa principal o base para que se presente el riesgo.
	-Carlos Ivan Rueda Blanco</t>
        </r>
      </text>
    </comment>
    <comment ref="F7" authorId="0" shapeId="0">
      <text>
        <r>
          <rPr>
            <sz val="11"/>
            <color theme="1"/>
            <rFont val="Calibri"/>
            <scheme val="minor"/>
          </rPr>
          <t>======
ID#AAAA4_kdZ_I
    (2023-09-07 19:59:04)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-Carlos Ivan Rueda Blanco</t>
        </r>
      </text>
    </comment>
    <comment ref="Q7" authorId="0" shapeId="0">
      <text>
        <r>
          <rPr>
            <sz val="11"/>
            <color theme="1"/>
            <rFont val="Calibri"/>
            <scheme val="minor"/>
          </rPr>
          <t>======
ID#AAAA4_kdZ_o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r>
      </text>
    </comment>
    <comment ref="R8" authorId="0" shapeId="0">
      <text>
        <r>
          <rPr>
            <sz val="11"/>
            <color theme="1"/>
            <rFont val="Calibri"/>
            <scheme val="minor"/>
          </rPr>
          <t>======
ID#AAAA4_kdZ_8
    (2023-09-07 19:59:04)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
	-Los tipos de controles son</t>
        </r>
      </text>
    </comment>
    <comment ref="T8" authorId="0" shapeId="0">
      <text>
        <r>
          <rPr>
            <sz val="11"/>
            <color theme="1"/>
            <rFont val="Calibri"/>
            <scheme val="minor"/>
          </rPr>
          <t>======
ID#AAAA4_kdZ-s
    (2023-09-07 19:59:04)
* Control manual: controles que son ejecutados por personas.
* Control automático: son ejecutados por un sistema.
	-Las maneras en que se ejecutan los controles son</t>
        </r>
      </text>
    </comment>
  </commentList>
  <extLst>
    <ext xmlns:r="http://schemas.openxmlformats.org/officeDocument/2006/relationships" uri="GoogleSheetsCustomDataVersion2">
      <go:sheetsCustomData xmlns:go="http://customooxmlschemas.google.com/" r:id="rId1" roundtripDataSignature="AMtx7miVJdITYYkxyY4VbJP2YSPIyY89Iw=="/>
    </ext>
  </extLst>
</comments>
</file>

<file path=xl/sharedStrings.xml><?xml version="1.0" encoding="utf-8"?>
<sst xmlns="http://schemas.openxmlformats.org/spreadsheetml/2006/main" count="676" uniqueCount="482">
  <si>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</si>
  <si>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</si>
  <si>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</si>
  <si>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</si>
  <si>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08/06/2022</t>
    </r>
  </si>
  <si>
    <t>Proceso (Seleccione):</t>
  </si>
  <si>
    <t>Reducción del Riesgo y Adaptación al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</si>
  <si>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</si>
  <si>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</si>
  <si>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</si>
  <si>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</si>
  <si>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</si>
  <si>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</si>
  <si>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</si>
  <si>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</si>
  <si>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</si>
  <si>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</si>
  <si>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</si>
  <si>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</si>
  <si>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</si>
  <si>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</si>
  <si>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</si>
  <si>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</si>
  <si>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</si>
  <si>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</si>
  <si>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</si>
  <si>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</si>
  <si>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</si>
  <si>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</si>
  <si>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</si>
  <si>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</si>
  <si>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</si>
  <si>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</si>
  <si>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</si>
  <si>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</si>
  <si>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</si>
  <si>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</si>
  <si>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</si>
  <si>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</si>
  <si>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</si>
  <si>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</si>
  <si>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</si>
  <si>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</si>
  <si>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1)Baja incidencia de la Subdirección frente a las amenazas externas</t>
  </si>
  <si>
    <t>1) Cualificado talento humano (planta y contratistas)</t>
  </si>
  <si>
    <t>2)Falencias en la gestión del conocimiento (co-creación, transferencia, almacenamiento, administración y aplicación del conocimiento) en los diferentes procesos de gestión del riesgo y cambio climático, pérdida de la memoria institucional</t>
  </si>
  <si>
    <t>2) Experticia técnica de las áreas funcionales basada en experiencia</t>
  </si>
  <si>
    <t>3)Falta de retención y permanencia de personal contratista en un período prolongado de tiempo</t>
  </si>
  <si>
    <t>3) Conocimiento territorial y su relación con la gestión del riesgo y el cambio climático</t>
  </si>
  <si>
    <t>4)Generación de reprocesos</t>
  </si>
  <si>
    <t>4) Sinergia y trabajo en equipo entre distintas áreas funcionales de la entidad (conocimientos con enfoque de innovación)</t>
  </si>
  <si>
    <t>5)Falta de planificación en la destinación de los recursos de contratos de suministros de materiales e insumos específicos</t>
  </si>
  <si>
    <t>5) Fácil acceso de la ciudadanía a los servicios que prestados</t>
  </si>
  <si>
    <t>6) Procedimientos y documentación actualizada</t>
  </si>
  <si>
    <t>7) Clima laboral adecuado en los equipos de trabajo</t>
  </si>
  <si>
    <t>8) Credibilidad ante la comunidad</t>
  </si>
  <si>
    <t>9) La innovación como aporte del área educación de la dependencia</t>
  </si>
  <si>
    <t>10) Sinergia interinstitucional en el marco del Sistema Distrital de Gestión de Riesgos y Cambio Climático</t>
  </si>
  <si>
    <t>11) Trabajo en equipo</t>
  </si>
  <si>
    <t>Factores Externos (Análisis DOFA)</t>
  </si>
  <si>
    <t>Amenazas</t>
  </si>
  <si>
    <t>Oportunidades</t>
  </si>
  <si>
    <t>1) Falta de recursos (destinados a los proyectos)</t>
  </si>
  <si>
    <t>1) Mejora del posicionamiento de la entidad frente a las otras entidades del distrito</t>
  </si>
  <si>
    <t>2) Falta de acciones vinculantes de los PLGR/CC (recursos, gestión sectorial)</t>
  </si>
  <si>
    <t>2) Desarrollo normativo y de política en relación al cambio climático a nivel distrital</t>
  </si>
  <si>
    <t>3) Cambios normativos que generen cambios en estructuras y procesos internos</t>
  </si>
  <si>
    <t>3) Fortalecimiento de un enfoque de cambio climático en la gestión de riesgos</t>
  </si>
  <si>
    <t>4) Nuevas amenazas y riesgos de tipo social y ambiental (pandemia)</t>
  </si>
  <si>
    <t>4) Articulación de la gestión territorial y sectorial, como fortalecimiento de los instrumentos de planeación de gestión de riesgos. </t>
  </si>
  <si>
    <t>5) Dificultades técnicas, tecnológicas y de comunicaciones (falta de insumos, herramientas adecuadas)</t>
  </si>
  <si>
    <t>5) Liderazgo de la Subdirección del riesgo frente al cambio climático en la entidad</t>
  </si>
  <si>
    <t>6) Insuficiencia y deterioro de espacios físicos, ventilación e iluminación natural inadecuadas en la oficina </t>
  </si>
  <si>
    <t>6) Disponibilidad de insumos y materiales orgánicos para procesos de restauración ecológica</t>
  </si>
  <si>
    <t>7) Falta de respuesta oportuna por parte de Subdirecciones u Oficinas de la entidad, frente a solicitudes realizadas desde la Subdirección de Reducción</t>
  </si>
  <si>
    <t>8) Vacíos normativos y falta de apoyo desde el área jurídica de la entidad</t>
  </si>
  <si>
    <t>Factores Externos (Análisis PESTEL)</t>
  </si>
  <si>
    <t>Factores Políticos</t>
  </si>
  <si>
    <t>Factores Económicos</t>
  </si>
  <si>
    <t>Cambios de perspectiva y lineamientos en nuevas administraciones y de Planes de Desarrrollo.</t>
  </si>
  <si>
    <t>Desfinanciación de las metas PDD o de los proyectos de inversión del IDIGER</t>
  </si>
  <si>
    <t>Alta rotaciòn de servidores pùblicos (contratistas)</t>
  </si>
  <si>
    <t>Aumento de la Inflación</t>
  </si>
  <si>
    <t>Dilación de un Estudio de cargas laborales y de las necesidades de profesionales en las áreas para cumplimiento de funciones del Instituto</t>
  </si>
  <si>
    <t>Devaluación del peso</t>
  </si>
  <si>
    <t xml:space="preserve">Corrupción </t>
  </si>
  <si>
    <t>Reducción del presupuesto del IDIGER</t>
  </si>
  <si>
    <t>Escacez de bienes</t>
  </si>
  <si>
    <t>Factores Sociales</t>
  </si>
  <si>
    <t>Factores Tecnológicos</t>
  </si>
  <si>
    <t>Epidemias y pandemias</t>
  </si>
  <si>
    <t>Caída de internet</t>
  </si>
  <si>
    <t>Cierre de vías por movilizaciones sociales</t>
  </si>
  <si>
    <t>Fallas en las redes tecnológicas</t>
  </si>
  <si>
    <t>La percepción de no riesgo con las comunidades con las que se trabaja, dificulta en ocasiones la intervención</t>
  </si>
  <si>
    <t>Robo/pérdida de información</t>
  </si>
  <si>
    <t xml:space="preserve">Considerar el nivel educativo de las comunidades a abordar exige ajustar el lenguaje a utilizar. </t>
  </si>
  <si>
    <t>Obsolescencia tecnológica (hardware y software)</t>
  </si>
  <si>
    <t xml:space="preserve">El rango de edad con la población abordada requiere un acompañamiento mas directivo u orientativo  según el caso. </t>
  </si>
  <si>
    <t>Insuficientes recursos tecnológicos para el desarrollo de actividades</t>
  </si>
  <si>
    <t>Condiciones sociales y de seguridad en las zonas de trabajo en la Ciudad 
7, Percepción negativa de las entidades públicas por parte de la comunidad</t>
  </si>
  <si>
    <t>Tecnologías disruptivas</t>
  </si>
  <si>
    <t>Factores Ecológicos</t>
  </si>
  <si>
    <t>Factores Legales</t>
  </si>
  <si>
    <t>Emergencias y desastres por fenómenos amenazantes de origen natural y socionatural</t>
  </si>
  <si>
    <t>Incumplimiento de normas</t>
  </si>
  <si>
    <t>Aumento de la temperatura en el planeta conforme a lo proyectado por el PICC ¿-EFECTOS CAMBIO CLIMÁTICO-?</t>
  </si>
  <si>
    <t>Antecedentes de hallazgos de entes de control</t>
  </si>
  <si>
    <t>Afecciones a la salud por contaminación ambiental</t>
  </si>
  <si>
    <t>Fallos Judiciales</t>
  </si>
  <si>
    <t>Vacíos legales en normativa</t>
  </si>
  <si>
    <t xml:space="preserve">Competencias POT Decreto 555 de 2021, Acuerdo 790, que no están cubiertas actualmente desde los procedimientos y procesos del IDIGER </t>
  </si>
  <si>
    <t>Falta de claridades y lineamientos ténicos en algunas temáticas de competencia del IDIGER, que dificultan el accionar de funciones del Instituto, como es el caso de la implemntación de huertas urbanas en predios IDIGER.
7, Expedición de Actos Administrativos sin claridad de asignación de competencias institucionales: Caso Acuerdo Distrital 835 de 2022
8, Adaptación de la normatividad de SST en la entidad ante los desafios que surgen para un mejor ambiente laboral (trabajo en red, remoto, en casa, el cambio demográfico en la población trabajadora, cambio climatico y su incidencia en riesgos asociados que ocasionan perdidas de puestos de trabajo)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</si>
  <si>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</si>
  <si>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</si>
  <si>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</si>
  <si>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</si>
  <si>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</si>
  <si>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</si>
  <si>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</si>
  <si>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</si>
  <si>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</si>
  <si>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</si>
  <si>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</si>
  <si>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</si>
  <si>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</si>
  <si>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</si>
  <si>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</si>
  <si>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</si>
  <si>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</si>
  <si>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</si>
  <si>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</si>
  <si>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</si>
  <si>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</si>
  <si>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</si>
  <si>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</si>
  <si>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</si>
  <si>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</si>
  <si>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</si>
  <si>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</si>
  <si>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</si>
  <si>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Programa de reasentamiento</t>
  </si>
  <si>
    <t>Afectación Reputacional</t>
  </si>
  <si>
    <t xml:space="preserve">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t>
  </si>
  <si>
    <t>Error en la ubicación espacial y en la entrega de la información referente a la condición de riesgo a la ciudadanía.</t>
  </si>
  <si>
    <t>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t>
  </si>
  <si>
    <t>Gestión</t>
  </si>
  <si>
    <t>Ejecución y Administración de procesos</t>
  </si>
  <si>
    <t>Baja: La actividad que conlleva el riesgo se ejecuta de 3 a 24 veces por año</t>
  </si>
  <si>
    <t>Reputacional: El riesgo afecta la imagen de alguna área de la organización</t>
  </si>
  <si>
    <t>10%</t>
  </si>
  <si>
    <t>20%</t>
  </si>
  <si>
    <t>30%</t>
  </si>
  <si>
    <t>Porcentaje que representa el N° predios mal identificados con respecto al N° total de predios identificados en zonas de alto riesgo no mitigable por el Documento Técnico.</t>
  </si>
  <si>
    <t>Los valores establecidos se dan en terminos de porcentajes que son los minimos y maximos aceptables para el cumplimiento de los objetivo de identificación y caracterización de las familias recomendadas al Programa de reasentamientos, por encontrarse habitando predios ubicados en zonas de alto riesgo no mitigable en el Distrito Capital. Aunque se reportan todas las inconsistencia presentadas en las ubicaciones de los predio identificados en riesgo los ajustes pueden demorarse, sin embargo con un porcentaje inferior al 30% de capacidad de riesgo es viable que se inicie el proceso de reasentamiento en la zona sin mayores retrasos a la espera de corregir las inconsistencias encontradas.</t>
  </si>
  <si>
    <t>Adquisición predial</t>
  </si>
  <si>
    <t>Afectación Económica o Presupuestal</t>
  </si>
  <si>
    <t xml:space="preserve">Retrasos en las actividades del procedimiento GR-PD-09 Reasentamiento a través de adquisición predial por parte de los beneficiarios del programa.
</t>
  </si>
  <si>
    <t>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t>
  </si>
  <si>
    <t>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t>
  </si>
  <si>
    <t>Media: La actividad que conlleva el riesgo se ejecuta de 24 a 500 veces por año</t>
  </si>
  <si>
    <t>Porcentaje que representa el N° de procesos con  retrasos (mas de 18 meses desde la notificación de oferta) con respecto al N° de procesos para lograr la meta de la vigencia</t>
  </si>
  <si>
    <t xml:space="preserve">Los valores establecidos se dan en terminos de porcentajes que son los minimos y maximos aceptables para el cumplimiento de los objetivo de coadyuvar al procedimiento de reasentamiento mediante la adquisición predial de las viviendas ubicadas en zonas de alto riesgo. Es necesario tener en cuenta que se tiene  activos al menos un 30% mas del número de procesos requeridos para lograr la meta con el fin de subsanar casos de procesos con retrasos fuera de lo esperado. </t>
  </si>
  <si>
    <t>Afectación Económica (o presupuestal) y Reputacional</t>
  </si>
  <si>
    <t>Fuga de Capital Intelectual</t>
  </si>
  <si>
    <t>Usuarios, productos y practicas, organizacionales</t>
  </si>
  <si>
    <t>Accesos no autorizados</t>
  </si>
  <si>
    <t>Debilidad en la solicitud oportuna para la actualizacion de los permisos de la carpetas compartidas.</t>
  </si>
  <si>
    <t>Seguridad de la Información (Pérdida de Confidencialidad)</t>
  </si>
  <si>
    <t>Instalación de software malicioso en los equipos de computo personales, cuando se realiza trabajo en casa o teletrabajo.</t>
  </si>
  <si>
    <t>Desconocimiento por parte de los procesos, de los riesgos de ciber seguridad.</t>
  </si>
  <si>
    <t>Seguridad de la Información (Pérdida de la Integridad)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</si>
  <si>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</si>
  <si>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</si>
  <si>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</si>
  <si>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</si>
  <si>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</si>
  <si>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</si>
  <si>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</si>
  <si>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</si>
  <si>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</si>
  <si>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</si>
  <si>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</si>
  <si>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</si>
  <si>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</si>
  <si>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</si>
  <si>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</si>
  <si>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</si>
  <si>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</si>
  <si>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</si>
  <si>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</si>
  <si>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</si>
  <si>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</si>
  <si>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</si>
  <si>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</si>
  <si>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</si>
  <si>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</si>
  <si>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</si>
  <si>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</si>
  <si>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</si>
  <si>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</si>
  <si>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</si>
  <si>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</si>
  <si>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</si>
  <si>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</si>
  <si>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</si>
  <si>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</si>
  <si>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</si>
  <si>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</si>
  <si>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</si>
  <si>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</si>
  <si>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</si>
  <si>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</si>
  <si>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</si>
  <si>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</si>
  <si>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</si>
  <si>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</si>
  <si>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</si>
  <si>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</si>
  <si>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</si>
  <si>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</si>
  <si>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</si>
  <si>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</si>
  <si>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</si>
  <si>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</si>
  <si>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</si>
  <si>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</si>
  <si>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</si>
  <si>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</si>
  <si>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</si>
  <si>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</si>
  <si>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</si>
  <si>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</si>
  <si>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</si>
  <si>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</si>
  <si>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</si>
  <si>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Se asigna un profesional catastral para el cotejo de información y el profesional social que realiza la notificación a cada familia</t>
  </si>
  <si>
    <t>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t>
  </si>
  <si>
    <t xml:space="preserve">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t>
  </si>
  <si>
    <t>Preventivo</t>
  </si>
  <si>
    <t>Manual</t>
  </si>
  <si>
    <t>Documentado</t>
  </si>
  <si>
    <t>Continua</t>
  </si>
  <si>
    <t>Con registro</t>
  </si>
  <si>
    <t>Carpeta fisica con la documentación correspondiente al Concepto Técnico notificado (luego se hace copia digital)</t>
  </si>
  <si>
    <t>Proviene  de bases oficiales - catastrales y/o de Secretaría Distrital de Planeación y de los datos de contacto de las entidades operadoras y la normatividad vigente.</t>
  </si>
  <si>
    <t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t>
  </si>
  <si>
    <t>Los profesionales del equipo interdiciplinario de Reasentamientos (social, catastral, jurídico y apoyo)</t>
  </si>
  <si>
    <t>realizan seguimiento individual a la familia titular de derechos a cargo del IDIGER, a través del acompañamiento del equipo interdisciplinario por medio presencial, telefónico y/o virtual.</t>
  </si>
  <si>
    <t>Número de familias reportadas a meta/
Número de familias meta 2022*100
Mensualmente se reporta a meta PMR. La gestión del control se evidencia mediante el acta GR-FT-44 Formato acta de entrega del predio al IDIGER</t>
  </si>
  <si>
    <t>En expediente fisico, formato de Seguimiento a las Actividades de Gestión Social GR-FT-57</t>
  </si>
  <si>
    <t>Proviene de la experiencia en el desarrollo del proceso y la información suministrada por otras instituciones (servicios públicos, notarias, Superintendencia de Notariado y Registro)</t>
  </si>
  <si>
    <t>Se establecen relaciones de confianza con la familia, pudiendose identificar las desviaciones de manera oportuna y se deja evidencia del acompañamiento mediante el formato de Seguimiento a las Actividades de Gestión Social GR-FT-57</t>
  </si>
  <si>
    <t>Detectivo</t>
  </si>
  <si>
    <t>Sin Documentar</t>
  </si>
  <si>
    <t>Aleatoria</t>
  </si>
  <si>
    <t>Sin Control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</si>
  <si>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</si>
  <si>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</si>
  <si>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</si>
  <si>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</si>
  <si>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</si>
  <si>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</si>
  <si>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</si>
  <si>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</si>
  <si>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</si>
  <si>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</si>
  <si>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</si>
  <si>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</si>
  <si>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</si>
  <si>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</si>
  <si>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</si>
  <si>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</si>
  <si>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</si>
  <si>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</si>
  <si>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</si>
  <si>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</si>
  <si>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</si>
  <si>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</si>
  <si>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</si>
  <si>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</si>
  <si>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</si>
  <si>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</si>
  <si>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</si>
  <si>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</si>
  <si>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</si>
  <si>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</si>
  <si>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</si>
  <si>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</si>
  <si>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</si>
  <si>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</si>
  <si>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</si>
  <si>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</si>
  <si>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</si>
  <si>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</si>
  <si>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</si>
  <si>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</si>
  <si>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</si>
  <si>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</si>
  <si>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</si>
  <si>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</si>
  <si>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08/06/2022</t>
    </r>
  </si>
  <si>
    <t>PRIMER REPORTE 1 DE ENERO A 30 DE ABRIL DE 2023</t>
  </si>
  <si>
    <t>SEGUNDO REPORTE 1 DE MAYO A 31 DE AGOSTO DE 2023</t>
  </si>
  <si>
    <t>TERCER REPORTE 1 DE SEPTIEMBRE A 31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</si>
  <si>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</si>
  <si>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</si>
  <si>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</si>
  <si>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</si>
  <si>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</si>
  <si>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</si>
  <si>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</si>
  <si>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</si>
  <si>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</si>
  <si>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</si>
  <si>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SOPORTES:
Anexo 1. Planos para notificación
Anexo 2. Fichas Técnicas y Notificaciones
Anexo 3. Comunicaciones</t>
  </si>
  <si>
    <t>En el periodo enero a abril de 2023 se realizó el acompañamiento, desde los componentes social, catastral, jurídico, administrativo, a los procesos activos en pro del cumplimiento de la meta propuesta.
En el periodo se asignaron recursos por fuente FONDIGER a través de los CDP's 2939, 2940, 2941, 2942 de junio 22 de 2022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Se realizó la gestión para la recepción de cinco (5) predios desocupados, que representan siete (7) familias, que corresponden a los siguientes expedientes:
ENERO Exp 282. (3 Familias reportadas). Quebrada Limas. Localidad Ciudad Bolivar. Fuente FONDIGER y Exp 501. (1 familia reportada). Quebrada Chiguaza. Fuente FONDIGER. Localidad de San Cristobal.
FEBRERO: Exp 453. (1 familia reportada) Localidad Rafael Uribe Uribe. Quebrada Chiguaza. Fuente FONDIGER y Exp 559 (1 familia reportada) Localidad Rafael Uribe Uribe. Quebrada Chiguaza. Fuente FONDIGER. 
ABRIL: Exp 555 (1 familia reportada).Localidad Ciudad Bolivar. Quebrada Trompeta. Fuente FONDIGER 
Teniendo en cuenta que la meta anual es 40 familias protegidas a través de la recepción de predios recibidos desocupados, en este periodo se realiza un avance anual del 18%:</t>
  </si>
  <si>
    <t>SOPORTES:
Formatos GR-FT-44. Actas de entrega de los predios Expedientes 282, 501, 453, 559, 555.</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</si>
  <si>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</si>
  <si>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</si>
  <si>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</si>
  <si>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</si>
  <si>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</si>
  <si>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</si>
  <si>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</si>
  <si>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</si>
  <si>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</si>
  <si>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</si>
  <si>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</si>
  <si>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</si>
  <si>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</si>
  <si>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</si>
  <si>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</si>
  <si>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</si>
  <si>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</si>
  <si>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</si>
  <si>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</si>
  <si>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</si>
  <si>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</si>
  <si>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</si>
  <si>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</si>
  <si>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</si>
  <si>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</si>
  <si>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</si>
  <si>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</si>
  <si>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</si>
  <si>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</si>
  <si>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</si>
  <si>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</si>
  <si>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</si>
  <si>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</si>
  <si>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</si>
  <si>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</si>
  <si>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</si>
  <si>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</si>
  <si>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</si>
  <si>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</si>
  <si>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</si>
  <si>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SI</t>
  </si>
  <si>
    <r>
      <rPr>
        <b/>
        <sz val="11"/>
        <color theme="1"/>
        <rFont val="Calibri"/>
      </rPr>
      <t>Casi seguro:</t>
    </r>
    <r>
      <rPr>
        <sz val="11"/>
        <color theme="1"/>
        <rFont val="Calibri"/>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</si>
  <si>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</si>
  <si>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</si>
  <si>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</si>
  <si>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</si>
  <si>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</si>
  <si>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</si>
  <si>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</si>
  <si>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</si>
  <si>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</si>
  <si>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</si>
  <si>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</si>
  <si>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</si>
  <si>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</si>
  <si>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</si>
  <si>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</si>
  <si>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</si>
  <si>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</si>
  <si>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</si>
  <si>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</si>
  <si>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</si>
  <si>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</si>
  <si>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</si>
  <si>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</si>
  <si>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</si>
  <si>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</si>
  <si>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</si>
  <si>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</si>
  <si>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</si>
  <si>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</si>
  <si>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Reducir</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</si>
  <si>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</si>
  <si>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</si>
  <si>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</si>
  <si>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</si>
  <si>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</si>
  <si>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</si>
  <si>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</si>
  <si>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</si>
  <si>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</si>
  <si>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</si>
  <si>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</si>
  <si>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</si>
  <si>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</si>
  <si>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</si>
  <si>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</si>
  <si>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</si>
  <si>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</si>
  <si>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</si>
  <si>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</si>
  <si>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</si>
  <si>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</si>
  <si>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</si>
  <si>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</si>
  <si>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</si>
  <si>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</si>
  <si>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</si>
  <si>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</si>
  <si>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</si>
  <si>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</si>
  <si>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</si>
  <si>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</si>
  <si>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</si>
  <si>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</si>
  <si>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</si>
  <si>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</si>
  <si>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</si>
  <si>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</si>
  <si>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</si>
  <si>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</si>
  <si>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</si>
  <si>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</si>
  <si>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</si>
  <si>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</si>
  <si>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</si>
  <si>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</si>
  <si>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</si>
  <si>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</si>
  <si>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</si>
  <si>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</si>
  <si>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</si>
  <si>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</si>
  <si>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</si>
  <si>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</si>
  <si>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</si>
  <si>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</si>
  <si>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</si>
  <si>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</si>
  <si>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</si>
  <si>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</si>
  <si>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</si>
  <si>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</si>
  <si>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</si>
  <si>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</si>
  <si>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</si>
  <si>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</si>
  <si>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</si>
  <si>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</si>
  <si>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</si>
  <si>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</si>
  <si>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</si>
  <si>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</si>
  <si>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</si>
  <si>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</si>
  <si>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</si>
  <si>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</si>
  <si>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</si>
  <si>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</si>
  <si>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</si>
  <si>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</si>
  <si>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</si>
  <si>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</si>
  <si>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</si>
  <si>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</si>
  <si>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</si>
  <si>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</si>
  <si>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</si>
  <si>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</si>
  <si>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</si>
  <si>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</si>
  <si>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</si>
  <si>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Se evidencia la ejecución de los controles que evitan la materialización del riesgo.</t>
  </si>
  <si>
    <t>Durante el periodo de Enero a Abril de 2023, se realizarón, 7 visitas que corresponden a 7 desarrollos, de las Localidades Usaquén, Usme, Rafael Uribe Uribe y Ciudad Bolivar, donde se realizaron 182 notificaciones, a partir de las 184 Fichas técnicas entregadas por la Subdirección de Analisis de Riesgos y Efectos del Cambio Climatico. Donde no se presentaron errores en la georeferenciación de los predios recomendados.
Nombre de la localdiad, nombre del desarrollo, numero de fichas técnicas, numero de notificaciones, observaciones
1. Usaquén 
- Desarrollo Delicias del Carmen, CT-8890, se recibieron 5 fichas técnicas y se realizaron 5 notificaciones, sin presentar ninguna novedad.
5. Usme: 
-Barrio Fiscala, Sector Centro Germinar, CT-8769, se recibieron 2 fichas técnicas y se realizarón 2 notificaciones, sin presentar ninguna novedad.
-Desarrollo Villa Juliana, CT-8913, se recibieron 66 fichas técnicas, se realizaron 66 notificaciones.
18. Rafael Uribe Uribe
-Desarrollo Marco Fidel Suarez cuarta parte media, CT-8961, se recibieron 1 ficha tecnica y se realizón 1 notificacion, sin presentar novedad.
19. Ciudad Bolivar
-Desarrollo Sotavento 3 y 4 sector, CT-8755, se recibieron 7 fichas técnicas y se realizarón 7 notificaciones, sin presentar novedad.
-Desarrollo Tesorito, CT-8774, se recibieron 1 ficha técnica, 1 notificación, sin presentar novedad.
-Desarrollo Tabor Altaloma. CT-8908, se recibieron 102 fichas técnicas y se realizaron 100 notificaciones, durante la actividad se evidencia que dos predios tienen ficha técnica, sin embargo, en campo se verifica que corresponden al mismo predio. Can base en lo anterior, se emite comunicación interna 2023IE2203, donde se informa de esta circustancia a la Subdirección de Analisis de Riesgos y Efectos del Cambio Climatico, para que definan si las mencionadas fichas técnicas deben ser anuladas.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</si>
</sst>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11"/>
      <color theme="10"/>
      <name val="Calibri"/>
    </font>
    <font>
      <sz val="12"/>
      <color theme="1"/>
      <name val="Arial Narrow"/>
    </font>
    <font>
      <sz val="9"/>
      <color rgb="FF000000"/>
      <name val="Arial Narrow"/>
    </font>
    <font>
      <b/>
      <sz val="9"/>
      <color rgb="FF000000"/>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11"/>
      <color theme="1"/>
      <name val="Calibri"/>
      <scheme val="minor"/>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36" fillId="0" borderId="0" applyFont="0" applyFill="0" applyBorder="0" applyAlignment="0" applyProtection="0"/>
  </cellStyleXfs>
  <cellXfs count="172">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7" xfId="0" applyFont="1" applyBorder="1" applyAlignment="1">
      <alignment horizontal="left" vertical="center" wrapText="1"/>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7" fillId="0" borderId="17" xfId="0"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5" fillId="2" borderId="5" xfId="0" applyFont="1" applyFill="1" applyBorder="1" applyAlignment="1">
      <alignment horizontal="center"/>
    </xf>
    <xf numFmtId="0" fontId="5" fillId="0" borderId="4" xfId="0" applyFont="1" applyBorder="1" applyAlignment="1">
      <alignment horizontal="left" vertical="center" wrapText="1"/>
    </xf>
    <xf numFmtId="0" fontId="17" fillId="0" borderId="4" xfId="0" applyFont="1" applyBorder="1" applyAlignment="1">
      <alignment horizontal="left" vertical="center"/>
    </xf>
    <xf numFmtId="0" fontId="14" fillId="4" borderId="2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23" fillId="3"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5" fillId="2" borderId="1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1" fillId="0" borderId="1" xfId="0" applyFont="1" applyBorder="1" applyAlignment="1">
      <alignment horizontal="center" vertical="center"/>
    </xf>
    <xf numFmtId="0" fontId="15" fillId="4" borderId="11" xfId="0" applyFont="1" applyFill="1" applyBorder="1" applyAlignment="1">
      <alignment horizontal="center" vertical="center" wrapText="1"/>
    </xf>
    <xf numFmtId="164" fontId="26"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17" fillId="0" borderId="25" xfId="0" applyFont="1" applyBorder="1" applyAlignment="1">
      <alignment horizontal="center" vertical="center" wrapText="1"/>
    </xf>
    <xf numFmtId="0" fontId="2" fillId="0" borderId="26" xfId="0" applyFont="1" applyBorder="1"/>
    <xf numFmtId="9" fontId="26" fillId="0" borderId="28" xfId="0" applyNumberFormat="1" applyFont="1" applyBorder="1" applyAlignment="1">
      <alignment horizontal="center" vertical="center" wrapText="1"/>
    </xf>
    <xf numFmtId="0" fontId="2" fillId="0" borderId="28" xfId="0" applyFont="1" applyBorder="1"/>
    <xf numFmtId="0" fontId="26" fillId="0" borderId="28" xfId="0" applyFont="1" applyBorder="1" applyAlignment="1">
      <alignment vertical="center" wrapText="1"/>
    </xf>
    <xf numFmtId="0" fontId="26" fillId="0" borderId="28" xfId="0" applyFont="1" applyBorder="1" applyAlignment="1">
      <alignment horizontal="center" vertical="center" wrapText="1"/>
    </xf>
    <xf numFmtId="9" fontId="5" fillId="0" borderId="16" xfId="0" applyNumberFormat="1" applyFont="1" applyBorder="1" applyAlignment="1">
      <alignment horizontal="center" vertical="center" wrapText="1"/>
    </xf>
    <xf numFmtId="0" fontId="17" fillId="0" borderId="25" xfId="0" applyFont="1" applyBorder="1" applyAlignment="1">
      <alignment horizontal="left" vertical="center" wrapText="1"/>
    </xf>
    <xf numFmtId="9" fontId="26" fillId="0" borderId="28" xfId="1" applyFont="1" applyBorder="1" applyAlignment="1">
      <alignment horizontal="center" vertical="center" wrapText="1"/>
    </xf>
    <xf numFmtId="9" fontId="2" fillId="0" borderId="28" xfId="1" applyFont="1" applyBorder="1" applyAlignment="1">
      <alignment horizontal="center"/>
    </xf>
    <xf numFmtId="0" fontId="26" fillId="0" borderId="18" xfId="0" applyFont="1" applyBorder="1" applyAlignment="1">
      <alignment horizontal="center" vertical="center" wrapText="1"/>
    </xf>
    <xf numFmtId="0" fontId="27" fillId="0" borderId="28" xfId="0" applyFont="1" applyBorder="1" applyAlignment="1">
      <alignment horizontal="center" vertical="center" wrapText="1"/>
    </xf>
    <xf numFmtId="0" fontId="2" fillId="0" borderId="31" xfId="0" applyFont="1" applyBorder="1"/>
    <xf numFmtId="0" fontId="26" fillId="0" borderId="7" xfId="0" applyFont="1" applyBorder="1" applyAlignment="1">
      <alignment horizontal="center" vertical="center" wrapText="1"/>
    </xf>
    <xf numFmtId="9" fontId="5" fillId="0" borderId="28" xfId="0" applyNumberFormat="1" applyFont="1" applyBorder="1" applyAlignment="1">
      <alignment horizontal="center" vertical="center" wrapText="1"/>
    </xf>
    <xf numFmtId="9" fontId="2" fillId="0" borderId="31" xfId="1" applyFont="1" applyBorder="1" applyAlignment="1">
      <alignment horizontal="center"/>
    </xf>
    <xf numFmtId="0" fontId="26" fillId="0" borderId="30" xfId="0" applyFont="1" applyBorder="1" applyAlignment="1">
      <alignment horizontal="center" vertical="center" wrapText="1"/>
    </xf>
    <xf numFmtId="0" fontId="2" fillId="0" borderId="29" xfId="0" applyFont="1" applyBorder="1"/>
    <xf numFmtId="9" fontId="26" fillId="0" borderId="19" xfId="0" applyNumberFormat="1" applyFont="1" applyBorder="1" applyAlignment="1">
      <alignment horizontal="center" vertical="center" wrapText="1"/>
    </xf>
    <xf numFmtId="0" fontId="26" fillId="0" borderId="19" xfId="0" applyFont="1" applyBorder="1" applyAlignment="1">
      <alignment horizontal="center" vertical="center" wrapText="1"/>
    </xf>
    <xf numFmtId="0" fontId="26" fillId="0" borderId="6" xfId="0" applyFont="1" applyBorder="1" applyAlignment="1">
      <alignment horizontal="center" vertical="center" wrapText="1"/>
    </xf>
    <xf numFmtId="0" fontId="2" fillId="0" borderId="28" xfId="0" applyFont="1" applyBorder="1" applyAlignment="1">
      <alignment horizontal="center"/>
    </xf>
    <xf numFmtId="0" fontId="28"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23" fillId="3" borderId="11" xfId="0" applyFont="1" applyFill="1" applyBorder="1" applyAlignment="1">
      <alignment horizontal="center" vertical="center" wrapText="1"/>
    </xf>
    <xf numFmtId="0" fontId="25" fillId="6" borderId="11" xfId="0" applyFont="1" applyFill="1" applyBorder="1" applyAlignment="1">
      <alignment horizontal="center" vertical="center" wrapText="1"/>
    </xf>
    <xf numFmtId="164" fontId="26" fillId="0" borderId="18" xfId="0" applyNumberFormat="1" applyFont="1" applyBorder="1" applyAlignment="1">
      <alignment horizontal="center" vertical="center" wrapText="1"/>
    </xf>
    <xf numFmtId="0" fontId="22" fillId="4"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14" fillId="4" borderId="25" xfId="0" applyFont="1" applyFill="1" applyBorder="1" applyAlignment="1">
      <alignment horizontal="center" vertical="center" wrapText="1"/>
    </xf>
    <xf numFmtId="0" fontId="17" fillId="0" borderId="17" xfId="0" applyFont="1" applyBorder="1" applyAlignment="1">
      <alignment horizontal="left" vertical="center" wrapText="1"/>
    </xf>
    <xf numFmtId="9" fontId="5" fillId="0" borderId="19"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8"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30" fillId="0" borderId="28" xfId="0" applyFont="1" applyBorder="1" applyAlignment="1">
      <alignment vertical="center" wrapText="1"/>
    </xf>
    <xf numFmtId="0" fontId="30" fillId="0" borderId="28" xfId="0" applyFont="1" applyBorder="1" applyAlignment="1">
      <alignment horizontal="center" vertical="center" wrapText="1"/>
    </xf>
    <xf numFmtId="0" fontId="26" fillId="0" borderId="25" xfId="0" applyFont="1" applyBorder="1" applyAlignment="1">
      <alignment horizontal="center" vertical="center" wrapText="1"/>
    </xf>
    <xf numFmtId="0" fontId="29" fillId="0" borderId="28" xfId="0" applyFont="1" applyBorder="1" applyAlignment="1">
      <alignment horizontal="center" vertical="center" wrapText="1"/>
    </xf>
    <xf numFmtId="9" fontId="26" fillId="0" borderId="17" xfId="0" applyNumberFormat="1" applyFont="1" applyBorder="1" applyAlignment="1">
      <alignment horizontal="center" vertical="center" wrapText="1"/>
    </xf>
    <xf numFmtId="10" fontId="26" fillId="0" borderId="28" xfId="0" applyNumberFormat="1" applyFont="1" applyBorder="1" applyAlignment="1">
      <alignment horizontal="center" vertical="center" wrapText="1"/>
    </xf>
    <xf numFmtId="0" fontId="32"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1" xfId="0" applyFont="1" applyFill="1" applyBorder="1" applyAlignment="1">
      <alignment horizontal="center" vertical="center" wrapText="1"/>
    </xf>
  </cellXfs>
  <cellStyles count="2">
    <cellStyle name="Normal" xfId="0" builtinId="0"/>
    <cellStyle name="Porcentaje" xfId="1" builtinId="5"/>
  </cellStyles>
  <dxfs count="32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1</c:v>
                </c:pt>
                <c:pt idx="4">
                  <c:v>0.17499999999999999</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Consolidado'!$F$7:$F$68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ser>
        <c:dLbls>
          <c:showLegendKey val="0"/>
          <c:showVal val="0"/>
          <c:showCatName val="0"/>
          <c:showSerName val="0"/>
          <c:showPercent val="0"/>
          <c:showBubbleSize val="0"/>
        </c:dLbls>
        <c:gapWidth val="150"/>
        <c:overlap val="100"/>
        <c:axId val="-985494768"/>
        <c:axId val="-985480624"/>
      </c:barChart>
      <c:catAx>
        <c:axId val="-9854947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85480624"/>
        <c:crosses val="autoZero"/>
        <c:auto val="1"/>
        <c:lblAlgn val="ctr"/>
        <c:lblOffset val="100"/>
        <c:noMultiLvlLbl val="1"/>
      </c:catAx>
      <c:valAx>
        <c:axId val="-98548062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cross"/>
        <c:minorTickMark val="cross"/>
        <c:tickLblPos val="nextTo"/>
        <c:spPr>
          <a:ln/>
        </c:spPr>
        <c:txPr>
          <a:bodyPr/>
          <a:lstStyle/>
          <a:p>
            <a:pPr lvl="0">
              <a:defRPr b="0" i="0">
                <a:solidFill>
                  <a:srgbClr val="000000"/>
                </a:solidFill>
                <a:latin typeface="+mn-lt"/>
              </a:defRPr>
            </a:pPr>
            <a:endParaRPr lang="es-CO"/>
          </a:p>
        </c:txPr>
        <c:crossAx val="-98549476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985489328"/>
        <c:axId val="-985480080"/>
      </c:barChart>
      <c:catAx>
        <c:axId val="-9854893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85480080"/>
        <c:crosses val="autoZero"/>
        <c:auto val="1"/>
        <c:lblAlgn val="ctr"/>
        <c:lblOffset val="100"/>
        <c:noMultiLvlLbl val="1"/>
      </c:catAx>
      <c:valAx>
        <c:axId val="-98548008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8548932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Consolidado'!$J$7:$J$68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ser>
        <c:dLbls>
          <c:showLegendKey val="0"/>
          <c:showVal val="0"/>
          <c:showCatName val="0"/>
          <c:showSerName val="0"/>
          <c:showPercent val="0"/>
          <c:showBubbleSize val="0"/>
        </c:dLbls>
        <c:gapWidth val="150"/>
        <c:overlap val="100"/>
        <c:axId val="-986004800"/>
        <c:axId val="-986004256"/>
      </c:barChart>
      <c:catAx>
        <c:axId val="-98600480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86004256"/>
        <c:crosses val="autoZero"/>
        <c:auto val="1"/>
        <c:lblAlgn val="ctr"/>
        <c:lblOffset val="100"/>
        <c:noMultiLvlLbl val="1"/>
      </c:catAx>
      <c:valAx>
        <c:axId val="-986004256"/>
        <c:scaling>
          <c:orientation val="minMax"/>
        </c:scaling>
        <c:delete val="0"/>
        <c:axPos val="l"/>
        <c:numFmt formatCode="0%" sourceLinked="1"/>
        <c:majorTickMark val="cross"/>
        <c:minorTickMark val="cross"/>
        <c:tickLblPos val="nextTo"/>
        <c:spPr>
          <a:ln>
            <a:noFill/>
          </a:ln>
        </c:spPr>
        <c:crossAx val="-98600480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0</xdr:row>
      <xdr:rowOff>28575</xdr:rowOff>
    </xdr:from>
    <xdr:ext cx="647700"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0</xdr:row>
      <xdr:rowOff>95250</xdr:rowOff>
    </xdr:from>
    <xdr:ext cx="466725" cy="600075"/>
    <xdr:pic>
      <xdr:nvPicPr>
        <xdr:cNvPr id="2" name="image1.jpg"/>
        <xdr:cNvPicPr preferRelativeResize="0"/>
      </xdr:nvPicPr>
      <xdr:blipFill>
        <a:blip xmlns:r="http://schemas.openxmlformats.org/officeDocument/2006/relationships" r:embed="rId1" cstate="print"/>
        <a:stretch>
          <a:fillRect/>
        </a:stretch>
      </xdr:blipFill>
      <xdr:spPr>
        <a:xfrm>
          <a:off x="419100" y="95250"/>
          <a:ext cx="466725" cy="600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14451790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40744044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924099210"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0"/>
      <c r="B1" s="71"/>
      <c r="C1" s="76" t="s">
        <v>0</v>
      </c>
      <c r="D1" s="77"/>
      <c r="E1" s="77"/>
      <c r="F1" s="77"/>
      <c r="G1" s="77"/>
      <c r="H1" s="77"/>
      <c r="I1" s="77"/>
      <c r="J1" s="77"/>
      <c r="K1" s="71"/>
      <c r="L1" s="1" t="s">
        <v>1</v>
      </c>
      <c r="M1" s="2"/>
      <c r="N1" s="3"/>
      <c r="O1" s="4"/>
      <c r="P1" s="4"/>
      <c r="Q1" s="4"/>
      <c r="R1" s="4"/>
      <c r="S1" s="4"/>
      <c r="T1" s="4"/>
      <c r="U1" s="4"/>
      <c r="V1" s="4"/>
      <c r="W1" s="4"/>
      <c r="X1" s="4"/>
      <c r="Y1" s="4"/>
      <c r="Z1" s="4"/>
    </row>
    <row r="2" spans="1:26" ht="15.75" customHeight="1">
      <c r="A2" s="72"/>
      <c r="B2" s="73"/>
      <c r="C2" s="72"/>
      <c r="D2" s="78"/>
      <c r="E2" s="78"/>
      <c r="F2" s="78"/>
      <c r="G2" s="78"/>
      <c r="H2" s="78"/>
      <c r="I2" s="78"/>
      <c r="J2" s="78"/>
      <c r="K2" s="73"/>
      <c r="L2" s="1" t="s">
        <v>2</v>
      </c>
      <c r="M2" s="2"/>
      <c r="N2" s="3"/>
      <c r="O2" s="4"/>
      <c r="P2" s="4"/>
      <c r="Q2" s="4"/>
      <c r="R2" s="4"/>
      <c r="S2" s="4"/>
      <c r="T2" s="4"/>
      <c r="U2" s="4"/>
      <c r="V2" s="4"/>
      <c r="W2" s="4"/>
      <c r="X2" s="4"/>
      <c r="Y2" s="4"/>
      <c r="Z2" s="4"/>
    </row>
    <row r="3" spans="1:26" ht="15.75" customHeight="1">
      <c r="A3" s="72"/>
      <c r="B3" s="73"/>
      <c r="C3" s="72"/>
      <c r="D3" s="78"/>
      <c r="E3" s="78"/>
      <c r="F3" s="78"/>
      <c r="G3" s="78"/>
      <c r="H3" s="78"/>
      <c r="I3" s="78"/>
      <c r="J3" s="78"/>
      <c r="K3" s="73"/>
      <c r="L3" s="5" t="s">
        <v>3</v>
      </c>
      <c r="M3" s="4"/>
      <c r="N3" s="2"/>
      <c r="O3" s="4"/>
      <c r="P3" s="4"/>
      <c r="Q3" s="4"/>
      <c r="R3" s="4"/>
      <c r="S3" s="4"/>
      <c r="T3" s="4"/>
      <c r="U3" s="4"/>
      <c r="V3" s="4"/>
      <c r="W3" s="4"/>
      <c r="X3" s="4"/>
      <c r="Y3" s="4"/>
      <c r="Z3" s="4"/>
    </row>
    <row r="4" spans="1:26" ht="15.75" customHeight="1">
      <c r="A4" s="74"/>
      <c r="B4" s="75"/>
      <c r="C4" s="74"/>
      <c r="D4" s="79"/>
      <c r="E4" s="79"/>
      <c r="F4" s="79"/>
      <c r="G4" s="79"/>
      <c r="H4" s="79"/>
      <c r="I4" s="79"/>
      <c r="J4" s="79"/>
      <c r="K4" s="75"/>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0" t="s">
        <v>5</v>
      </c>
      <c r="B6" s="71"/>
      <c r="C6" s="81" t="s">
        <v>6</v>
      </c>
      <c r="D6" s="77"/>
      <c r="E6" s="77"/>
      <c r="F6" s="77"/>
      <c r="G6" s="77"/>
      <c r="H6" s="71"/>
      <c r="I6" s="82" t="s">
        <v>7</v>
      </c>
      <c r="J6" s="77"/>
      <c r="K6" s="77"/>
      <c r="L6" s="71"/>
      <c r="M6" s="2"/>
      <c r="N6" s="2"/>
      <c r="O6" s="4"/>
      <c r="P6" s="4"/>
      <c r="Q6" s="4"/>
      <c r="R6" s="4"/>
      <c r="S6" s="4"/>
      <c r="T6" s="4"/>
      <c r="U6" s="4"/>
      <c r="V6" s="4"/>
      <c r="W6" s="4"/>
      <c r="X6" s="4"/>
      <c r="Y6" s="4"/>
      <c r="Z6" s="4"/>
    </row>
    <row r="7" spans="1:26" ht="12.75" customHeight="1">
      <c r="A7" s="74"/>
      <c r="B7" s="75"/>
      <c r="C7" s="74"/>
      <c r="D7" s="79"/>
      <c r="E7" s="79"/>
      <c r="F7" s="79"/>
      <c r="G7" s="79"/>
      <c r="H7" s="75"/>
      <c r="I7" s="74"/>
      <c r="J7" s="79"/>
      <c r="K7" s="79"/>
      <c r="L7" s="75"/>
      <c r="M7" s="2"/>
      <c r="N7" s="2"/>
      <c r="O7" s="4"/>
      <c r="P7" s="4"/>
      <c r="Q7" s="4"/>
      <c r="R7" s="4"/>
      <c r="S7" s="4"/>
      <c r="T7" s="4"/>
      <c r="U7" s="4"/>
      <c r="V7" s="4"/>
      <c r="W7" s="4"/>
      <c r="X7" s="4"/>
      <c r="Y7" s="4"/>
      <c r="Z7" s="4"/>
    </row>
    <row r="8" spans="1:26" ht="28.5" customHeight="1">
      <c r="A8" s="89" t="s">
        <v>8</v>
      </c>
      <c r="B8" s="71"/>
      <c r="C8" s="83" t="str">
        <f>IFERROR(VLOOKUP(C6,'Datos Hoja 1'!$A$1:$D$17,2,FALSE),"")</f>
        <v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v>
      </c>
      <c r="D8" s="84"/>
      <c r="E8" s="84"/>
      <c r="F8" s="84"/>
      <c r="G8" s="84"/>
      <c r="H8" s="85"/>
      <c r="I8" s="83" t="str">
        <f>IFERROR(VLOOKUP(C6,'Datos Hoja 1'!$A$1:$D$17,3,FALSE),"")</f>
        <v>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v>
      </c>
      <c r="J8" s="77"/>
      <c r="K8" s="77"/>
      <c r="L8" s="71"/>
      <c r="M8" s="2"/>
      <c r="N8" s="2"/>
      <c r="O8" s="4"/>
      <c r="P8" s="4"/>
      <c r="Q8" s="4"/>
      <c r="R8" s="4"/>
      <c r="S8" s="4"/>
      <c r="T8" s="4"/>
      <c r="U8" s="4"/>
      <c r="V8" s="4"/>
      <c r="W8" s="4"/>
      <c r="X8" s="4"/>
      <c r="Y8" s="4"/>
      <c r="Z8" s="4"/>
    </row>
    <row r="9" spans="1:26" ht="24" customHeight="1">
      <c r="A9" s="74"/>
      <c r="B9" s="75"/>
      <c r="C9" s="86"/>
      <c r="D9" s="87"/>
      <c r="E9" s="87"/>
      <c r="F9" s="87"/>
      <c r="G9" s="87"/>
      <c r="H9" s="88"/>
      <c r="I9" s="72"/>
      <c r="J9" s="78"/>
      <c r="K9" s="78"/>
      <c r="L9" s="73"/>
      <c r="M9" s="2"/>
      <c r="N9" s="2"/>
      <c r="O9" s="4"/>
      <c r="P9" s="4"/>
      <c r="Q9" s="4"/>
      <c r="R9" s="4"/>
      <c r="S9" s="4"/>
      <c r="T9" s="4"/>
      <c r="U9" s="4"/>
      <c r="V9" s="4"/>
      <c r="W9" s="4"/>
      <c r="X9" s="4"/>
      <c r="Y9" s="4"/>
      <c r="Z9" s="4"/>
    </row>
    <row r="10" spans="1:26" ht="27.75" customHeight="1">
      <c r="A10" s="89" t="s">
        <v>9</v>
      </c>
      <c r="B10" s="71"/>
      <c r="C10" s="83" t="str">
        <f>IFERROR(VLOOKUP(C6,'Datos Hoja 1'!$A$1:$D$17,4,FALSE),"")</f>
        <v>No. 4: Fortalecer la identificación y ejecución de acciones de reducción del riesgo al igual que las medidas de adaptación al cambio climático en Bogotá D.C.</v>
      </c>
      <c r="D10" s="84"/>
      <c r="E10" s="84"/>
      <c r="F10" s="84"/>
      <c r="G10" s="84"/>
      <c r="H10" s="85"/>
      <c r="I10" s="72"/>
      <c r="J10" s="78"/>
      <c r="K10" s="78"/>
      <c r="L10" s="73"/>
      <c r="M10" s="2"/>
      <c r="N10" s="2"/>
      <c r="O10" s="4"/>
      <c r="P10" s="4"/>
      <c r="Q10" s="4"/>
      <c r="R10" s="4"/>
      <c r="S10" s="4"/>
      <c r="T10" s="4"/>
      <c r="U10" s="4"/>
      <c r="V10" s="4"/>
      <c r="W10" s="4"/>
      <c r="X10" s="4"/>
      <c r="Y10" s="4"/>
      <c r="Z10" s="4"/>
    </row>
    <row r="11" spans="1:26" ht="27.75" customHeight="1">
      <c r="A11" s="72"/>
      <c r="B11" s="73"/>
      <c r="C11" s="86"/>
      <c r="D11" s="87"/>
      <c r="E11" s="87"/>
      <c r="F11" s="87"/>
      <c r="G11" s="87"/>
      <c r="H11" s="88"/>
      <c r="I11" s="74"/>
      <c r="J11" s="79"/>
      <c r="K11" s="79"/>
      <c r="L11" s="75"/>
      <c r="M11" s="2"/>
      <c r="N11" s="2"/>
      <c r="O11" s="4"/>
      <c r="P11" s="4"/>
      <c r="Q11" s="4"/>
      <c r="R11" s="4"/>
      <c r="S11" s="4"/>
      <c r="T11" s="4"/>
      <c r="U11" s="4"/>
      <c r="V11" s="4"/>
      <c r="W11" s="4"/>
      <c r="X11" s="4"/>
      <c r="Y11" s="4"/>
      <c r="Z11" s="4"/>
    </row>
    <row r="12" spans="1:26" ht="21" customHeight="1">
      <c r="A12" s="64" t="s">
        <v>10</v>
      </c>
      <c r="B12" s="62"/>
      <c r="C12" s="62"/>
      <c r="D12" s="62"/>
      <c r="E12" s="62"/>
      <c r="F12" s="62"/>
      <c r="G12" s="62"/>
      <c r="H12" s="62"/>
      <c r="I12" s="62"/>
      <c r="J12" s="62"/>
      <c r="K12" s="62"/>
      <c r="L12" s="63"/>
      <c r="M12" s="2"/>
      <c r="N12" s="2"/>
      <c r="O12" s="4"/>
      <c r="P12" s="4"/>
      <c r="Q12" s="4"/>
      <c r="R12" s="4"/>
      <c r="S12" s="4"/>
      <c r="T12" s="4"/>
      <c r="U12" s="4"/>
      <c r="V12" s="4"/>
      <c r="W12" s="4"/>
      <c r="X12" s="4"/>
      <c r="Y12" s="4"/>
      <c r="Z12" s="4"/>
    </row>
    <row r="13" spans="1:26" ht="16.5" customHeight="1">
      <c r="A13" s="9" t="s">
        <v>11</v>
      </c>
      <c r="B13" s="68" t="s">
        <v>12</v>
      </c>
      <c r="C13" s="63"/>
      <c r="D13" s="10"/>
      <c r="E13" s="68" t="s">
        <v>13</v>
      </c>
      <c r="F13" s="63"/>
      <c r="G13" s="9"/>
      <c r="H13" s="68" t="s">
        <v>14</v>
      </c>
      <c r="I13" s="63"/>
      <c r="J13" s="10" t="s">
        <v>11</v>
      </c>
      <c r="K13" s="68" t="s">
        <v>15</v>
      </c>
      <c r="L13" s="63"/>
      <c r="M13" s="2"/>
      <c r="N13" s="2"/>
      <c r="O13" s="4"/>
      <c r="P13" s="4"/>
      <c r="Q13" s="4"/>
      <c r="R13" s="4"/>
      <c r="S13" s="4"/>
      <c r="T13" s="4"/>
      <c r="U13" s="4"/>
      <c r="V13" s="4"/>
      <c r="W13" s="4"/>
      <c r="X13" s="4"/>
      <c r="Y13" s="4"/>
      <c r="Z13" s="4"/>
    </row>
    <row r="14" spans="1:26" ht="16.5" customHeight="1">
      <c r="A14" s="9"/>
      <c r="B14" s="68" t="s">
        <v>16</v>
      </c>
      <c r="C14" s="63"/>
      <c r="D14" s="10"/>
      <c r="E14" s="68" t="s">
        <v>17</v>
      </c>
      <c r="F14" s="63"/>
      <c r="G14" s="9"/>
      <c r="H14" s="68" t="s">
        <v>18</v>
      </c>
      <c r="I14" s="63"/>
      <c r="J14" s="10"/>
      <c r="K14" s="68" t="s">
        <v>19</v>
      </c>
      <c r="L14" s="63"/>
      <c r="M14" s="2"/>
      <c r="N14" s="2"/>
      <c r="O14" s="4"/>
      <c r="P14" s="4"/>
      <c r="Q14" s="4"/>
      <c r="R14" s="4"/>
      <c r="S14" s="4"/>
      <c r="T14" s="4"/>
      <c r="U14" s="4"/>
      <c r="V14" s="4"/>
      <c r="W14" s="4"/>
      <c r="X14" s="4"/>
      <c r="Y14" s="4"/>
      <c r="Z14" s="4"/>
    </row>
    <row r="15" spans="1:26" ht="25.5" customHeight="1">
      <c r="A15" s="9" t="s">
        <v>11</v>
      </c>
      <c r="B15" s="68" t="s">
        <v>20</v>
      </c>
      <c r="C15" s="63"/>
      <c r="D15" s="10"/>
      <c r="E15" s="69" t="s">
        <v>21</v>
      </c>
      <c r="F15" s="63"/>
      <c r="G15" s="9"/>
      <c r="H15" s="68" t="s">
        <v>22</v>
      </c>
      <c r="I15" s="63"/>
      <c r="J15" s="10"/>
      <c r="K15" s="69" t="s">
        <v>23</v>
      </c>
      <c r="L15" s="63"/>
      <c r="M15" s="2"/>
      <c r="N15" s="2"/>
      <c r="O15" s="4"/>
      <c r="P15" s="4"/>
      <c r="Q15" s="4"/>
      <c r="R15" s="4"/>
      <c r="S15" s="4"/>
      <c r="T15" s="4"/>
      <c r="U15" s="4"/>
      <c r="V15" s="4"/>
      <c r="W15" s="4"/>
      <c r="X15" s="4"/>
      <c r="Y15" s="4"/>
      <c r="Z15" s="4"/>
    </row>
    <row r="16" spans="1:26" ht="16.5" customHeight="1">
      <c r="A16" s="9"/>
      <c r="B16" s="68" t="s">
        <v>24</v>
      </c>
      <c r="C16" s="63"/>
      <c r="D16" s="10"/>
      <c r="E16" s="68" t="s">
        <v>25</v>
      </c>
      <c r="F16" s="63"/>
      <c r="G16" s="9"/>
      <c r="H16" s="68" t="s">
        <v>26</v>
      </c>
      <c r="I16" s="63"/>
      <c r="J16" s="10"/>
      <c r="K16" s="68" t="s">
        <v>27</v>
      </c>
      <c r="L16" s="63"/>
      <c r="M16" s="2"/>
      <c r="N16" s="2"/>
      <c r="O16" s="4"/>
      <c r="P16" s="4"/>
      <c r="Q16" s="4"/>
      <c r="R16" s="4"/>
      <c r="S16" s="4"/>
      <c r="T16" s="4"/>
      <c r="U16" s="4"/>
      <c r="V16" s="4"/>
      <c r="W16" s="4"/>
      <c r="X16" s="4"/>
      <c r="Y16" s="4"/>
      <c r="Z16" s="4"/>
    </row>
    <row r="17" spans="1:26" ht="16.5" customHeight="1">
      <c r="A17" s="9"/>
      <c r="B17" s="68" t="s">
        <v>28</v>
      </c>
      <c r="C17" s="63"/>
      <c r="D17" s="10"/>
      <c r="E17" s="68" t="s">
        <v>29</v>
      </c>
      <c r="F17" s="63"/>
      <c r="G17" s="9"/>
      <c r="H17" s="68" t="s">
        <v>30</v>
      </c>
      <c r="I17" s="63"/>
      <c r="J17" s="10" t="s">
        <v>11</v>
      </c>
      <c r="K17" s="68" t="s">
        <v>31</v>
      </c>
      <c r="L17" s="63"/>
      <c r="M17" s="2"/>
      <c r="N17" s="2"/>
      <c r="O17" s="4"/>
      <c r="P17" s="4"/>
      <c r="Q17" s="4"/>
      <c r="R17" s="4"/>
      <c r="S17" s="4"/>
      <c r="T17" s="4"/>
      <c r="U17" s="4"/>
      <c r="V17" s="4"/>
      <c r="W17" s="4"/>
      <c r="X17" s="4"/>
      <c r="Y17" s="4"/>
      <c r="Z17" s="4"/>
    </row>
    <row r="18" spans="1:26" ht="25.5" customHeight="1">
      <c r="A18" s="9"/>
      <c r="B18" s="68" t="s">
        <v>32</v>
      </c>
      <c r="C18" s="63"/>
      <c r="D18" s="10" t="s">
        <v>11</v>
      </c>
      <c r="E18" s="69" t="s">
        <v>33</v>
      </c>
      <c r="F18" s="63"/>
      <c r="G18" s="9"/>
      <c r="H18" s="69" t="s">
        <v>34</v>
      </c>
      <c r="I18" s="63"/>
      <c r="J18" s="10"/>
      <c r="K18" s="68" t="s">
        <v>35</v>
      </c>
      <c r="L18" s="63"/>
      <c r="M18" s="2"/>
      <c r="N18" s="2"/>
      <c r="O18" s="4"/>
      <c r="P18" s="4"/>
      <c r="Q18" s="4"/>
      <c r="R18" s="4"/>
      <c r="S18" s="4"/>
      <c r="T18" s="4"/>
      <c r="U18" s="4"/>
      <c r="V18" s="4"/>
      <c r="W18" s="4"/>
      <c r="X18" s="4"/>
      <c r="Y18" s="4"/>
      <c r="Z18" s="4"/>
    </row>
    <row r="19" spans="1:26" ht="16.5" customHeight="1">
      <c r="A19" s="9"/>
      <c r="B19" s="68" t="s">
        <v>36</v>
      </c>
      <c r="C19" s="63"/>
      <c r="D19" s="10"/>
      <c r="E19" s="69" t="s">
        <v>37</v>
      </c>
      <c r="F19" s="63"/>
      <c r="G19" s="9"/>
      <c r="H19" s="61" t="s">
        <v>38</v>
      </c>
      <c r="I19" s="63"/>
      <c r="J19" s="10"/>
      <c r="K19" s="61" t="s">
        <v>38</v>
      </c>
      <c r="L19" s="63"/>
      <c r="M19" s="2"/>
      <c r="N19" s="2"/>
      <c r="O19" s="4"/>
      <c r="P19" s="4"/>
      <c r="Q19" s="4"/>
      <c r="R19" s="4"/>
      <c r="S19" s="4"/>
      <c r="T19" s="4"/>
      <c r="U19" s="4"/>
      <c r="V19" s="4"/>
      <c r="W19" s="4"/>
      <c r="X19" s="4"/>
      <c r="Y19" s="4"/>
      <c r="Z19" s="4"/>
    </row>
    <row r="20" spans="1:26" ht="16.5" customHeight="1">
      <c r="A20" s="9"/>
      <c r="B20" s="61" t="s">
        <v>38</v>
      </c>
      <c r="C20" s="63"/>
      <c r="D20" s="10"/>
      <c r="E20" s="61" t="s">
        <v>38</v>
      </c>
      <c r="F20" s="63"/>
      <c r="G20" s="9"/>
      <c r="H20" s="61" t="s">
        <v>38</v>
      </c>
      <c r="I20" s="63"/>
      <c r="J20" s="10"/>
      <c r="K20" s="61" t="s">
        <v>39</v>
      </c>
      <c r="L20" s="63"/>
      <c r="M20" s="2"/>
      <c r="N20" s="2"/>
      <c r="O20" s="4"/>
      <c r="P20" s="4"/>
      <c r="Q20" s="4"/>
      <c r="R20" s="4"/>
      <c r="S20" s="4"/>
      <c r="T20" s="4"/>
      <c r="U20" s="4"/>
      <c r="V20" s="4"/>
      <c r="W20" s="4"/>
      <c r="X20" s="4"/>
      <c r="Y20" s="4"/>
      <c r="Z20" s="4"/>
    </row>
    <row r="21" spans="1:26" ht="21" customHeight="1">
      <c r="A21" s="64" t="s">
        <v>40</v>
      </c>
      <c r="B21" s="62"/>
      <c r="C21" s="62"/>
      <c r="D21" s="62"/>
      <c r="E21" s="62"/>
      <c r="F21" s="62"/>
      <c r="G21" s="62"/>
      <c r="H21" s="62"/>
      <c r="I21" s="62"/>
      <c r="J21" s="62"/>
      <c r="K21" s="62"/>
      <c r="L21" s="63"/>
      <c r="M21" s="2"/>
      <c r="N21" s="2"/>
      <c r="O21" s="4"/>
      <c r="P21" s="4"/>
      <c r="Q21" s="4"/>
      <c r="R21" s="4"/>
      <c r="S21" s="4"/>
      <c r="T21" s="4"/>
      <c r="U21" s="4"/>
      <c r="V21" s="4"/>
      <c r="W21" s="4"/>
      <c r="X21" s="4"/>
      <c r="Y21" s="4"/>
      <c r="Z21" s="4"/>
    </row>
    <row r="22" spans="1:26" ht="21" customHeight="1">
      <c r="A22" s="65" t="s">
        <v>41</v>
      </c>
      <c r="B22" s="66"/>
      <c r="C22" s="66"/>
      <c r="D22" s="66"/>
      <c r="E22" s="66"/>
      <c r="F22" s="67"/>
      <c r="G22" s="64" t="s">
        <v>42</v>
      </c>
      <c r="H22" s="62"/>
      <c r="I22" s="62"/>
      <c r="J22" s="62"/>
      <c r="K22" s="62"/>
      <c r="L22" s="63"/>
      <c r="M22" s="2"/>
      <c r="N22" s="2"/>
      <c r="O22" s="4"/>
      <c r="P22" s="4"/>
      <c r="Q22" s="4"/>
      <c r="R22" s="4"/>
      <c r="S22" s="4"/>
      <c r="T22" s="4"/>
      <c r="U22" s="4"/>
      <c r="V22" s="4"/>
      <c r="W22" s="4"/>
      <c r="X22" s="4"/>
      <c r="Y22" s="4"/>
      <c r="Z22" s="4"/>
    </row>
    <row r="23" spans="1:26" ht="16.5" customHeight="1">
      <c r="A23" s="11">
        <v>1</v>
      </c>
      <c r="B23" s="61" t="s">
        <v>43</v>
      </c>
      <c r="C23" s="62"/>
      <c r="D23" s="62"/>
      <c r="E23" s="62"/>
      <c r="F23" s="63"/>
      <c r="G23" s="11">
        <v>1</v>
      </c>
      <c r="H23" s="61" t="s">
        <v>44</v>
      </c>
      <c r="I23" s="62"/>
      <c r="J23" s="62"/>
      <c r="K23" s="62"/>
      <c r="L23" s="63"/>
      <c r="M23" s="2"/>
      <c r="N23" s="2"/>
      <c r="O23" s="4"/>
      <c r="P23" s="4"/>
      <c r="Q23" s="4"/>
      <c r="R23" s="4"/>
      <c r="S23" s="4"/>
      <c r="T23" s="4"/>
      <c r="U23" s="4"/>
      <c r="V23" s="4"/>
      <c r="W23" s="4"/>
      <c r="X23" s="4"/>
      <c r="Y23" s="4"/>
      <c r="Z23" s="4"/>
    </row>
    <row r="24" spans="1:26" ht="16.5" customHeight="1">
      <c r="A24" s="11">
        <v>2</v>
      </c>
      <c r="B24" s="61" t="s">
        <v>45</v>
      </c>
      <c r="C24" s="62"/>
      <c r="D24" s="62"/>
      <c r="E24" s="62"/>
      <c r="F24" s="63"/>
      <c r="G24" s="11">
        <v>2</v>
      </c>
      <c r="H24" s="61" t="s">
        <v>46</v>
      </c>
      <c r="I24" s="62"/>
      <c r="J24" s="62"/>
      <c r="K24" s="62"/>
      <c r="L24" s="63"/>
      <c r="M24" s="2"/>
      <c r="N24" s="2"/>
      <c r="O24" s="4"/>
      <c r="P24" s="4"/>
      <c r="Q24" s="4"/>
      <c r="R24" s="4"/>
      <c r="S24" s="4"/>
      <c r="T24" s="4"/>
      <c r="U24" s="4"/>
      <c r="V24" s="4"/>
      <c r="W24" s="4"/>
      <c r="X24" s="4"/>
      <c r="Y24" s="4"/>
      <c r="Z24" s="4"/>
    </row>
    <row r="25" spans="1:26" ht="16.5" customHeight="1">
      <c r="A25" s="11">
        <v>3</v>
      </c>
      <c r="B25" s="61" t="s">
        <v>47</v>
      </c>
      <c r="C25" s="62"/>
      <c r="D25" s="62"/>
      <c r="E25" s="62"/>
      <c r="F25" s="63"/>
      <c r="G25" s="11">
        <v>3</v>
      </c>
      <c r="H25" s="61" t="s">
        <v>48</v>
      </c>
      <c r="I25" s="62"/>
      <c r="J25" s="62"/>
      <c r="K25" s="62"/>
      <c r="L25" s="63"/>
      <c r="M25" s="2"/>
      <c r="N25" s="2"/>
      <c r="O25" s="4"/>
      <c r="P25" s="4"/>
      <c r="Q25" s="4"/>
      <c r="R25" s="4"/>
      <c r="S25" s="4"/>
      <c r="T25" s="4"/>
      <c r="U25" s="4"/>
      <c r="V25" s="4"/>
      <c r="W25" s="4"/>
      <c r="X25" s="4"/>
      <c r="Y25" s="4"/>
      <c r="Z25" s="4"/>
    </row>
    <row r="26" spans="1:26" ht="16.5" customHeight="1">
      <c r="A26" s="11">
        <v>4</v>
      </c>
      <c r="B26" s="61" t="s">
        <v>49</v>
      </c>
      <c r="C26" s="62"/>
      <c r="D26" s="62"/>
      <c r="E26" s="62"/>
      <c r="F26" s="63"/>
      <c r="G26" s="11">
        <v>4</v>
      </c>
      <c r="H26" s="61" t="s">
        <v>50</v>
      </c>
      <c r="I26" s="62"/>
      <c r="J26" s="62"/>
      <c r="K26" s="62"/>
      <c r="L26" s="63"/>
      <c r="M26" s="2"/>
      <c r="N26" s="2"/>
      <c r="O26" s="4"/>
      <c r="P26" s="4"/>
      <c r="Q26" s="4"/>
      <c r="R26" s="4"/>
      <c r="S26" s="4"/>
      <c r="T26" s="4"/>
      <c r="U26" s="4"/>
      <c r="V26" s="4"/>
      <c r="W26" s="4"/>
      <c r="X26" s="4"/>
      <c r="Y26" s="4"/>
      <c r="Z26" s="4"/>
    </row>
    <row r="27" spans="1:26" ht="16.5" customHeight="1">
      <c r="A27" s="11">
        <v>5</v>
      </c>
      <c r="B27" s="61" t="s">
        <v>51</v>
      </c>
      <c r="C27" s="62"/>
      <c r="D27" s="62"/>
      <c r="E27" s="62"/>
      <c r="F27" s="63"/>
      <c r="G27" s="11">
        <v>5</v>
      </c>
      <c r="H27" s="61" t="s">
        <v>52</v>
      </c>
      <c r="I27" s="62"/>
      <c r="J27" s="62"/>
      <c r="K27" s="62"/>
      <c r="L27" s="63"/>
      <c r="M27" s="2"/>
      <c r="N27" s="2"/>
      <c r="O27" s="4"/>
      <c r="P27" s="4"/>
      <c r="Q27" s="4"/>
      <c r="R27" s="4"/>
      <c r="S27" s="4"/>
      <c r="T27" s="4"/>
      <c r="U27" s="4"/>
      <c r="V27" s="4"/>
      <c r="W27" s="4"/>
      <c r="X27" s="4"/>
      <c r="Y27" s="4"/>
      <c r="Z27" s="4"/>
    </row>
    <row r="28" spans="1:26" ht="16.5" customHeight="1">
      <c r="A28" s="11">
        <v>6</v>
      </c>
      <c r="B28" s="61"/>
      <c r="C28" s="62"/>
      <c r="D28" s="62"/>
      <c r="E28" s="62"/>
      <c r="F28" s="63"/>
      <c r="G28" s="11">
        <v>6</v>
      </c>
      <c r="H28" s="61" t="s">
        <v>53</v>
      </c>
      <c r="I28" s="62"/>
      <c r="J28" s="62"/>
      <c r="K28" s="62"/>
      <c r="L28" s="63"/>
      <c r="M28" s="2"/>
      <c r="N28" s="2"/>
      <c r="O28" s="4"/>
      <c r="P28" s="4"/>
      <c r="Q28" s="4"/>
      <c r="R28" s="4"/>
      <c r="S28" s="4"/>
      <c r="T28" s="4"/>
      <c r="U28" s="4"/>
      <c r="V28" s="4"/>
      <c r="W28" s="4"/>
      <c r="X28" s="4"/>
      <c r="Y28" s="4"/>
      <c r="Z28" s="4"/>
    </row>
    <row r="29" spans="1:26" ht="16.5" customHeight="1">
      <c r="A29" s="11">
        <v>7</v>
      </c>
      <c r="B29" s="61"/>
      <c r="C29" s="62"/>
      <c r="D29" s="62"/>
      <c r="E29" s="62"/>
      <c r="F29" s="63"/>
      <c r="G29" s="11">
        <v>7</v>
      </c>
      <c r="H29" s="61" t="s">
        <v>54</v>
      </c>
      <c r="I29" s="62"/>
      <c r="J29" s="62"/>
      <c r="K29" s="62"/>
      <c r="L29" s="63"/>
      <c r="M29" s="2"/>
      <c r="N29" s="2"/>
      <c r="O29" s="4"/>
      <c r="P29" s="4"/>
      <c r="Q29" s="4"/>
      <c r="R29" s="4"/>
      <c r="S29" s="4"/>
      <c r="T29" s="4"/>
      <c r="U29" s="4"/>
      <c r="V29" s="4"/>
      <c r="W29" s="4"/>
      <c r="X29" s="4"/>
      <c r="Y29" s="4"/>
      <c r="Z29" s="4"/>
    </row>
    <row r="30" spans="1:26" ht="16.5" customHeight="1">
      <c r="A30" s="11">
        <v>8</v>
      </c>
      <c r="B30" s="61"/>
      <c r="C30" s="62"/>
      <c r="D30" s="62"/>
      <c r="E30" s="62"/>
      <c r="F30" s="63"/>
      <c r="G30" s="11">
        <v>8</v>
      </c>
      <c r="H30" s="61" t="s">
        <v>55</v>
      </c>
      <c r="I30" s="62"/>
      <c r="J30" s="62"/>
      <c r="K30" s="62"/>
      <c r="L30" s="63"/>
      <c r="M30" s="2"/>
      <c r="N30" s="2"/>
      <c r="O30" s="4"/>
      <c r="P30" s="4"/>
      <c r="Q30" s="4"/>
      <c r="R30" s="4"/>
      <c r="S30" s="4"/>
      <c r="T30" s="4"/>
      <c r="U30" s="4"/>
      <c r="V30" s="4"/>
      <c r="W30" s="4"/>
      <c r="X30" s="4"/>
      <c r="Y30" s="4"/>
      <c r="Z30" s="4"/>
    </row>
    <row r="31" spans="1:26" ht="16.5" customHeight="1">
      <c r="A31" s="11">
        <v>9</v>
      </c>
      <c r="B31" s="61"/>
      <c r="C31" s="62"/>
      <c r="D31" s="62"/>
      <c r="E31" s="62"/>
      <c r="F31" s="63"/>
      <c r="G31" s="11">
        <v>9</v>
      </c>
      <c r="H31" s="61" t="s">
        <v>56</v>
      </c>
      <c r="I31" s="62"/>
      <c r="J31" s="62"/>
      <c r="K31" s="62"/>
      <c r="L31" s="63"/>
      <c r="M31" s="2"/>
      <c r="N31" s="2"/>
      <c r="O31" s="4"/>
      <c r="P31" s="4"/>
      <c r="Q31" s="4"/>
      <c r="R31" s="4"/>
      <c r="S31" s="4"/>
      <c r="T31" s="4"/>
      <c r="U31" s="4"/>
      <c r="V31" s="4"/>
      <c r="W31" s="4"/>
      <c r="X31" s="4"/>
      <c r="Y31" s="4"/>
      <c r="Z31" s="4"/>
    </row>
    <row r="32" spans="1:26" ht="16.5" customHeight="1">
      <c r="A32" s="11">
        <v>10</v>
      </c>
      <c r="B32" s="61"/>
      <c r="C32" s="62"/>
      <c r="D32" s="62"/>
      <c r="E32" s="62"/>
      <c r="F32" s="63"/>
      <c r="G32" s="11">
        <v>10</v>
      </c>
      <c r="H32" s="61" t="s">
        <v>57</v>
      </c>
      <c r="I32" s="62"/>
      <c r="J32" s="62"/>
      <c r="K32" s="62"/>
      <c r="L32" s="63"/>
      <c r="M32" s="2"/>
      <c r="N32" s="2"/>
      <c r="O32" s="4"/>
      <c r="P32" s="4"/>
      <c r="Q32" s="4"/>
      <c r="R32" s="4"/>
      <c r="S32" s="4"/>
      <c r="T32" s="4"/>
      <c r="U32" s="4"/>
      <c r="V32" s="4"/>
      <c r="W32" s="4"/>
      <c r="X32" s="4"/>
      <c r="Y32" s="4"/>
      <c r="Z32" s="4"/>
    </row>
    <row r="33" spans="1:26" ht="16.5" customHeight="1">
      <c r="A33" s="11">
        <v>11</v>
      </c>
      <c r="B33" s="61"/>
      <c r="C33" s="62"/>
      <c r="D33" s="62"/>
      <c r="E33" s="62"/>
      <c r="F33" s="63"/>
      <c r="G33" s="11">
        <v>11</v>
      </c>
      <c r="H33" s="61" t="s">
        <v>58</v>
      </c>
      <c r="I33" s="62"/>
      <c r="J33" s="62"/>
      <c r="K33" s="62"/>
      <c r="L33" s="63"/>
      <c r="M33" s="2"/>
      <c r="N33" s="2"/>
      <c r="O33" s="4"/>
      <c r="P33" s="4"/>
      <c r="Q33" s="4"/>
      <c r="R33" s="4"/>
      <c r="S33" s="4"/>
      <c r="T33" s="4"/>
      <c r="U33" s="4"/>
      <c r="V33" s="4"/>
      <c r="W33" s="4"/>
      <c r="X33" s="4"/>
      <c r="Y33" s="4"/>
      <c r="Z33" s="4"/>
    </row>
    <row r="34" spans="1:26" ht="16.5" customHeight="1">
      <c r="A34" s="11">
        <v>12</v>
      </c>
      <c r="B34" s="61"/>
      <c r="C34" s="62"/>
      <c r="D34" s="62"/>
      <c r="E34" s="62"/>
      <c r="F34" s="63"/>
      <c r="G34" s="11">
        <v>12</v>
      </c>
      <c r="H34" s="61"/>
      <c r="I34" s="62"/>
      <c r="J34" s="62"/>
      <c r="K34" s="62"/>
      <c r="L34" s="63"/>
      <c r="M34" s="2"/>
      <c r="N34" s="2"/>
      <c r="O34" s="4"/>
      <c r="P34" s="4"/>
      <c r="Q34" s="4"/>
      <c r="R34" s="4"/>
      <c r="S34" s="4"/>
      <c r="T34" s="4"/>
      <c r="U34" s="4"/>
      <c r="V34" s="4"/>
      <c r="W34" s="4"/>
      <c r="X34" s="4"/>
      <c r="Y34" s="4"/>
      <c r="Z34" s="4"/>
    </row>
    <row r="35" spans="1:26" ht="16.5" customHeight="1">
      <c r="A35" s="11">
        <v>13</v>
      </c>
      <c r="B35" s="61"/>
      <c r="C35" s="62"/>
      <c r="D35" s="62"/>
      <c r="E35" s="62"/>
      <c r="F35" s="63"/>
      <c r="G35" s="11">
        <v>13</v>
      </c>
      <c r="H35" s="61"/>
      <c r="I35" s="62"/>
      <c r="J35" s="62"/>
      <c r="K35" s="62"/>
      <c r="L35" s="63"/>
      <c r="M35" s="2"/>
      <c r="N35" s="2"/>
      <c r="O35" s="4"/>
      <c r="P35" s="4"/>
      <c r="Q35" s="4"/>
      <c r="R35" s="4"/>
      <c r="S35" s="4"/>
      <c r="T35" s="4"/>
      <c r="U35" s="4"/>
      <c r="V35" s="4"/>
      <c r="W35" s="4"/>
      <c r="X35" s="4"/>
      <c r="Y35" s="4"/>
      <c r="Z35" s="4"/>
    </row>
    <row r="36" spans="1:26" ht="16.5" customHeight="1">
      <c r="A36" s="11">
        <v>14</v>
      </c>
      <c r="B36" s="61"/>
      <c r="C36" s="62"/>
      <c r="D36" s="62"/>
      <c r="E36" s="62"/>
      <c r="F36" s="63"/>
      <c r="G36" s="11">
        <v>14</v>
      </c>
      <c r="H36" s="61"/>
      <c r="I36" s="62"/>
      <c r="J36" s="62"/>
      <c r="K36" s="62"/>
      <c r="L36" s="63"/>
      <c r="M36" s="2"/>
      <c r="N36" s="2"/>
      <c r="O36" s="4"/>
      <c r="P36" s="4"/>
      <c r="Q36" s="4"/>
      <c r="R36" s="4"/>
      <c r="S36" s="4"/>
      <c r="T36" s="4"/>
      <c r="U36" s="4"/>
      <c r="V36" s="4"/>
      <c r="W36" s="4"/>
      <c r="X36" s="4"/>
      <c r="Y36" s="4"/>
      <c r="Z36" s="4"/>
    </row>
    <row r="37" spans="1:26" ht="16.5" customHeight="1">
      <c r="A37" s="11">
        <v>15</v>
      </c>
      <c r="B37" s="61"/>
      <c r="C37" s="62"/>
      <c r="D37" s="62"/>
      <c r="E37" s="62"/>
      <c r="F37" s="63"/>
      <c r="G37" s="11">
        <v>15</v>
      </c>
      <c r="H37" s="61"/>
      <c r="I37" s="62"/>
      <c r="J37" s="62"/>
      <c r="K37" s="62"/>
      <c r="L37" s="63"/>
      <c r="M37" s="2"/>
      <c r="N37" s="2"/>
      <c r="O37" s="4"/>
      <c r="P37" s="4"/>
      <c r="Q37" s="4"/>
      <c r="R37" s="4"/>
      <c r="S37" s="4"/>
      <c r="T37" s="4"/>
      <c r="U37" s="4"/>
      <c r="V37" s="4"/>
      <c r="W37" s="4"/>
      <c r="X37" s="4"/>
      <c r="Y37" s="4"/>
      <c r="Z37" s="4"/>
    </row>
    <row r="38" spans="1:26" ht="16.5" customHeight="1">
      <c r="A38" s="64" t="s">
        <v>59</v>
      </c>
      <c r="B38" s="62"/>
      <c r="C38" s="62"/>
      <c r="D38" s="62"/>
      <c r="E38" s="62"/>
      <c r="F38" s="62"/>
      <c r="G38" s="62"/>
      <c r="H38" s="62"/>
      <c r="I38" s="62"/>
      <c r="J38" s="62"/>
      <c r="K38" s="62"/>
      <c r="L38" s="63"/>
      <c r="M38" s="2"/>
      <c r="N38" s="2"/>
      <c r="O38" s="4"/>
      <c r="P38" s="4"/>
      <c r="Q38" s="4"/>
      <c r="R38" s="4"/>
      <c r="S38" s="4"/>
      <c r="T38" s="4"/>
      <c r="U38" s="4"/>
      <c r="V38" s="4"/>
      <c r="W38" s="4"/>
      <c r="X38" s="4"/>
      <c r="Y38" s="4"/>
      <c r="Z38" s="4"/>
    </row>
    <row r="39" spans="1:26" ht="21" customHeight="1">
      <c r="A39" s="65" t="s">
        <v>60</v>
      </c>
      <c r="B39" s="66"/>
      <c r="C39" s="66"/>
      <c r="D39" s="66"/>
      <c r="E39" s="66"/>
      <c r="F39" s="67"/>
      <c r="G39" s="64" t="s">
        <v>61</v>
      </c>
      <c r="H39" s="62"/>
      <c r="I39" s="62"/>
      <c r="J39" s="62"/>
      <c r="K39" s="62"/>
      <c r="L39" s="63"/>
      <c r="M39" s="2"/>
      <c r="N39" s="2"/>
      <c r="O39" s="4"/>
      <c r="P39" s="4"/>
      <c r="Q39" s="4"/>
      <c r="R39" s="4"/>
      <c r="S39" s="4"/>
      <c r="T39" s="4"/>
      <c r="U39" s="4"/>
      <c r="V39" s="4"/>
      <c r="W39" s="4"/>
      <c r="X39" s="4"/>
      <c r="Y39" s="4"/>
      <c r="Z39" s="4"/>
    </row>
    <row r="40" spans="1:26" ht="16.5" customHeight="1">
      <c r="A40" s="11">
        <v>1</v>
      </c>
      <c r="B40" s="61" t="s">
        <v>62</v>
      </c>
      <c r="C40" s="62"/>
      <c r="D40" s="62"/>
      <c r="E40" s="62"/>
      <c r="F40" s="63"/>
      <c r="G40" s="11">
        <v>1</v>
      </c>
      <c r="H40" s="61" t="s">
        <v>63</v>
      </c>
      <c r="I40" s="62"/>
      <c r="J40" s="62"/>
      <c r="K40" s="62"/>
      <c r="L40" s="63"/>
      <c r="M40" s="2"/>
      <c r="N40" s="2"/>
      <c r="O40" s="4"/>
      <c r="P40" s="4"/>
      <c r="Q40" s="4"/>
      <c r="R40" s="4"/>
      <c r="S40" s="4"/>
      <c r="T40" s="4"/>
      <c r="U40" s="4"/>
      <c r="V40" s="4"/>
      <c r="W40" s="4"/>
      <c r="X40" s="4"/>
      <c r="Y40" s="4"/>
      <c r="Z40" s="4"/>
    </row>
    <row r="41" spans="1:26" ht="16.5" customHeight="1">
      <c r="A41" s="11">
        <v>2</v>
      </c>
      <c r="B41" s="61" t="s">
        <v>64</v>
      </c>
      <c r="C41" s="62"/>
      <c r="D41" s="62"/>
      <c r="E41" s="62"/>
      <c r="F41" s="63"/>
      <c r="G41" s="11">
        <v>2</v>
      </c>
      <c r="H41" s="61" t="s">
        <v>65</v>
      </c>
      <c r="I41" s="62"/>
      <c r="J41" s="62"/>
      <c r="K41" s="62"/>
      <c r="L41" s="63"/>
      <c r="M41" s="2"/>
      <c r="N41" s="2"/>
      <c r="O41" s="4"/>
      <c r="P41" s="4"/>
      <c r="Q41" s="4"/>
      <c r="R41" s="4"/>
      <c r="S41" s="4"/>
      <c r="T41" s="4"/>
      <c r="U41" s="4"/>
      <c r="V41" s="4"/>
      <c r="W41" s="4"/>
      <c r="X41" s="4"/>
      <c r="Y41" s="4"/>
      <c r="Z41" s="4"/>
    </row>
    <row r="42" spans="1:26" ht="16.5" customHeight="1">
      <c r="A42" s="11">
        <v>3</v>
      </c>
      <c r="B42" s="61" t="s">
        <v>66</v>
      </c>
      <c r="C42" s="62"/>
      <c r="D42" s="62"/>
      <c r="E42" s="62"/>
      <c r="F42" s="63"/>
      <c r="G42" s="11">
        <v>3</v>
      </c>
      <c r="H42" s="61" t="s">
        <v>67</v>
      </c>
      <c r="I42" s="62"/>
      <c r="J42" s="62"/>
      <c r="K42" s="62"/>
      <c r="L42" s="63"/>
      <c r="M42" s="2"/>
      <c r="N42" s="2"/>
      <c r="O42" s="4"/>
      <c r="P42" s="4"/>
      <c r="Q42" s="4"/>
      <c r="R42" s="4"/>
      <c r="S42" s="4"/>
      <c r="T42" s="4"/>
      <c r="U42" s="4"/>
      <c r="V42" s="4"/>
      <c r="W42" s="4"/>
      <c r="X42" s="4"/>
      <c r="Y42" s="4"/>
      <c r="Z42" s="4"/>
    </row>
    <row r="43" spans="1:26" ht="16.5" customHeight="1">
      <c r="A43" s="11">
        <v>4</v>
      </c>
      <c r="B43" s="61" t="s">
        <v>68</v>
      </c>
      <c r="C43" s="62"/>
      <c r="D43" s="62"/>
      <c r="E43" s="62"/>
      <c r="F43" s="63"/>
      <c r="G43" s="11">
        <v>4</v>
      </c>
      <c r="H43" s="61" t="s">
        <v>69</v>
      </c>
      <c r="I43" s="62"/>
      <c r="J43" s="62"/>
      <c r="K43" s="62"/>
      <c r="L43" s="63"/>
      <c r="M43" s="2"/>
      <c r="N43" s="2"/>
      <c r="O43" s="4"/>
      <c r="P43" s="4"/>
      <c r="Q43" s="4"/>
      <c r="R43" s="4"/>
      <c r="S43" s="4"/>
      <c r="T43" s="4"/>
      <c r="U43" s="4"/>
      <c r="V43" s="4"/>
      <c r="W43" s="4"/>
      <c r="X43" s="4"/>
      <c r="Y43" s="4"/>
      <c r="Z43" s="4"/>
    </row>
    <row r="44" spans="1:26" ht="16.5" customHeight="1">
      <c r="A44" s="11">
        <v>5</v>
      </c>
      <c r="B44" s="61" t="s">
        <v>70</v>
      </c>
      <c r="C44" s="62"/>
      <c r="D44" s="62"/>
      <c r="E44" s="62"/>
      <c r="F44" s="63"/>
      <c r="G44" s="11">
        <v>5</v>
      </c>
      <c r="H44" s="61" t="s">
        <v>71</v>
      </c>
      <c r="I44" s="62"/>
      <c r="J44" s="62"/>
      <c r="K44" s="62"/>
      <c r="L44" s="63"/>
      <c r="M44" s="2"/>
      <c r="N44" s="2"/>
      <c r="O44" s="4"/>
      <c r="P44" s="4"/>
      <c r="Q44" s="4"/>
      <c r="R44" s="4"/>
      <c r="S44" s="4"/>
      <c r="T44" s="4"/>
      <c r="U44" s="4"/>
      <c r="V44" s="4"/>
      <c r="W44" s="4"/>
      <c r="X44" s="4"/>
      <c r="Y44" s="4"/>
      <c r="Z44" s="4"/>
    </row>
    <row r="45" spans="1:26" ht="16.5" customHeight="1">
      <c r="A45" s="11">
        <v>6</v>
      </c>
      <c r="B45" s="61" t="s">
        <v>72</v>
      </c>
      <c r="C45" s="62"/>
      <c r="D45" s="62"/>
      <c r="E45" s="62"/>
      <c r="F45" s="63"/>
      <c r="G45" s="11">
        <v>6</v>
      </c>
      <c r="H45" s="61" t="s">
        <v>73</v>
      </c>
      <c r="I45" s="62"/>
      <c r="J45" s="62"/>
      <c r="K45" s="62"/>
      <c r="L45" s="63"/>
      <c r="M45" s="2"/>
      <c r="N45" s="2"/>
      <c r="O45" s="4"/>
      <c r="P45" s="4"/>
      <c r="Q45" s="4"/>
      <c r="R45" s="4"/>
      <c r="S45" s="4"/>
      <c r="T45" s="4"/>
      <c r="U45" s="4"/>
      <c r="V45" s="4"/>
      <c r="W45" s="4"/>
      <c r="X45" s="4"/>
      <c r="Y45" s="4"/>
      <c r="Z45" s="4"/>
    </row>
    <row r="46" spans="1:26" ht="16.5" customHeight="1">
      <c r="A46" s="11">
        <v>7</v>
      </c>
      <c r="B46" s="61" t="s">
        <v>74</v>
      </c>
      <c r="C46" s="62"/>
      <c r="D46" s="62"/>
      <c r="E46" s="62"/>
      <c r="F46" s="63"/>
      <c r="G46" s="11">
        <v>7</v>
      </c>
      <c r="H46" s="61"/>
      <c r="I46" s="62"/>
      <c r="J46" s="62"/>
      <c r="K46" s="62"/>
      <c r="L46" s="63"/>
      <c r="M46" s="2"/>
      <c r="N46" s="2"/>
      <c r="O46" s="4"/>
      <c r="P46" s="4"/>
      <c r="Q46" s="4"/>
      <c r="R46" s="4"/>
      <c r="S46" s="4"/>
      <c r="T46" s="4"/>
      <c r="U46" s="4"/>
      <c r="V46" s="4"/>
      <c r="W46" s="4"/>
      <c r="X46" s="4"/>
      <c r="Y46" s="4"/>
      <c r="Z46" s="4"/>
    </row>
    <row r="47" spans="1:26" ht="16.5" customHeight="1">
      <c r="A47" s="11">
        <v>8</v>
      </c>
      <c r="B47" s="61" t="s">
        <v>75</v>
      </c>
      <c r="C47" s="62"/>
      <c r="D47" s="62"/>
      <c r="E47" s="62"/>
      <c r="F47" s="63"/>
      <c r="G47" s="11">
        <v>8</v>
      </c>
      <c r="H47" s="61"/>
      <c r="I47" s="62"/>
      <c r="J47" s="62"/>
      <c r="K47" s="62"/>
      <c r="L47" s="63"/>
      <c r="M47" s="2"/>
      <c r="N47" s="2"/>
      <c r="O47" s="4"/>
      <c r="P47" s="4"/>
      <c r="Q47" s="4"/>
      <c r="R47" s="4"/>
      <c r="S47" s="4"/>
      <c r="T47" s="4"/>
      <c r="U47" s="4"/>
      <c r="V47" s="4"/>
      <c r="W47" s="4"/>
      <c r="X47" s="4"/>
      <c r="Y47" s="4"/>
      <c r="Z47" s="4"/>
    </row>
    <row r="48" spans="1:26" ht="16.5" customHeight="1">
      <c r="A48" s="11">
        <v>9</v>
      </c>
      <c r="B48" s="61"/>
      <c r="C48" s="62"/>
      <c r="D48" s="62"/>
      <c r="E48" s="62"/>
      <c r="F48" s="63"/>
      <c r="G48" s="11">
        <v>9</v>
      </c>
      <c r="H48" s="61"/>
      <c r="I48" s="62"/>
      <c r="J48" s="62"/>
      <c r="K48" s="62"/>
      <c r="L48" s="63"/>
      <c r="M48" s="2"/>
      <c r="N48" s="2"/>
      <c r="O48" s="4"/>
      <c r="P48" s="4"/>
      <c r="Q48" s="4"/>
      <c r="R48" s="4"/>
      <c r="S48" s="4"/>
      <c r="T48" s="4"/>
      <c r="U48" s="4"/>
      <c r="V48" s="4"/>
      <c r="W48" s="4"/>
      <c r="X48" s="4"/>
      <c r="Y48" s="4"/>
      <c r="Z48" s="4"/>
    </row>
    <row r="49" spans="1:26" ht="16.5" customHeight="1">
      <c r="A49" s="11">
        <v>10</v>
      </c>
      <c r="B49" s="61"/>
      <c r="C49" s="62"/>
      <c r="D49" s="62"/>
      <c r="E49" s="62"/>
      <c r="F49" s="63"/>
      <c r="G49" s="11">
        <v>10</v>
      </c>
      <c r="H49" s="61"/>
      <c r="I49" s="62"/>
      <c r="J49" s="62"/>
      <c r="K49" s="62"/>
      <c r="L49" s="63"/>
      <c r="M49" s="2"/>
      <c r="N49" s="2"/>
      <c r="O49" s="4"/>
      <c r="P49" s="4"/>
      <c r="Q49" s="4"/>
      <c r="R49" s="4"/>
      <c r="S49" s="4"/>
      <c r="T49" s="4"/>
      <c r="U49" s="4"/>
      <c r="V49" s="4"/>
      <c r="W49" s="4"/>
      <c r="X49" s="4"/>
      <c r="Y49" s="4"/>
      <c r="Z49" s="4"/>
    </row>
    <row r="50" spans="1:26" ht="16.5" customHeight="1">
      <c r="A50" s="11">
        <v>11</v>
      </c>
      <c r="B50" s="61"/>
      <c r="C50" s="62"/>
      <c r="D50" s="62"/>
      <c r="E50" s="62"/>
      <c r="F50" s="63"/>
      <c r="G50" s="11">
        <v>11</v>
      </c>
      <c r="H50" s="61"/>
      <c r="I50" s="62"/>
      <c r="J50" s="62"/>
      <c r="K50" s="62"/>
      <c r="L50" s="63"/>
      <c r="M50" s="2"/>
      <c r="N50" s="2"/>
      <c r="O50" s="4"/>
      <c r="P50" s="4"/>
      <c r="Q50" s="4"/>
      <c r="R50" s="4"/>
      <c r="S50" s="4"/>
      <c r="T50" s="4"/>
      <c r="U50" s="4"/>
      <c r="V50" s="4"/>
      <c r="W50" s="4"/>
      <c r="X50" s="4"/>
      <c r="Y50" s="4"/>
      <c r="Z50" s="4"/>
    </row>
    <row r="51" spans="1:26" ht="16.5" customHeight="1">
      <c r="A51" s="11">
        <v>12</v>
      </c>
      <c r="B51" s="61"/>
      <c r="C51" s="62"/>
      <c r="D51" s="62"/>
      <c r="E51" s="62"/>
      <c r="F51" s="63"/>
      <c r="G51" s="11">
        <v>12</v>
      </c>
      <c r="H51" s="61"/>
      <c r="I51" s="62"/>
      <c r="J51" s="62"/>
      <c r="K51" s="62"/>
      <c r="L51" s="63"/>
      <c r="M51" s="2"/>
      <c r="N51" s="2"/>
      <c r="O51" s="4"/>
      <c r="P51" s="4"/>
      <c r="Q51" s="4"/>
      <c r="R51" s="4"/>
      <c r="S51" s="4"/>
      <c r="T51" s="4"/>
      <c r="U51" s="4"/>
      <c r="V51" s="4"/>
      <c r="W51" s="4"/>
      <c r="X51" s="4"/>
      <c r="Y51" s="4"/>
      <c r="Z51" s="4"/>
    </row>
    <row r="52" spans="1:26" ht="16.5" customHeight="1">
      <c r="A52" s="11">
        <v>13</v>
      </c>
      <c r="B52" s="61"/>
      <c r="C52" s="62"/>
      <c r="D52" s="62"/>
      <c r="E52" s="62"/>
      <c r="F52" s="63"/>
      <c r="G52" s="11">
        <v>13</v>
      </c>
      <c r="H52" s="61"/>
      <c r="I52" s="62"/>
      <c r="J52" s="62"/>
      <c r="K52" s="62"/>
      <c r="L52" s="63"/>
      <c r="M52" s="2"/>
      <c r="N52" s="2"/>
      <c r="O52" s="4"/>
      <c r="P52" s="4"/>
      <c r="Q52" s="4"/>
      <c r="R52" s="4"/>
      <c r="S52" s="4"/>
      <c r="T52" s="4"/>
      <c r="U52" s="4"/>
      <c r="V52" s="4"/>
      <c r="W52" s="4"/>
      <c r="X52" s="4"/>
      <c r="Y52" s="4"/>
      <c r="Z52" s="4"/>
    </row>
    <row r="53" spans="1:26" ht="16.5" customHeight="1">
      <c r="A53" s="11">
        <v>14</v>
      </c>
      <c r="B53" s="61"/>
      <c r="C53" s="62"/>
      <c r="D53" s="62"/>
      <c r="E53" s="62"/>
      <c r="F53" s="63"/>
      <c r="G53" s="11">
        <v>14</v>
      </c>
      <c r="H53" s="61"/>
      <c r="I53" s="62"/>
      <c r="J53" s="62"/>
      <c r="K53" s="62"/>
      <c r="L53" s="63"/>
      <c r="M53" s="2"/>
      <c r="N53" s="2"/>
      <c r="O53" s="4"/>
      <c r="P53" s="4"/>
      <c r="Q53" s="4"/>
      <c r="R53" s="4"/>
      <c r="S53" s="4"/>
      <c r="T53" s="4"/>
      <c r="U53" s="4"/>
      <c r="V53" s="4"/>
      <c r="W53" s="4"/>
      <c r="X53" s="4"/>
      <c r="Y53" s="4"/>
      <c r="Z53" s="4"/>
    </row>
    <row r="54" spans="1:26" ht="16.5" customHeight="1">
      <c r="A54" s="11">
        <v>15</v>
      </c>
      <c r="B54" s="61"/>
      <c r="C54" s="62"/>
      <c r="D54" s="62"/>
      <c r="E54" s="62"/>
      <c r="F54" s="63"/>
      <c r="G54" s="11">
        <v>15</v>
      </c>
      <c r="H54" s="61"/>
      <c r="I54" s="62"/>
      <c r="J54" s="62"/>
      <c r="K54" s="62"/>
      <c r="L54" s="63"/>
      <c r="M54" s="2"/>
      <c r="N54" s="2"/>
      <c r="O54" s="4"/>
      <c r="P54" s="4"/>
      <c r="Q54" s="4"/>
      <c r="R54" s="4"/>
      <c r="S54" s="4"/>
      <c r="T54" s="4"/>
      <c r="U54" s="4"/>
      <c r="V54" s="4"/>
      <c r="W54" s="4"/>
      <c r="X54" s="4"/>
      <c r="Y54" s="4"/>
      <c r="Z54" s="4"/>
    </row>
    <row r="55" spans="1:26" ht="16.5" customHeight="1">
      <c r="A55" s="64" t="s">
        <v>76</v>
      </c>
      <c r="B55" s="62"/>
      <c r="C55" s="62"/>
      <c r="D55" s="62"/>
      <c r="E55" s="62"/>
      <c r="F55" s="62"/>
      <c r="G55" s="62"/>
      <c r="H55" s="62"/>
      <c r="I55" s="62"/>
      <c r="J55" s="62"/>
      <c r="K55" s="62"/>
      <c r="L55" s="63"/>
      <c r="M55" s="2"/>
      <c r="N55" s="2"/>
      <c r="O55" s="4"/>
      <c r="P55" s="4"/>
      <c r="Q55" s="4"/>
      <c r="R55" s="4"/>
      <c r="S55" s="4"/>
      <c r="T55" s="4"/>
      <c r="U55" s="4"/>
      <c r="V55" s="4"/>
      <c r="W55" s="4"/>
      <c r="X55" s="4"/>
      <c r="Y55" s="4"/>
      <c r="Z55" s="4"/>
    </row>
    <row r="56" spans="1:26" ht="21" customHeight="1">
      <c r="A56" s="65" t="s">
        <v>77</v>
      </c>
      <c r="B56" s="66"/>
      <c r="C56" s="66"/>
      <c r="D56" s="66"/>
      <c r="E56" s="66"/>
      <c r="F56" s="67"/>
      <c r="G56" s="64" t="s">
        <v>78</v>
      </c>
      <c r="H56" s="62"/>
      <c r="I56" s="62"/>
      <c r="J56" s="62"/>
      <c r="K56" s="62"/>
      <c r="L56" s="63"/>
      <c r="M56" s="2"/>
      <c r="N56" s="2"/>
      <c r="O56" s="4"/>
      <c r="P56" s="4"/>
      <c r="Q56" s="4"/>
      <c r="R56" s="4"/>
      <c r="S56" s="4"/>
      <c r="T56" s="4"/>
      <c r="U56" s="4"/>
      <c r="V56" s="4"/>
      <c r="W56" s="4"/>
      <c r="X56" s="4"/>
      <c r="Y56" s="4"/>
      <c r="Z56" s="4"/>
    </row>
    <row r="57" spans="1:26" ht="16.5" customHeight="1">
      <c r="A57" s="11">
        <v>1</v>
      </c>
      <c r="B57" s="61" t="s">
        <v>79</v>
      </c>
      <c r="C57" s="62"/>
      <c r="D57" s="62"/>
      <c r="E57" s="62"/>
      <c r="F57" s="63"/>
      <c r="G57" s="11">
        <v>1</v>
      </c>
      <c r="H57" s="61" t="s">
        <v>80</v>
      </c>
      <c r="I57" s="62"/>
      <c r="J57" s="62"/>
      <c r="K57" s="62"/>
      <c r="L57" s="63"/>
      <c r="M57" s="2"/>
      <c r="N57" s="2"/>
      <c r="O57" s="4"/>
      <c r="P57" s="4"/>
      <c r="Q57" s="4"/>
      <c r="R57" s="4"/>
      <c r="S57" s="4"/>
      <c r="T57" s="4"/>
      <c r="U57" s="4"/>
      <c r="V57" s="4"/>
      <c r="W57" s="4"/>
      <c r="X57" s="4"/>
      <c r="Y57" s="4"/>
      <c r="Z57" s="4"/>
    </row>
    <row r="58" spans="1:26" ht="16.5" customHeight="1">
      <c r="A58" s="11">
        <v>2</v>
      </c>
      <c r="B58" s="61" t="s">
        <v>81</v>
      </c>
      <c r="C58" s="62"/>
      <c r="D58" s="62"/>
      <c r="E58" s="62"/>
      <c r="F58" s="63"/>
      <c r="G58" s="11">
        <v>2</v>
      </c>
      <c r="H58" s="61" t="s">
        <v>82</v>
      </c>
      <c r="I58" s="62"/>
      <c r="J58" s="62"/>
      <c r="K58" s="62"/>
      <c r="L58" s="63"/>
      <c r="M58" s="2"/>
      <c r="N58" s="2"/>
      <c r="O58" s="4"/>
      <c r="P58" s="4"/>
      <c r="Q58" s="4"/>
      <c r="R58" s="4"/>
      <c r="S58" s="4"/>
      <c r="T58" s="4"/>
      <c r="U58" s="4"/>
      <c r="V58" s="4"/>
      <c r="W58" s="4"/>
      <c r="X58" s="4"/>
      <c r="Y58" s="4"/>
      <c r="Z58" s="4"/>
    </row>
    <row r="59" spans="1:26" ht="16.5" customHeight="1">
      <c r="A59" s="11">
        <v>3</v>
      </c>
      <c r="B59" s="61" t="s">
        <v>83</v>
      </c>
      <c r="C59" s="62"/>
      <c r="D59" s="62"/>
      <c r="E59" s="62"/>
      <c r="F59" s="63"/>
      <c r="G59" s="11">
        <v>3</v>
      </c>
      <c r="H59" s="61" t="s">
        <v>84</v>
      </c>
      <c r="I59" s="62"/>
      <c r="J59" s="62"/>
      <c r="K59" s="62"/>
      <c r="L59" s="63"/>
      <c r="M59" s="2"/>
      <c r="N59" s="2"/>
      <c r="O59" s="4"/>
      <c r="P59" s="4"/>
      <c r="Q59" s="4"/>
      <c r="R59" s="4"/>
      <c r="S59" s="4"/>
      <c r="T59" s="4"/>
      <c r="U59" s="4"/>
      <c r="V59" s="4"/>
      <c r="W59" s="4"/>
      <c r="X59" s="4"/>
      <c r="Y59" s="4"/>
      <c r="Z59" s="4"/>
    </row>
    <row r="60" spans="1:26" ht="16.5" customHeight="1">
      <c r="A60" s="11">
        <v>4</v>
      </c>
      <c r="B60" s="61" t="s">
        <v>85</v>
      </c>
      <c r="C60" s="62"/>
      <c r="D60" s="62"/>
      <c r="E60" s="62"/>
      <c r="F60" s="63"/>
      <c r="G60" s="11">
        <v>4</v>
      </c>
      <c r="H60" s="61" t="s">
        <v>86</v>
      </c>
      <c r="I60" s="62"/>
      <c r="J60" s="62"/>
      <c r="K60" s="62"/>
      <c r="L60" s="63"/>
      <c r="M60" s="2"/>
      <c r="N60" s="2"/>
      <c r="O60" s="4"/>
      <c r="P60" s="4"/>
      <c r="Q60" s="4"/>
      <c r="R60" s="4"/>
      <c r="S60" s="4"/>
      <c r="T60" s="4"/>
      <c r="U60" s="4"/>
      <c r="V60" s="4"/>
      <c r="W60" s="4"/>
      <c r="X60" s="4"/>
      <c r="Y60" s="4"/>
      <c r="Z60" s="4"/>
    </row>
    <row r="61" spans="1:26" ht="16.5" customHeight="1">
      <c r="A61" s="11">
        <v>5</v>
      </c>
      <c r="B61" s="61"/>
      <c r="C61" s="62"/>
      <c r="D61" s="62"/>
      <c r="E61" s="62"/>
      <c r="F61" s="63"/>
      <c r="G61" s="11">
        <v>5</v>
      </c>
      <c r="H61" s="61" t="s">
        <v>87</v>
      </c>
      <c r="I61" s="62"/>
      <c r="J61" s="62"/>
      <c r="K61" s="62"/>
      <c r="L61" s="63"/>
      <c r="M61" s="2"/>
      <c r="N61" s="2"/>
      <c r="O61" s="4"/>
      <c r="P61" s="4"/>
      <c r="Q61" s="4"/>
      <c r="R61" s="4"/>
      <c r="S61" s="4"/>
      <c r="T61" s="4"/>
      <c r="U61" s="4"/>
      <c r="V61" s="4"/>
      <c r="W61" s="4"/>
      <c r="X61" s="4"/>
      <c r="Y61" s="4"/>
      <c r="Z61" s="4"/>
    </row>
    <row r="62" spans="1:26" ht="16.5" customHeight="1">
      <c r="A62" s="11">
        <v>6</v>
      </c>
      <c r="B62" s="61"/>
      <c r="C62" s="62"/>
      <c r="D62" s="62"/>
      <c r="E62" s="62"/>
      <c r="F62" s="63"/>
      <c r="G62" s="11">
        <v>6</v>
      </c>
      <c r="H62" s="61"/>
      <c r="I62" s="62"/>
      <c r="J62" s="62"/>
      <c r="K62" s="62"/>
      <c r="L62" s="63"/>
      <c r="M62" s="2"/>
      <c r="N62" s="2"/>
      <c r="O62" s="4"/>
      <c r="P62" s="4"/>
      <c r="Q62" s="4"/>
      <c r="R62" s="4"/>
      <c r="S62" s="4"/>
      <c r="T62" s="4"/>
      <c r="U62" s="4"/>
      <c r="V62" s="4"/>
      <c r="W62" s="4"/>
      <c r="X62" s="4"/>
      <c r="Y62" s="4"/>
      <c r="Z62" s="4"/>
    </row>
    <row r="63" spans="1:26" ht="21" customHeight="1">
      <c r="A63" s="65" t="s">
        <v>88</v>
      </c>
      <c r="B63" s="66"/>
      <c r="C63" s="66"/>
      <c r="D63" s="66"/>
      <c r="E63" s="66"/>
      <c r="F63" s="67"/>
      <c r="G63" s="64" t="s">
        <v>89</v>
      </c>
      <c r="H63" s="62"/>
      <c r="I63" s="62"/>
      <c r="J63" s="62"/>
      <c r="K63" s="62"/>
      <c r="L63" s="63"/>
      <c r="M63" s="2"/>
      <c r="N63" s="2"/>
      <c r="O63" s="4"/>
      <c r="P63" s="4"/>
      <c r="Q63" s="4"/>
      <c r="R63" s="4"/>
      <c r="S63" s="4"/>
      <c r="T63" s="4"/>
      <c r="U63" s="4"/>
      <c r="V63" s="4"/>
      <c r="W63" s="4"/>
      <c r="X63" s="4"/>
      <c r="Y63" s="4"/>
      <c r="Z63" s="4"/>
    </row>
    <row r="64" spans="1:26" ht="16.5" customHeight="1">
      <c r="A64" s="11">
        <v>1</v>
      </c>
      <c r="B64" s="61" t="s">
        <v>90</v>
      </c>
      <c r="C64" s="62"/>
      <c r="D64" s="62"/>
      <c r="E64" s="62"/>
      <c r="F64" s="63"/>
      <c r="G64" s="11">
        <v>1</v>
      </c>
      <c r="H64" s="61" t="s">
        <v>91</v>
      </c>
      <c r="I64" s="62"/>
      <c r="J64" s="62"/>
      <c r="K64" s="62"/>
      <c r="L64" s="63"/>
      <c r="M64" s="2"/>
      <c r="N64" s="2"/>
      <c r="O64" s="4"/>
      <c r="P64" s="4"/>
      <c r="Q64" s="4"/>
      <c r="R64" s="4"/>
      <c r="S64" s="4"/>
      <c r="T64" s="4"/>
      <c r="U64" s="4"/>
      <c r="V64" s="4"/>
      <c r="W64" s="4"/>
      <c r="X64" s="4"/>
      <c r="Y64" s="4"/>
      <c r="Z64" s="4"/>
    </row>
    <row r="65" spans="1:26" ht="16.5" customHeight="1">
      <c r="A65" s="11">
        <v>2</v>
      </c>
      <c r="B65" s="61" t="s">
        <v>92</v>
      </c>
      <c r="C65" s="62"/>
      <c r="D65" s="62"/>
      <c r="E65" s="62"/>
      <c r="F65" s="63"/>
      <c r="G65" s="11">
        <v>2</v>
      </c>
      <c r="H65" s="61" t="s">
        <v>93</v>
      </c>
      <c r="I65" s="62"/>
      <c r="J65" s="62"/>
      <c r="K65" s="62"/>
      <c r="L65" s="63"/>
      <c r="M65" s="2"/>
      <c r="N65" s="2"/>
      <c r="O65" s="4"/>
      <c r="P65" s="4"/>
      <c r="Q65" s="4"/>
      <c r="R65" s="4"/>
      <c r="S65" s="4"/>
      <c r="T65" s="4"/>
      <c r="U65" s="4"/>
      <c r="V65" s="4"/>
      <c r="W65" s="4"/>
      <c r="X65" s="4"/>
      <c r="Y65" s="4"/>
      <c r="Z65" s="4"/>
    </row>
    <row r="66" spans="1:26" ht="16.5" customHeight="1">
      <c r="A66" s="11">
        <v>3</v>
      </c>
      <c r="B66" s="61" t="s">
        <v>94</v>
      </c>
      <c r="C66" s="62"/>
      <c r="D66" s="62"/>
      <c r="E66" s="62"/>
      <c r="F66" s="63"/>
      <c r="G66" s="11">
        <v>3</v>
      </c>
      <c r="H66" s="61" t="s">
        <v>95</v>
      </c>
      <c r="I66" s="62"/>
      <c r="J66" s="62"/>
      <c r="K66" s="62"/>
      <c r="L66" s="63"/>
      <c r="M66" s="2"/>
      <c r="N66" s="2"/>
      <c r="O66" s="4"/>
      <c r="P66" s="4"/>
      <c r="Q66" s="4"/>
      <c r="R66" s="4"/>
      <c r="S66" s="4"/>
      <c r="T66" s="4"/>
      <c r="U66" s="4"/>
      <c r="V66" s="4"/>
      <c r="W66" s="4"/>
      <c r="X66" s="4"/>
      <c r="Y66" s="4"/>
      <c r="Z66" s="4"/>
    </row>
    <row r="67" spans="1:26" ht="16.5" customHeight="1">
      <c r="A67" s="11">
        <v>4</v>
      </c>
      <c r="B67" s="61" t="s">
        <v>96</v>
      </c>
      <c r="C67" s="62"/>
      <c r="D67" s="62"/>
      <c r="E67" s="62"/>
      <c r="F67" s="63"/>
      <c r="G67" s="11">
        <v>4</v>
      </c>
      <c r="H67" s="61" t="s">
        <v>97</v>
      </c>
      <c r="I67" s="62"/>
      <c r="J67" s="62"/>
      <c r="K67" s="62"/>
      <c r="L67" s="63"/>
      <c r="M67" s="2"/>
      <c r="N67" s="2"/>
      <c r="O67" s="4"/>
      <c r="P67" s="4"/>
      <c r="Q67" s="4"/>
      <c r="R67" s="4"/>
      <c r="S67" s="4"/>
      <c r="T67" s="4"/>
      <c r="U67" s="4"/>
      <c r="V67" s="4"/>
      <c r="W67" s="4"/>
      <c r="X67" s="4"/>
      <c r="Y67" s="4"/>
      <c r="Z67" s="4"/>
    </row>
    <row r="68" spans="1:26" ht="16.5" customHeight="1">
      <c r="A68" s="11">
        <v>5</v>
      </c>
      <c r="B68" s="61" t="s">
        <v>98</v>
      </c>
      <c r="C68" s="62"/>
      <c r="D68" s="62"/>
      <c r="E68" s="62"/>
      <c r="F68" s="63"/>
      <c r="G68" s="11">
        <v>5</v>
      </c>
      <c r="H68" s="61" t="s">
        <v>99</v>
      </c>
      <c r="I68" s="62"/>
      <c r="J68" s="62"/>
      <c r="K68" s="62"/>
      <c r="L68" s="63"/>
      <c r="M68" s="2"/>
      <c r="N68" s="2"/>
      <c r="O68" s="4"/>
      <c r="P68" s="4"/>
      <c r="Q68" s="4"/>
      <c r="R68" s="4"/>
      <c r="S68" s="4"/>
      <c r="T68" s="4"/>
      <c r="U68" s="4"/>
      <c r="V68" s="4"/>
      <c r="W68" s="4"/>
      <c r="X68" s="4"/>
      <c r="Y68" s="4"/>
      <c r="Z68" s="4"/>
    </row>
    <row r="69" spans="1:26" ht="32.25" customHeight="1">
      <c r="A69" s="11">
        <v>6</v>
      </c>
      <c r="B69" s="61" t="s">
        <v>100</v>
      </c>
      <c r="C69" s="62"/>
      <c r="D69" s="62"/>
      <c r="E69" s="62"/>
      <c r="F69" s="63"/>
      <c r="G69" s="11">
        <v>6</v>
      </c>
      <c r="H69" s="61" t="s">
        <v>101</v>
      </c>
      <c r="I69" s="62"/>
      <c r="J69" s="62"/>
      <c r="K69" s="62"/>
      <c r="L69" s="63"/>
      <c r="M69" s="2"/>
      <c r="N69" s="2"/>
      <c r="O69" s="4"/>
      <c r="P69" s="4"/>
      <c r="Q69" s="4"/>
      <c r="R69" s="4"/>
      <c r="S69" s="4"/>
      <c r="T69" s="4"/>
      <c r="U69" s="4"/>
      <c r="V69" s="4"/>
      <c r="W69" s="4"/>
      <c r="X69" s="4"/>
      <c r="Y69" s="4"/>
      <c r="Z69" s="4"/>
    </row>
    <row r="70" spans="1:26" ht="21" customHeight="1">
      <c r="A70" s="65" t="s">
        <v>102</v>
      </c>
      <c r="B70" s="66"/>
      <c r="C70" s="66"/>
      <c r="D70" s="66"/>
      <c r="E70" s="66"/>
      <c r="F70" s="67"/>
      <c r="G70" s="64" t="s">
        <v>103</v>
      </c>
      <c r="H70" s="62"/>
      <c r="I70" s="62"/>
      <c r="J70" s="62"/>
      <c r="K70" s="62"/>
      <c r="L70" s="63"/>
      <c r="M70" s="2"/>
      <c r="N70" s="2"/>
      <c r="O70" s="4"/>
      <c r="P70" s="4"/>
      <c r="Q70" s="4"/>
      <c r="R70" s="4"/>
      <c r="S70" s="4"/>
      <c r="T70" s="4"/>
      <c r="U70" s="4"/>
      <c r="V70" s="4"/>
      <c r="W70" s="4"/>
      <c r="X70" s="4"/>
      <c r="Y70" s="4"/>
      <c r="Z70" s="4"/>
    </row>
    <row r="71" spans="1:26" ht="16.5" customHeight="1">
      <c r="A71" s="11">
        <v>1</v>
      </c>
      <c r="B71" s="61" t="s">
        <v>104</v>
      </c>
      <c r="C71" s="62"/>
      <c r="D71" s="62"/>
      <c r="E71" s="62"/>
      <c r="F71" s="63"/>
      <c r="G71" s="11">
        <v>1</v>
      </c>
      <c r="H71" s="61" t="s">
        <v>105</v>
      </c>
      <c r="I71" s="62"/>
      <c r="J71" s="62"/>
      <c r="K71" s="62"/>
      <c r="L71" s="63"/>
      <c r="M71" s="2"/>
      <c r="N71" s="2"/>
      <c r="O71" s="4"/>
      <c r="P71" s="4"/>
      <c r="Q71" s="4"/>
      <c r="R71" s="4"/>
      <c r="S71" s="4"/>
      <c r="T71" s="4"/>
      <c r="U71" s="4"/>
      <c r="V71" s="4"/>
      <c r="W71" s="4"/>
      <c r="X71" s="4"/>
      <c r="Y71" s="4"/>
      <c r="Z71" s="4"/>
    </row>
    <row r="72" spans="1:26" ht="16.5" customHeight="1">
      <c r="A72" s="11">
        <v>2</v>
      </c>
      <c r="B72" s="61" t="s">
        <v>106</v>
      </c>
      <c r="C72" s="62"/>
      <c r="D72" s="62"/>
      <c r="E72" s="62"/>
      <c r="F72" s="63"/>
      <c r="G72" s="11">
        <v>2</v>
      </c>
      <c r="H72" s="61" t="s">
        <v>107</v>
      </c>
      <c r="I72" s="62"/>
      <c r="J72" s="62"/>
      <c r="K72" s="62"/>
      <c r="L72" s="63"/>
      <c r="M72" s="2"/>
      <c r="N72" s="2"/>
      <c r="O72" s="4"/>
      <c r="P72" s="4"/>
      <c r="Q72" s="4"/>
      <c r="R72" s="4"/>
      <c r="S72" s="4"/>
      <c r="T72" s="4"/>
      <c r="U72" s="4"/>
      <c r="V72" s="4"/>
      <c r="W72" s="4"/>
      <c r="X72" s="4"/>
      <c r="Y72" s="4"/>
      <c r="Z72" s="4"/>
    </row>
    <row r="73" spans="1:26" ht="16.5" customHeight="1">
      <c r="A73" s="11">
        <v>3</v>
      </c>
      <c r="B73" s="61" t="s">
        <v>108</v>
      </c>
      <c r="C73" s="62"/>
      <c r="D73" s="62"/>
      <c r="E73" s="62"/>
      <c r="F73" s="63"/>
      <c r="G73" s="11">
        <v>3</v>
      </c>
      <c r="H73" s="61" t="s">
        <v>109</v>
      </c>
      <c r="I73" s="62"/>
      <c r="J73" s="62"/>
      <c r="K73" s="62"/>
      <c r="L73" s="63"/>
      <c r="M73" s="2"/>
      <c r="N73" s="2"/>
      <c r="O73" s="4"/>
      <c r="P73" s="4"/>
      <c r="Q73" s="4"/>
      <c r="R73" s="4"/>
      <c r="S73" s="4"/>
      <c r="T73" s="4"/>
      <c r="U73" s="4"/>
      <c r="V73" s="4"/>
      <c r="W73" s="4"/>
      <c r="X73" s="4"/>
      <c r="Y73" s="4"/>
      <c r="Z73" s="4"/>
    </row>
    <row r="74" spans="1:26" ht="16.5" customHeight="1">
      <c r="A74" s="11">
        <v>4</v>
      </c>
      <c r="B74" s="61"/>
      <c r="C74" s="62"/>
      <c r="D74" s="62"/>
      <c r="E74" s="62"/>
      <c r="F74" s="63"/>
      <c r="G74" s="11">
        <v>4</v>
      </c>
      <c r="H74" s="61" t="s">
        <v>110</v>
      </c>
      <c r="I74" s="62"/>
      <c r="J74" s="62"/>
      <c r="K74" s="62"/>
      <c r="L74" s="63"/>
      <c r="M74" s="2"/>
      <c r="N74" s="2"/>
      <c r="O74" s="4"/>
      <c r="P74" s="4"/>
      <c r="Q74" s="4"/>
      <c r="R74" s="4"/>
      <c r="S74" s="4"/>
      <c r="T74" s="4"/>
      <c r="U74" s="4"/>
      <c r="V74" s="4"/>
      <c r="W74" s="4"/>
      <c r="X74" s="4"/>
      <c r="Y74" s="4"/>
      <c r="Z74" s="4"/>
    </row>
    <row r="75" spans="1:26" ht="31.5" customHeight="1">
      <c r="A75" s="11">
        <v>5</v>
      </c>
      <c r="B75" s="61"/>
      <c r="C75" s="62"/>
      <c r="D75" s="62"/>
      <c r="E75" s="62"/>
      <c r="F75" s="63"/>
      <c r="G75" s="11">
        <v>5</v>
      </c>
      <c r="H75" s="61" t="s">
        <v>111</v>
      </c>
      <c r="I75" s="62"/>
      <c r="J75" s="62"/>
      <c r="K75" s="62"/>
      <c r="L75" s="63"/>
      <c r="M75" s="2"/>
      <c r="N75" s="2"/>
      <c r="O75" s="4"/>
      <c r="P75" s="4"/>
      <c r="Q75" s="4"/>
      <c r="R75" s="4"/>
      <c r="S75" s="4"/>
      <c r="T75" s="4"/>
      <c r="U75" s="4"/>
      <c r="V75" s="4"/>
      <c r="W75" s="4"/>
      <c r="X75" s="4"/>
      <c r="Y75" s="4"/>
      <c r="Z75" s="4"/>
    </row>
    <row r="76" spans="1:26" ht="103.5" customHeight="1">
      <c r="A76" s="11">
        <v>6</v>
      </c>
      <c r="B76" s="61"/>
      <c r="C76" s="62"/>
      <c r="D76" s="62"/>
      <c r="E76" s="62"/>
      <c r="F76" s="63"/>
      <c r="G76" s="11">
        <v>6</v>
      </c>
      <c r="H76" s="61" t="s">
        <v>112</v>
      </c>
      <c r="I76" s="62"/>
      <c r="J76" s="62"/>
      <c r="K76" s="62"/>
      <c r="L76" s="63"/>
      <c r="M76" s="2"/>
      <c r="N76" s="2"/>
      <c r="O76" s="4"/>
      <c r="P76" s="4"/>
      <c r="Q76" s="4"/>
      <c r="R76" s="4"/>
      <c r="S76" s="4"/>
      <c r="T76" s="4"/>
      <c r="U76" s="4"/>
      <c r="V76" s="4"/>
      <c r="W76" s="4"/>
      <c r="X76" s="4"/>
      <c r="Y76" s="4"/>
      <c r="Z76" s="4"/>
    </row>
    <row r="77" spans="1:26" ht="16.5" customHeight="1">
      <c r="A77" s="7"/>
      <c r="B77" s="7"/>
      <c r="C77" s="7"/>
      <c r="D77" s="7"/>
      <c r="E77" s="2"/>
      <c r="F77" s="8"/>
      <c r="G77" s="2"/>
      <c r="H77" s="2"/>
      <c r="I77" s="2"/>
      <c r="J77" s="2"/>
      <c r="K77" s="2"/>
      <c r="L77" s="2"/>
      <c r="M77" s="2"/>
      <c r="N77" s="2"/>
      <c r="O77" s="4"/>
      <c r="P77" s="4"/>
      <c r="Q77" s="4"/>
      <c r="R77" s="4"/>
      <c r="S77" s="4"/>
      <c r="T77" s="4"/>
      <c r="U77" s="4"/>
      <c r="V77" s="4"/>
      <c r="W77" s="4"/>
      <c r="X77" s="4"/>
      <c r="Y77" s="4"/>
      <c r="Z77" s="4"/>
    </row>
    <row r="78" spans="1:26" ht="16.5" customHeight="1">
      <c r="A78" s="7"/>
      <c r="B78" s="7"/>
      <c r="C78" s="7"/>
      <c r="D78" s="7"/>
      <c r="E78" s="2"/>
      <c r="F78" s="8"/>
      <c r="G78" s="2"/>
      <c r="H78" s="2"/>
      <c r="I78" s="2"/>
      <c r="J78" s="2"/>
      <c r="K78" s="2"/>
      <c r="L78" s="2"/>
      <c r="M78" s="2"/>
      <c r="N78" s="2"/>
      <c r="O78" s="4"/>
      <c r="P78" s="4"/>
      <c r="Q78" s="4"/>
      <c r="R78" s="4"/>
      <c r="S78" s="4"/>
      <c r="T78" s="4"/>
      <c r="U78" s="4"/>
      <c r="V78" s="4"/>
      <c r="W78" s="4"/>
      <c r="X78" s="4"/>
      <c r="Y78" s="4"/>
      <c r="Z78" s="4"/>
    </row>
    <row r="79" spans="1:26" ht="16.5" customHeight="1">
      <c r="A79" s="7"/>
      <c r="B79" s="7"/>
      <c r="C79" s="7"/>
      <c r="D79" s="7"/>
      <c r="E79" s="2"/>
      <c r="F79" s="8"/>
      <c r="G79" s="2"/>
      <c r="H79" s="2"/>
      <c r="I79" s="2"/>
      <c r="J79" s="2"/>
      <c r="K79" s="2"/>
      <c r="L79" s="2"/>
      <c r="M79" s="2"/>
      <c r="N79" s="2"/>
      <c r="O79" s="4"/>
      <c r="P79" s="4"/>
      <c r="Q79" s="4"/>
      <c r="R79" s="4"/>
      <c r="S79" s="4"/>
      <c r="T79" s="4"/>
      <c r="U79" s="4"/>
      <c r="V79" s="4"/>
      <c r="W79" s="4"/>
      <c r="X79" s="4"/>
      <c r="Y79" s="4"/>
      <c r="Z79" s="4"/>
    </row>
    <row r="80" spans="1:26" ht="16.5" customHeight="1">
      <c r="A80" s="7"/>
      <c r="B80" s="7"/>
      <c r="C80" s="7"/>
      <c r="D80" s="7"/>
      <c r="E80" s="2"/>
      <c r="F80" s="8"/>
      <c r="G80" s="2"/>
      <c r="H80" s="2"/>
      <c r="I80" s="2"/>
      <c r="J80" s="2"/>
      <c r="K80" s="2"/>
      <c r="L80" s="2"/>
      <c r="M80" s="2"/>
      <c r="N80" s="2"/>
      <c r="O80" s="4"/>
      <c r="P80" s="4"/>
      <c r="Q80" s="4"/>
      <c r="R80" s="4"/>
      <c r="S80" s="4"/>
      <c r="T80" s="4"/>
      <c r="U80" s="4"/>
      <c r="V80" s="4"/>
      <c r="W80" s="4"/>
      <c r="X80" s="4"/>
      <c r="Y80" s="4"/>
      <c r="Z80" s="4"/>
    </row>
    <row r="81" spans="1:26" ht="16.5" customHeight="1">
      <c r="A81" s="7"/>
      <c r="B81" s="7"/>
      <c r="C81" s="7"/>
      <c r="D81" s="7"/>
      <c r="E81" s="2"/>
      <c r="F81" s="8"/>
      <c r="G81" s="2"/>
      <c r="H81" s="2"/>
      <c r="I81" s="2"/>
      <c r="J81" s="2"/>
      <c r="K81" s="2"/>
      <c r="L81" s="2"/>
      <c r="M81" s="2"/>
      <c r="N81" s="2"/>
      <c r="O81" s="4"/>
      <c r="P81" s="4"/>
      <c r="Q81" s="4"/>
      <c r="R81" s="4"/>
      <c r="S81" s="4"/>
      <c r="T81" s="4"/>
      <c r="U81" s="4"/>
      <c r="V81" s="4"/>
      <c r="W81" s="4"/>
      <c r="X81" s="4"/>
      <c r="Y81" s="4"/>
      <c r="Z81" s="4"/>
    </row>
    <row r="82" spans="1:26" ht="16.5" customHeight="1">
      <c r="A82" s="7"/>
      <c r="B82" s="7"/>
      <c r="C82" s="7"/>
      <c r="D82" s="7"/>
      <c r="E82" s="2"/>
      <c r="F82" s="8"/>
      <c r="G82" s="2"/>
      <c r="H82" s="2"/>
      <c r="I82" s="2"/>
      <c r="J82" s="2"/>
      <c r="K82" s="2"/>
      <c r="L82" s="2"/>
      <c r="M82" s="2"/>
      <c r="N82" s="2"/>
      <c r="O82" s="4"/>
      <c r="P82" s="4"/>
      <c r="Q82" s="4"/>
      <c r="R82" s="4"/>
      <c r="S82" s="4"/>
      <c r="T82" s="4"/>
      <c r="U82" s="4"/>
      <c r="V82" s="4"/>
      <c r="W82" s="4"/>
      <c r="X82" s="4"/>
      <c r="Y82" s="4"/>
      <c r="Z82" s="4"/>
    </row>
    <row r="83" spans="1:26" ht="16.5" customHeight="1">
      <c r="A83" s="7"/>
      <c r="B83" s="7"/>
      <c r="C83" s="7"/>
      <c r="D83" s="7"/>
      <c r="E83" s="2"/>
      <c r="F83" s="8"/>
      <c r="G83" s="2"/>
      <c r="H83" s="2"/>
      <c r="I83" s="2"/>
      <c r="J83" s="2"/>
      <c r="K83" s="2"/>
      <c r="L83" s="2"/>
      <c r="M83" s="2"/>
      <c r="N83" s="2"/>
      <c r="O83" s="4"/>
      <c r="P83" s="4"/>
      <c r="Q83" s="4"/>
      <c r="R83" s="4"/>
      <c r="S83" s="4"/>
      <c r="T83" s="4"/>
      <c r="U83" s="4"/>
      <c r="V83" s="4"/>
      <c r="W83" s="4"/>
      <c r="X83" s="4"/>
      <c r="Y83" s="4"/>
      <c r="Z83" s="4"/>
    </row>
    <row r="84" spans="1:26" ht="16.5" customHeight="1">
      <c r="A84" s="7"/>
      <c r="B84" s="7"/>
      <c r="C84" s="7"/>
      <c r="D84" s="7"/>
      <c r="E84" s="2"/>
      <c r="F84" s="8"/>
      <c r="G84" s="2"/>
      <c r="H84" s="2"/>
      <c r="I84" s="2"/>
      <c r="J84" s="2"/>
      <c r="K84" s="2"/>
      <c r="L84" s="2"/>
      <c r="M84" s="2"/>
      <c r="N84" s="2"/>
      <c r="O84" s="4"/>
      <c r="P84" s="4"/>
      <c r="Q84" s="4"/>
      <c r="R84" s="4"/>
      <c r="S84" s="4"/>
      <c r="T84" s="4"/>
      <c r="U84" s="4"/>
      <c r="V84" s="4"/>
      <c r="W84" s="4"/>
      <c r="X84" s="4"/>
      <c r="Y84" s="4"/>
      <c r="Z84" s="4"/>
    </row>
    <row r="85" spans="1:26" ht="16.5" customHeight="1">
      <c r="A85" s="7"/>
      <c r="B85" s="7"/>
      <c r="C85" s="7"/>
      <c r="D85" s="7"/>
      <c r="E85" s="2"/>
      <c r="F85" s="8"/>
      <c r="G85" s="2"/>
      <c r="H85" s="2"/>
      <c r="I85" s="2"/>
      <c r="J85" s="2"/>
      <c r="K85" s="2"/>
      <c r="L85" s="2"/>
      <c r="M85" s="2"/>
      <c r="N85" s="2"/>
      <c r="O85" s="4"/>
      <c r="P85" s="4"/>
      <c r="Q85" s="4"/>
      <c r="R85" s="4"/>
      <c r="S85" s="4"/>
      <c r="T85" s="4"/>
      <c r="U85" s="4"/>
      <c r="V85" s="4"/>
      <c r="W85" s="4"/>
      <c r="X85" s="4"/>
      <c r="Y85" s="4"/>
      <c r="Z85" s="4"/>
    </row>
    <row r="86" spans="1:26" ht="16.5" customHeight="1">
      <c r="A86" s="7"/>
      <c r="B86" s="7"/>
      <c r="C86" s="7"/>
      <c r="D86" s="7"/>
      <c r="E86" s="2"/>
      <c r="F86" s="8"/>
      <c r="G86" s="2"/>
      <c r="H86" s="2"/>
      <c r="I86" s="2"/>
      <c r="J86" s="2"/>
      <c r="K86" s="2"/>
      <c r="L86" s="2"/>
      <c r="M86" s="2"/>
      <c r="N86" s="2"/>
      <c r="O86" s="4"/>
      <c r="P86" s="4"/>
      <c r="Q86" s="4"/>
      <c r="R86" s="4"/>
      <c r="S86" s="4"/>
      <c r="T86" s="4"/>
      <c r="U86" s="4"/>
      <c r="V86" s="4"/>
      <c r="W86" s="4"/>
      <c r="X86" s="4"/>
      <c r="Y86" s="4"/>
      <c r="Z86" s="4"/>
    </row>
    <row r="87" spans="1:26" ht="16.5" customHeight="1">
      <c r="A87" s="7"/>
      <c r="B87" s="7"/>
      <c r="C87" s="7"/>
      <c r="D87" s="7"/>
      <c r="E87" s="2"/>
      <c r="F87" s="8"/>
      <c r="G87" s="2"/>
      <c r="H87" s="2"/>
      <c r="I87" s="2"/>
      <c r="J87" s="2"/>
      <c r="K87" s="2"/>
      <c r="L87" s="2"/>
      <c r="M87" s="2"/>
      <c r="N87" s="2"/>
      <c r="O87" s="4"/>
      <c r="P87" s="4"/>
      <c r="Q87" s="4"/>
      <c r="R87" s="4"/>
      <c r="S87" s="4"/>
      <c r="T87" s="4"/>
      <c r="U87" s="4"/>
      <c r="V87" s="4"/>
      <c r="W87" s="4"/>
      <c r="X87" s="4"/>
      <c r="Y87" s="4"/>
      <c r="Z87" s="4"/>
    </row>
    <row r="88" spans="1:26" ht="16.5" customHeight="1">
      <c r="A88" s="7"/>
      <c r="B88" s="7"/>
      <c r="C88" s="7"/>
      <c r="D88" s="7"/>
      <c r="E88" s="2"/>
      <c r="F88" s="8"/>
      <c r="G88" s="2"/>
      <c r="H88" s="2"/>
      <c r="I88" s="2"/>
      <c r="J88" s="2"/>
      <c r="K88" s="2"/>
      <c r="L88" s="2"/>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2">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H57:L57"/>
    <mergeCell ref="H58:L58"/>
    <mergeCell ref="H53:L53"/>
    <mergeCell ref="H54:L54"/>
    <mergeCell ref="A55:L55"/>
    <mergeCell ref="A56:F56"/>
    <mergeCell ref="G56:L56"/>
    <mergeCell ref="B57:F57"/>
    <mergeCell ref="B58:F58"/>
    <mergeCell ref="B53:F53"/>
    <mergeCell ref="B54:F54"/>
    <mergeCell ref="B59:F59"/>
    <mergeCell ref="H59:L59"/>
    <mergeCell ref="B60:F60"/>
    <mergeCell ref="H60:L60"/>
    <mergeCell ref="B61:F61"/>
    <mergeCell ref="H61:L61"/>
    <mergeCell ref="H62:L62"/>
    <mergeCell ref="B69:F69"/>
    <mergeCell ref="A70:F70"/>
    <mergeCell ref="G70:L70"/>
    <mergeCell ref="B71:F71"/>
    <mergeCell ref="B72:F72"/>
    <mergeCell ref="B73:F73"/>
    <mergeCell ref="B74:F74"/>
    <mergeCell ref="B75:F75"/>
    <mergeCell ref="B76:F76"/>
    <mergeCell ref="B62:F62"/>
    <mergeCell ref="A63:F63"/>
    <mergeCell ref="B64:F64"/>
    <mergeCell ref="B65:F65"/>
    <mergeCell ref="B66:F66"/>
    <mergeCell ref="B67:F67"/>
    <mergeCell ref="B68:F68"/>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51:L51"/>
    <mergeCell ref="H52:L52"/>
    <mergeCell ref="H43:L43"/>
    <mergeCell ref="B44:F44"/>
    <mergeCell ref="H44:L44"/>
    <mergeCell ref="H45:L45"/>
    <mergeCell ref="H46:L46"/>
    <mergeCell ref="H47:L47"/>
    <mergeCell ref="H48:L48"/>
    <mergeCell ref="H49:L49"/>
    <mergeCell ref="H50:L50"/>
    <mergeCell ref="B52:F52"/>
    <mergeCell ref="B45:F45"/>
    <mergeCell ref="B46:F46"/>
    <mergeCell ref="B47:F47"/>
    <mergeCell ref="B48:F48"/>
    <mergeCell ref="B49:F49"/>
    <mergeCell ref="B50:F50"/>
    <mergeCell ref="B51:F5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Normal="100" workbookViewId="0">
      <pane ySplit="8" topLeftCell="A9" activePane="bottomLeft" state="frozen"/>
      <selection pane="bottomLeft" activeCell="C12" sqref="C12:C14"/>
    </sheetView>
  </sheetViews>
  <sheetFormatPr baseColWidth="10" defaultColWidth="14.42578125" defaultRowHeight="15" customHeight="1"/>
  <cols>
    <col min="1" max="1" width="4" customWidth="1"/>
    <col min="2" max="3" width="18.85546875" customWidth="1"/>
    <col min="4" max="4" width="17.85546875" customWidth="1"/>
    <col min="5" max="5" width="47" customWidth="1"/>
    <col min="6" max="6" width="46.42578125" customWidth="1"/>
    <col min="7" max="7" width="68.85546875" customWidth="1"/>
    <col min="8" max="8" width="10.8554687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103"/>
      <c r="B1" s="71"/>
      <c r="C1" s="104" t="s">
        <v>0</v>
      </c>
      <c r="D1" s="77"/>
      <c r="E1" s="77"/>
      <c r="F1" s="77"/>
      <c r="G1" s="77"/>
      <c r="H1" s="77"/>
      <c r="I1" s="77"/>
      <c r="J1" s="77"/>
      <c r="K1" s="77"/>
      <c r="L1" s="77"/>
      <c r="M1" s="77"/>
      <c r="N1" s="77"/>
      <c r="O1" s="77"/>
      <c r="P1" s="77"/>
      <c r="Q1" s="77"/>
      <c r="R1" s="77"/>
      <c r="S1" s="77"/>
      <c r="T1" s="77"/>
      <c r="U1" s="71"/>
      <c r="V1" s="12" t="s">
        <v>113</v>
      </c>
      <c r="W1" s="4"/>
      <c r="X1" s="4"/>
      <c r="Y1" s="4"/>
      <c r="Z1" s="4"/>
    </row>
    <row r="2" spans="1:26" ht="16.5" customHeight="1">
      <c r="A2" s="72"/>
      <c r="B2" s="73"/>
      <c r="C2" s="72"/>
      <c r="D2" s="78"/>
      <c r="E2" s="78"/>
      <c r="F2" s="78"/>
      <c r="G2" s="78"/>
      <c r="H2" s="78"/>
      <c r="I2" s="78"/>
      <c r="J2" s="78"/>
      <c r="K2" s="78"/>
      <c r="L2" s="78"/>
      <c r="M2" s="78"/>
      <c r="N2" s="78"/>
      <c r="O2" s="78"/>
      <c r="P2" s="78"/>
      <c r="Q2" s="78"/>
      <c r="R2" s="78"/>
      <c r="S2" s="78"/>
      <c r="T2" s="78"/>
      <c r="U2" s="73"/>
      <c r="V2" s="12" t="s">
        <v>114</v>
      </c>
      <c r="W2" s="4"/>
      <c r="X2" s="4"/>
      <c r="Y2" s="4"/>
      <c r="Z2" s="4"/>
    </row>
    <row r="3" spans="1:26" ht="16.5" customHeight="1">
      <c r="A3" s="72"/>
      <c r="B3" s="73"/>
      <c r="C3" s="72"/>
      <c r="D3" s="78"/>
      <c r="E3" s="78"/>
      <c r="F3" s="78"/>
      <c r="G3" s="78"/>
      <c r="H3" s="78"/>
      <c r="I3" s="78"/>
      <c r="J3" s="78"/>
      <c r="K3" s="78"/>
      <c r="L3" s="78"/>
      <c r="M3" s="78"/>
      <c r="N3" s="78"/>
      <c r="O3" s="78"/>
      <c r="P3" s="78"/>
      <c r="Q3" s="78"/>
      <c r="R3" s="78"/>
      <c r="S3" s="78"/>
      <c r="T3" s="78"/>
      <c r="U3" s="73"/>
      <c r="V3" s="12" t="s">
        <v>115</v>
      </c>
      <c r="W3" s="4"/>
      <c r="X3" s="4"/>
      <c r="Y3" s="4"/>
      <c r="Z3" s="4"/>
    </row>
    <row r="4" spans="1:26" ht="15.75" customHeight="1">
      <c r="A4" s="74"/>
      <c r="B4" s="75"/>
      <c r="C4" s="74"/>
      <c r="D4" s="79"/>
      <c r="E4" s="79"/>
      <c r="F4" s="79"/>
      <c r="G4" s="79"/>
      <c r="H4" s="79"/>
      <c r="I4" s="79"/>
      <c r="J4" s="79"/>
      <c r="K4" s="79"/>
      <c r="L4" s="79"/>
      <c r="M4" s="79"/>
      <c r="N4" s="79"/>
      <c r="O4" s="79"/>
      <c r="P4" s="79"/>
      <c r="Q4" s="79"/>
      <c r="R4" s="79"/>
      <c r="S4" s="79"/>
      <c r="T4" s="79"/>
      <c r="U4" s="75"/>
      <c r="V4" s="12" t="s">
        <v>116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05" t="s">
        <v>117</v>
      </c>
      <c r="B6" s="101" t="s">
        <v>118</v>
      </c>
      <c r="C6" s="106" t="s">
        <v>119</v>
      </c>
      <c r="D6" s="62"/>
      <c r="E6" s="62"/>
      <c r="F6" s="62"/>
      <c r="G6" s="62"/>
      <c r="H6" s="62"/>
      <c r="I6" s="62"/>
      <c r="J6" s="63"/>
      <c r="K6" s="106" t="s">
        <v>120</v>
      </c>
      <c r="L6" s="62"/>
      <c r="M6" s="62"/>
      <c r="N6" s="62"/>
      <c r="O6" s="62"/>
      <c r="P6" s="63"/>
      <c r="Q6" s="106" t="s">
        <v>121</v>
      </c>
      <c r="R6" s="62"/>
      <c r="S6" s="62"/>
      <c r="T6" s="62"/>
      <c r="U6" s="62"/>
      <c r="V6" s="63"/>
      <c r="W6" s="4"/>
      <c r="X6" s="4"/>
      <c r="Y6" s="4"/>
      <c r="Z6" s="4"/>
    </row>
    <row r="7" spans="1:26" ht="18" customHeight="1">
      <c r="A7" s="91"/>
      <c r="B7" s="91"/>
      <c r="C7" s="100" t="s">
        <v>122</v>
      </c>
      <c r="D7" s="100" t="s">
        <v>123</v>
      </c>
      <c r="E7" s="100" t="s">
        <v>124</v>
      </c>
      <c r="F7" s="100" t="s">
        <v>125</v>
      </c>
      <c r="G7" s="107" t="s">
        <v>126</v>
      </c>
      <c r="H7" s="100" t="s">
        <v>127</v>
      </c>
      <c r="I7" s="100" t="s">
        <v>128</v>
      </c>
      <c r="J7" s="100" t="s">
        <v>129</v>
      </c>
      <c r="K7" s="102" t="s">
        <v>130</v>
      </c>
      <c r="L7" s="101" t="s">
        <v>131</v>
      </c>
      <c r="M7" s="108" t="s">
        <v>132</v>
      </c>
      <c r="N7" s="102" t="s">
        <v>133</v>
      </c>
      <c r="O7" s="101" t="s">
        <v>131</v>
      </c>
      <c r="P7" s="102" t="s">
        <v>134</v>
      </c>
      <c r="Q7" s="100" t="s">
        <v>135</v>
      </c>
      <c r="R7" s="100" t="s">
        <v>136</v>
      </c>
      <c r="S7" s="100" t="s">
        <v>137</v>
      </c>
      <c r="T7" s="100" t="s">
        <v>138</v>
      </c>
      <c r="U7" s="102" t="s">
        <v>139</v>
      </c>
      <c r="V7" s="100" t="s">
        <v>140</v>
      </c>
      <c r="W7" s="4"/>
      <c r="X7" s="4"/>
      <c r="Y7" s="4"/>
      <c r="Z7" s="4"/>
    </row>
    <row r="8" spans="1:26" ht="31.5" customHeight="1">
      <c r="A8" s="92"/>
      <c r="B8" s="92"/>
      <c r="C8" s="92"/>
      <c r="D8" s="92"/>
      <c r="E8" s="92"/>
      <c r="F8" s="92"/>
      <c r="G8" s="92"/>
      <c r="H8" s="92"/>
      <c r="I8" s="92"/>
      <c r="J8" s="92"/>
      <c r="K8" s="92"/>
      <c r="L8" s="92"/>
      <c r="M8" s="92"/>
      <c r="N8" s="92"/>
      <c r="O8" s="92"/>
      <c r="P8" s="92"/>
      <c r="Q8" s="92"/>
      <c r="R8" s="92"/>
      <c r="S8" s="92"/>
      <c r="T8" s="92"/>
      <c r="U8" s="92"/>
      <c r="V8" s="92"/>
      <c r="W8" s="4"/>
      <c r="X8" s="4"/>
      <c r="Y8" s="4"/>
      <c r="Z8" s="4"/>
    </row>
    <row r="9" spans="1:26" ht="16.5" customHeight="1">
      <c r="A9" s="98">
        <v>1</v>
      </c>
      <c r="B9" s="93" t="str">
        <f>IF(C9="","",
IF('1. Punto de Partida'!$C$6="","",'1. Punto de Partida'!$C$6))</f>
        <v>Reducción del Riesgo y Adaptación al Cambio Climático</v>
      </c>
      <c r="C9" s="93" t="s">
        <v>141</v>
      </c>
      <c r="D9" s="93" t="s">
        <v>142</v>
      </c>
      <c r="E9" s="93" t="s">
        <v>143</v>
      </c>
      <c r="F9" s="93" t="s">
        <v>144</v>
      </c>
      <c r="G9" s="93" t="s">
        <v>145</v>
      </c>
      <c r="H9" s="93" t="s">
        <v>146</v>
      </c>
      <c r="I9" s="93" t="s">
        <v>147</v>
      </c>
      <c r="J9" s="93" t="s">
        <v>148</v>
      </c>
      <c r="K9" s="94" t="str">
        <f>IFERROR(MID(J9,1,SEARCH(":",J9,1)-1),"")</f>
        <v>Baja</v>
      </c>
      <c r="L9" s="95">
        <f>IF(OR(K9="Rara vez",K9="Muy Baja"),0.2,
IF(OR(K9="Improbable",K9="Baja"),0.4,
IF(OR(K9="Posible",K9="Media"),0.6,
IF(OR(K9="Probable",K9="Alta"),0.8,
IF(OR(K9="Casi seguro",K9="Muy Alta"),1,"")))))</f>
        <v>0.4</v>
      </c>
      <c r="M9" s="96" t="s">
        <v>149</v>
      </c>
      <c r="N9" s="94"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95">
        <f>IF(N9="Leve",0.2,
IF(N9="Menor",0.4,
IF(N9="Moderado",0.6,
IF(N9="Mayor",0.8,
IF(N9="Catastrófico",1,"")))))</f>
        <v>0.2</v>
      </c>
      <c r="P9" s="9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Bajo</v>
      </c>
      <c r="Q9" s="97" t="s">
        <v>150</v>
      </c>
      <c r="R9" s="97" t="s">
        <v>151</v>
      </c>
      <c r="S9" s="97" t="s">
        <v>152</v>
      </c>
      <c r="T9" s="97" t="s">
        <v>153</v>
      </c>
      <c r="U9" s="93" t="str">
        <f>IF(S9="","","Cuatrimestral")</f>
        <v>Cuatrimestral</v>
      </c>
      <c r="V9" s="93" t="s">
        <v>154</v>
      </c>
      <c r="W9" s="4"/>
      <c r="X9" s="4"/>
      <c r="Y9" s="4"/>
      <c r="Z9" s="4"/>
    </row>
    <row r="10" spans="1:26" ht="16.5" customHeight="1">
      <c r="A10" s="91"/>
      <c r="B10" s="91"/>
      <c r="C10" s="91"/>
      <c r="D10" s="91"/>
      <c r="E10" s="91"/>
      <c r="F10" s="91"/>
      <c r="G10" s="91"/>
      <c r="H10" s="91"/>
      <c r="I10" s="91"/>
      <c r="J10" s="91"/>
      <c r="K10" s="91"/>
      <c r="L10" s="91"/>
      <c r="M10" s="91"/>
      <c r="N10" s="91"/>
      <c r="O10" s="91"/>
      <c r="P10" s="91"/>
      <c r="Q10" s="91"/>
      <c r="R10" s="91"/>
      <c r="S10" s="91"/>
      <c r="T10" s="91"/>
      <c r="U10" s="91"/>
      <c r="V10" s="91"/>
      <c r="W10" s="4"/>
      <c r="X10" s="4"/>
      <c r="Y10" s="4"/>
      <c r="Z10" s="4"/>
    </row>
    <row r="11" spans="1:26" ht="16.5" customHeight="1">
      <c r="A11" s="92"/>
      <c r="B11" s="92"/>
      <c r="C11" s="92"/>
      <c r="D11" s="92"/>
      <c r="E11" s="92"/>
      <c r="F11" s="92"/>
      <c r="G11" s="92"/>
      <c r="H11" s="92"/>
      <c r="I11" s="92"/>
      <c r="J11" s="92"/>
      <c r="K11" s="92"/>
      <c r="L11" s="92"/>
      <c r="M11" s="92"/>
      <c r="N11" s="92"/>
      <c r="O11" s="92"/>
      <c r="P11" s="92"/>
      <c r="Q11" s="92"/>
      <c r="R11" s="92"/>
      <c r="S11" s="92"/>
      <c r="T11" s="92"/>
      <c r="U11" s="92"/>
      <c r="V11" s="92"/>
      <c r="W11" s="4"/>
      <c r="X11" s="4"/>
      <c r="Y11" s="4"/>
      <c r="Z11" s="4"/>
    </row>
    <row r="12" spans="1:26" ht="43.5" customHeight="1">
      <c r="A12" s="98">
        <v>2</v>
      </c>
      <c r="B12" s="93" t="str">
        <f>IF(C12="","",
IF('1. Punto de Partida'!$C$6="","",'1. Punto de Partida'!$C$6))</f>
        <v>Reducción del Riesgo y Adaptación al Cambio Climático</v>
      </c>
      <c r="C12" s="93" t="s">
        <v>155</v>
      </c>
      <c r="D12" s="93" t="s">
        <v>156</v>
      </c>
      <c r="E12" s="93" t="s">
        <v>157</v>
      </c>
      <c r="F12" s="93" t="s">
        <v>158</v>
      </c>
      <c r="G12" s="93" t="s">
        <v>159</v>
      </c>
      <c r="H12" s="93" t="s">
        <v>146</v>
      </c>
      <c r="I12" s="93" t="s">
        <v>147</v>
      </c>
      <c r="J12" s="93" t="s">
        <v>160</v>
      </c>
      <c r="K12" s="94" t="str">
        <f>IFERROR(MID(J12,1,SEARCH(":",J12,1)-1),"")</f>
        <v>Media</v>
      </c>
      <c r="L12" s="95">
        <f>IF(OR(K12="Rara vez",K12="Muy Baja"),0.2,
IF(OR(K12="Improbable",K12="Baja"),0.4,
IF(OR(K12="Posible",K12="Media"),0.6,
IF(OR(K12="Probable",K12="Alta"),0.8,
IF(OR(K12="Casi seguro",K12="Muy Alta"),1,"")))))</f>
        <v>0.6</v>
      </c>
      <c r="M12" s="96" t="s">
        <v>149</v>
      </c>
      <c r="N12" s="94"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5">
        <f>IF(N12="Leve",0.2,
IF(N12="Menor",0.4,
IF(N12="Moderado",0.6,
IF(N12="Mayor",0.8,
IF(N12="Catastrófico",1,"")))))</f>
        <v>0.2</v>
      </c>
      <c r="P12" s="9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7" t="s">
        <v>150</v>
      </c>
      <c r="R12" s="97" t="s">
        <v>151</v>
      </c>
      <c r="S12" s="97" t="s">
        <v>152</v>
      </c>
      <c r="T12" s="97" t="s">
        <v>161</v>
      </c>
      <c r="U12" s="93" t="str">
        <f>IF(S12="","","Cuatrimestral")</f>
        <v>Cuatrimestral</v>
      </c>
      <c r="V12" s="93" t="s">
        <v>162</v>
      </c>
      <c r="W12" s="4"/>
      <c r="X12" s="4"/>
      <c r="Y12" s="4"/>
      <c r="Z12" s="4"/>
    </row>
    <row r="13" spans="1:26" ht="16.5" customHeight="1">
      <c r="A13" s="91"/>
      <c r="B13" s="91"/>
      <c r="C13" s="91"/>
      <c r="D13" s="91"/>
      <c r="E13" s="91"/>
      <c r="F13" s="91"/>
      <c r="G13" s="91"/>
      <c r="H13" s="91"/>
      <c r="I13" s="91"/>
      <c r="J13" s="91"/>
      <c r="K13" s="91"/>
      <c r="L13" s="91"/>
      <c r="M13" s="91"/>
      <c r="N13" s="91"/>
      <c r="O13" s="91"/>
      <c r="P13" s="91"/>
      <c r="Q13" s="91"/>
      <c r="R13" s="91"/>
      <c r="S13" s="91"/>
      <c r="T13" s="91"/>
      <c r="U13" s="91"/>
      <c r="V13" s="91"/>
      <c r="W13" s="4"/>
      <c r="X13" s="4"/>
      <c r="Y13" s="4"/>
      <c r="Z13" s="4"/>
    </row>
    <row r="14" spans="1:26" ht="16.5" customHeight="1">
      <c r="A14" s="92"/>
      <c r="B14" s="92"/>
      <c r="C14" s="92"/>
      <c r="D14" s="92"/>
      <c r="E14" s="92"/>
      <c r="F14" s="92"/>
      <c r="G14" s="92"/>
      <c r="H14" s="92"/>
      <c r="I14" s="92"/>
      <c r="J14" s="92"/>
      <c r="K14" s="92"/>
      <c r="L14" s="92"/>
      <c r="M14" s="92"/>
      <c r="N14" s="92"/>
      <c r="O14" s="92"/>
      <c r="P14" s="92"/>
      <c r="Q14" s="92"/>
      <c r="R14" s="92"/>
      <c r="S14" s="92"/>
      <c r="T14" s="92"/>
      <c r="U14" s="92"/>
      <c r="V14" s="92"/>
      <c r="W14" s="4"/>
      <c r="X14" s="4"/>
      <c r="Y14" s="4"/>
      <c r="Z14" s="4"/>
    </row>
    <row r="15" spans="1:26" ht="12" customHeight="1">
      <c r="A15" s="98">
        <v>3</v>
      </c>
      <c r="B15" s="93" t="str">
        <f>IF(C15="","",
IF('1. Punto de Partida'!$C$6="","",'1. Punto de Partida'!$C$6))</f>
        <v/>
      </c>
      <c r="C15" s="93"/>
      <c r="D15" s="93"/>
      <c r="E15" s="93"/>
      <c r="F15" s="93"/>
      <c r="G15" s="93"/>
      <c r="H15" s="93"/>
      <c r="I15" s="93"/>
      <c r="J15" s="93"/>
      <c r="K15" s="94" t="str">
        <f>IFERROR(MID(J15,1,SEARCH(":",J15,1)-1),"")</f>
        <v/>
      </c>
      <c r="L15" s="95" t="str">
        <f>IF(OR(K15="Rara vez",K15="Muy Baja"),0.2,
IF(OR(K15="Improbable",K15="Baja"),0.4,
IF(OR(K15="Posible",K15="Media"),0.6,
IF(OR(K15="Probable",K15="Alta"),0.8,
IF(OR(K15="Casi seguro",K15="Muy Alta"),1,"")))))</f>
        <v/>
      </c>
      <c r="M15" s="96"/>
      <c r="N15" s="94"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5" t="str">
        <f>IF(N15="Leve",0.2,
IF(N15="Menor",0.4,
IF(N15="Moderado",0.6,
IF(N15="Mayor",0.8,
IF(N15="Catastrófico",1,"")))))</f>
        <v/>
      </c>
      <c r="P15" s="9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7"/>
      <c r="R15" s="97"/>
      <c r="S15" s="97"/>
      <c r="T15" s="97"/>
      <c r="U15" s="93" t="str">
        <f>IF(S15="","","Cuatrimestral")</f>
        <v/>
      </c>
      <c r="V15" s="93"/>
      <c r="W15" s="4"/>
      <c r="X15" s="4"/>
      <c r="Y15" s="4"/>
      <c r="Z15" s="4"/>
    </row>
    <row r="16" spans="1:26" ht="12" customHeight="1">
      <c r="A16" s="91"/>
      <c r="B16" s="91"/>
      <c r="C16" s="91"/>
      <c r="D16" s="91"/>
      <c r="E16" s="91"/>
      <c r="F16" s="91"/>
      <c r="G16" s="91"/>
      <c r="H16" s="91"/>
      <c r="I16" s="91"/>
      <c r="J16" s="91"/>
      <c r="K16" s="91"/>
      <c r="L16" s="91"/>
      <c r="M16" s="91"/>
      <c r="N16" s="91"/>
      <c r="O16" s="91"/>
      <c r="P16" s="91"/>
      <c r="Q16" s="91"/>
      <c r="R16" s="91"/>
      <c r="S16" s="91"/>
      <c r="T16" s="91"/>
      <c r="U16" s="91"/>
      <c r="V16" s="91"/>
      <c r="W16" s="4"/>
      <c r="X16" s="4"/>
      <c r="Y16" s="4"/>
      <c r="Z16" s="4"/>
    </row>
    <row r="17" spans="1:26" ht="12" customHeight="1">
      <c r="A17" s="92"/>
      <c r="B17" s="92"/>
      <c r="C17" s="92"/>
      <c r="D17" s="92"/>
      <c r="E17" s="92"/>
      <c r="F17" s="92"/>
      <c r="G17" s="92"/>
      <c r="H17" s="92"/>
      <c r="I17" s="92"/>
      <c r="J17" s="92"/>
      <c r="K17" s="92"/>
      <c r="L17" s="92"/>
      <c r="M17" s="92"/>
      <c r="N17" s="92"/>
      <c r="O17" s="92"/>
      <c r="P17" s="92"/>
      <c r="Q17" s="92"/>
      <c r="R17" s="92"/>
      <c r="S17" s="92"/>
      <c r="T17" s="92"/>
      <c r="U17" s="92"/>
      <c r="V17" s="92"/>
      <c r="W17" s="4"/>
      <c r="X17" s="4"/>
      <c r="Y17" s="4"/>
      <c r="Z17" s="4"/>
    </row>
    <row r="18" spans="1:26" ht="12" customHeight="1">
      <c r="A18" s="98">
        <v>4</v>
      </c>
      <c r="B18" s="93" t="str">
        <f>IF(C18="","",
IF('1. Punto de Partida'!$C$6="","",'1. Punto de Partida'!$C$6))</f>
        <v/>
      </c>
      <c r="C18" s="93"/>
      <c r="D18" s="93"/>
      <c r="E18" s="93"/>
      <c r="F18" s="93"/>
      <c r="G18" s="99"/>
      <c r="H18" s="93"/>
      <c r="I18" s="93"/>
      <c r="J18" s="93"/>
      <c r="K18" s="94" t="str">
        <f>IFERROR(MID(J18,1,SEARCH(":",J18,1)-1),"")</f>
        <v/>
      </c>
      <c r="L18" s="95" t="str">
        <f>IF(OR(K18="Rara vez",K18="Muy Baja"),0.2,
IF(OR(K18="Improbable",K18="Baja"),0.4,
IF(OR(K18="Posible",K18="Media"),0.6,
IF(OR(K18="Probable",K18="Alta"),0.8,
IF(OR(K18="Casi seguro",K18="Muy Alta"),1,"")))))</f>
        <v/>
      </c>
      <c r="M18" s="96"/>
      <c r="N18" s="94"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5" t="str">
        <f>IF(N18="Leve",0.2,
IF(N18="Menor",0.4,
IF(N18="Moderado",0.6,
IF(N18="Mayor",0.8,
IF(N18="Catastrófico",1,"")))))</f>
        <v/>
      </c>
      <c r="P18" s="9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7"/>
      <c r="R18" s="97"/>
      <c r="S18" s="97"/>
      <c r="T18" s="97"/>
      <c r="U18" s="93" t="str">
        <f>IF(S18="","","Cuatrimestral")</f>
        <v/>
      </c>
      <c r="V18" s="93"/>
      <c r="W18" s="4"/>
      <c r="X18" s="4"/>
      <c r="Y18" s="4"/>
      <c r="Z18" s="4"/>
    </row>
    <row r="19" spans="1:26" ht="12" customHeight="1">
      <c r="A19" s="91"/>
      <c r="B19" s="91"/>
      <c r="C19" s="91"/>
      <c r="D19" s="91"/>
      <c r="E19" s="91"/>
      <c r="F19" s="91"/>
      <c r="G19" s="91"/>
      <c r="H19" s="91"/>
      <c r="I19" s="91"/>
      <c r="J19" s="91"/>
      <c r="K19" s="91"/>
      <c r="L19" s="91"/>
      <c r="M19" s="91"/>
      <c r="N19" s="91"/>
      <c r="O19" s="91"/>
      <c r="P19" s="91"/>
      <c r="Q19" s="91"/>
      <c r="R19" s="91"/>
      <c r="S19" s="91"/>
      <c r="T19" s="91"/>
      <c r="U19" s="91"/>
      <c r="V19" s="91"/>
      <c r="W19" s="4"/>
      <c r="X19" s="4"/>
      <c r="Y19" s="4"/>
      <c r="Z19" s="4"/>
    </row>
    <row r="20" spans="1:26" ht="12" customHeight="1">
      <c r="A20" s="92"/>
      <c r="B20" s="92"/>
      <c r="C20" s="92"/>
      <c r="D20" s="92"/>
      <c r="E20" s="92"/>
      <c r="F20" s="92"/>
      <c r="G20" s="92"/>
      <c r="H20" s="92"/>
      <c r="I20" s="92"/>
      <c r="J20" s="92"/>
      <c r="K20" s="92"/>
      <c r="L20" s="92"/>
      <c r="M20" s="92"/>
      <c r="N20" s="92"/>
      <c r="O20" s="92"/>
      <c r="P20" s="92"/>
      <c r="Q20" s="92"/>
      <c r="R20" s="92"/>
      <c r="S20" s="92"/>
      <c r="T20" s="92"/>
      <c r="U20" s="92"/>
      <c r="V20" s="92"/>
      <c r="W20" s="4"/>
      <c r="X20" s="4"/>
      <c r="Y20" s="4"/>
      <c r="Z20" s="4"/>
    </row>
    <row r="21" spans="1:26" ht="12" customHeight="1">
      <c r="A21" s="98">
        <v>5</v>
      </c>
      <c r="B21" s="93" t="str">
        <f>IF(C21="","",
IF('1. Punto de Partida'!$C$6="","",'1. Punto de Partida'!$C$6))</f>
        <v/>
      </c>
      <c r="C21" s="93"/>
      <c r="D21" s="93"/>
      <c r="E21" s="93"/>
      <c r="F21" s="93"/>
      <c r="G21" s="93"/>
      <c r="H21" s="93"/>
      <c r="I21" s="93"/>
      <c r="J21" s="93"/>
      <c r="K21" s="94" t="str">
        <f>IFERROR(MID(J21,1,SEARCH(":",J21,1)-1),"")</f>
        <v/>
      </c>
      <c r="L21" s="95" t="str">
        <f>IF(OR(K21="Rara vez",K21="Muy Baja"),0.2,
IF(OR(K21="Improbable",K21="Baja"),0.4,
IF(OR(K21="Posible",K21="Media"),0.6,
IF(OR(K21="Probable",K21="Alta"),0.8,
IF(OR(K21="Casi seguro",K21="Muy Alta"),1,"")))))</f>
        <v/>
      </c>
      <c r="M21" s="96"/>
      <c r="N21" s="94"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5" t="str">
        <f>IF(N21="Leve",0.2,
IF(N21="Menor",0.4,
IF(N21="Moderado",0.6,
IF(N21="Mayor",0.8,
IF(N21="Catastrófico",1,"")))))</f>
        <v/>
      </c>
      <c r="P21" s="9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7"/>
      <c r="R21" s="97"/>
      <c r="S21" s="97"/>
      <c r="T21" s="93"/>
      <c r="U21" s="93" t="str">
        <f>IF(S21="","","Cuatrimestral")</f>
        <v/>
      </c>
      <c r="V21" s="93"/>
      <c r="W21" s="4"/>
      <c r="X21" s="4"/>
      <c r="Y21" s="4"/>
      <c r="Z21" s="4"/>
    </row>
    <row r="22" spans="1:26" ht="12" customHeight="1">
      <c r="A22" s="91"/>
      <c r="B22" s="91"/>
      <c r="C22" s="91"/>
      <c r="D22" s="91"/>
      <c r="E22" s="91"/>
      <c r="F22" s="91"/>
      <c r="G22" s="91"/>
      <c r="H22" s="91"/>
      <c r="I22" s="91"/>
      <c r="J22" s="91"/>
      <c r="K22" s="91"/>
      <c r="L22" s="91"/>
      <c r="M22" s="91"/>
      <c r="N22" s="91"/>
      <c r="O22" s="91"/>
      <c r="P22" s="91"/>
      <c r="Q22" s="91"/>
      <c r="R22" s="91"/>
      <c r="S22" s="91"/>
      <c r="T22" s="91"/>
      <c r="U22" s="91"/>
      <c r="V22" s="91"/>
      <c r="W22" s="4"/>
      <c r="X22" s="4"/>
      <c r="Y22" s="4"/>
      <c r="Z22" s="4"/>
    </row>
    <row r="23" spans="1:26" ht="12" customHeight="1">
      <c r="A23" s="92"/>
      <c r="B23" s="92"/>
      <c r="C23" s="92"/>
      <c r="D23" s="92"/>
      <c r="E23" s="92"/>
      <c r="F23" s="92"/>
      <c r="G23" s="92"/>
      <c r="H23" s="92"/>
      <c r="I23" s="92"/>
      <c r="J23" s="92"/>
      <c r="K23" s="92"/>
      <c r="L23" s="92"/>
      <c r="M23" s="92"/>
      <c r="N23" s="92"/>
      <c r="O23" s="92"/>
      <c r="P23" s="92"/>
      <c r="Q23" s="92"/>
      <c r="R23" s="92"/>
      <c r="S23" s="92"/>
      <c r="T23" s="92"/>
      <c r="U23" s="92"/>
      <c r="V23" s="92"/>
      <c r="W23" s="4"/>
      <c r="X23" s="4"/>
      <c r="Y23" s="4"/>
      <c r="Z23" s="4"/>
    </row>
    <row r="24" spans="1:26" ht="13.5" customHeight="1">
      <c r="A24" s="98">
        <v>6</v>
      </c>
      <c r="B24" s="93" t="str">
        <f>IF(C24="","",
IF('1. Punto de Partida'!$C$6="","",'1. Punto de Partida'!$C$6))</f>
        <v/>
      </c>
      <c r="C24" s="93"/>
      <c r="D24" s="93"/>
      <c r="E24" s="93"/>
      <c r="F24" s="93"/>
      <c r="G24" s="93"/>
      <c r="H24" s="93"/>
      <c r="I24" s="93"/>
      <c r="J24" s="93"/>
      <c r="K24" s="94" t="str">
        <f>IFERROR(MID(J24,1,SEARCH(":",J24,1)-1),"")</f>
        <v/>
      </c>
      <c r="L24" s="95" t="str">
        <f>IF(OR(K24="Rara vez",K24="Muy Baja"),0.2,
IF(OR(K24="Improbable",K24="Baja"),0.4,
IF(OR(K24="Posible",K24="Media"),0.6,
IF(OR(K24="Probable",K24="Alta"),0.8,
IF(OR(K24="Casi seguro",K24="Muy Alta"),1,"")))))</f>
        <v/>
      </c>
      <c r="M24" s="96"/>
      <c r="N24" s="94"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5" t="str">
        <f>IF(N24="Leve",0.2,
IF(N24="Menor",0.4,
IF(N24="Moderado",0.6,
IF(N24="Mayor",0.8,
IF(N24="Catastrófico",1,"")))))</f>
        <v/>
      </c>
      <c r="P24" s="9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7"/>
      <c r="R24" s="97"/>
      <c r="S24" s="97"/>
      <c r="T24" s="97"/>
      <c r="U24" s="93" t="str">
        <f>IF(S24="","","Cuatrimestral")</f>
        <v/>
      </c>
      <c r="V24" s="93"/>
      <c r="W24" s="4"/>
      <c r="X24" s="4"/>
      <c r="Y24" s="4"/>
      <c r="Z24" s="4"/>
    </row>
    <row r="25" spans="1:26" ht="13.5" customHeight="1">
      <c r="A25" s="91"/>
      <c r="B25" s="91"/>
      <c r="C25" s="91"/>
      <c r="D25" s="91"/>
      <c r="E25" s="91"/>
      <c r="F25" s="91"/>
      <c r="G25" s="91"/>
      <c r="H25" s="91"/>
      <c r="I25" s="91"/>
      <c r="J25" s="91"/>
      <c r="K25" s="91"/>
      <c r="L25" s="91"/>
      <c r="M25" s="91"/>
      <c r="N25" s="91"/>
      <c r="O25" s="91"/>
      <c r="P25" s="91"/>
      <c r="Q25" s="91"/>
      <c r="R25" s="91"/>
      <c r="S25" s="91"/>
      <c r="T25" s="91"/>
      <c r="U25" s="91"/>
      <c r="V25" s="91"/>
      <c r="W25" s="4"/>
      <c r="X25" s="4"/>
      <c r="Y25" s="4"/>
      <c r="Z25" s="4"/>
    </row>
    <row r="26" spans="1:26" ht="13.5" customHeight="1">
      <c r="A26" s="92"/>
      <c r="B26" s="92"/>
      <c r="C26" s="92"/>
      <c r="D26" s="92"/>
      <c r="E26" s="92"/>
      <c r="F26" s="92"/>
      <c r="G26" s="92"/>
      <c r="H26" s="92"/>
      <c r="I26" s="92"/>
      <c r="J26" s="92"/>
      <c r="K26" s="92"/>
      <c r="L26" s="92"/>
      <c r="M26" s="92"/>
      <c r="N26" s="92"/>
      <c r="O26" s="92"/>
      <c r="P26" s="92"/>
      <c r="Q26" s="92"/>
      <c r="R26" s="92"/>
      <c r="S26" s="92"/>
      <c r="T26" s="92"/>
      <c r="U26" s="92"/>
      <c r="V26" s="92"/>
      <c r="W26" s="4"/>
      <c r="X26" s="4"/>
      <c r="Y26" s="4"/>
      <c r="Z26" s="4"/>
    </row>
    <row r="27" spans="1:26" ht="23.25" customHeight="1">
      <c r="A27" s="98">
        <v>7</v>
      </c>
      <c r="B27" s="93" t="str">
        <f>IF(C27="","",
IF('1. Punto de Partida'!$C$6="","",'1. Punto de Partida'!$C$6))</f>
        <v/>
      </c>
      <c r="C27" s="93"/>
      <c r="D27" s="93"/>
      <c r="E27" s="93"/>
      <c r="F27" s="93"/>
      <c r="G27" s="93"/>
      <c r="H27" s="93"/>
      <c r="I27" s="93"/>
      <c r="J27" s="93"/>
      <c r="K27" s="94" t="str">
        <f>IFERROR(MID(J27,1,SEARCH(":",J27,1)-1),"")</f>
        <v/>
      </c>
      <c r="L27" s="95" t="str">
        <f>IF(OR(K27="Rara vez",K27="Muy Baja"),0.2,
IF(OR(K27="Improbable",K27="Baja"),0.4,
IF(OR(K27="Posible",K27="Media"),0.6,
IF(OR(K27="Probable",K27="Alta"),0.8,
IF(OR(K27="Casi seguro",K27="Muy Alta"),1,"")))))</f>
        <v/>
      </c>
      <c r="M27" s="96"/>
      <c r="N27" s="94"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5" t="str">
        <f>IF(N27="Leve",0.2,
IF(N27="Menor",0.4,
IF(N27="Moderado",0.6,
IF(N27="Mayor",0.8,
IF(N27="Catastrófico",1,"")))))</f>
        <v/>
      </c>
      <c r="P27" s="9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7"/>
      <c r="R27" s="97"/>
      <c r="S27" s="97"/>
      <c r="T27" s="97"/>
      <c r="U27" s="93" t="str">
        <f>IF(S27="","","Cuatrimestral")</f>
        <v/>
      </c>
      <c r="V27" s="93"/>
      <c r="W27" s="4"/>
      <c r="X27" s="4"/>
      <c r="Y27" s="4"/>
      <c r="Z27" s="4"/>
    </row>
    <row r="28" spans="1:26" ht="15" customHeight="1">
      <c r="A28" s="91"/>
      <c r="B28" s="91"/>
      <c r="C28" s="91"/>
      <c r="D28" s="91"/>
      <c r="E28" s="91"/>
      <c r="F28" s="91"/>
      <c r="G28" s="91"/>
      <c r="H28" s="91"/>
      <c r="I28" s="91"/>
      <c r="J28" s="91"/>
      <c r="K28" s="91"/>
      <c r="L28" s="91"/>
      <c r="M28" s="91"/>
      <c r="N28" s="91"/>
      <c r="O28" s="91"/>
      <c r="P28" s="91"/>
      <c r="Q28" s="91"/>
      <c r="R28" s="91"/>
      <c r="S28" s="91"/>
      <c r="T28" s="91"/>
      <c r="U28" s="91"/>
      <c r="V28" s="91"/>
      <c r="W28" s="4"/>
      <c r="X28" s="4"/>
      <c r="Y28" s="4"/>
      <c r="Z28" s="4"/>
    </row>
    <row r="29" spans="1:26" ht="15" customHeight="1">
      <c r="A29" s="92"/>
      <c r="B29" s="92"/>
      <c r="C29" s="92"/>
      <c r="D29" s="92"/>
      <c r="E29" s="92"/>
      <c r="F29" s="92"/>
      <c r="G29" s="92"/>
      <c r="H29" s="92"/>
      <c r="I29" s="92"/>
      <c r="J29" s="92"/>
      <c r="K29" s="92"/>
      <c r="L29" s="92"/>
      <c r="M29" s="92"/>
      <c r="N29" s="92"/>
      <c r="O29" s="92"/>
      <c r="P29" s="92"/>
      <c r="Q29" s="92"/>
      <c r="R29" s="92"/>
      <c r="S29" s="92"/>
      <c r="T29" s="92"/>
      <c r="U29" s="92"/>
      <c r="V29" s="92"/>
      <c r="W29" s="4"/>
      <c r="X29" s="4"/>
      <c r="Y29" s="4"/>
      <c r="Z29" s="4"/>
    </row>
    <row r="30" spans="1:26" ht="27" customHeight="1">
      <c r="A30" s="98">
        <v>8</v>
      </c>
      <c r="B30" s="93" t="str">
        <f>IF(C30="","",
IF('1. Punto de Partida'!$C$6="","",'1. Punto de Partida'!$C$6))</f>
        <v/>
      </c>
      <c r="C30" s="93"/>
      <c r="D30" s="93"/>
      <c r="E30" s="93"/>
      <c r="F30" s="93"/>
      <c r="G30" s="93"/>
      <c r="H30" s="93"/>
      <c r="I30" s="93"/>
      <c r="J30" s="93"/>
      <c r="K30" s="94" t="str">
        <f>IFERROR(MID(J30,1,SEARCH(":",J30,1)-1),"")</f>
        <v/>
      </c>
      <c r="L30" s="95" t="str">
        <f>IF(OR(K30="Rara vez",K30="Muy Baja"),0.2,
IF(OR(K30="Improbable",K30="Baja"),0.4,
IF(OR(K30="Posible",K30="Media"),0.6,
IF(OR(K30="Probable",K30="Alta"),0.8,
IF(OR(K30="Casi seguro",K30="Muy Alta"),1,"")))))</f>
        <v/>
      </c>
      <c r="M30" s="96"/>
      <c r="N30" s="94"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5" t="str">
        <f>IF(N30="Leve",0.2,
IF(N30="Menor",0.4,
IF(N30="Moderado",0.6,
IF(N30="Mayor",0.8,
IF(N30="Catastrófico",1,"")))))</f>
        <v/>
      </c>
      <c r="P30" s="90"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7"/>
      <c r="R30" s="97"/>
      <c r="S30" s="97"/>
      <c r="T30" s="97"/>
      <c r="U30" s="93" t="str">
        <f>IF(S30="","","Cuatrimestral")</f>
        <v/>
      </c>
      <c r="V30" s="93"/>
      <c r="W30" s="4"/>
      <c r="X30" s="4"/>
      <c r="Y30" s="4"/>
      <c r="Z30" s="4"/>
    </row>
    <row r="31" spans="1:26" ht="15" customHeight="1">
      <c r="A31" s="91"/>
      <c r="B31" s="91"/>
      <c r="C31" s="91"/>
      <c r="D31" s="91"/>
      <c r="E31" s="91"/>
      <c r="F31" s="91"/>
      <c r="G31" s="91"/>
      <c r="H31" s="91"/>
      <c r="I31" s="91"/>
      <c r="J31" s="91"/>
      <c r="K31" s="91"/>
      <c r="L31" s="91"/>
      <c r="M31" s="91"/>
      <c r="N31" s="91"/>
      <c r="O31" s="91"/>
      <c r="P31" s="91"/>
      <c r="Q31" s="91"/>
      <c r="R31" s="91"/>
      <c r="S31" s="91"/>
      <c r="T31" s="91"/>
      <c r="U31" s="91"/>
      <c r="V31" s="91"/>
      <c r="W31" s="4"/>
      <c r="X31" s="4"/>
      <c r="Y31" s="4"/>
      <c r="Z31" s="4"/>
    </row>
    <row r="32" spans="1:26" ht="15" customHeight="1">
      <c r="A32" s="92"/>
      <c r="B32" s="92"/>
      <c r="C32" s="92"/>
      <c r="D32" s="92"/>
      <c r="E32" s="92"/>
      <c r="F32" s="92"/>
      <c r="G32" s="92"/>
      <c r="H32" s="92"/>
      <c r="I32" s="92"/>
      <c r="J32" s="92"/>
      <c r="K32" s="92"/>
      <c r="L32" s="92"/>
      <c r="M32" s="92"/>
      <c r="N32" s="92"/>
      <c r="O32" s="92"/>
      <c r="P32" s="92"/>
      <c r="Q32" s="92"/>
      <c r="R32" s="92"/>
      <c r="S32" s="92"/>
      <c r="T32" s="92"/>
      <c r="U32" s="92"/>
      <c r="V32" s="92"/>
      <c r="W32" s="4"/>
      <c r="X32" s="4"/>
      <c r="Y32" s="4"/>
      <c r="Z32" s="4"/>
    </row>
    <row r="33" spans="1:26" ht="16.5" customHeight="1">
      <c r="A33" s="98">
        <v>9</v>
      </c>
      <c r="B33" s="93" t="str">
        <f>IF(C33="","",
IF('1. Punto de Partida'!$C$6="","",'1. Punto de Partida'!$C$6))</f>
        <v/>
      </c>
      <c r="C33" s="93"/>
      <c r="D33" s="93"/>
      <c r="E33" s="93"/>
      <c r="F33" s="93"/>
      <c r="G33" s="93"/>
      <c r="H33" s="93"/>
      <c r="I33" s="93"/>
      <c r="J33" s="93"/>
      <c r="K33" s="94" t="str">
        <f>IFERROR(MID(J33,1,SEARCH(":",J33,1)-1),"")</f>
        <v/>
      </c>
      <c r="L33" s="95" t="str">
        <f>IF(OR(K33="Rara vez",K33="Muy Baja"),0.2,
IF(OR(K33="Improbable",K33="Baja"),0.4,
IF(OR(K33="Posible",K33="Media"),0.6,
IF(OR(K33="Probable",K33="Alta"),0.8,
IF(OR(K33="Casi seguro",K33="Muy Alta"),1,"")))))</f>
        <v/>
      </c>
      <c r="M33" s="96"/>
      <c r="N33" s="94"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5" t="str">
        <f>IF(N33="Leve",0.2,
IF(N33="Menor",0.4,
IF(N33="Moderado",0.6,
IF(N33="Mayor",0.8,
IF(N33="Catastrófico",1,"")))))</f>
        <v/>
      </c>
      <c r="P33" s="9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7"/>
      <c r="R33" s="97"/>
      <c r="S33" s="97"/>
      <c r="T33" s="97"/>
      <c r="U33" s="93" t="str">
        <f>IF(S33="","","Cuatrimestral")</f>
        <v/>
      </c>
      <c r="V33" s="93"/>
      <c r="W33" s="4"/>
      <c r="X33" s="4"/>
      <c r="Y33" s="4"/>
      <c r="Z33" s="4"/>
    </row>
    <row r="34" spans="1:26" ht="15" customHeight="1">
      <c r="A34" s="91"/>
      <c r="B34" s="91"/>
      <c r="C34" s="91"/>
      <c r="D34" s="91"/>
      <c r="E34" s="91"/>
      <c r="F34" s="91"/>
      <c r="G34" s="91"/>
      <c r="H34" s="91"/>
      <c r="I34" s="91"/>
      <c r="J34" s="91"/>
      <c r="K34" s="91"/>
      <c r="L34" s="91"/>
      <c r="M34" s="91"/>
      <c r="N34" s="91"/>
      <c r="O34" s="91"/>
      <c r="P34" s="91"/>
      <c r="Q34" s="91"/>
      <c r="R34" s="91"/>
      <c r="S34" s="91"/>
      <c r="T34" s="91"/>
      <c r="U34" s="91"/>
      <c r="V34" s="91"/>
      <c r="W34" s="4"/>
      <c r="X34" s="4"/>
      <c r="Y34" s="4"/>
      <c r="Z34" s="4"/>
    </row>
    <row r="35" spans="1:26" ht="15" customHeight="1">
      <c r="A35" s="92"/>
      <c r="B35" s="92"/>
      <c r="C35" s="92"/>
      <c r="D35" s="92"/>
      <c r="E35" s="92"/>
      <c r="F35" s="92"/>
      <c r="G35" s="92"/>
      <c r="H35" s="92"/>
      <c r="I35" s="92"/>
      <c r="J35" s="92"/>
      <c r="K35" s="92"/>
      <c r="L35" s="92"/>
      <c r="M35" s="92"/>
      <c r="N35" s="92"/>
      <c r="O35" s="92"/>
      <c r="P35" s="92"/>
      <c r="Q35" s="92"/>
      <c r="R35" s="92"/>
      <c r="S35" s="92"/>
      <c r="T35" s="92"/>
      <c r="U35" s="92"/>
      <c r="V35" s="92"/>
      <c r="W35" s="4"/>
      <c r="X35" s="4"/>
      <c r="Y35" s="4"/>
      <c r="Z35" s="4"/>
    </row>
    <row r="36" spans="1:26" ht="16.5" customHeight="1">
      <c r="A36" s="98">
        <v>10</v>
      </c>
      <c r="B36" s="93" t="str">
        <f>IF(C36="","",
IF('1. Punto de Partida'!$C$6="","",'1. Punto de Partida'!$C$6))</f>
        <v/>
      </c>
      <c r="C36" s="93"/>
      <c r="D36" s="93"/>
      <c r="E36" s="93"/>
      <c r="F36" s="93"/>
      <c r="G36" s="93"/>
      <c r="H36" s="93"/>
      <c r="I36" s="93"/>
      <c r="J36" s="93"/>
      <c r="K36" s="94" t="str">
        <f>IFERROR(MID(J36,1,SEARCH(":",J36,1)-1),"")</f>
        <v/>
      </c>
      <c r="L36" s="95" t="str">
        <f>IF(OR(K36="Rara vez",K36="Muy Baja"),0.2,
IF(OR(K36="Improbable",K36="Baja"),0.4,
IF(OR(K36="Posible",K36="Media"),0.6,
IF(OR(K36="Probable",K36="Alta"),0.8,
IF(OR(K36="Casi seguro",K36="Muy Alta"),1,"")))))</f>
        <v/>
      </c>
      <c r="M36" s="96"/>
      <c r="N36" s="94"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5" t="str">
        <f>IF(N36="Leve",0.2,
IF(N36="Menor",0.4,
IF(N36="Moderado",0.6,
IF(N36="Mayor",0.8,
IF(N36="Catastrófico",1,"")))))</f>
        <v/>
      </c>
      <c r="P36" s="9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7"/>
      <c r="R36" s="97"/>
      <c r="S36" s="97"/>
      <c r="T36" s="97"/>
      <c r="U36" s="93" t="str">
        <f>IF(S36="","","Cuatrimestral")</f>
        <v/>
      </c>
      <c r="V36" s="93"/>
      <c r="W36" s="4"/>
      <c r="X36" s="4"/>
      <c r="Y36" s="4"/>
      <c r="Z36" s="4"/>
    </row>
    <row r="37" spans="1:26" ht="15" customHeight="1">
      <c r="A37" s="91"/>
      <c r="B37" s="91"/>
      <c r="C37" s="91"/>
      <c r="D37" s="91"/>
      <c r="E37" s="91"/>
      <c r="F37" s="91"/>
      <c r="G37" s="91"/>
      <c r="H37" s="91"/>
      <c r="I37" s="91"/>
      <c r="J37" s="91"/>
      <c r="K37" s="91"/>
      <c r="L37" s="91"/>
      <c r="M37" s="91"/>
      <c r="N37" s="91"/>
      <c r="O37" s="91"/>
      <c r="P37" s="91"/>
      <c r="Q37" s="91"/>
      <c r="R37" s="91"/>
      <c r="S37" s="91"/>
      <c r="T37" s="91"/>
      <c r="U37" s="91"/>
      <c r="V37" s="91"/>
      <c r="W37" s="4"/>
      <c r="X37" s="4"/>
      <c r="Y37" s="4"/>
      <c r="Z37" s="4"/>
    </row>
    <row r="38" spans="1:26" ht="15" customHeight="1">
      <c r="A38" s="92"/>
      <c r="B38" s="92"/>
      <c r="C38" s="92"/>
      <c r="D38" s="92"/>
      <c r="E38" s="92"/>
      <c r="F38" s="92"/>
      <c r="G38" s="92"/>
      <c r="H38" s="92"/>
      <c r="I38" s="92"/>
      <c r="J38" s="92"/>
      <c r="K38" s="92"/>
      <c r="L38" s="92"/>
      <c r="M38" s="92"/>
      <c r="N38" s="92"/>
      <c r="O38" s="92"/>
      <c r="P38" s="92"/>
      <c r="Q38" s="92"/>
      <c r="R38" s="92"/>
      <c r="S38" s="92"/>
      <c r="T38" s="92"/>
      <c r="U38" s="92"/>
      <c r="V38" s="92"/>
      <c r="W38" s="4"/>
      <c r="X38" s="4"/>
      <c r="Y38" s="4"/>
      <c r="Z38" s="4"/>
    </row>
    <row r="39" spans="1:26" ht="16.5" customHeight="1">
      <c r="A39" s="98">
        <v>11</v>
      </c>
      <c r="B39" s="93" t="str">
        <f>IF(C39="","",
IF('1. Punto de Partida'!$C$6="","",'1. Punto de Partida'!$C$6))</f>
        <v/>
      </c>
      <c r="C39" s="93"/>
      <c r="D39" s="93"/>
      <c r="E39" s="93"/>
      <c r="F39" s="93"/>
      <c r="G39" s="93"/>
      <c r="H39" s="93"/>
      <c r="I39" s="93"/>
      <c r="J39" s="93"/>
      <c r="K39" s="94" t="str">
        <f>IFERROR(MID(J39,1,SEARCH(":",J39,1)-1),"")</f>
        <v/>
      </c>
      <c r="L39" s="95" t="str">
        <f>IF(OR(K39="Rara vez",K39="Muy Baja"),0.2,
IF(OR(K39="Improbable",K39="Baja"),0.4,
IF(OR(K39="Posible",K39="Media"),0.6,
IF(OR(K39="Probable",K39="Alta"),0.8,
IF(OR(K39="Casi seguro",K39="Muy Alta"),1,"")))))</f>
        <v/>
      </c>
      <c r="M39" s="96"/>
      <c r="N39" s="94"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5" t="str">
        <f>IF(N39="Leve",0.2,
IF(N39="Menor",0.4,
IF(N39="Moderado",0.6,
IF(N39="Mayor",0.8,
IF(N39="Catastrófico",1,"")))))</f>
        <v/>
      </c>
      <c r="P39" s="9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7"/>
      <c r="R39" s="97"/>
      <c r="S39" s="97"/>
      <c r="T39" s="97"/>
      <c r="U39" s="93" t="str">
        <f>IF(S39="","","Cuatrimestral")</f>
        <v/>
      </c>
      <c r="V39" s="93"/>
      <c r="W39" s="4"/>
      <c r="X39" s="4"/>
      <c r="Y39" s="4"/>
      <c r="Z39" s="4"/>
    </row>
    <row r="40" spans="1:26" ht="15" customHeight="1">
      <c r="A40" s="91"/>
      <c r="B40" s="91"/>
      <c r="C40" s="91"/>
      <c r="D40" s="91"/>
      <c r="E40" s="91"/>
      <c r="F40" s="91"/>
      <c r="G40" s="91"/>
      <c r="H40" s="91"/>
      <c r="I40" s="91"/>
      <c r="J40" s="91"/>
      <c r="K40" s="91"/>
      <c r="L40" s="91"/>
      <c r="M40" s="91"/>
      <c r="N40" s="91"/>
      <c r="O40" s="91"/>
      <c r="P40" s="91"/>
      <c r="Q40" s="91"/>
      <c r="R40" s="91"/>
      <c r="S40" s="91"/>
      <c r="T40" s="91"/>
      <c r="U40" s="91"/>
      <c r="V40" s="91"/>
      <c r="W40" s="4"/>
      <c r="X40" s="4"/>
      <c r="Y40" s="4"/>
      <c r="Z40" s="4"/>
    </row>
    <row r="41" spans="1:26" ht="15" customHeight="1">
      <c r="A41" s="92"/>
      <c r="B41" s="92"/>
      <c r="C41" s="92"/>
      <c r="D41" s="92"/>
      <c r="E41" s="92"/>
      <c r="F41" s="92"/>
      <c r="G41" s="92"/>
      <c r="H41" s="92"/>
      <c r="I41" s="92"/>
      <c r="J41" s="92"/>
      <c r="K41" s="92"/>
      <c r="L41" s="92"/>
      <c r="M41" s="92"/>
      <c r="N41" s="92"/>
      <c r="O41" s="92"/>
      <c r="P41" s="92"/>
      <c r="Q41" s="92"/>
      <c r="R41" s="92"/>
      <c r="S41" s="92"/>
      <c r="T41" s="92"/>
      <c r="U41" s="92"/>
      <c r="V41" s="92"/>
      <c r="W41" s="4"/>
      <c r="X41" s="4"/>
      <c r="Y41" s="4"/>
      <c r="Z41" s="4"/>
    </row>
    <row r="42" spans="1:26" ht="16.5" customHeight="1">
      <c r="A42" s="98">
        <v>12</v>
      </c>
      <c r="B42" s="93" t="str">
        <f>IF(C42="","",
IF('1. Punto de Partida'!$C$6="","",'1. Punto de Partida'!$C$6))</f>
        <v/>
      </c>
      <c r="C42" s="93"/>
      <c r="D42" s="93"/>
      <c r="E42" s="93"/>
      <c r="F42" s="93"/>
      <c r="G42" s="93"/>
      <c r="H42" s="93"/>
      <c r="I42" s="93"/>
      <c r="J42" s="93"/>
      <c r="K42" s="94" t="str">
        <f>IFERROR(MID(J42,1,SEARCH(":",J42,1)-1),"")</f>
        <v/>
      </c>
      <c r="L42" s="95" t="str">
        <f>IF(OR(K42="Rara vez",K42="Muy Baja"),0.2,
IF(OR(K42="Improbable",K42="Baja"),0.4,
IF(OR(K42="Posible",K42="Media"),0.6,
IF(OR(K42="Probable",K42="Alta"),0.8,
IF(OR(K42="Casi seguro",K42="Muy Alta"),1,"")))))</f>
        <v/>
      </c>
      <c r="M42" s="96"/>
      <c r="N42" s="94"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5" t="str">
        <f>IF(N42="Leve",0.2,
IF(N42="Menor",0.4,
IF(N42="Moderado",0.6,
IF(N42="Mayor",0.8,
IF(N42="Catastrófico",1,"")))))</f>
        <v/>
      </c>
      <c r="P42" s="9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7"/>
      <c r="R42" s="97"/>
      <c r="S42" s="97"/>
      <c r="T42" s="97"/>
      <c r="U42" s="93" t="str">
        <f>IF(S42="","","Cuatrimestral")</f>
        <v/>
      </c>
      <c r="V42" s="93"/>
      <c r="W42" s="4"/>
      <c r="X42" s="4"/>
      <c r="Y42" s="4"/>
      <c r="Z42" s="4"/>
    </row>
    <row r="43" spans="1:26" ht="15" customHeight="1">
      <c r="A43" s="91"/>
      <c r="B43" s="91"/>
      <c r="C43" s="91"/>
      <c r="D43" s="91"/>
      <c r="E43" s="91"/>
      <c r="F43" s="91"/>
      <c r="G43" s="91"/>
      <c r="H43" s="91"/>
      <c r="I43" s="91"/>
      <c r="J43" s="91"/>
      <c r="K43" s="91"/>
      <c r="L43" s="91"/>
      <c r="M43" s="91"/>
      <c r="N43" s="91"/>
      <c r="O43" s="91"/>
      <c r="P43" s="91"/>
      <c r="Q43" s="91"/>
      <c r="R43" s="91"/>
      <c r="S43" s="91"/>
      <c r="T43" s="91"/>
      <c r="U43" s="91"/>
      <c r="V43" s="91"/>
      <c r="W43" s="4"/>
      <c r="X43" s="4"/>
      <c r="Y43" s="4"/>
      <c r="Z43" s="4"/>
    </row>
    <row r="44" spans="1:26" ht="15" customHeight="1">
      <c r="A44" s="92"/>
      <c r="B44" s="92"/>
      <c r="C44" s="92"/>
      <c r="D44" s="92"/>
      <c r="E44" s="92"/>
      <c r="F44" s="92"/>
      <c r="G44" s="92"/>
      <c r="H44" s="92"/>
      <c r="I44" s="92"/>
      <c r="J44" s="92"/>
      <c r="K44" s="92"/>
      <c r="L44" s="92"/>
      <c r="M44" s="92"/>
      <c r="N44" s="92"/>
      <c r="O44" s="92"/>
      <c r="P44" s="92"/>
      <c r="Q44" s="92"/>
      <c r="R44" s="92"/>
      <c r="S44" s="92"/>
      <c r="T44" s="92"/>
      <c r="U44" s="92"/>
      <c r="V44" s="92"/>
      <c r="W44" s="4"/>
      <c r="X44" s="4"/>
      <c r="Y44" s="4"/>
      <c r="Z44" s="4"/>
    </row>
    <row r="45" spans="1:26" ht="16.5" customHeight="1">
      <c r="A45" s="98">
        <v>13</v>
      </c>
      <c r="B45" s="93" t="str">
        <f>IF(C45="","",
IF('1. Punto de Partida'!$C$6="","",'1. Punto de Partida'!$C$6))</f>
        <v/>
      </c>
      <c r="C45" s="93"/>
      <c r="D45" s="93"/>
      <c r="E45" s="93"/>
      <c r="F45" s="93"/>
      <c r="G45" s="93"/>
      <c r="H45" s="93"/>
      <c r="I45" s="93"/>
      <c r="J45" s="93"/>
      <c r="K45" s="94" t="str">
        <f>IFERROR(MID(J45,1,SEARCH(":",J45,1)-1),"")</f>
        <v/>
      </c>
      <c r="L45" s="95" t="str">
        <f>IF(OR(K45="Rara vez",K45="Muy Baja"),0.2,
IF(OR(K45="Improbable",K45="Baja"),0.4,
IF(OR(K45="Posible",K45="Media"),0.6,
IF(OR(K45="Probable",K45="Alta"),0.8,
IF(OR(K45="Casi seguro",K45="Muy Alta"),1,"")))))</f>
        <v/>
      </c>
      <c r="M45" s="96"/>
      <c r="N45" s="94"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5" t="str">
        <f>IF(N45="Leve",0.2,
IF(N45="Menor",0.4,
IF(N45="Moderado",0.6,
IF(N45="Mayor",0.8,
IF(N45="Catastrófico",1,"")))))</f>
        <v/>
      </c>
      <c r="P45" s="9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7"/>
      <c r="R45" s="97"/>
      <c r="S45" s="97"/>
      <c r="T45" s="97"/>
      <c r="U45" s="93" t="str">
        <f>IF(S45="","","Cuatrimestral")</f>
        <v/>
      </c>
      <c r="V45" s="93"/>
      <c r="W45" s="4"/>
      <c r="X45" s="4"/>
      <c r="Y45" s="4"/>
      <c r="Z45" s="4"/>
    </row>
    <row r="46" spans="1:26" ht="15" customHeight="1">
      <c r="A46" s="91"/>
      <c r="B46" s="91"/>
      <c r="C46" s="91"/>
      <c r="D46" s="91"/>
      <c r="E46" s="91"/>
      <c r="F46" s="91"/>
      <c r="G46" s="91"/>
      <c r="H46" s="91"/>
      <c r="I46" s="91"/>
      <c r="J46" s="91"/>
      <c r="K46" s="91"/>
      <c r="L46" s="91"/>
      <c r="M46" s="91"/>
      <c r="N46" s="91"/>
      <c r="O46" s="91"/>
      <c r="P46" s="91"/>
      <c r="Q46" s="91"/>
      <c r="R46" s="91"/>
      <c r="S46" s="91"/>
      <c r="T46" s="91"/>
      <c r="U46" s="91"/>
      <c r="V46" s="91"/>
      <c r="W46" s="4"/>
      <c r="X46" s="4"/>
      <c r="Y46" s="4"/>
      <c r="Z46" s="4"/>
    </row>
    <row r="47" spans="1:26" ht="15" customHeight="1">
      <c r="A47" s="92"/>
      <c r="B47" s="92"/>
      <c r="C47" s="92"/>
      <c r="D47" s="92"/>
      <c r="E47" s="92"/>
      <c r="F47" s="92"/>
      <c r="G47" s="92"/>
      <c r="H47" s="92"/>
      <c r="I47" s="92"/>
      <c r="J47" s="92"/>
      <c r="K47" s="92"/>
      <c r="L47" s="92"/>
      <c r="M47" s="92"/>
      <c r="N47" s="92"/>
      <c r="O47" s="92"/>
      <c r="P47" s="92"/>
      <c r="Q47" s="92"/>
      <c r="R47" s="92"/>
      <c r="S47" s="92"/>
      <c r="T47" s="92"/>
      <c r="U47" s="92"/>
      <c r="V47" s="92"/>
      <c r="W47" s="4"/>
      <c r="X47" s="4"/>
      <c r="Y47" s="4"/>
      <c r="Z47" s="4"/>
    </row>
    <row r="48" spans="1:26" ht="16.5" customHeight="1">
      <c r="A48" s="98">
        <v>14</v>
      </c>
      <c r="B48" s="93" t="str">
        <f>IF(C48="","",
IF('1. Punto de Partida'!$C$6="","",'1. Punto de Partida'!$C$6))</f>
        <v/>
      </c>
      <c r="C48" s="93"/>
      <c r="D48" s="93"/>
      <c r="E48" s="93"/>
      <c r="F48" s="93"/>
      <c r="G48" s="93"/>
      <c r="H48" s="93"/>
      <c r="I48" s="93"/>
      <c r="J48" s="93"/>
      <c r="K48" s="94" t="str">
        <f>IFERROR(MID(J48,1,SEARCH(":",J48,1)-1),"")</f>
        <v/>
      </c>
      <c r="L48" s="95" t="str">
        <f>IF(OR(K48="Rara vez",K48="Muy Baja"),0.2,
IF(OR(K48="Improbable",K48="Baja"),0.4,
IF(OR(K48="Posible",K48="Media"),0.6,
IF(OR(K48="Probable",K48="Alta"),0.8,
IF(OR(K48="Casi seguro",K48="Muy Alta"),1,"")))))</f>
        <v/>
      </c>
      <c r="M48" s="96"/>
      <c r="N48" s="94"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5" t="str">
        <f>IF(N48="Leve",0.2,
IF(N48="Menor",0.4,
IF(N48="Moderado",0.6,
IF(N48="Mayor",0.8,
IF(N48="Catastrófico",1,"")))))</f>
        <v/>
      </c>
      <c r="P48" s="9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7"/>
      <c r="R48" s="97"/>
      <c r="S48" s="97"/>
      <c r="T48" s="97"/>
      <c r="U48" s="93" t="str">
        <f>IF(S48="","","Cuatrimestral")</f>
        <v/>
      </c>
      <c r="V48" s="93"/>
      <c r="W48" s="4"/>
      <c r="X48" s="4"/>
      <c r="Y48" s="4"/>
      <c r="Z48" s="4"/>
    </row>
    <row r="49" spans="1:26" ht="15" customHeight="1">
      <c r="A49" s="91"/>
      <c r="B49" s="91"/>
      <c r="C49" s="91"/>
      <c r="D49" s="91"/>
      <c r="E49" s="91"/>
      <c r="F49" s="91"/>
      <c r="G49" s="91"/>
      <c r="H49" s="91"/>
      <c r="I49" s="91"/>
      <c r="J49" s="91"/>
      <c r="K49" s="91"/>
      <c r="L49" s="91"/>
      <c r="M49" s="91"/>
      <c r="N49" s="91"/>
      <c r="O49" s="91"/>
      <c r="P49" s="91"/>
      <c r="Q49" s="91"/>
      <c r="R49" s="91"/>
      <c r="S49" s="91"/>
      <c r="T49" s="91"/>
      <c r="U49" s="91"/>
      <c r="V49" s="91"/>
      <c r="W49" s="4"/>
      <c r="X49" s="4"/>
      <c r="Y49" s="4"/>
      <c r="Z49" s="4"/>
    </row>
    <row r="50" spans="1:26" ht="15" customHeight="1">
      <c r="A50" s="92"/>
      <c r="B50" s="92"/>
      <c r="C50" s="92"/>
      <c r="D50" s="92"/>
      <c r="E50" s="92"/>
      <c r="F50" s="92"/>
      <c r="G50" s="92"/>
      <c r="H50" s="92"/>
      <c r="I50" s="92"/>
      <c r="J50" s="92"/>
      <c r="K50" s="92"/>
      <c r="L50" s="92"/>
      <c r="M50" s="92"/>
      <c r="N50" s="92"/>
      <c r="O50" s="92"/>
      <c r="P50" s="92"/>
      <c r="Q50" s="92"/>
      <c r="R50" s="92"/>
      <c r="S50" s="92"/>
      <c r="T50" s="92"/>
      <c r="U50" s="92"/>
      <c r="V50" s="92"/>
      <c r="W50" s="4"/>
      <c r="X50" s="4"/>
      <c r="Y50" s="4"/>
      <c r="Z50" s="4"/>
    </row>
    <row r="51" spans="1:26" ht="16.5" customHeight="1">
      <c r="A51" s="98">
        <v>15</v>
      </c>
      <c r="B51" s="93" t="str">
        <f>IF(C51="","",
IF('1. Punto de Partida'!$C$6="","",'1. Punto de Partida'!$C$6))</f>
        <v/>
      </c>
      <c r="C51" s="93"/>
      <c r="D51" s="93"/>
      <c r="E51" s="93"/>
      <c r="F51" s="93"/>
      <c r="G51" s="93"/>
      <c r="H51" s="93"/>
      <c r="I51" s="93"/>
      <c r="J51" s="93"/>
      <c r="K51" s="94" t="str">
        <f>IFERROR(MID(J51,1,SEARCH(":",J51,1)-1),"")</f>
        <v/>
      </c>
      <c r="L51" s="95" t="str">
        <f>IF(OR(K51="Rara vez",K51="Muy Baja"),0.2,
IF(OR(K51="Improbable",K51="Baja"),0.4,
IF(OR(K51="Posible",K51="Media"),0.6,
IF(OR(K51="Probable",K51="Alta"),0.8,
IF(OR(K51="Casi seguro",K51="Muy Alta"),1,"")))))</f>
        <v/>
      </c>
      <c r="M51" s="96"/>
      <c r="N51" s="94"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5" t="str">
        <f>IF(N51="Leve",0.2,
IF(N51="Menor",0.4,
IF(N51="Moderado",0.6,
IF(N51="Mayor",0.8,
IF(N51="Catastrófico",1,"")))))</f>
        <v/>
      </c>
      <c r="P51" s="9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7"/>
      <c r="R51" s="97"/>
      <c r="S51" s="97"/>
      <c r="T51" s="97"/>
      <c r="U51" s="93" t="str">
        <f>IF(S51="","","Cuatrimestral")</f>
        <v/>
      </c>
      <c r="V51" s="93"/>
      <c r="W51" s="4"/>
      <c r="X51" s="4"/>
      <c r="Y51" s="4"/>
      <c r="Z51" s="4"/>
    </row>
    <row r="52" spans="1:26" ht="15" customHeight="1">
      <c r="A52" s="91"/>
      <c r="B52" s="91"/>
      <c r="C52" s="91"/>
      <c r="D52" s="91"/>
      <c r="E52" s="91"/>
      <c r="F52" s="91"/>
      <c r="G52" s="91"/>
      <c r="H52" s="91"/>
      <c r="I52" s="91"/>
      <c r="J52" s="91"/>
      <c r="K52" s="91"/>
      <c r="L52" s="91"/>
      <c r="M52" s="91"/>
      <c r="N52" s="91"/>
      <c r="O52" s="91"/>
      <c r="P52" s="91"/>
      <c r="Q52" s="91"/>
      <c r="R52" s="91"/>
      <c r="S52" s="91"/>
      <c r="T52" s="91"/>
      <c r="U52" s="91"/>
      <c r="V52" s="91"/>
      <c r="W52" s="4"/>
      <c r="X52" s="4"/>
      <c r="Y52" s="4"/>
      <c r="Z52" s="4"/>
    </row>
    <row r="53" spans="1:26" ht="15" customHeight="1">
      <c r="A53" s="92"/>
      <c r="B53" s="92"/>
      <c r="C53" s="92"/>
      <c r="D53" s="92"/>
      <c r="E53" s="92"/>
      <c r="F53" s="92"/>
      <c r="G53" s="92"/>
      <c r="H53" s="92"/>
      <c r="I53" s="92"/>
      <c r="J53" s="92"/>
      <c r="K53" s="92"/>
      <c r="L53" s="92"/>
      <c r="M53" s="92"/>
      <c r="N53" s="92"/>
      <c r="O53" s="92"/>
      <c r="P53" s="92"/>
      <c r="Q53" s="92"/>
      <c r="R53" s="92"/>
      <c r="S53" s="92"/>
      <c r="T53" s="92"/>
      <c r="U53" s="92"/>
      <c r="V53" s="92"/>
      <c r="W53" s="4"/>
      <c r="X53" s="4"/>
      <c r="Y53" s="4"/>
      <c r="Z53" s="4"/>
    </row>
    <row r="54" spans="1:26" ht="16.5" customHeight="1">
      <c r="A54" s="98">
        <v>16</v>
      </c>
      <c r="B54" s="93" t="str">
        <f>IF(C54="","",
IF('1. Punto de Partida'!$C$6="","",'1. Punto de Partida'!$C$6))</f>
        <v/>
      </c>
      <c r="C54" s="93"/>
      <c r="D54" s="93"/>
      <c r="E54" s="93"/>
      <c r="F54" s="93"/>
      <c r="G54" s="93"/>
      <c r="H54" s="93"/>
      <c r="I54" s="93"/>
      <c r="J54" s="93"/>
      <c r="K54" s="94" t="str">
        <f>IFERROR(MID(J54,1,SEARCH(":",J54,1)-1),"")</f>
        <v/>
      </c>
      <c r="L54" s="95" t="str">
        <f>IF(OR(K54="Rara vez",K54="Muy Baja"),0.2,
IF(OR(K54="Improbable",K54="Baja"),0.4,
IF(OR(K54="Posible",K54="Media"),0.6,
IF(OR(K54="Probable",K54="Alta"),0.8,
IF(OR(K54="Casi seguro",K54="Muy Alta"),1,"")))))</f>
        <v/>
      </c>
      <c r="M54" s="96"/>
      <c r="N54" s="94"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5" t="str">
        <f>IF(N54="Leve",0.2,
IF(N54="Menor",0.4,
IF(N54="Moderado",0.6,
IF(N54="Mayor",0.8,
IF(N54="Catastrófico",1,"")))))</f>
        <v/>
      </c>
      <c r="P54" s="9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7"/>
      <c r="R54" s="97"/>
      <c r="S54" s="97"/>
      <c r="T54" s="97"/>
      <c r="U54" s="93" t="str">
        <f>IF(S54="","","Cuatrimestral")</f>
        <v/>
      </c>
      <c r="V54" s="93"/>
      <c r="W54" s="4"/>
      <c r="X54" s="4"/>
      <c r="Y54" s="4"/>
      <c r="Z54" s="4"/>
    </row>
    <row r="55" spans="1:26" ht="15" customHeight="1">
      <c r="A55" s="91"/>
      <c r="B55" s="91"/>
      <c r="C55" s="91"/>
      <c r="D55" s="91"/>
      <c r="E55" s="91"/>
      <c r="F55" s="91"/>
      <c r="G55" s="91"/>
      <c r="H55" s="91"/>
      <c r="I55" s="91"/>
      <c r="J55" s="91"/>
      <c r="K55" s="91"/>
      <c r="L55" s="91"/>
      <c r="M55" s="91"/>
      <c r="N55" s="91"/>
      <c r="O55" s="91"/>
      <c r="P55" s="91"/>
      <c r="Q55" s="91"/>
      <c r="R55" s="91"/>
      <c r="S55" s="91"/>
      <c r="T55" s="91"/>
      <c r="U55" s="91"/>
      <c r="V55" s="91"/>
      <c r="W55" s="4"/>
      <c r="X55" s="4"/>
      <c r="Y55" s="4"/>
      <c r="Z55" s="4"/>
    </row>
    <row r="56" spans="1:26" ht="15" customHeight="1">
      <c r="A56" s="92"/>
      <c r="B56" s="92"/>
      <c r="C56" s="92"/>
      <c r="D56" s="92"/>
      <c r="E56" s="92"/>
      <c r="F56" s="92"/>
      <c r="G56" s="92"/>
      <c r="H56" s="92"/>
      <c r="I56" s="92"/>
      <c r="J56" s="92"/>
      <c r="K56" s="92"/>
      <c r="L56" s="92"/>
      <c r="M56" s="92"/>
      <c r="N56" s="92"/>
      <c r="O56" s="92"/>
      <c r="P56" s="92"/>
      <c r="Q56" s="92"/>
      <c r="R56" s="92"/>
      <c r="S56" s="92"/>
      <c r="T56" s="92"/>
      <c r="U56" s="92"/>
      <c r="V56" s="92"/>
      <c r="W56" s="4"/>
      <c r="X56" s="4"/>
      <c r="Y56" s="4"/>
      <c r="Z56" s="4"/>
    </row>
    <row r="57" spans="1:26" ht="16.5" customHeight="1">
      <c r="A57" s="98">
        <v>17</v>
      </c>
      <c r="B57" s="93" t="str">
        <f>IF(C57="","",
IF('1. Punto de Partida'!$C$6="","",'1. Punto de Partida'!$C$6))</f>
        <v/>
      </c>
      <c r="C57" s="93"/>
      <c r="D57" s="93"/>
      <c r="E57" s="93"/>
      <c r="F57" s="93"/>
      <c r="G57" s="93"/>
      <c r="H57" s="93"/>
      <c r="I57" s="93"/>
      <c r="J57" s="93"/>
      <c r="K57" s="94" t="str">
        <f>IFERROR(MID(J57,1,SEARCH(":",J57,1)-1),"")</f>
        <v/>
      </c>
      <c r="L57" s="95" t="str">
        <f>IF(OR(K57="Rara vez",K57="Muy Baja"),0.2,
IF(OR(K57="Improbable",K57="Baja"),0.4,
IF(OR(K57="Posible",K57="Media"),0.6,
IF(OR(K57="Probable",K57="Alta"),0.8,
IF(OR(K57="Casi seguro",K57="Muy Alta"),1,"")))))</f>
        <v/>
      </c>
      <c r="M57" s="96"/>
      <c r="N57" s="94"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5" t="str">
        <f>IF(N57="Leve",0.2,
IF(N57="Menor",0.4,
IF(N57="Moderado",0.6,
IF(N57="Mayor",0.8,
IF(N57="Catastrófico",1,"")))))</f>
        <v/>
      </c>
      <c r="P57" s="9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7"/>
      <c r="R57" s="97"/>
      <c r="S57" s="97"/>
      <c r="T57" s="97"/>
      <c r="U57" s="93" t="str">
        <f>IF(S57="","","Cuatrimestral")</f>
        <v/>
      </c>
      <c r="V57" s="93"/>
      <c r="W57" s="4"/>
      <c r="X57" s="4"/>
      <c r="Y57" s="4"/>
      <c r="Z57" s="4"/>
    </row>
    <row r="58" spans="1:26" ht="15" customHeight="1">
      <c r="A58" s="91"/>
      <c r="B58" s="91"/>
      <c r="C58" s="91"/>
      <c r="D58" s="91"/>
      <c r="E58" s="91"/>
      <c r="F58" s="91"/>
      <c r="G58" s="91"/>
      <c r="H58" s="91"/>
      <c r="I58" s="91"/>
      <c r="J58" s="91"/>
      <c r="K58" s="91"/>
      <c r="L58" s="91"/>
      <c r="M58" s="91"/>
      <c r="N58" s="91"/>
      <c r="O58" s="91"/>
      <c r="P58" s="91"/>
      <c r="Q58" s="91"/>
      <c r="R58" s="91"/>
      <c r="S58" s="91"/>
      <c r="T58" s="91"/>
      <c r="U58" s="91"/>
      <c r="V58" s="91"/>
      <c r="W58" s="4"/>
      <c r="X58" s="4"/>
      <c r="Y58" s="4"/>
      <c r="Z58" s="4"/>
    </row>
    <row r="59" spans="1:26" ht="15" customHeight="1">
      <c r="A59" s="92"/>
      <c r="B59" s="92"/>
      <c r="C59" s="92"/>
      <c r="D59" s="92"/>
      <c r="E59" s="92"/>
      <c r="F59" s="92"/>
      <c r="G59" s="92"/>
      <c r="H59" s="92"/>
      <c r="I59" s="92"/>
      <c r="J59" s="92"/>
      <c r="K59" s="92"/>
      <c r="L59" s="92"/>
      <c r="M59" s="92"/>
      <c r="N59" s="92"/>
      <c r="O59" s="92"/>
      <c r="P59" s="92"/>
      <c r="Q59" s="92"/>
      <c r="R59" s="92"/>
      <c r="S59" s="92"/>
      <c r="T59" s="92"/>
      <c r="U59" s="92"/>
      <c r="V59" s="92"/>
      <c r="W59" s="4"/>
      <c r="X59" s="4"/>
      <c r="Y59" s="4"/>
      <c r="Z59" s="4"/>
    </row>
    <row r="60" spans="1:26" ht="16.5" customHeight="1">
      <c r="A60" s="98">
        <v>18</v>
      </c>
      <c r="B60" s="93" t="str">
        <f>IF(C60="","",
IF('1. Punto de Partida'!$C$6="","",'1. Punto de Partida'!$C$6))</f>
        <v/>
      </c>
      <c r="C60" s="93"/>
      <c r="D60" s="93"/>
      <c r="E60" s="93"/>
      <c r="F60" s="93"/>
      <c r="G60" s="93"/>
      <c r="H60" s="93"/>
      <c r="I60" s="93"/>
      <c r="J60" s="93"/>
      <c r="K60" s="94" t="str">
        <f>IFERROR(MID(J60,1,SEARCH(":",J60,1)-1),"")</f>
        <v/>
      </c>
      <c r="L60" s="95" t="str">
        <f>IF(OR(K60="Rara vez",K60="Muy Baja"),0.2,
IF(OR(K60="Improbable",K60="Baja"),0.4,
IF(OR(K60="Posible",K60="Media"),0.6,
IF(OR(K60="Probable",K60="Alta"),0.8,
IF(OR(K60="Casi seguro",K60="Muy Alta"),1,"")))))</f>
        <v/>
      </c>
      <c r="M60" s="96"/>
      <c r="N60" s="94"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5" t="str">
        <f>IF(N60="Leve",0.2,
IF(N60="Menor",0.4,
IF(N60="Moderado",0.6,
IF(N60="Mayor",0.8,
IF(N60="Catastrófico",1,"")))))</f>
        <v/>
      </c>
      <c r="P60" s="9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7"/>
      <c r="R60" s="97"/>
      <c r="S60" s="97"/>
      <c r="T60" s="97"/>
      <c r="U60" s="93" t="str">
        <f>IF(S60="","","Cuatrimestral")</f>
        <v/>
      </c>
      <c r="V60" s="93"/>
      <c r="W60" s="4"/>
      <c r="X60" s="4"/>
      <c r="Y60" s="4"/>
      <c r="Z60" s="4"/>
    </row>
    <row r="61" spans="1:26" ht="15" customHeight="1">
      <c r="A61" s="91"/>
      <c r="B61" s="91"/>
      <c r="C61" s="91"/>
      <c r="D61" s="91"/>
      <c r="E61" s="91"/>
      <c r="F61" s="91"/>
      <c r="G61" s="91"/>
      <c r="H61" s="91"/>
      <c r="I61" s="91"/>
      <c r="J61" s="91"/>
      <c r="K61" s="91"/>
      <c r="L61" s="91"/>
      <c r="M61" s="91"/>
      <c r="N61" s="91"/>
      <c r="O61" s="91"/>
      <c r="P61" s="91"/>
      <c r="Q61" s="91"/>
      <c r="R61" s="91"/>
      <c r="S61" s="91"/>
      <c r="T61" s="91"/>
      <c r="U61" s="91"/>
      <c r="V61" s="91"/>
      <c r="W61" s="4"/>
      <c r="X61" s="4"/>
      <c r="Y61" s="4"/>
      <c r="Z61" s="4"/>
    </row>
    <row r="62" spans="1:26" ht="15" customHeight="1">
      <c r="A62" s="92"/>
      <c r="B62" s="92"/>
      <c r="C62" s="92"/>
      <c r="D62" s="92"/>
      <c r="E62" s="92"/>
      <c r="F62" s="92"/>
      <c r="G62" s="92"/>
      <c r="H62" s="92"/>
      <c r="I62" s="92"/>
      <c r="J62" s="92"/>
      <c r="K62" s="92"/>
      <c r="L62" s="92"/>
      <c r="M62" s="92"/>
      <c r="N62" s="92"/>
      <c r="O62" s="92"/>
      <c r="P62" s="92"/>
      <c r="Q62" s="92"/>
      <c r="R62" s="92"/>
      <c r="S62" s="92"/>
      <c r="T62" s="92"/>
      <c r="U62" s="92"/>
      <c r="V62" s="92"/>
      <c r="W62" s="4"/>
      <c r="X62" s="4"/>
      <c r="Y62" s="4"/>
      <c r="Z62" s="4"/>
    </row>
    <row r="63" spans="1:26" ht="16.5" customHeight="1">
      <c r="A63" s="98">
        <v>19</v>
      </c>
      <c r="B63" s="93" t="str">
        <f>IF(C63="","",
IF('1. Punto de Partida'!$C$6="","",'1. Punto de Partida'!$C$6))</f>
        <v/>
      </c>
      <c r="C63" s="93"/>
      <c r="D63" s="93"/>
      <c r="E63" s="93"/>
      <c r="F63" s="93"/>
      <c r="G63" s="93"/>
      <c r="H63" s="93"/>
      <c r="I63" s="93"/>
      <c r="J63" s="93"/>
      <c r="K63" s="94" t="str">
        <f>IFERROR(MID(J63,1,SEARCH(":",J63,1)-1),"")</f>
        <v/>
      </c>
      <c r="L63" s="95" t="str">
        <f>IF(OR(K63="Rara vez",K63="Muy Baja"),0.2,
IF(OR(K63="Improbable",K63="Baja"),0.4,
IF(OR(K63="Posible",K63="Media"),0.6,
IF(OR(K63="Probable",K63="Alta"),0.8,
IF(OR(K63="Casi seguro",K63="Muy Alta"),1,"")))))</f>
        <v/>
      </c>
      <c r="M63" s="96"/>
      <c r="N63" s="94"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5" t="str">
        <f>IF(N63="Leve",0.2,
IF(N63="Menor",0.4,
IF(N63="Moderado",0.6,
IF(N63="Mayor",0.8,
IF(N63="Catastrófico",1,"")))))</f>
        <v/>
      </c>
      <c r="P63" s="9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7"/>
      <c r="R63" s="97"/>
      <c r="S63" s="97"/>
      <c r="T63" s="97"/>
      <c r="U63" s="93" t="str">
        <f>IF(S63="","","Cuatrimestral")</f>
        <v/>
      </c>
      <c r="V63" s="93"/>
      <c r="W63" s="4"/>
      <c r="X63" s="4"/>
      <c r="Y63" s="4"/>
      <c r="Z63" s="4"/>
    </row>
    <row r="64" spans="1:26" ht="15" customHeight="1">
      <c r="A64" s="91"/>
      <c r="B64" s="91"/>
      <c r="C64" s="91"/>
      <c r="D64" s="91"/>
      <c r="E64" s="91"/>
      <c r="F64" s="91"/>
      <c r="G64" s="91"/>
      <c r="H64" s="91"/>
      <c r="I64" s="91"/>
      <c r="J64" s="91"/>
      <c r="K64" s="91"/>
      <c r="L64" s="91"/>
      <c r="M64" s="91"/>
      <c r="N64" s="91"/>
      <c r="O64" s="91"/>
      <c r="P64" s="91"/>
      <c r="Q64" s="91"/>
      <c r="R64" s="91"/>
      <c r="S64" s="91"/>
      <c r="T64" s="91"/>
      <c r="U64" s="91"/>
      <c r="V64" s="91"/>
      <c r="W64" s="4"/>
      <c r="X64" s="4"/>
      <c r="Y64" s="4"/>
      <c r="Z64" s="4"/>
    </row>
    <row r="65" spans="1:26" ht="15" customHeight="1">
      <c r="A65" s="92"/>
      <c r="B65" s="92"/>
      <c r="C65" s="92"/>
      <c r="D65" s="92"/>
      <c r="E65" s="92"/>
      <c r="F65" s="92"/>
      <c r="G65" s="92"/>
      <c r="H65" s="92"/>
      <c r="I65" s="92"/>
      <c r="J65" s="92"/>
      <c r="K65" s="92"/>
      <c r="L65" s="92"/>
      <c r="M65" s="92"/>
      <c r="N65" s="92"/>
      <c r="O65" s="92"/>
      <c r="P65" s="92"/>
      <c r="Q65" s="92"/>
      <c r="R65" s="92"/>
      <c r="S65" s="92"/>
      <c r="T65" s="92"/>
      <c r="U65" s="92"/>
      <c r="V65" s="92"/>
      <c r="W65" s="4"/>
      <c r="X65" s="4"/>
      <c r="Y65" s="4"/>
      <c r="Z65" s="4"/>
    </row>
    <row r="66" spans="1:26" ht="16.5" customHeight="1">
      <c r="A66" s="98">
        <v>20</v>
      </c>
      <c r="B66" s="93" t="str">
        <f>IF(C66="","",
IF('1. Punto de Partida'!$C$6="","",'1. Punto de Partida'!$C$6))</f>
        <v/>
      </c>
      <c r="C66" s="93"/>
      <c r="D66" s="93"/>
      <c r="E66" s="93"/>
      <c r="F66" s="93"/>
      <c r="G66" s="93"/>
      <c r="H66" s="93"/>
      <c r="I66" s="93"/>
      <c r="J66" s="93"/>
      <c r="K66" s="94" t="str">
        <f>IFERROR(MID(J66,1,SEARCH(":",J66,1)-1),"")</f>
        <v/>
      </c>
      <c r="L66" s="95" t="str">
        <f>IF(OR(K66="Rara vez",K66="Muy Baja"),0.2,
IF(OR(K66="Improbable",K66="Baja"),0.4,
IF(OR(K66="Posible",K66="Media"),0.6,
IF(OR(K66="Probable",K66="Alta"),0.8,
IF(OR(K66="Casi seguro",K66="Muy Alta"),1,"")))))</f>
        <v/>
      </c>
      <c r="M66" s="96"/>
      <c r="N66" s="94"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5" t="str">
        <f>IF(N66="Leve",0.2,
IF(N66="Menor",0.4,
IF(N66="Moderado",0.6,
IF(N66="Mayor",0.8,
IF(N66="Catastrófico",1,"")))))</f>
        <v/>
      </c>
      <c r="P66" s="9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7"/>
      <c r="R66" s="97"/>
      <c r="S66" s="97"/>
      <c r="T66" s="97"/>
      <c r="U66" s="93" t="str">
        <f>IF(S66="","","Cuatrimestral")</f>
        <v/>
      </c>
      <c r="V66" s="93"/>
      <c r="W66" s="4"/>
      <c r="X66" s="4"/>
      <c r="Y66" s="4"/>
      <c r="Z66" s="4"/>
    </row>
    <row r="67" spans="1:26" ht="15" customHeight="1">
      <c r="A67" s="91"/>
      <c r="B67" s="91"/>
      <c r="C67" s="91"/>
      <c r="D67" s="91"/>
      <c r="E67" s="91"/>
      <c r="F67" s="91"/>
      <c r="G67" s="91"/>
      <c r="H67" s="91"/>
      <c r="I67" s="91"/>
      <c r="J67" s="91"/>
      <c r="K67" s="91"/>
      <c r="L67" s="91"/>
      <c r="M67" s="91"/>
      <c r="N67" s="91"/>
      <c r="O67" s="91"/>
      <c r="P67" s="91"/>
      <c r="Q67" s="91"/>
      <c r="R67" s="91"/>
      <c r="S67" s="91"/>
      <c r="T67" s="91"/>
      <c r="U67" s="91"/>
      <c r="V67" s="91"/>
      <c r="W67" s="4"/>
      <c r="X67" s="4"/>
      <c r="Y67" s="4"/>
      <c r="Z67" s="4"/>
    </row>
    <row r="68" spans="1:26" ht="15" customHeight="1">
      <c r="A68" s="92"/>
      <c r="B68" s="92"/>
      <c r="C68" s="92"/>
      <c r="D68" s="92"/>
      <c r="E68" s="92"/>
      <c r="F68" s="92"/>
      <c r="G68" s="92"/>
      <c r="H68" s="92"/>
      <c r="I68" s="92"/>
      <c r="J68" s="92"/>
      <c r="K68" s="92"/>
      <c r="L68" s="92"/>
      <c r="M68" s="92"/>
      <c r="N68" s="92"/>
      <c r="O68" s="92"/>
      <c r="P68" s="92"/>
      <c r="Q68" s="92"/>
      <c r="R68" s="92"/>
      <c r="S68" s="92"/>
      <c r="T68" s="92"/>
      <c r="U68" s="92"/>
      <c r="V68" s="92"/>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28" priority="1" operator="equal">
      <formula>"Muy Alta"</formula>
    </cfRule>
  </conditionalFormatting>
  <conditionalFormatting sqref="K9">
    <cfRule type="cellIs" dxfId="327" priority="2" operator="equal">
      <formula>"Alta"</formula>
    </cfRule>
  </conditionalFormatting>
  <conditionalFormatting sqref="K9">
    <cfRule type="cellIs" dxfId="326" priority="3" operator="equal">
      <formula>"Media"</formula>
    </cfRule>
  </conditionalFormatting>
  <conditionalFormatting sqref="K9">
    <cfRule type="cellIs" dxfId="325" priority="4" operator="equal">
      <formula>"Baja"</formula>
    </cfRule>
  </conditionalFormatting>
  <conditionalFormatting sqref="K9">
    <cfRule type="cellIs" dxfId="324" priority="5" operator="equal">
      <formula>"Muy Baja"</formula>
    </cfRule>
  </conditionalFormatting>
  <conditionalFormatting sqref="N9">
    <cfRule type="cellIs" dxfId="323" priority="6" operator="equal">
      <formula>"Catastrófico"</formula>
    </cfRule>
  </conditionalFormatting>
  <conditionalFormatting sqref="N9">
    <cfRule type="cellIs" dxfId="322" priority="7" operator="equal">
      <formula>"Mayor"</formula>
    </cfRule>
  </conditionalFormatting>
  <conditionalFormatting sqref="N9">
    <cfRule type="cellIs" dxfId="321" priority="8" operator="equal">
      <formula>"Moderado"</formula>
    </cfRule>
  </conditionalFormatting>
  <conditionalFormatting sqref="N9">
    <cfRule type="cellIs" dxfId="320" priority="9" operator="equal">
      <formula>"Menor"</formula>
    </cfRule>
  </conditionalFormatting>
  <conditionalFormatting sqref="N9">
    <cfRule type="cellIs" dxfId="319" priority="10" operator="equal">
      <formula>"Leve"</formula>
    </cfRule>
  </conditionalFormatting>
  <conditionalFormatting sqref="P9">
    <cfRule type="cellIs" dxfId="318" priority="11" operator="equal">
      <formula>"Extremo"</formula>
    </cfRule>
  </conditionalFormatting>
  <conditionalFormatting sqref="P9">
    <cfRule type="cellIs" dxfId="317" priority="12" operator="equal">
      <formula>"Alto"</formula>
    </cfRule>
  </conditionalFormatting>
  <conditionalFormatting sqref="P9">
    <cfRule type="cellIs" dxfId="316" priority="13" operator="equal">
      <formula>"Moderado"</formula>
    </cfRule>
  </conditionalFormatting>
  <conditionalFormatting sqref="P9">
    <cfRule type="cellIs" dxfId="315" priority="14" operator="equal">
      <formula>"Bajo"</formula>
    </cfRule>
  </conditionalFormatting>
  <conditionalFormatting sqref="K12 K15 K18 K21 K24 K27 K30 K33 K36">
    <cfRule type="cellIs" dxfId="314" priority="15" operator="equal">
      <formula>"Muy Alta"</formula>
    </cfRule>
  </conditionalFormatting>
  <conditionalFormatting sqref="K12 K15 K18 K21 K24 K27 K30 K33 K36">
    <cfRule type="cellIs" dxfId="313" priority="16" operator="equal">
      <formula>"Alta"</formula>
    </cfRule>
  </conditionalFormatting>
  <conditionalFormatting sqref="K12 K15 K18 K21 K24 K27 K30 K33 K36">
    <cfRule type="cellIs" dxfId="312" priority="17" operator="equal">
      <formula>"Media"</formula>
    </cfRule>
  </conditionalFormatting>
  <conditionalFormatting sqref="K12 K15 K18 K21 K24 K27 K30 K33 K36">
    <cfRule type="cellIs" dxfId="311" priority="18" operator="equal">
      <formula>"Baja"</formula>
    </cfRule>
  </conditionalFormatting>
  <conditionalFormatting sqref="K12 K15 K18 K21 K24 K27 K30 K33 K36">
    <cfRule type="cellIs" dxfId="310" priority="19" operator="equal">
      <formula>"Muy Baja"</formula>
    </cfRule>
  </conditionalFormatting>
  <conditionalFormatting sqref="K39 K42 K45 K48 K51">
    <cfRule type="cellIs" dxfId="309" priority="20" operator="equal">
      <formula>"Muy Alta"</formula>
    </cfRule>
  </conditionalFormatting>
  <conditionalFormatting sqref="K39 K42 K45 K48 K51">
    <cfRule type="cellIs" dxfId="308" priority="21" operator="equal">
      <formula>"Alta"</formula>
    </cfRule>
  </conditionalFormatting>
  <conditionalFormatting sqref="K39 K42 K45 K48 K51">
    <cfRule type="cellIs" dxfId="307" priority="22" operator="equal">
      <formula>"Media"</formula>
    </cfRule>
  </conditionalFormatting>
  <conditionalFormatting sqref="K39 K42 K45 K48 K51">
    <cfRule type="cellIs" dxfId="306" priority="23" operator="equal">
      <formula>"Baja"</formula>
    </cfRule>
  </conditionalFormatting>
  <conditionalFormatting sqref="K39 K42 K45 K48 K51">
    <cfRule type="cellIs" dxfId="305" priority="24" operator="equal">
      <formula>"Muy Baja"</formula>
    </cfRule>
  </conditionalFormatting>
  <conditionalFormatting sqref="K9:K53">
    <cfRule type="expression" dxfId="304" priority="25">
      <formula>IF($K9="Casi seguro",1,0)</formula>
    </cfRule>
  </conditionalFormatting>
  <conditionalFormatting sqref="K9:K53">
    <cfRule type="expression" dxfId="303" priority="26">
      <formula>IF($K9="Probable",1,0)</formula>
    </cfRule>
  </conditionalFormatting>
  <conditionalFormatting sqref="K9:K53">
    <cfRule type="expression" dxfId="302" priority="27">
      <formula>IF($K9="Posible",1,0)</formula>
    </cfRule>
  </conditionalFormatting>
  <conditionalFormatting sqref="K9:K53">
    <cfRule type="expression" dxfId="301" priority="28">
      <formula>IF($K9="Improbable",1,0)</formula>
    </cfRule>
  </conditionalFormatting>
  <conditionalFormatting sqref="K9:K53">
    <cfRule type="expression" dxfId="300" priority="29">
      <formula>IF($K9="Rara vez",1,0)</formula>
    </cfRule>
  </conditionalFormatting>
  <conditionalFormatting sqref="K12 K15 K18 K21 K24 K27 K30 K33 K36 K39 K42 K45 K48 K51">
    <cfRule type="cellIs" dxfId="299" priority="30" operator="equal">
      <formula>"Muy Alta"</formula>
    </cfRule>
  </conditionalFormatting>
  <conditionalFormatting sqref="K12 K15 K18 K21 K24 K27 K30 K33 K36 K39 K42 K45 K48 K51">
    <cfRule type="cellIs" dxfId="298" priority="31" operator="equal">
      <formula>"Alta"</formula>
    </cfRule>
  </conditionalFormatting>
  <conditionalFormatting sqref="K12 K15 K18 K21 K24 K27 K30 K33 K36 K39 K42 K45 K48 K51">
    <cfRule type="cellIs" dxfId="297" priority="32" operator="equal">
      <formula>"Media"</formula>
    </cfRule>
  </conditionalFormatting>
  <conditionalFormatting sqref="K12 K15 K18 K21 K24 K27 K30 K33 K36 K39 K42 K45 K48 K51">
    <cfRule type="cellIs" dxfId="296" priority="33" operator="equal">
      <formula>"Baja"</formula>
    </cfRule>
  </conditionalFormatting>
  <conditionalFormatting sqref="K12 K15 K18 K21 K24 K27 K30 K33 K36 K39 K42 K45 K48 K51">
    <cfRule type="cellIs" dxfId="295" priority="34" operator="equal">
      <formula>"Muy Baja"</formula>
    </cfRule>
  </conditionalFormatting>
  <conditionalFormatting sqref="K54 K57 K60 K63 K66">
    <cfRule type="cellIs" dxfId="294" priority="35" operator="equal">
      <formula>"Muy Alta"</formula>
    </cfRule>
  </conditionalFormatting>
  <conditionalFormatting sqref="K54 K57 K60 K63 K66">
    <cfRule type="cellIs" dxfId="293" priority="36" operator="equal">
      <formula>"Alta"</formula>
    </cfRule>
  </conditionalFormatting>
  <conditionalFormatting sqref="K54 K57 K60 K63 K66">
    <cfRule type="cellIs" dxfId="292" priority="37" operator="equal">
      <formula>"Media"</formula>
    </cfRule>
  </conditionalFormatting>
  <conditionalFormatting sqref="K54 K57 K60 K63 K66">
    <cfRule type="cellIs" dxfId="291" priority="38" operator="equal">
      <formula>"Baja"</formula>
    </cfRule>
  </conditionalFormatting>
  <conditionalFormatting sqref="K54 K57 K60 K63 K66">
    <cfRule type="cellIs" dxfId="290" priority="39" operator="equal">
      <formula>"Muy Baja"</formula>
    </cfRule>
  </conditionalFormatting>
  <conditionalFormatting sqref="K54:K68">
    <cfRule type="expression" dxfId="289" priority="40">
      <formula>IF($K54="Casi seguro",1,0)</formula>
    </cfRule>
  </conditionalFormatting>
  <conditionalFormatting sqref="K54:K68">
    <cfRule type="expression" dxfId="288" priority="41">
      <formula>IF($K54="Probable",1,0)</formula>
    </cfRule>
  </conditionalFormatting>
  <conditionalFormatting sqref="K54:K68">
    <cfRule type="expression" dxfId="287" priority="42">
      <formula>IF($K54="Posible",1,0)</formula>
    </cfRule>
  </conditionalFormatting>
  <conditionalFormatting sqref="K54:K68">
    <cfRule type="expression" dxfId="286" priority="43">
      <formula>IF($K54="Improbable",1,0)</formula>
    </cfRule>
  </conditionalFormatting>
  <conditionalFormatting sqref="K54:K68">
    <cfRule type="expression" dxfId="285" priority="44">
      <formula>IF($K54="Rara vez",1,0)</formula>
    </cfRule>
  </conditionalFormatting>
  <conditionalFormatting sqref="K54 K57 K60 K63 K66">
    <cfRule type="cellIs" dxfId="284" priority="45" operator="equal">
      <formula>"Muy Alta"</formula>
    </cfRule>
  </conditionalFormatting>
  <conditionalFormatting sqref="K54 K57 K60 K63 K66">
    <cfRule type="cellIs" dxfId="283" priority="46" operator="equal">
      <formula>"Alta"</formula>
    </cfRule>
  </conditionalFormatting>
  <conditionalFormatting sqref="K54 K57 K60 K63 K66">
    <cfRule type="cellIs" dxfId="282" priority="47" operator="equal">
      <formula>"Media"</formula>
    </cfRule>
  </conditionalFormatting>
  <conditionalFormatting sqref="K54 K57 K60 K63 K66">
    <cfRule type="cellIs" dxfId="281" priority="48" operator="equal">
      <formula>"Baja"</formula>
    </cfRule>
  </conditionalFormatting>
  <conditionalFormatting sqref="K54 K57 K60 K63 K66">
    <cfRule type="cellIs" dxfId="280" priority="49" operator="equal">
      <formula>"Muy Baja"</formula>
    </cfRule>
  </conditionalFormatting>
  <conditionalFormatting sqref="P12 P15 P18 P21 P24 P27 P30 P33 P36 P39 P42 P45 P48 P51 P54 P57 P60 P63 P66">
    <cfRule type="cellIs" dxfId="279" priority="50" operator="equal">
      <formula>"Extremo"</formula>
    </cfRule>
  </conditionalFormatting>
  <conditionalFormatting sqref="P12 P15 P18 P21 P24 P27 P30 P33 P36 P39 P42 P45 P48 P51 P54 P57 P60 P63 P66">
    <cfRule type="cellIs" dxfId="278" priority="51" operator="equal">
      <formula>"Alto"</formula>
    </cfRule>
  </conditionalFormatting>
  <conditionalFormatting sqref="P12 P15 P18 P21 P24 P27 P30 P33 P36 P39 P42 P45 P48 P51 P54 P57 P60 P63 P66">
    <cfRule type="cellIs" dxfId="277" priority="52" operator="equal">
      <formula>"Moderado"</formula>
    </cfRule>
  </conditionalFormatting>
  <conditionalFormatting sqref="P12 P15 P18 P21 P24 P27 P30 P33 P36 P39 P42 P45 P48 P51 P54 P57 P60 P63 P66">
    <cfRule type="cellIs" dxfId="276" priority="53" operator="equal">
      <formula>"Bajo"</formula>
    </cfRule>
  </conditionalFormatting>
  <conditionalFormatting sqref="N12 N15 N18 N21 N24 N27 N30 N33 N36 N39 N42 N45 N48 N51 N54 N57 N60 N63 N66">
    <cfRule type="cellIs" dxfId="275" priority="54" operator="equal">
      <formula>"Catastrófico"</formula>
    </cfRule>
  </conditionalFormatting>
  <conditionalFormatting sqref="N12 N15 N18 N21 N24 N27 N30 N33 N36 N39 N42 N45 N48 N51 N54 N57 N60 N63 N66">
    <cfRule type="cellIs" dxfId="274" priority="55" operator="equal">
      <formula>"Mayor"</formula>
    </cfRule>
  </conditionalFormatting>
  <conditionalFormatting sqref="N12 N15 N18 N21 N24 N27 N30 N33 N36 N39 N42 N45 N48 N51 N54 N57 N60 N63 N66">
    <cfRule type="cellIs" dxfId="273" priority="56" operator="equal">
      <formula>"Moderado"</formula>
    </cfRule>
  </conditionalFormatting>
  <conditionalFormatting sqref="N12 N15 N18 N21 N24 N27 N30 N33 N36 N39 N42 N45 N48 N51 N54 N57 N60 N63 N66">
    <cfRule type="cellIs" dxfId="272" priority="57" operator="equal">
      <formula>"Menor"</formula>
    </cfRule>
  </conditionalFormatting>
  <conditionalFormatting sqref="N12 N15 N18 N21 N24 N27 N30 N33 N36 N39 N42 N45 N48 N51 N54 N57 N60 N63 N66">
    <cfRule type="cellIs" dxfId="271" priority="58" operator="equal">
      <formula>"Leve"</formula>
    </cfRule>
  </conditionalFormatting>
  <conditionalFormatting sqref="Q9:T20 Q24:T68 V9:V20 V24:V68">
    <cfRule type="expression" dxfId="270" priority="59">
      <formula>IF(OR($H9="Corrupción",$H9="Lavado de Activos",$H9="Trámites, OPAs y Consultas de Acceso a la Información Pública",$H9="Financiación del Terrorismo"),1,0)</formula>
    </cfRule>
  </conditionalFormatting>
  <conditionalFormatting sqref="U9:U68">
    <cfRule type="expression" dxfId="269" priority="60">
      <formula>IF(OR($H9="Corrupción",$H9="Lavado de Activos",$H9="Trámites, OPAs y Consultas de Acceso a la Información Pública",$H9="Financiación del Terrorismo"),1,0)</formula>
    </cfRule>
  </conditionalFormatting>
  <conditionalFormatting sqref="T21:T23">
    <cfRule type="expression" dxfId="268" priority="61">
      <formula>IF(OR($H21="Corrupción",$H21="Lavado de Activos",$H21="Trámites, OPAs y Consultas de Acceso a la Información Pública",$H21="Financiación del Terrorismo"),1,0)</formula>
    </cfRule>
  </conditionalFormatting>
  <conditionalFormatting sqref="V21:V23">
    <cfRule type="expression" dxfId="267" priority="62">
      <formula>IF(OR($H21="Corrupción",$H21="Lavado de Activos",$H21="Trámites, OPAs y Consultas de Acceso a la Información Pública",$H21="Financiación del Terrorismo"),1,0)</formula>
    </cfRule>
  </conditionalFormatting>
  <conditionalFormatting sqref="Q21:S23">
    <cfRule type="expression" dxfId="266" priority="63">
      <formula>IF(OR($H21="Corrupción",$H21="Lavado de Activos",$H21="Trámites, OPAs y Consultas de Acceso a la Información Pública",$H21="Financiación del Terrorismo"),1,0)</formula>
    </cfRule>
  </conditionalFormatting>
  <dataValidations count="1">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D12" sqref="D12:D14"/>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11"/>
      <c r="B1" s="71"/>
      <c r="C1" s="76" t="s">
        <v>0</v>
      </c>
      <c r="D1" s="77"/>
      <c r="E1" s="77"/>
      <c r="F1" s="77"/>
      <c r="G1" s="77"/>
      <c r="H1" s="77"/>
      <c r="I1" s="77"/>
      <c r="J1" s="77"/>
      <c r="K1" s="77"/>
      <c r="L1" s="77"/>
      <c r="M1" s="77"/>
      <c r="N1" s="77"/>
      <c r="O1" s="77"/>
      <c r="P1" s="77"/>
      <c r="Q1" s="77"/>
      <c r="R1" s="77"/>
      <c r="S1" s="77"/>
      <c r="T1" s="77"/>
      <c r="U1" s="77"/>
      <c r="V1" s="77"/>
      <c r="W1" s="71"/>
      <c r="X1" s="110" t="s">
        <v>172</v>
      </c>
      <c r="Y1" s="62"/>
      <c r="Z1" s="63"/>
      <c r="AA1" s="3"/>
      <c r="AB1" s="3"/>
      <c r="AC1" s="3"/>
      <c r="AD1" s="3"/>
      <c r="AE1" s="3"/>
      <c r="AF1" s="3"/>
      <c r="AG1" s="3"/>
      <c r="AH1" s="3"/>
      <c r="AI1" s="3"/>
      <c r="AJ1" s="3"/>
      <c r="AK1" s="3"/>
    </row>
    <row r="2" spans="1:37" ht="19.5" customHeight="1">
      <c r="A2" s="72"/>
      <c r="B2" s="73"/>
      <c r="C2" s="72"/>
      <c r="D2" s="78"/>
      <c r="E2" s="78"/>
      <c r="F2" s="78"/>
      <c r="G2" s="78"/>
      <c r="H2" s="78"/>
      <c r="I2" s="78"/>
      <c r="J2" s="78"/>
      <c r="K2" s="78"/>
      <c r="L2" s="78"/>
      <c r="M2" s="78"/>
      <c r="N2" s="78"/>
      <c r="O2" s="78"/>
      <c r="P2" s="78"/>
      <c r="Q2" s="78"/>
      <c r="R2" s="78"/>
      <c r="S2" s="78"/>
      <c r="T2" s="78"/>
      <c r="U2" s="78"/>
      <c r="V2" s="78"/>
      <c r="W2" s="73"/>
      <c r="X2" s="110" t="s">
        <v>173</v>
      </c>
      <c r="Y2" s="62"/>
      <c r="Z2" s="63"/>
      <c r="AA2" s="3"/>
      <c r="AB2" s="3"/>
      <c r="AC2" s="3"/>
      <c r="AD2" s="3"/>
      <c r="AE2" s="3"/>
      <c r="AF2" s="3"/>
      <c r="AG2" s="3"/>
      <c r="AH2" s="3"/>
      <c r="AI2" s="3"/>
      <c r="AJ2" s="3"/>
      <c r="AK2" s="3"/>
    </row>
    <row r="3" spans="1:37" ht="19.5" customHeight="1">
      <c r="A3" s="72"/>
      <c r="B3" s="73"/>
      <c r="C3" s="72"/>
      <c r="D3" s="78"/>
      <c r="E3" s="78"/>
      <c r="F3" s="78"/>
      <c r="G3" s="78"/>
      <c r="H3" s="78"/>
      <c r="I3" s="78"/>
      <c r="J3" s="78"/>
      <c r="K3" s="78"/>
      <c r="L3" s="78"/>
      <c r="M3" s="78"/>
      <c r="N3" s="78"/>
      <c r="O3" s="78"/>
      <c r="P3" s="78"/>
      <c r="Q3" s="78"/>
      <c r="R3" s="78"/>
      <c r="S3" s="78"/>
      <c r="T3" s="78"/>
      <c r="U3" s="78"/>
      <c r="V3" s="78"/>
      <c r="W3" s="73"/>
      <c r="X3" s="110" t="s">
        <v>174</v>
      </c>
      <c r="Y3" s="62"/>
      <c r="Z3" s="63"/>
      <c r="AA3" s="3"/>
      <c r="AB3" s="3"/>
      <c r="AC3" s="3"/>
      <c r="AD3" s="3"/>
      <c r="AE3" s="3"/>
      <c r="AF3" s="3"/>
      <c r="AG3" s="3"/>
      <c r="AH3" s="3"/>
      <c r="AI3" s="3"/>
      <c r="AJ3" s="3"/>
      <c r="AK3" s="3"/>
    </row>
    <row r="4" spans="1:37" ht="19.5" customHeight="1">
      <c r="A4" s="74"/>
      <c r="B4" s="75"/>
      <c r="C4" s="74"/>
      <c r="D4" s="79"/>
      <c r="E4" s="79"/>
      <c r="F4" s="79"/>
      <c r="G4" s="79"/>
      <c r="H4" s="79"/>
      <c r="I4" s="79"/>
      <c r="J4" s="79"/>
      <c r="K4" s="79"/>
      <c r="L4" s="79"/>
      <c r="M4" s="79"/>
      <c r="N4" s="79"/>
      <c r="O4" s="79"/>
      <c r="P4" s="79"/>
      <c r="Q4" s="79"/>
      <c r="R4" s="79"/>
      <c r="S4" s="79"/>
      <c r="T4" s="79"/>
      <c r="U4" s="79"/>
      <c r="V4" s="79"/>
      <c r="W4" s="75"/>
      <c r="X4" s="110" t="s">
        <v>175</v>
      </c>
      <c r="Y4" s="62"/>
      <c r="Z4" s="63"/>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06" t="s">
        <v>119</v>
      </c>
      <c r="B6" s="62"/>
      <c r="C6" s="62"/>
      <c r="D6" s="62"/>
      <c r="E6" s="63"/>
      <c r="F6" s="106" t="s">
        <v>176</v>
      </c>
      <c r="G6" s="62"/>
      <c r="H6" s="62"/>
      <c r="I6" s="62"/>
      <c r="J6" s="62"/>
      <c r="K6" s="62"/>
      <c r="L6" s="62"/>
      <c r="M6" s="62"/>
      <c r="N6" s="62"/>
      <c r="O6" s="62"/>
      <c r="P6" s="62"/>
      <c r="Q6" s="62"/>
      <c r="R6" s="62"/>
      <c r="S6" s="62"/>
      <c r="T6" s="62"/>
      <c r="U6" s="62"/>
      <c r="V6" s="62"/>
      <c r="W6" s="62"/>
      <c r="X6" s="63"/>
      <c r="Y6" s="102" t="s">
        <v>177</v>
      </c>
      <c r="Z6" s="102" t="s">
        <v>133</v>
      </c>
      <c r="AA6" s="3"/>
      <c r="AB6" s="3"/>
      <c r="AC6" s="3"/>
      <c r="AD6" s="3"/>
      <c r="AE6" s="3"/>
      <c r="AF6" s="3"/>
      <c r="AG6" s="3"/>
      <c r="AH6" s="3"/>
      <c r="AI6" s="3"/>
      <c r="AJ6" s="3"/>
      <c r="AK6" s="3"/>
    </row>
    <row r="7" spans="1:37" ht="18" customHeight="1">
      <c r="A7" s="105" t="s">
        <v>117</v>
      </c>
      <c r="B7" s="101" t="s">
        <v>118</v>
      </c>
      <c r="C7" s="101" t="s">
        <v>122</v>
      </c>
      <c r="D7" s="101" t="s">
        <v>126</v>
      </c>
      <c r="E7" s="101" t="s">
        <v>127</v>
      </c>
      <c r="F7" s="109" t="s">
        <v>178</v>
      </c>
      <c r="G7" s="109" t="s">
        <v>179</v>
      </c>
      <c r="H7" s="109" t="s">
        <v>180</v>
      </c>
      <c r="I7" s="109" t="s">
        <v>181</v>
      </c>
      <c r="J7" s="109" t="s">
        <v>182</v>
      </c>
      <c r="K7" s="109" t="s">
        <v>183</v>
      </c>
      <c r="L7" s="109" t="s">
        <v>184</v>
      </c>
      <c r="M7" s="109" t="s">
        <v>185</v>
      </c>
      <c r="N7" s="109" t="s">
        <v>186</v>
      </c>
      <c r="O7" s="109" t="s">
        <v>187</v>
      </c>
      <c r="P7" s="109" t="s">
        <v>188</v>
      </c>
      <c r="Q7" s="109" t="s">
        <v>189</v>
      </c>
      <c r="R7" s="109" t="s">
        <v>190</v>
      </c>
      <c r="S7" s="109" t="s">
        <v>191</v>
      </c>
      <c r="T7" s="109" t="s">
        <v>192</v>
      </c>
      <c r="U7" s="109" t="s">
        <v>193</v>
      </c>
      <c r="V7" s="109" t="s">
        <v>194</v>
      </c>
      <c r="W7" s="109" t="s">
        <v>195</v>
      </c>
      <c r="X7" s="109" t="s">
        <v>196</v>
      </c>
      <c r="Y7" s="91"/>
      <c r="Z7" s="91"/>
      <c r="AA7" s="3"/>
      <c r="AB7" s="3"/>
      <c r="AC7" s="3"/>
      <c r="AD7" s="3"/>
      <c r="AE7" s="3"/>
      <c r="AF7" s="3"/>
      <c r="AG7" s="3"/>
      <c r="AH7" s="3"/>
      <c r="AI7" s="3"/>
      <c r="AJ7" s="3"/>
      <c r="AK7" s="3"/>
    </row>
    <row r="8" spans="1:37" ht="35.25"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16"/>
      <c r="AB8" s="16"/>
      <c r="AC8" s="16"/>
      <c r="AD8" s="16"/>
      <c r="AE8" s="16"/>
      <c r="AF8" s="16"/>
      <c r="AG8" s="16"/>
      <c r="AH8" s="16"/>
      <c r="AI8" s="16"/>
      <c r="AJ8" s="16"/>
      <c r="AK8" s="16"/>
    </row>
    <row r="9" spans="1:37" ht="16.5" customHeight="1">
      <c r="A9" s="98">
        <v>1</v>
      </c>
      <c r="B9" s="9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9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93"/>
      <c r="G9" s="93"/>
      <c r="H9" s="93"/>
      <c r="I9" s="93"/>
      <c r="J9" s="93"/>
      <c r="K9" s="93"/>
      <c r="L9" s="93"/>
      <c r="M9" s="93"/>
      <c r="N9" s="93"/>
      <c r="O9" s="93"/>
      <c r="P9" s="93"/>
      <c r="Q9" s="93"/>
      <c r="R9" s="93"/>
      <c r="S9" s="93"/>
      <c r="T9" s="93"/>
      <c r="U9" s="93"/>
      <c r="V9" s="93"/>
      <c r="W9" s="93"/>
      <c r="X9" s="93"/>
      <c r="Y9" s="93" t="str">
        <f>IF(OR(E9="",E9="No Aplica"),"",COUNTIF(F9:X11,"SI"))</f>
        <v/>
      </c>
      <c r="Z9" s="94"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7"/>
      <c r="AB9" s="17"/>
      <c r="AC9" s="17"/>
      <c r="AD9" s="17"/>
      <c r="AE9" s="17"/>
      <c r="AF9" s="17"/>
      <c r="AG9" s="17"/>
      <c r="AH9" s="17"/>
      <c r="AI9" s="17"/>
      <c r="AJ9" s="17"/>
      <c r="AK9" s="17"/>
    </row>
    <row r="10" spans="1:37"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3"/>
      <c r="AB10" s="3"/>
      <c r="AC10" s="3"/>
      <c r="AD10" s="3"/>
      <c r="AE10" s="3"/>
      <c r="AF10" s="3"/>
      <c r="AG10" s="3"/>
      <c r="AH10" s="3"/>
      <c r="AI10" s="3"/>
      <c r="AJ10" s="3"/>
      <c r="AK10" s="3"/>
    </row>
    <row r="11" spans="1:37" ht="16.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3"/>
      <c r="AB11" s="3"/>
      <c r="AC11" s="3"/>
      <c r="AD11" s="3"/>
      <c r="AE11" s="3"/>
      <c r="AF11" s="3"/>
      <c r="AG11" s="3"/>
      <c r="AH11" s="3"/>
      <c r="AI11" s="3"/>
      <c r="AJ11" s="3"/>
      <c r="AK11" s="3"/>
    </row>
    <row r="12" spans="1:37" ht="16.5" customHeight="1">
      <c r="A12" s="98">
        <v>2</v>
      </c>
      <c r="B12" s="9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9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93"/>
      <c r="G12" s="93"/>
      <c r="H12" s="93"/>
      <c r="I12" s="93"/>
      <c r="J12" s="93"/>
      <c r="K12" s="93"/>
      <c r="L12" s="93"/>
      <c r="M12" s="93"/>
      <c r="N12" s="93"/>
      <c r="O12" s="93"/>
      <c r="P12" s="93"/>
      <c r="Q12" s="93"/>
      <c r="R12" s="93"/>
      <c r="S12" s="93"/>
      <c r="T12" s="93"/>
      <c r="U12" s="93"/>
      <c r="V12" s="93"/>
      <c r="W12" s="93"/>
      <c r="X12" s="93"/>
      <c r="Y12" s="93" t="str">
        <f>IF(OR(E12="",E12="No Aplica"),"",COUNTIF(F12:X14,"SI"))</f>
        <v/>
      </c>
      <c r="Z12" s="94"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3"/>
      <c r="AB13" s="3"/>
      <c r="AC13" s="3"/>
      <c r="AD13" s="3"/>
      <c r="AE13" s="3"/>
      <c r="AF13" s="3"/>
      <c r="AG13" s="3"/>
      <c r="AH13" s="3"/>
      <c r="AI13" s="3"/>
      <c r="AJ13" s="3"/>
      <c r="AK13" s="3"/>
    </row>
    <row r="14" spans="1:37" ht="16.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3"/>
      <c r="AB14" s="3"/>
      <c r="AC14" s="3"/>
      <c r="AD14" s="3"/>
      <c r="AE14" s="3"/>
      <c r="AF14" s="3"/>
      <c r="AG14" s="3"/>
      <c r="AH14" s="3"/>
      <c r="AI14" s="3"/>
      <c r="AJ14" s="3"/>
      <c r="AK14" s="3"/>
    </row>
    <row r="15" spans="1:37" ht="16.5" customHeight="1">
      <c r="A15" s="98">
        <v>3</v>
      </c>
      <c r="B15" s="9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9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D15" s="9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E15" s="9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F15" s="93"/>
      <c r="G15" s="93"/>
      <c r="H15" s="93"/>
      <c r="I15" s="93"/>
      <c r="J15" s="93"/>
      <c r="K15" s="93"/>
      <c r="L15" s="93"/>
      <c r="M15" s="93"/>
      <c r="N15" s="93"/>
      <c r="O15" s="93"/>
      <c r="P15" s="93"/>
      <c r="Q15" s="93"/>
      <c r="R15" s="93"/>
      <c r="S15" s="93"/>
      <c r="T15" s="93"/>
      <c r="U15" s="93"/>
      <c r="V15" s="93"/>
      <c r="W15" s="93"/>
      <c r="X15" s="93"/>
      <c r="Y15" s="93" t="str">
        <f>IF(OR(E15="",E15="No Aplica"),"",COUNTIF(F15:X17,"SI"))</f>
        <v/>
      </c>
      <c r="Z15" s="94"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3"/>
      <c r="AB16" s="3"/>
      <c r="AC16" s="3"/>
      <c r="AD16" s="3"/>
      <c r="AE16" s="3"/>
      <c r="AF16" s="3"/>
      <c r="AG16" s="3"/>
      <c r="AH16" s="3"/>
      <c r="AI16" s="3"/>
      <c r="AJ16" s="3"/>
      <c r="AK16" s="3"/>
    </row>
    <row r="17" spans="1:37" ht="16.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3"/>
      <c r="AB17" s="3"/>
      <c r="AC17" s="3"/>
      <c r="AD17" s="3"/>
      <c r="AE17" s="3"/>
      <c r="AF17" s="3"/>
      <c r="AG17" s="3"/>
      <c r="AH17" s="3"/>
      <c r="AI17" s="3"/>
      <c r="AJ17" s="3"/>
      <c r="AK17" s="3"/>
    </row>
    <row r="18" spans="1:37" ht="16.5" customHeight="1">
      <c r="A18" s="98">
        <v>4</v>
      </c>
      <c r="B18" s="9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C18" s="9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D18" s="9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E18" s="9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F18" s="93"/>
      <c r="G18" s="93"/>
      <c r="H18" s="93"/>
      <c r="I18" s="93"/>
      <c r="J18" s="93"/>
      <c r="K18" s="93"/>
      <c r="L18" s="93"/>
      <c r="M18" s="93"/>
      <c r="N18" s="93"/>
      <c r="O18" s="93"/>
      <c r="P18" s="93"/>
      <c r="Q18" s="93"/>
      <c r="R18" s="93"/>
      <c r="S18" s="93"/>
      <c r="T18" s="93"/>
      <c r="U18" s="93"/>
      <c r="V18" s="93"/>
      <c r="W18" s="93"/>
      <c r="X18" s="93"/>
      <c r="Y18" s="93" t="str">
        <f>IF(OR(E18="",E18="No Aplica"),"",COUNTIF(F18:X20,"SI"))</f>
        <v/>
      </c>
      <c r="Z18" s="94"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3"/>
      <c r="AB19" s="3"/>
      <c r="AC19" s="3"/>
      <c r="AD19" s="3"/>
      <c r="AE19" s="3"/>
      <c r="AF19" s="3"/>
      <c r="AG19" s="3"/>
      <c r="AH19" s="3"/>
      <c r="AI19" s="3"/>
      <c r="AJ19" s="3"/>
      <c r="AK19" s="3"/>
    </row>
    <row r="20" spans="1:37" ht="16.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3"/>
      <c r="AB20" s="3"/>
      <c r="AC20" s="3"/>
      <c r="AD20" s="3"/>
      <c r="AE20" s="3"/>
      <c r="AF20" s="3"/>
      <c r="AG20" s="3"/>
      <c r="AH20" s="3"/>
      <c r="AI20" s="3"/>
      <c r="AJ20" s="3"/>
      <c r="AK20" s="3"/>
    </row>
    <row r="21" spans="1:37" ht="16.5" customHeight="1">
      <c r="A21" s="98">
        <v>5</v>
      </c>
      <c r="B21" s="9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C21" s="9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D21" s="9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E21" s="9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F21" s="93"/>
      <c r="G21" s="93"/>
      <c r="H21" s="93"/>
      <c r="I21" s="93"/>
      <c r="J21" s="93"/>
      <c r="K21" s="93"/>
      <c r="L21" s="93"/>
      <c r="M21" s="93"/>
      <c r="N21" s="93"/>
      <c r="O21" s="93"/>
      <c r="P21" s="93"/>
      <c r="Q21" s="93"/>
      <c r="R21" s="93"/>
      <c r="S21" s="93"/>
      <c r="T21" s="93"/>
      <c r="U21" s="93"/>
      <c r="V21" s="93"/>
      <c r="W21" s="93"/>
      <c r="X21" s="93"/>
      <c r="Y21" s="93" t="str">
        <f>IF(OR(E21="",E21="No Aplica"),"",COUNTIF(F21:X23,"SI"))</f>
        <v/>
      </c>
      <c r="Z21" s="94"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3"/>
      <c r="AB22" s="3"/>
      <c r="AC22" s="3"/>
      <c r="AD22" s="3"/>
      <c r="AE22" s="3"/>
      <c r="AF22" s="3"/>
      <c r="AG22" s="3"/>
      <c r="AH22" s="3"/>
      <c r="AI22" s="3"/>
      <c r="AJ22" s="3"/>
      <c r="AK22" s="3"/>
    </row>
    <row r="23" spans="1:37" ht="16.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3"/>
      <c r="AB23" s="3"/>
      <c r="AC23" s="3"/>
      <c r="AD23" s="3"/>
      <c r="AE23" s="3"/>
      <c r="AF23" s="3"/>
      <c r="AG23" s="3"/>
      <c r="AH23" s="3"/>
      <c r="AI23" s="3"/>
      <c r="AJ23" s="3"/>
      <c r="AK23" s="3"/>
    </row>
    <row r="24" spans="1:37" ht="16.5" customHeight="1">
      <c r="A24" s="98">
        <v>6</v>
      </c>
      <c r="B24" s="9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C24" s="9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D24" s="9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E24" s="9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F24" s="93"/>
      <c r="G24" s="93"/>
      <c r="H24" s="93"/>
      <c r="I24" s="93"/>
      <c r="J24" s="93"/>
      <c r="K24" s="93"/>
      <c r="L24" s="93"/>
      <c r="M24" s="93"/>
      <c r="N24" s="93"/>
      <c r="O24" s="93"/>
      <c r="P24" s="93"/>
      <c r="Q24" s="93"/>
      <c r="R24" s="93"/>
      <c r="S24" s="93"/>
      <c r="T24" s="93"/>
      <c r="U24" s="93"/>
      <c r="V24" s="93"/>
      <c r="W24" s="93"/>
      <c r="X24" s="93"/>
      <c r="Y24" s="93" t="str">
        <f>IF(OR(E24="",E24="No Aplica"),"",COUNTIF(F24:X26,"SI"))</f>
        <v/>
      </c>
      <c r="Z24" s="94"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3"/>
      <c r="AB25" s="3"/>
      <c r="AC25" s="3"/>
      <c r="AD25" s="3"/>
      <c r="AE25" s="3"/>
      <c r="AF25" s="3"/>
      <c r="AG25" s="3"/>
      <c r="AH25" s="3"/>
      <c r="AI25" s="3"/>
      <c r="AJ25" s="3"/>
      <c r="AK25" s="3"/>
    </row>
    <row r="26" spans="1:37" ht="16.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3"/>
      <c r="AB26" s="3"/>
      <c r="AC26" s="3"/>
      <c r="AD26" s="3"/>
      <c r="AE26" s="3"/>
      <c r="AF26" s="3"/>
      <c r="AG26" s="3"/>
      <c r="AH26" s="3"/>
      <c r="AI26" s="3"/>
      <c r="AJ26" s="3"/>
      <c r="AK26" s="3"/>
    </row>
    <row r="27" spans="1:37" ht="16.5" customHeight="1">
      <c r="A27" s="98">
        <v>7</v>
      </c>
      <c r="B27" s="9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9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9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9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93"/>
      <c r="G27" s="93"/>
      <c r="H27" s="93"/>
      <c r="I27" s="93"/>
      <c r="J27" s="93"/>
      <c r="K27" s="93"/>
      <c r="L27" s="93"/>
      <c r="M27" s="93"/>
      <c r="N27" s="93"/>
      <c r="O27" s="93"/>
      <c r="P27" s="93"/>
      <c r="Q27" s="93"/>
      <c r="R27" s="93"/>
      <c r="S27" s="93"/>
      <c r="T27" s="93"/>
      <c r="U27" s="93"/>
      <c r="V27" s="93"/>
      <c r="W27" s="93"/>
      <c r="X27" s="93"/>
      <c r="Y27" s="93" t="str">
        <f>IF(OR(E27="",E27="No Aplica"),"",COUNTIF(F27:X29,"SI"))</f>
        <v/>
      </c>
      <c r="Z27" s="94"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row>
    <row r="29" spans="1:37" ht="16.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3"/>
      <c r="AB29" s="3"/>
      <c r="AC29" s="3"/>
      <c r="AD29" s="3"/>
      <c r="AE29" s="3"/>
      <c r="AF29" s="3"/>
      <c r="AG29" s="3"/>
      <c r="AH29" s="3"/>
      <c r="AI29" s="3"/>
      <c r="AJ29" s="3"/>
      <c r="AK29" s="3"/>
    </row>
    <row r="30" spans="1:37" ht="16.5" customHeight="1">
      <c r="A30" s="98">
        <v>8</v>
      </c>
      <c r="B30" s="9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9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93"/>
      <c r="G30" s="93"/>
      <c r="H30" s="93"/>
      <c r="I30" s="93"/>
      <c r="J30" s="93"/>
      <c r="K30" s="93"/>
      <c r="L30" s="93"/>
      <c r="M30" s="93"/>
      <c r="N30" s="93"/>
      <c r="O30" s="93"/>
      <c r="P30" s="93"/>
      <c r="Q30" s="93"/>
      <c r="R30" s="93"/>
      <c r="S30" s="93"/>
      <c r="T30" s="93"/>
      <c r="U30" s="93"/>
      <c r="V30" s="93"/>
      <c r="W30" s="93"/>
      <c r="X30" s="93"/>
      <c r="Y30" s="93" t="str">
        <f>IF(OR(E30="",E30="No Aplica"),"",COUNTIF(F30:X32,"SI"))</f>
        <v/>
      </c>
      <c r="Z30" s="94"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
      <c r="AB31" s="3"/>
      <c r="AC31" s="3"/>
      <c r="AD31" s="3"/>
      <c r="AE31" s="3"/>
      <c r="AF31" s="3"/>
      <c r="AG31" s="3"/>
      <c r="AH31" s="3"/>
      <c r="AI31" s="3"/>
      <c r="AJ31" s="3"/>
      <c r="AK31" s="3"/>
    </row>
    <row r="32" spans="1:37" ht="16.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3"/>
      <c r="AB32" s="3"/>
      <c r="AC32" s="3"/>
      <c r="AD32" s="3"/>
      <c r="AE32" s="3"/>
      <c r="AF32" s="3"/>
      <c r="AG32" s="3"/>
      <c r="AH32" s="3"/>
      <c r="AI32" s="3"/>
      <c r="AJ32" s="3"/>
      <c r="AK32" s="3"/>
    </row>
    <row r="33" spans="1:37" ht="16.5" customHeight="1">
      <c r="A33" s="98">
        <v>9</v>
      </c>
      <c r="B33" s="9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9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93"/>
      <c r="G33" s="93"/>
      <c r="H33" s="93"/>
      <c r="I33" s="93"/>
      <c r="J33" s="93"/>
      <c r="K33" s="93"/>
      <c r="L33" s="93"/>
      <c r="M33" s="93"/>
      <c r="N33" s="93"/>
      <c r="O33" s="93"/>
      <c r="P33" s="93"/>
      <c r="Q33" s="93"/>
      <c r="R33" s="93"/>
      <c r="S33" s="93"/>
      <c r="T33" s="93"/>
      <c r="U33" s="93"/>
      <c r="V33" s="93"/>
      <c r="W33" s="93"/>
      <c r="X33" s="93"/>
      <c r="Y33" s="93" t="str">
        <f>IF(OR(E33="",E33="No Aplica"),"",COUNTIF(F33:X35,"SI"))</f>
        <v/>
      </c>
      <c r="Z33" s="94"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row>
    <row r="35" spans="1:37" ht="16.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3"/>
      <c r="AB35" s="3"/>
      <c r="AC35" s="3"/>
      <c r="AD35" s="3"/>
      <c r="AE35" s="3"/>
      <c r="AF35" s="3"/>
      <c r="AG35" s="3"/>
      <c r="AH35" s="3"/>
      <c r="AI35" s="3"/>
      <c r="AJ35" s="3"/>
      <c r="AK35" s="3"/>
    </row>
    <row r="36" spans="1:37" ht="16.5" customHeight="1">
      <c r="A36" s="98">
        <v>10</v>
      </c>
      <c r="B36" s="9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9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93"/>
      <c r="G36" s="93"/>
      <c r="H36" s="93"/>
      <c r="I36" s="93"/>
      <c r="J36" s="93"/>
      <c r="K36" s="93"/>
      <c r="L36" s="93"/>
      <c r="M36" s="93"/>
      <c r="N36" s="93"/>
      <c r="O36" s="93"/>
      <c r="P36" s="93"/>
      <c r="Q36" s="93"/>
      <c r="R36" s="93"/>
      <c r="S36" s="93"/>
      <c r="T36" s="93"/>
      <c r="U36" s="93"/>
      <c r="V36" s="93"/>
      <c r="W36" s="93"/>
      <c r="X36" s="93"/>
      <c r="Y36" s="93" t="str">
        <f>IF(OR(E36="",E36="No Aplica"),"",COUNTIF(F36:X38,"SI"))</f>
        <v/>
      </c>
      <c r="Z36" s="94"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2"/>
      <c r="AB37" s="2"/>
      <c r="AC37" s="2"/>
      <c r="AD37" s="2"/>
      <c r="AE37" s="2"/>
      <c r="AF37" s="2"/>
      <c r="AG37" s="2"/>
      <c r="AH37" s="2"/>
      <c r="AI37" s="2"/>
      <c r="AJ37" s="2"/>
      <c r="AK37" s="2"/>
    </row>
    <row r="38" spans="1:37" ht="16.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2"/>
      <c r="AB38" s="2"/>
      <c r="AC38" s="2"/>
      <c r="AD38" s="2"/>
      <c r="AE38" s="2"/>
      <c r="AF38" s="2"/>
      <c r="AG38" s="2"/>
      <c r="AH38" s="2"/>
      <c r="AI38" s="2"/>
      <c r="AJ38" s="2"/>
      <c r="AK38" s="2"/>
    </row>
    <row r="39" spans="1:37" ht="16.5" customHeight="1">
      <c r="A39" s="98">
        <v>11</v>
      </c>
      <c r="B39" s="9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9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93"/>
      <c r="G39" s="93"/>
      <c r="H39" s="93"/>
      <c r="I39" s="93"/>
      <c r="J39" s="93"/>
      <c r="K39" s="93"/>
      <c r="L39" s="93"/>
      <c r="M39" s="93"/>
      <c r="N39" s="93"/>
      <c r="O39" s="93"/>
      <c r="P39" s="93"/>
      <c r="Q39" s="93"/>
      <c r="R39" s="93"/>
      <c r="S39" s="93"/>
      <c r="T39" s="93"/>
      <c r="U39" s="93"/>
      <c r="V39" s="93"/>
      <c r="W39" s="93"/>
      <c r="X39" s="93"/>
      <c r="Y39" s="93" t="str">
        <f>IF(OR(E39="",E39="No Aplica"),"",COUNTIF(F39:X41,"SI"))</f>
        <v/>
      </c>
      <c r="Z39" s="94"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2"/>
      <c r="AB40" s="2"/>
      <c r="AC40" s="2"/>
      <c r="AD40" s="2"/>
      <c r="AE40" s="2"/>
      <c r="AF40" s="2"/>
      <c r="AG40" s="2"/>
      <c r="AH40" s="2"/>
      <c r="AI40" s="2"/>
      <c r="AJ40" s="2"/>
      <c r="AK40" s="2"/>
    </row>
    <row r="41" spans="1:37" ht="16.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2"/>
      <c r="AB41" s="2"/>
      <c r="AC41" s="2"/>
      <c r="AD41" s="2"/>
      <c r="AE41" s="2"/>
      <c r="AF41" s="2"/>
      <c r="AG41" s="2"/>
      <c r="AH41" s="2"/>
      <c r="AI41" s="2"/>
      <c r="AJ41" s="2"/>
      <c r="AK41" s="2"/>
    </row>
    <row r="42" spans="1:37" ht="16.5" customHeight="1">
      <c r="A42" s="98">
        <v>12</v>
      </c>
      <c r="B42" s="9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9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93"/>
      <c r="G42" s="93"/>
      <c r="H42" s="93"/>
      <c r="I42" s="93"/>
      <c r="J42" s="93"/>
      <c r="K42" s="93"/>
      <c r="L42" s="93"/>
      <c r="M42" s="93"/>
      <c r="N42" s="93"/>
      <c r="O42" s="93"/>
      <c r="P42" s="93"/>
      <c r="Q42" s="93"/>
      <c r="R42" s="93"/>
      <c r="S42" s="93"/>
      <c r="T42" s="93"/>
      <c r="U42" s="93"/>
      <c r="V42" s="93"/>
      <c r="W42" s="93"/>
      <c r="X42" s="93"/>
      <c r="Y42" s="93" t="str">
        <f>IF(OR(E42="",E42="No Aplica"),"",COUNTIF(F42:X44,"SI"))</f>
        <v/>
      </c>
      <c r="Z42" s="94"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2"/>
      <c r="AB43" s="2"/>
      <c r="AC43" s="2"/>
      <c r="AD43" s="2"/>
      <c r="AE43" s="2"/>
      <c r="AF43" s="2"/>
      <c r="AG43" s="2"/>
      <c r="AH43" s="2"/>
      <c r="AI43" s="2"/>
      <c r="AJ43" s="2"/>
      <c r="AK43" s="2"/>
    </row>
    <row r="44" spans="1:37" ht="16.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2"/>
      <c r="AB44" s="2"/>
      <c r="AC44" s="2"/>
      <c r="AD44" s="2"/>
      <c r="AE44" s="2"/>
      <c r="AF44" s="2"/>
      <c r="AG44" s="2"/>
      <c r="AH44" s="2"/>
      <c r="AI44" s="2"/>
      <c r="AJ44" s="2"/>
      <c r="AK44" s="2"/>
    </row>
    <row r="45" spans="1:37" ht="16.5" customHeight="1">
      <c r="A45" s="98">
        <v>13</v>
      </c>
      <c r="B45" s="9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9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93"/>
      <c r="G45" s="93"/>
      <c r="H45" s="93"/>
      <c r="I45" s="93"/>
      <c r="J45" s="93"/>
      <c r="K45" s="93"/>
      <c r="L45" s="93"/>
      <c r="M45" s="93"/>
      <c r="N45" s="93"/>
      <c r="O45" s="93"/>
      <c r="P45" s="93"/>
      <c r="Q45" s="93"/>
      <c r="R45" s="93"/>
      <c r="S45" s="93"/>
      <c r="T45" s="93"/>
      <c r="U45" s="93"/>
      <c r="V45" s="93"/>
      <c r="W45" s="93"/>
      <c r="X45" s="93"/>
      <c r="Y45" s="93" t="str">
        <f>IF(OR(E45="",E45="No Aplica"),"",COUNTIF(F45:X47,"SI"))</f>
        <v/>
      </c>
      <c r="Z45" s="94"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2"/>
      <c r="AB46" s="2"/>
      <c r="AC46" s="2"/>
      <c r="AD46" s="2"/>
      <c r="AE46" s="2"/>
      <c r="AF46" s="2"/>
      <c r="AG46" s="2"/>
      <c r="AH46" s="2"/>
      <c r="AI46" s="2"/>
      <c r="AJ46" s="2"/>
      <c r="AK46" s="2"/>
    </row>
    <row r="47" spans="1:37" ht="16.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2"/>
      <c r="AB47" s="2"/>
      <c r="AC47" s="2"/>
      <c r="AD47" s="2"/>
      <c r="AE47" s="2"/>
      <c r="AF47" s="2"/>
      <c r="AG47" s="2"/>
      <c r="AH47" s="2"/>
      <c r="AI47" s="2"/>
      <c r="AJ47" s="2"/>
      <c r="AK47" s="2"/>
    </row>
    <row r="48" spans="1:37" ht="16.5" customHeight="1">
      <c r="A48" s="98">
        <v>14</v>
      </c>
      <c r="B48" s="9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9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93"/>
      <c r="G48" s="93"/>
      <c r="H48" s="93"/>
      <c r="I48" s="93"/>
      <c r="J48" s="93"/>
      <c r="K48" s="93"/>
      <c r="L48" s="93"/>
      <c r="M48" s="93"/>
      <c r="N48" s="93"/>
      <c r="O48" s="93"/>
      <c r="P48" s="93"/>
      <c r="Q48" s="93"/>
      <c r="R48" s="93"/>
      <c r="S48" s="93"/>
      <c r="T48" s="93"/>
      <c r="U48" s="93"/>
      <c r="V48" s="93"/>
      <c r="W48" s="93"/>
      <c r="X48" s="93"/>
      <c r="Y48" s="93" t="str">
        <f>IF(OR(E48="",E48="No Aplica"),"",COUNTIF(F48:X50,"SI"))</f>
        <v/>
      </c>
      <c r="Z48" s="94"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2"/>
      <c r="AB49" s="2"/>
      <c r="AC49" s="2"/>
      <c r="AD49" s="2"/>
      <c r="AE49" s="2"/>
      <c r="AF49" s="2"/>
      <c r="AG49" s="2"/>
      <c r="AH49" s="2"/>
      <c r="AI49" s="2"/>
      <c r="AJ49" s="2"/>
      <c r="AK49" s="2"/>
    </row>
    <row r="50" spans="1:37" ht="16.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2"/>
      <c r="AB50" s="2"/>
      <c r="AC50" s="2"/>
      <c r="AD50" s="2"/>
      <c r="AE50" s="2"/>
      <c r="AF50" s="2"/>
      <c r="AG50" s="2"/>
      <c r="AH50" s="2"/>
      <c r="AI50" s="2"/>
      <c r="AJ50" s="2"/>
      <c r="AK50" s="2"/>
    </row>
    <row r="51" spans="1:37" ht="16.5" customHeight="1">
      <c r="A51" s="98">
        <v>15</v>
      </c>
      <c r="B51" s="9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9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93"/>
      <c r="G51" s="93"/>
      <c r="H51" s="93"/>
      <c r="I51" s="93"/>
      <c r="J51" s="93"/>
      <c r="K51" s="93"/>
      <c r="L51" s="93"/>
      <c r="M51" s="93"/>
      <c r="N51" s="93"/>
      <c r="O51" s="93"/>
      <c r="P51" s="93"/>
      <c r="Q51" s="93"/>
      <c r="R51" s="93"/>
      <c r="S51" s="93"/>
      <c r="T51" s="93"/>
      <c r="U51" s="93"/>
      <c r="V51" s="93"/>
      <c r="W51" s="93"/>
      <c r="X51" s="93"/>
      <c r="Y51" s="93" t="str">
        <f>IF(OR(E51="",E51="No Aplica"),"",COUNTIF(F51:X53,"SI"))</f>
        <v/>
      </c>
      <c r="Z51" s="94"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2"/>
      <c r="AB52" s="2"/>
      <c r="AC52" s="2"/>
      <c r="AD52" s="2"/>
      <c r="AE52" s="2"/>
      <c r="AF52" s="2"/>
      <c r="AG52" s="2"/>
      <c r="AH52" s="2"/>
      <c r="AI52" s="2"/>
      <c r="AJ52" s="2"/>
      <c r="AK52" s="2"/>
    </row>
    <row r="53" spans="1:37" ht="16.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2"/>
      <c r="AB53" s="2"/>
      <c r="AC53" s="2"/>
      <c r="AD53" s="2"/>
      <c r="AE53" s="2"/>
      <c r="AF53" s="2"/>
      <c r="AG53" s="2"/>
      <c r="AH53" s="2"/>
      <c r="AI53" s="2"/>
      <c r="AJ53" s="2"/>
      <c r="AK53" s="2"/>
    </row>
    <row r="54" spans="1:37" ht="16.5" customHeight="1">
      <c r="A54" s="98">
        <v>16</v>
      </c>
      <c r="B54" s="9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9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93"/>
      <c r="G54" s="93"/>
      <c r="H54" s="93"/>
      <c r="I54" s="93"/>
      <c r="J54" s="93"/>
      <c r="K54" s="93"/>
      <c r="L54" s="93"/>
      <c r="M54" s="93"/>
      <c r="N54" s="93"/>
      <c r="O54" s="93"/>
      <c r="P54" s="93"/>
      <c r="Q54" s="93"/>
      <c r="R54" s="93"/>
      <c r="S54" s="93"/>
      <c r="T54" s="93"/>
      <c r="U54" s="93"/>
      <c r="V54" s="93"/>
      <c r="W54" s="93"/>
      <c r="X54" s="93"/>
      <c r="Y54" s="93" t="str">
        <f>IF(OR(E54="",E54="No Aplica"),"",COUNTIF(F54:X56,"SI"))</f>
        <v/>
      </c>
      <c r="Z54" s="94"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2"/>
      <c r="AB55" s="2"/>
      <c r="AC55" s="2"/>
      <c r="AD55" s="2"/>
      <c r="AE55" s="2"/>
      <c r="AF55" s="2"/>
      <c r="AG55" s="2"/>
      <c r="AH55" s="2"/>
      <c r="AI55" s="2"/>
      <c r="AJ55" s="2"/>
      <c r="AK55" s="2"/>
    </row>
    <row r="56" spans="1:37" ht="16.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2"/>
      <c r="AB56" s="2"/>
      <c r="AC56" s="2"/>
      <c r="AD56" s="2"/>
      <c r="AE56" s="2"/>
      <c r="AF56" s="2"/>
      <c r="AG56" s="2"/>
      <c r="AH56" s="2"/>
      <c r="AI56" s="2"/>
      <c r="AJ56" s="2"/>
      <c r="AK56" s="2"/>
    </row>
    <row r="57" spans="1:37" ht="16.5" customHeight="1">
      <c r="A57" s="98">
        <v>17</v>
      </c>
      <c r="B57" s="9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9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93"/>
      <c r="G57" s="93"/>
      <c r="H57" s="93"/>
      <c r="I57" s="93"/>
      <c r="J57" s="93"/>
      <c r="K57" s="93"/>
      <c r="L57" s="93"/>
      <c r="M57" s="93"/>
      <c r="N57" s="93"/>
      <c r="O57" s="93"/>
      <c r="P57" s="93"/>
      <c r="Q57" s="93"/>
      <c r="R57" s="93"/>
      <c r="S57" s="93"/>
      <c r="T57" s="93"/>
      <c r="U57" s="93"/>
      <c r="V57" s="93"/>
      <c r="W57" s="93"/>
      <c r="X57" s="93"/>
      <c r="Y57" s="93" t="str">
        <f>IF(OR(E57="",E57="No Aplica"),"",COUNTIF(F57:X59,"SI"))</f>
        <v/>
      </c>
      <c r="Z57" s="94"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2"/>
      <c r="AB58" s="2"/>
      <c r="AC58" s="2"/>
      <c r="AD58" s="2"/>
      <c r="AE58" s="2"/>
      <c r="AF58" s="2"/>
      <c r="AG58" s="2"/>
      <c r="AH58" s="2"/>
      <c r="AI58" s="2"/>
      <c r="AJ58" s="2"/>
      <c r="AK58" s="2"/>
    </row>
    <row r="59" spans="1:37" ht="16.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2"/>
      <c r="AB59" s="2"/>
      <c r="AC59" s="2"/>
      <c r="AD59" s="2"/>
      <c r="AE59" s="2"/>
      <c r="AF59" s="2"/>
      <c r="AG59" s="2"/>
      <c r="AH59" s="2"/>
      <c r="AI59" s="2"/>
      <c r="AJ59" s="2"/>
      <c r="AK59" s="2"/>
    </row>
    <row r="60" spans="1:37" ht="16.5" customHeight="1">
      <c r="A60" s="98">
        <v>18</v>
      </c>
      <c r="B60" s="9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9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93"/>
      <c r="G60" s="93"/>
      <c r="H60" s="93"/>
      <c r="I60" s="93"/>
      <c r="J60" s="93"/>
      <c r="K60" s="93"/>
      <c r="L60" s="93"/>
      <c r="M60" s="93"/>
      <c r="N60" s="93"/>
      <c r="O60" s="93"/>
      <c r="P60" s="93"/>
      <c r="Q60" s="93"/>
      <c r="R60" s="93"/>
      <c r="S60" s="93"/>
      <c r="T60" s="93"/>
      <c r="U60" s="93"/>
      <c r="V60" s="93"/>
      <c r="W60" s="93"/>
      <c r="X60" s="93"/>
      <c r="Y60" s="93" t="str">
        <f>IF(OR(E60="",E60="No Aplica"),"",COUNTIF(F60:X62,"SI"))</f>
        <v/>
      </c>
      <c r="Z60" s="94"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2"/>
      <c r="AB61" s="2"/>
      <c r="AC61" s="2"/>
      <c r="AD61" s="2"/>
      <c r="AE61" s="2"/>
      <c r="AF61" s="2"/>
      <c r="AG61" s="2"/>
      <c r="AH61" s="2"/>
      <c r="AI61" s="2"/>
      <c r="AJ61" s="2"/>
      <c r="AK61" s="2"/>
    </row>
    <row r="62" spans="1:37" ht="16.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2"/>
      <c r="AB62" s="2"/>
      <c r="AC62" s="2"/>
      <c r="AD62" s="2"/>
      <c r="AE62" s="2"/>
      <c r="AF62" s="2"/>
      <c r="AG62" s="2"/>
      <c r="AH62" s="2"/>
      <c r="AI62" s="2"/>
      <c r="AJ62" s="2"/>
      <c r="AK62" s="2"/>
    </row>
    <row r="63" spans="1:37" ht="16.5" customHeight="1">
      <c r="A63" s="98">
        <v>19</v>
      </c>
      <c r="B63" s="9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9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93"/>
      <c r="G63" s="93"/>
      <c r="H63" s="93"/>
      <c r="I63" s="93"/>
      <c r="J63" s="93"/>
      <c r="K63" s="93"/>
      <c r="L63" s="93"/>
      <c r="M63" s="93"/>
      <c r="N63" s="93"/>
      <c r="O63" s="93"/>
      <c r="P63" s="93"/>
      <c r="Q63" s="93"/>
      <c r="R63" s="93"/>
      <c r="S63" s="93"/>
      <c r="T63" s="93"/>
      <c r="U63" s="93"/>
      <c r="V63" s="93"/>
      <c r="W63" s="93"/>
      <c r="X63" s="93"/>
      <c r="Y63" s="93" t="str">
        <f>IF(OR(E63="",E63="No Aplica"),"",COUNTIF(F63:X65,"SI"))</f>
        <v/>
      </c>
      <c r="Z63" s="94"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2"/>
      <c r="AB64" s="2"/>
      <c r="AC64" s="2"/>
      <c r="AD64" s="2"/>
      <c r="AE64" s="2"/>
      <c r="AF64" s="2"/>
      <c r="AG64" s="2"/>
      <c r="AH64" s="2"/>
      <c r="AI64" s="2"/>
      <c r="AJ64" s="2"/>
      <c r="AK64" s="2"/>
    </row>
    <row r="65" spans="1:37" ht="16.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2"/>
      <c r="AB65" s="2"/>
      <c r="AC65" s="2"/>
      <c r="AD65" s="2"/>
      <c r="AE65" s="2"/>
      <c r="AF65" s="2"/>
      <c r="AG65" s="2"/>
      <c r="AH65" s="2"/>
      <c r="AI65" s="2"/>
      <c r="AJ65" s="2"/>
      <c r="AK65" s="2"/>
    </row>
    <row r="66" spans="1:37" ht="16.5" customHeight="1">
      <c r="A66" s="98">
        <v>20</v>
      </c>
      <c r="B66" s="9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9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93"/>
      <c r="G66" s="93"/>
      <c r="H66" s="93"/>
      <c r="I66" s="93"/>
      <c r="J66" s="93"/>
      <c r="K66" s="93"/>
      <c r="L66" s="93"/>
      <c r="M66" s="93"/>
      <c r="N66" s="93"/>
      <c r="O66" s="93"/>
      <c r="P66" s="93"/>
      <c r="Q66" s="93"/>
      <c r="R66" s="93"/>
      <c r="S66" s="93"/>
      <c r="T66" s="93"/>
      <c r="U66" s="93"/>
      <c r="V66" s="93"/>
      <c r="W66" s="93"/>
      <c r="X66" s="93"/>
      <c r="Y66" s="93" t="str">
        <f>IF(OR(E66="",E66="No Aplica"),"",COUNTIF(F66:X68,"SI"))</f>
        <v/>
      </c>
      <c r="Z66" s="94"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row>
    <row r="68" spans="1:37" ht="16.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5.75" customHeight="1"/>
    <row r="268" spans="1:37" ht="15.75" customHeight="1"/>
    <row r="269" spans="1:37" ht="15.75" customHeight="1"/>
    <row r="270" spans="1:37" ht="15.75" customHeight="1"/>
    <row r="271" spans="1:37" ht="15.75" customHeight="1"/>
    <row r="272" spans="1:3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E11 Y9:Y11">
    <cfRule type="expression" dxfId="265" priority="1">
      <formula>IF($E9="No aplica",1,0)</formula>
    </cfRule>
  </conditionalFormatting>
  <conditionalFormatting sqref="Z9">
    <cfRule type="cellIs" dxfId="264" priority="2" operator="equal">
      <formula>"Catastrófico"</formula>
    </cfRule>
  </conditionalFormatting>
  <conditionalFormatting sqref="Z9">
    <cfRule type="cellIs" dxfId="263" priority="3" operator="equal">
      <formula>"Mayor"</formula>
    </cfRule>
  </conditionalFormatting>
  <conditionalFormatting sqref="Z9">
    <cfRule type="cellIs" dxfId="262" priority="4" operator="equal">
      <formula>"Moderado"</formula>
    </cfRule>
  </conditionalFormatting>
  <conditionalFormatting sqref="Z9">
    <cfRule type="cellIs" dxfId="261" priority="5" operator="equal">
      <formula>"Menor"</formula>
    </cfRule>
  </conditionalFormatting>
  <conditionalFormatting sqref="Z9">
    <cfRule type="cellIs" dxfId="260" priority="6" operator="equal">
      <formula>"Leve"</formula>
    </cfRule>
  </conditionalFormatting>
  <conditionalFormatting sqref="Z9:Z11">
    <cfRule type="expression" dxfId="259" priority="7">
      <formula>IF($E9="No aplica",1,0)</formula>
    </cfRule>
  </conditionalFormatting>
  <conditionalFormatting sqref="B12:B68 D12:E14 D15:X68">
    <cfRule type="expression" dxfId="258" priority="8">
      <formula>IF($E12="No aplica",1,0)</formula>
    </cfRule>
  </conditionalFormatting>
  <conditionalFormatting sqref="C9:C11">
    <cfRule type="expression" dxfId="257" priority="9">
      <formula>IF($E9="No aplica",1,0)</formula>
    </cfRule>
  </conditionalFormatting>
  <conditionalFormatting sqref="C12:C14">
    <cfRule type="expression" dxfId="256" priority="10">
      <formula>IF($E12="No aplica",1,0)</formula>
    </cfRule>
  </conditionalFormatting>
  <conditionalFormatting sqref="C15:C68">
    <cfRule type="expression" dxfId="255" priority="11">
      <formula>IF($E15="No aplica",1,0)</formula>
    </cfRule>
  </conditionalFormatting>
  <conditionalFormatting sqref="Y12:Y68">
    <cfRule type="expression" dxfId="254" priority="12">
      <formula>IF($E12="No aplica",1,0)</formula>
    </cfRule>
  </conditionalFormatting>
  <conditionalFormatting sqref="Z12 Z15 Z18 Z21 Z24 Z27 Z30 Z33 Z36 Z39 Z42 Z45 Z48 Z51 Z54 Z57 Z60 Z63 Z66">
    <cfRule type="cellIs" dxfId="253" priority="13" operator="equal">
      <formula>"Catastrófico"</formula>
    </cfRule>
  </conditionalFormatting>
  <conditionalFormatting sqref="Z12 Z15 Z18 Z21 Z24 Z27 Z30 Z33 Z36 Z39 Z42 Z45 Z48 Z51 Z54 Z57 Z60 Z63 Z66">
    <cfRule type="cellIs" dxfId="252" priority="14" operator="equal">
      <formula>"Mayor"</formula>
    </cfRule>
  </conditionalFormatting>
  <conditionalFormatting sqref="Z12 Z15 Z18 Z21 Z24 Z27 Z30 Z33 Z36 Z39 Z42 Z45 Z48 Z51 Z54 Z57 Z60 Z63 Z66">
    <cfRule type="cellIs" dxfId="251" priority="15" operator="equal">
      <formula>"Moderado"</formula>
    </cfRule>
  </conditionalFormatting>
  <conditionalFormatting sqref="Z12 Z15 Z18 Z21 Z24 Z27 Z30 Z33 Z36 Z39 Z42 Z45 Z48 Z51 Z54 Z57 Z60 Z63 Z66">
    <cfRule type="cellIs" dxfId="250" priority="16" operator="equal">
      <formula>"Menor"</formula>
    </cfRule>
  </conditionalFormatting>
  <conditionalFormatting sqref="Z12 Z15 Z18 Z21 Z24 Z27 Z30 Z33 Z36 Z39 Z42 Z45 Z48 Z51 Z54 Z57 Z60 Z63 Z66">
    <cfRule type="cellIs" dxfId="249" priority="17" operator="equal">
      <formula>"Leve"</formula>
    </cfRule>
  </conditionalFormatting>
  <conditionalFormatting sqref="Z12:Z68">
    <cfRule type="expression" dxfId="248" priority="18">
      <formula>IF($E12="No aplica",1,0)</formula>
    </cfRule>
  </conditionalFormatting>
  <conditionalFormatting sqref="F9:X11">
    <cfRule type="expression" dxfId="247" priority="19">
      <formula>IF($E9="No aplica",1,0)</formula>
    </cfRule>
  </conditionalFormatting>
  <conditionalFormatting sqref="F12:X14">
    <cfRule type="expression" dxfId="246" priority="20">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I12" sqref="I12:I14"/>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11"/>
      <c r="B1" s="71"/>
      <c r="C1" s="76" t="s">
        <v>0</v>
      </c>
      <c r="D1" s="77"/>
      <c r="E1" s="77"/>
      <c r="F1" s="77"/>
      <c r="G1" s="77"/>
      <c r="H1" s="77"/>
      <c r="I1" s="77"/>
      <c r="J1" s="71"/>
      <c r="K1" s="110" t="s">
        <v>197</v>
      </c>
      <c r="L1" s="63"/>
      <c r="M1" s="3"/>
      <c r="N1" s="3"/>
      <c r="O1" s="3"/>
      <c r="P1" s="3"/>
      <c r="Q1" s="4"/>
      <c r="R1" s="4"/>
      <c r="S1" s="4"/>
      <c r="T1" s="4"/>
      <c r="U1" s="4"/>
      <c r="V1" s="4"/>
      <c r="W1" s="4"/>
      <c r="X1" s="4"/>
      <c r="Y1" s="4"/>
      <c r="Z1" s="4"/>
    </row>
    <row r="2" spans="1:26" ht="15.75" customHeight="1">
      <c r="A2" s="72"/>
      <c r="B2" s="73"/>
      <c r="C2" s="72"/>
      <c r="D2" s="78"/>
      <c r="E2" s="78"/>
      <c r="F2" s="78"/>
      <c r="G2" s="78"/>
      <c r="H2" s="78"/>
      <c r="I2" s="78"/>
      <c r="J2" s="73"/>
      <c r="K2" s="110" t="s">
        <v>198</v>
      </c>
      <c r="L2" s="63"/>
      <c r="M2" s="3"/>
      <c r="N2" s="3"/>
      <c r="O2" s="3"/>
      <c r="P2" s="3"/>
      <c r="Q2" s="4"/>
      <c r="R2" s="4"/>
      <c r="S2" s="4"/>
      <c r="T2" s="4"/>
      <c r="U2" s="4"/>
      <c r="V2" s="4"/>
      <c r="W2" s="4"/>
      <c r="X2" s="4"/>
      <c r="Y2" s="4"/>
      <c r="Z2" s="4"/>
    </row>
    <row r="3" spans="1:26" ht="15.75" customHeight="1">
      <c r="A3" s="72"/>
      <c r="B3" s="73"/>
      <c r="C3" s="72"/>
      <c r="D3" s="78"/>
      <c r="E3" s="78"/>
      <c r="F3" s="78"/>
      <c r="G3" s="78"/>
      <c r="H3" s="78"/>
      <c r="I3" s="78"/>
      <c r="J3" s="73"/>
      <c r="K3" s="110" t="s">
        <v>199</v>
      </c>
      <c r="L3" s="63"/>
      <c r="M3" s="3"/>
      <c r="N3" s="3"/>
      <c r="O3" s="3"/>
      <c r="P3" s="3"/>
      <c r="Q3" s="4"/>
      <c r="R3" s="4"/>
      <c r="S3" s="4"/>
      <c r="T3" s="4"/>
      <c r="U3" s="4"/>
      <c r="V3" s="4"/>
      <c r="W3" s="4"/>
      <c r="X3" s="4"/>
      <c r="Y3" s="4"/>
      <c r="Z3" s="4"/>
    </row>
    <row r="4" spans="1:26" ht="15.75" customHeight="1">
      <c r="A4" s="74"/>
      <c r="B4" s="75"/>
      <c r="C4" s="74"/>
      <c r="D4" s="79"/>
      <c r="E4" s="79"/>
      <c r="F4" s="79"/>
      <c r="G4" s="79"/>
      <c r="H4" s="79"/>
      <c r="I4" s="79"/>
      <c r="J4" s="75"/>
      <c r="K4" s="110" t="s">
        <v>200</v>
      </c>
      <c r="L4" s="63"/>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06" t="s">
        <v>119</v>
      </c>
      <c r="B6" s="62"/>
      <c r="C6" s="62"/>
      <c r="D6" s="62"/>
      <c r="E6" s="62"/>
      <c r="F6" s="62"/>
      <c r="G6" s="63"/>
      <c r="H6" s="106" t="s">
        <v>201</v>
      </c>
      <c r="I6" s="62"/>
      <c r="J6" s="62"/>
      <c r="K6" s="62"/>
      <c r="L6" s="63"/>
      <c r="M6" s="3"/>
      <c r="N6" s="3"/>
      <c r="O6" s="3"/>
      <c r="P6" s="3"/>
      <c r="Q6" s="4"/>
      <c r="R6" s="4"/>
      <c r="S6" s="4"/>
      <c r="T6" s="4"/>
      <c r="U6" s="4"/>
      <c r="V6" s="4"/>
      <c r="W6" s="4"/>
      <c r="X6" s="4"/>
      <c r="Y6" s="4"/>
      <c r="Z6" s="4"/>
    </row>
    <row r="7" spans="1:26" ht="18" customHeight="1">
      <c r="A7" s="105" t="s">
        <v>117</v>
      </c>
      <c r="B7" s="101" t="s">
        <v>118</v>
      </c>
      <c r="C7" s="101" t="s">
        <v>122</v>
      </c>
      <c r="D7" s="101" t="s">
        <v>126</v>
      </c>
      <c r="E7" s="101" t="s">
        <v>127</v>
      </c>
      <c r="F7" s="102" t="s">
        <v>128</v>
      </c>
      <c r="G7" s="102" t="s">
        <v>202</v>
      </c>
      <c r="H7" s="109" t="s">
        <v>203</v>
      </c>
      <c r="I7" s="109" t="s">
        <v>204</v>
      </c>
      <c r="J7" s="101" t="s">
        <v>205</v>
      </c>
      <c r="K7" s="109" t="s">
        <v>206</v>
      </c>
      <c r="L7" s="109" t="s">
        <v>207</v>
      </c>
      <c r="M7" s="3"/>
      <c r="N7" s="3"/>
      <c r="O7" s="3"/>
      <c r="P7" s="3"/>
      <c r="Q7" s="4"/>
      <c r="R7" s="4"/>
      <c r="S7" s="4"/>
      <c r="T7" s="4"/>
      <c r="U7" s="4"/>
      <c r="V7" s="4"/>
      <c r="W7" s="4"/>
      <c r="X7" s="4"/>
      <c r="Y7" s="4"/>
      <c r="Z7" s="4"/>
    </row>
    <row r="8" spans="1:26" ht="35.25" customHeight="1">
      <c r="A8" s="92"/>
      <c r="B8" s="92"/>
      <c r="C8" s="92"/>
      <c r="D8" s="92"/>
      <c r="E8" s="92"/>
      <c r="F8" s="92"/>
      <c r="G8" s="92"/>
      <c r="H8" s="92"/>
      <c r="I8" s="92"/>
      <c r="J8" s="92"/>
      <c r="K8" s="92"/>
      <c r="L8" s="92"/>
      <c r="M8" s="16"/>
      <c r="N8" s="16"/>
      <c r="O8" s="16"/>
      <c r="P8" s="16"/>
      <c r="Q8" s="4"/>
      <c r="R8" s="4"/>
      <c r="S8" s="4"/>
      <c r="T8" s="4"/>
      <c r="U8" s="4"/>
      <c r="V8" s="4"/>
      <c r="W8" s="4"/>
      <c r="X8" s="4"/>
      <c r="Y8" s="4"/>
      <c r="Z8" s="4"/>
    </row>
    <row r="9" spans="1:26" ht="16.5" customHeight="1">
      <c r="A9" s="98">
        <v>1</v>
      </c>
      <c r="B9" s="93" t="str">
        <f>IF(MID('2. Identificación del Riesgo'!H9:H11,1,27)="Seguridad de la Información",'2. Identificación del Riesgo'!B9:B11,
IF('2. Identificación del Riesgo'!H9:H11="","",
IF(MID('2. Identificación del Riesgo'!H9:H11,1,27)&lt;&gt;"Seguridad de la Información","No aplica")))</f>
        <v>No aplica</v>
      </c>
      <c r="C9" s="93" t="str">
        <f>IF(MID('2. Identificación del Riesgo'!H9:H11,1,27)="Seguridad de la Información",'2. Identificación del Riesgo'!C9:C11,
IF('2. Identificación del Riesgo'!H9:H11="","",
IF(MID('2. Identificación del Riesgo'!H9:H11,1,27)&lt;&gt;"Seguridad de la Información","No aplica")))</f>
        <v>No aplica</v>
      </c>
      <c r="D9" s="93" t="str">
        <f>IF(MID('2. Identificación del Riesgo'!H9:H11,1,27)="Seguridad de la Información",'2. Identificación del Riesgo'!G9:G11,
IF('2. Identificación del Riesgo'!H9:H11="","",
IF(MID('2. Identificación del Riesgo'!H9:H11,1,27)&lt;&gt;"Seguridad de la Información","No aplica")))</f>
        <v>No aplica</v>
      </c>
      <c r="E9" s="93" t="str">
        <f>IF(MID('2. Identificación del Riesgo'!H9:H11,1,27)="Seguridad de la Información",'2. Identificación del Riesgo'!H9:H11,
IF('2. Identificación del Riesgo'!H9:H11="","",
IF(MID('2. Identificación del Riesgo'!H9:H11,1,27)&lt;&gt;"Seguridad de la Información","No aplica")))</f>
        <v>No aplica</v>
      </c>
      <c r="F9" s="93" t="str">
        <f>IF(MID('2. Identificación del Riesgo'!H9:H11,1,27)="Seguridad de la Información",'2. Identificación del Riesgo'!I9:I11,
IF('2. Identificación del Riesgo'!H9:H11="","",
IF(MID('2. Identificación del Riesgo'!H9:H11,1,27)&lt;&gt;"Seguridad de la Información","No aplica")))</f>
        <v>No aplica</v>
      </c>
      <c r="G9" s="9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3"/>
      <c r="I9" s="93"/>
      <c r="J9" s="11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3"/>
      <c r="L9" s="93"/>
      <c r="M9" s="17"/>
      <c r="N9" s="17"/>
      <c r="O9" s="17"/>
      <c r="P9" s="17"/>
      <c r="Q9" s="4"/>
      <c r="R9" s="4"/>
      <c r="S9" s="4"/>
      <c r="T9" s="4"/>
      <c r="U9" s="4"/>
      <c r="V9" s="4"/>
      <c r="W9" s="4"/>
      <c r="X9" s="4"/>
      <c r="Y9" s="4"/>
      <c r="Z9" s="4"/>
    </row>
    <row r="10" spans="1:26" ht="16.5" customHeight="1">
      <c r="A10" s="91"/>
      <c r="B10" s="91"/>
      <c r="C10" s="91"/>
      <c r="D10" s="91"/>
      <c r="E10" s="91"/>
      <c r="F10" s="91"/>
      <c r="G10" s="91"/>
      <c r="H10" s="91"/>
      <c r="I10" s="91"/>
      <c r="J10" s="91"/>
      <c r="K10" s="91"/>
      <c r="L10" s="91"/>
      <c r="M10" s="3"/>
      <c r="N10" s="3"/>
      <c r="O10" s="3"/>
      <c r="P10" s="3"/>
      <c r="Q10" s="4"/>
      <c r="R10" s="4"/>
      <c r="S10" s="4"/>
      <c r="T10" s="4"/>
      <c r="U10" s="4"/>
      <c r="V10" s="4"/>
      <c r="W10" s="4"/>
      <c r="X10" s="4"/>
      <c r="Y10" s="4"/>
      <c r="Z10" s="4"/>
    </row>
    <row r="11" spans="1:26" ht="16.5" customHeight="1">
      <c r="A11" s="92"/>
      <c r="B11" s="92"/>
      <c r="C11" s="92"/>
      <c r="D11" s="92"/>
      <c r="E11" s="92"/>
      <c r="F11" s="92"/>
      <c r="G11" s="92"/>
      <c r="H11" s="92"/>
      <c r="I11" s="92"/>
      <c r="J11" s="92"/>
      <c r="K11" s="92"/>
      <c r="L11" s="92"/>
      <c r="M11" s="3"/>
      <c r="N11" s="3"/>
      <c r="O11" s="3"/>
      <c r="P11" s="3"/>
      <c r="Q11" s="4"/>
      <c r="R11" s="4"/>
      <c r="S11" s="4"/>
      <c r="T11" s="4"/>
      <c r="U11" s="4"/>
      <c r="V11" s="4"/>
      <c r="W11" s="4"/>
      <c r="X11" s="4"/>
      <c r="Y11" s="4"/>
      <c r="Z11" s="4"/>
    </row>
    <row r="12" spans="1:26" ht="16.5" customHeight="1">
      <c r="A12" s="98">
        <v>2</v>
      </c>
      <c r="B12" s="93" t="str">
        <f>IF(MID('2. Identificación del Riesgo'!H12:H14,1,27)="Seguridad de la Información",'2. Identificación del Riesgo'!B12:B14,
IF('2. Identificación del Riesgo'!H12:H14="","",
IF(MID('2. Identificación del Riesgo'!H12:H14,1,27)&lt;&gt;"Seguridad de la Información","No aplica")))</f>
        <v>No aplica</v>
      </c>
      <c r="C12" s="93" t="str">
        <f>IF(MID('2. Identificación del Riesgo'!H12:H14,1,27)="Seguridad de la Información",'2. Identificación del Riesgo'!C12:C14,
IF('2. Identificación del Riesgo'!H12:H14="","",
IF(MID('2. Identificación del Riesgo'!H12:H14,1,27)&lt;&gt;"Seguridad de la Información","No aplica")))</f>
        <v>No aplica</v>
      </c>
      <c r="D12" s="93" t="str">
        <f>IF(MID('2. Identificación del Riesgo'!H12:H14,1,27)="Seguridad de la Información",'2. Identificación del Riesgo'!G12:G14,
IF('2. Identificación del Riesgo'!H12:H14="","",
IF(MID('2. Identificación del Riesgo'!H12:H14,1,27)&lt;&gt;"Seguridad de la Información","No aplica")))</f>
        <v>No aplica</v>
      </c>
      <c r="E12" s="93" t="str">
        <f>IF(MID('2. Identificación del Riesgo'!H12:H14,1,27)="Seguridad de la Información",'2. Identificación del Riesgo'!H12:H14,
IF('2. Identificación del Riesgo'!H12:H14="","",
IF(MID('2. Identificación del Riesgo'!H12:H14,1,27)&lt;&gt;"Seguridad de la Información","No aplica")))</f>
        <v>No aplica</v>
      </c>
      <c r="F12" s="93" t="str">
        <f>IF(MID('2. Identificación del Riesgo'!H12:H14,1,27)="Seguridad de la Información",'2. Identificación del Riesgo'!I12:I14,
IF('2. Identificación del Riesgo'!H12:H14="","",
IF(MID('2. Identificación del Riesgo'!H12:H14,1,27)&lt;&gt;"Seguridad de la Información","No aplica")))</f>
        <v>No aplica</v>
      </c>
      <c r="G12" s="9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3"/>
      <c r="I12" s="93"/>
      <c r="J12" s="11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3"/>
      <c r="L12" s="93"/>
      <c r="M12" s="3"/>
      <c r="N12" s="3"/>
      <c r="O12" s="3"/>
      <c r="P12" s="3"/>
      <c r="Q12" s="4"/>
      <c r="R12" s="4"/>
      <c r="S12" s="4"/>
      <c r="T12" s="4"/>
      <c r="U12" s="4"/>
      <c r="V12" s="4"/>
      <c r="W12" s="4"/>
      <c r="X12" s="4"/>
      <c r="Y12" s="4"/>
      <c r="Z12" s="4"/>
    </row>
    <row r="13" spans="1:26" ht="16.5" customHeight="1">
      <c r="A13" s="91"/>
      <c r="B13" s="91"/>
      <c r="C13" s="91"/>
      <c r="D13" s="91"/>
      <c r="E13" s="91"/>
      <c r="F13" s="91"/>
      <c r="G13" s="91"/>
      <c r="H13" s="91"/>
      <c r="I13" s="91"/>
      <c r="J13" s="91"/>
      <c r="K13" s="91"/>
      <c r="L13" s="91"/>
      <c r="M13" s="3"/>
      <c r="N13" s="3"/>
      <c r="O13" s="3"/>
      <c r="P13" s="3"/>
      <c r="Q13" s="4"/>
      <c r="R13" s="4"/>
      <c r="S13" s="4"/>
      <c r="T13" s="4"/>
      <c r="U13" s="4"/>
      <c r="V13" s="4"/>
      <c r="W13" s="4"/>
      <c r="X13" s="4"/>
      <c r="Y13" s="4"/>
      <c r="Z13" s="4"/>
    </row>
    <row r="14" spans="1:26" ht="16.5" customHeight="1">
      <c r="A14" s="92"/>
      <c r="B14" s="92"/>
      <c r="C14" s="92"/>
      <c r="D14" s="92"/>
      <c r="E14" s="92"/>
      <c r="F14" s="92"/>
      <c r="G14" s="92"/>
      <c r="H14" s="92"/>
      <c r="I14" s="92"/>
      <c r="J14" s="92"/>
      <c r="K14" s="92"/>
      <c r="L14" s="92"/>
      <c r="M14" s="3"/>
      <c r="N14" s="3"/>
      <c r="O14" s="3"/>
      <c r="P14" s="3"/>
      <c r="Q14" s="4"/>
      <c r="R14" s="4"/>
      <c r="S14" s="4"/>
      <c r="T14" s="4"/>
      <c r="U14" s="4"/>
      <c r="V14" s="4"/>
      <c r="W14" s="4"/>
      <c r="X14" s="4"/>
      <c r="Y14" s="4"/>
      <c r="Z14" s="4"/>
    </row>
    <row r="15" spans="1:26" ht="16.5" customHeight="1">
      <c r="A15" s="98">
        <v>3</v>
      </c>
      <c r="B15" s="93" t="str">
        <f>IF(MID('2. Identificación del Riesgo'!H15:H17,1,27)="Seguridad de la Información",'2. Identificación del Riesgo'!B15:B17,
IF('2. Identificación del Riesgo'!H15:H17="","",
IF(MID('2. Identificación del Riesgo'!H15:H17,1,27)&lt;&gt;"Seguridad de la Información","No aplica")))</f>
        <v/>
      </c>
      <c r="C15" s="93" t="str">
        <f>IF(MID('2. Identificación del Riesgo'!H15:H17,1,27)="Seguridad de la Información",'2. Identificación del Riesgo'!C15:C17,
IF('2. Identificación del Riesgo'!H15:H17="","",
IF(MID('2. Identificación del Riesgo'!H15:H17,1,27)&lt;&gt;"Seguridad de la Información","No aplica")))</f>
        <v/>
      </c>
      <c r="D15" s="93" t="str">
        <f>IF(MID('2. Identificación del Riesgo'!H15:H17,1,27)="Seguridad de la Información",'2. Identificación del Riesgo'!G15:G17,
IF('2. Identificación del Riesgo'!H15:H17="","",
IF(MID('2. Identificación del Riesgo'!H15:H17,1,27)&lt;&gt;"Seguridad de la Información","No aplica")))</f>
        <v/>
      </c>
      <c r="E15" s="93" t="str">
        <f>IF(MID('2. Identificación del Riesgo'!H15:H17,1,27)="Seguridad de la Información",'2. Identificación del Riesgo'!H15:H17,
IF('2. Identificación del Riesgo'!H15:H17="","",
IF(MID('2. Identificación del Riesgo'!H15:H17,1,27)&lt;&gt;"Seguridad de la Información","No aplica")))</f>
        <v/>
      </c>
      <c r="F15" s="93" t="str">
        <f>IF(MID('2. Identificación del Riesgo'!H15:H17,1,27)="Seguridad de la Información",'2. Identificación del Riesgo'!I15:I17,
IF('2. Identificación del Riesgo'!H15:H17="","",
IF(MID('2. Identificación del Riesgo'!H15:H17,1,27)&lt;&gt;"Seguridad de la Información","No aplica")))</f>
        <v/>
      </c>
      <c r="G15" s="9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3"/>
      <c r="I15" s="93"/>
      <c r="J15" s="11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3"/>
      <c r="L15" s="93"/>
      <c r="M15" s="3"/>
      <c r="N15" s="3"/>
      <c r="O15" s="3"/>
      <c r="P15" s="3"/>
      <c r="Q15" s="4"/>
      <c r="R15" s="4"/>
      <c r="S15" s="4"/>
      <c r="T15" s="4"/>
      <c r="U15" s="4"/>
      <c r="V15" s="4"/>
      <c r="W15" s="4"/>
      <c r="X15" s="4"/>
      <c r="Y15" s="4"/>
      <c r="Z15" s="4"/>
    </row>
    <row r="16" spans="1:26" ht="16.5" customHeight="1">
      <c r="A16" s="91"/>
      <c r="B16" s="91"/>
      <c r="C16" s="91"/>
      <c r="D16" s="91"/>
      <c r="E16" s="91"/>
      <c r="F16" s="91"/>
      <c r="G16" s="91"/>
      <c r="H16" s="91"/>
      <c r="I16" s="91"/>
      <c r="J16" s="91"/>
      <c r="K16" s="91"/>
      <c r="L16" s="91"/>
      <c r="M16" s="3"/>
      <c r="N16" s="3"/>
      <c r="O16" s="3"/>
      <c r="P16" s="3"/>
      <c r="Q16" s="4"/>
      <c r="R16" s="4"/>
      <c r="S16" s="4"/>
      <c r="T16" s="4"/>
      <c r="U16" s="4"/>
      <c r="V16" s="4"/>
      <c r="W16" s="4"/>
      <c r="X16" s="4"/>
      <c r="Y16" s="4"/>
      <c r="Z16" s="4"/>
    </row>
    <row r="17" spans="1:26" ht="16.5" customHeight="1">
      <c r="A17" s="92"/>
      <c r="B17" s="92"/>
      <c r="C17" s="92"/>
      <c r="D17" s="92"/>
      <c r="E17" s="92"/>
      <c r="F17" s="92"/>
      <c r="G17" s="92"/>
      <c r="H17" s="92"/>
      <c r="I17" s="92"/>
      <c r="J17" s="92"/>
      <c r="K17" s="92"/>
      <c r="L17" s="92"/>
      <c r="M17" s="3"/>
      <c r="N17" s="3"/>
      <c r="O17" s="3"/>
      <c r="P17" s="3"/>
      <c r="Q17" s="4"/>
      <c r="R17" s="4"/>
      <c r="S17" s="4"/>
      <c r="T17" s="4"/>
      <c r="U17" s="4"/>
      <c r="V17" s="4"/>
      <c r="W17" s="4"/>
      <c r="X17" s="4"/>
      <c r="Y17" s="4"/>
      <c r="Z17" s="4"/>
    </row>
    <row r="18" spans="1:26" ht="16.5" customHeight="1">
      <c r="A18" s="98">
        <v>4</v>
      </c>
      <c r="B18" s="93" t="str">
        <f>IF(MID('2. Identificación del Riesgo'!H18:H20,1,27)="Seguridad de la Información",'2. Identificación del Riesgo'!B18:B20,
IF('2. Identificación del Riesgo'!H18:H20="","",
IF(MID('2. Identificación del Riesgo'!H18:H20,1,27)&lt;&gt;"Seguridad de la Información","No aplica")))</f>
        <v/>
      </c>
      <c r="C18" s="93" t="str">
        <f>IF(MID('2. Identificación del Riesgo'!H18:H20,1,27)="Seguridad de la Información",'2. Identificación del Riesgo'!C18:C20,
IF('2. Identificación del Riesgo'!H18:H20="","",
IF(MID('2. Identificación del Riesgo'!H18:H20,1,27)&lt;&gt;"Seguridad de la Información","No aplica")))</f>
        <v/>
      </c>
      <c r="D18" s="93" t="str">
        <f>IF(MID('2. Identificación del Riesgo'!H18:H20,1,27)="Seguridad de la Información",'2. Identificación del Riesgo'!G18:G20,
IF('2. Identificación del Riesgo'!H18:H20="","",
IF(MID('2. Identificación del Riesgo'!H18:H20,1,27)&lt;&gt;"Seguridad de la Información","No aplica")))</f>
        <v/>
      </c>
      <c r="E18" s="93" t="str">
        <f>IF(MID('2. Identificación del Riesgo'!H18:H20,1,27)="Seguridad de la Información",'2. Identificación del Riesgo'!H18:H20,
IF('2. Identificación del Riesgo'!H18:H20="","",
IF(MID('2. Identificación del Riesgo'!H18:H20,1,27)&lt;&gt;"Seguridad de la Información","No aplica")))</f>
        <v/>
      </c>
      <c r="F18" s="93" t="str">
        <f>IF(MID('2. Identificación del Riesgo'!H18:H20,1,27)="Seguridad de la Información",'2. Identificación del Riesgo'!I18:I20,
IF('2. Identificación del Riesgo'!H18:H20="","",
IF(MID('2. Identificación del Riesgo'!H18:H20,1,27)&lt;&gt;"Seguridad de la Información","No aplica")))</f>
        <v/>
      </c>
      <c r="G18" s="9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3"/>
      <c r="I18" s="93"/>
      <c r="J18" s="11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3"/>
      <c r="L18" s="93"/>
      <c r="M18" s="3"/>
      <c r="N18" s="3"/>
      <c r="O18" s="3"/>
      <c r="P18" s="3"/>
      <c r="Q18" s="4"/>
      <c r="R18" s="4"/>
      <c r="S18" s="4"/>
      <c r="T18" s="4"/>
      <c r="U18" s="4"/>
      <c r="V18" s="4"/>
      <c r="W18" s="4"/>
      <c r="X18" s="4"/>
      <c r="Y18" s="4"/>
      <c r="Z18" s="4"/>
    </row>
    <row r="19" spans="1:26" ht="16.5" customHeight="1">
      <c r="A19" s="91"/>
      <c r="B19" s="91"/>
      <c r="C19" s="91"/>
      <c r="D19" s="91"/>
      <c r="E19" s="91"/>
      <c r="F19" s="91"/>
      <c r="G19" s="91"/>
      <c r="H19" s="91"/>
      <c r="I19" s="91"/>
      <c r="J19" s="91"/>
      <c r="K19" s="91"/>
      <c r="L19" s="91"/>
      <c r="M19" s="3"/>
      <c r="N19" s="3"/>
      <c r="O19" s="3"/>
      <c r="P19" s="3"/>
      <c r="Q19" s="4"/>
      <c r="R19" s="4"/>
      <c r="S19" s="4"/>
      <c r="T19" s="4"/>
      <c r="U19" s="4"/>
      <c r="V19" s="4"/>
      <c r="W19" s="4"/>
      <c r="X19" s="4"/>
      <c r="Y19" s="4"/>
      <c r="Z19" s="4"/>
    </row>
    <row r="20" spans="1:26" ht="16.5" customHeight="1">
      <c r="A20" s="92"/>
      <c r="B20" s="92"/>
      <c r="C20" s="92"/>
      <c r="D20" s="92"/>
      <c r="E20" s="92"/>
      <c r="F20" s="92"/>
      <c r="G20" s="92"/>
      <c r="H20" s="92"/>
      <c r="I20" s="92"/>
      <c r="J20" s="92"/>
      <c r="K20" s="92"/>
      <c r="L20" s="92"/>
      <c r="M20" s="3"/>
      <c r="N20" s="3"/>
      <c r="O20" s="3"/>
      <c r="P20" s="3"/>
      <c r="Q20" s="4"/>
      <c r="R20" s="4"/>
      <c r="S20" s="4"/>
      <c r="T20" s="4"/>
      <c r="U20" s="4"/>
      <c r="V20" s="4"/>
      <c r="W20" s="4"/>
      <c r="X20" s="4"/>
      <c r="Y20" s="4"/>
      <c r="Z20" s="4"/>
    </row>
    <row r="21" spans="1:26" ht="16.5" customHeight="1">
      <c r="A21" s="98">
        <v>5</v>
      </c>
      <c r="B21" s="93" t="str">
        <f>IF(MID('2. Identificación del Riesgo'!H21:H23,1,27)="Seguridad de la Información",'2. Identificación del Riesgo'!B21:B23,
IF('2. Identificación del Riesgo'!H21:H23="","",
IF(MID('2. Identificación del Riesgo'!H21:H23,1,27)&lt;&gt;"Seguridad de la Información","No aplica")))</f>
        <v/>
      </c>
      <c r="C21" s="93" t="str">
        <f>IF(MID('2. Identificación del Riesgo'!H21:H23,1,27)="Seguridad de la Información",'2. Identificación del Riesgo'!C21:C23,
IF('2. Identificación del Riesgo'!H21:H23="","",
IF(MID('2. Identificación del Riesgo'!H21:H23,1,27)&lt;&gt;"Seguridad de la Información","No aplica")))</f>
        <v/>
      </c>
      <c r="D21" s="93" t="str">
        <f>IF(MID('2. Identificación del Riesgo'!H21:H23,1,27)="Seguridad de la Información",'2. Identificación del Riesgo'!G21:G23,
IF('2. Identificación del Riesgo'!H21:H23="","",
IF(MID('2. Identificación del Riesgo'!H21:H23,1,27)&lt;&gt;"Seguridad de la Información","No aplica")))</f>
        <v/>
      </c>
      <c r="E21" s="93" t="str">
        <f>IF(MID('2. Identificación del Riesgo'!H21:H23,1,27)="Seguridad de la Información",'2. Identificación del Riesgo'!H21:H23,
IF('2. Identificación del Riesgo'!H21:H23="","",
IF(MID('2. Identificación del Riesgo'!H21:H23,1,27)&lt;&gt;"Seguridad de la Información","No aplica")))</f>
        <v/>
      </c>
      <c r="F21" s="93" t="str">
        <f>IF(MID('2. Identificación del Riesgo'!H21:H23,1,27)="Seguridad de la Información",'2. Identificación del Riesgo'!I21:I23,
IF('2. Identificación del Riesgo'!H21:H23="","",
IF(MID('2. Identificación del Riesgo'!H21:H23,1,27)&lt;&gt;"Seguridad de la Información","No aplica")))</f>
        <v/>
      </c>
      <c r="G21" s="9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3"/>
      <c r="I21" s="93"/>
      <c r="J21" s="11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3"/>
      <c r="L21" s="93"/>
      <c r="M21" s="3"/>
      <c r="N21" s="3"/>
      <c r="O21" s="3"/>
      <c r="P21" s="3"/>
      <c r="Q21" s="4"/>
      <c r="R21" s="4"/>
      <c r="S21" s="4"/>
      <c r="T21" s="4"/>
      <c r="U21" s="4"/>
      <c r="V21" s="4"/>
      <c r="W21" s="4"/>
      <c r="X21" s="4"/>
      <c r="Y21" s="4"/>
      <c r="Z21" s="4"/>
    </row>
    <row r="22" spans="1:26" ht="16.5" customHeight="1">
      <c r="A22" s="91"/>
      <c r="B22" s="91"/>
      <c r="C22" s="91"/>
      <c r="D22" s="91"/>
      <c r="E22" s="91"/>
      <c r="F22" s="91"/>
      <c r="G22" s="91"/>
      <c r="H22" s="91"/>
      <c r="I22" s="91"/>
      <c r="J22" s="91"/>
      <c r="K22" s="91"/>
      <c r="L22" s="91"/>
      <c r="M22" s="3"/>
      <c r="N22" s="3"/>
      <c r="O22" s="3"/>
      <c r="P22" s="3"/>
      <c r="Q22" s="4"/>
      <c r="R22" s="4"/>
      <c r="S22" s="4"/>
      <c r="T22" s="4"/>
      <c r="U22" s="4"/>
      <c r="V22" s="4"/>
      <c r="W22" s="4"/>
      <c r="X22" s="4"/>
      <c r="Y22" s="4"/>
      <c r="Z22" s="4"/>
    </row>
    <row r="23" spans="1:26" ht="16.5" customHeight="1">
      <c r="A23" s="92"/>
      <c r="B23" s="92"/>
      <c r="C23" s="92"/>
      <c r="D23" s="92"/>
      <c r="E23" s="92"/>
      <c r="F23" s="92"/>
      <c r="G23" s="92"/>
      <c r="H23" s="92"/>
      <c r="I23" s="92"/>
      <c r="J23" s="92"/>
      <c r="K23" s="92"/>
      <c r="L23" s="92"/>
      <c r="M23" s="3"/>
      <c r="N23" s="3"/>
      <c r="O23" s="3"/>
      <c r="P23" s="3"/>
      <c r="Q23" s="4"/>
      <c r="R23" s="4"/>
      <c r="S23" s="4"/>
      <c r="T23" s="4"/>
      <c r="U23" s="4"/>
      <c r="V23" s="4"/>
      <c r="W23" s="4"/>
      <c r="X23" s="4"/>
      <c r="Y23" s="4"/>
      <c r="Z23" s="4"/>
    </row>
    <row r="24" spans="1:26" ht="16.5" customHeight="1">
      <c r="A24" s="98">
        <v>6</v>
      </c>
      <c r="B24" s="93" t="str">
        <f>IF(MID('2. Identificación del Riesgo'!H24:H26,1,27)="Seguridad de la Información",'2. Identificación del Riesgo'!B24:B26,
IF('2. Identificación del Riesgo'!H24:H26="","",
IF(MID('2. Identificación del Riesgo'!H24:H26,1,27)&lt;&gt;"Seguridad de la Información","No aplica")))</f>
        <v/>
      </c>
      <c r="C24" s="93" t="str">
        <f>IF(MID('2. Identificación del Riesgo'!H24:H26,1,27)="Seguridad de la Información",'2. Identificación del Riesgo'!C24:C26,
IF('2. Identificación del Riesgo'!H24:H26="","",
IF(MID('2. Identificación del Riesgo'!H24:H26,1,27)&lt;&gt;"Seguridad de la Información","No aplica")))</f>
        <v/>
      </c>
      <c r="D24" s="93" t="str">
        <f>IF(MID('2. Identificación del Riesgo'!H24:H26,1,27)="Seguridad de la Información",'2. Identificación del Riesgo'!G24:G26,
IF('2. Identificación del Riesgo'!H24:H26="","",
IF(MID('2. Identificación del Riesgo'!H24:H26,1,27)&lt;&gt;"Seguridad de la Información","No aplica")))</f>
        <v/>
      </c>
      <c r="E24" s="93" t="str">
        <f>IF(MID('2. Identificación del Riesgo'!H24:H26,1,27)="Seguridad de la Información",'2. Identificación del Riesgo'!H24:H26,
IF('2. Identificación del Riesgo'!H24:H26="","",
IF(MID('2. Identificación del Riesgo'!H24:H26,1,27)&lt;&gt;"Seguridad de la Información","No aplica")))</f>
        <v/>
      </c>
      <c r="F24" s="93" t="str">
        <f>IF(MID('2. Identificación del Riesgo'!H24:H26,1,27)="Seguridad de la Información",'2. Identificación del Riesgo'!I24:I26,
IF('2. Identificación del Riesgo'!H24:H26="","",
IF(MID('2. Identificación del Riesgo'!H24:H26,1,27)&lt;&gt;"Seguridad de la Información","No aplica")))</f>
        <v/>
      </c>
      <c r="G24" s="9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3"/>
      <c r="I24" s="93"/>
      <c r="J24" s="11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3"/>
      <c r="L24" s="93"/>
      <c r="M24" s="3"/>
      <c r="N24" s="3"/>
      <c r="O24" s="3"/>
      <c r="P24" s="3"/>
      <c r="Q24" s="4"/>
      <c r="R24" s="4"/>
      <c r="S24" s="4"/>
      <c r="T24" s="4"/>
      <c r="U24" s="4"/>
      <c r="V24" s="4"/>
      <c r="W24" s="4"/>
      <c r="X24" s="4"/>
      <c r="Y24" s="4"/>
      <c r="Z24" s="4"/>
    </row>
    <row r="25" spans="1:26" ht="16.5" customHeight="1">
      <c r="A25" s="91"/>
      <c r="B25" s="91"/>
      <c r="C25" s="91"/>
      <c r="D25" s="91"/>
      <c r="E25" s="91"/>
      <c r="F25" s="91"/>
      <c r="G25" s="91"/>
      <c r="H25" s="91"/>
      <c r="I25" s="91"/>
      <c r="J25" s="91"/>
      <c r="K25" s="91"/>
      <c r="L25" s="91"/>
      <c r="M25" s="3"/>
      <c r="N25" s="3"/>
      <c r="O25" s="3"/>
      <c r="P25" s="3"/>
      <c r="Q25" s="4"/>
      <c r="R25" s="4"/>
      <c r="S25" s="4"/>
      <c r="T25" s="4"/>
      <c r="U25" s="4"/>
      <c r="V25" s="4"/>
      <c r="W25" s="4"/>
      <c r="X25" s="4"/>
      <c r="Y25" s="4"/>
      <c r="Z25" s="4"/>
    </row>
    <row r="26" spans="1:26" ht="16.5" customHeight="1">
      <c r="A26" s="92"/>
      <c r="B26" s="92"/>
      <c r="C26" s="92"/>
      <c r="D26" s="92"/>
      <c r="E26" s="92"/>
      <c r="F26" s="92"/>
      <c r="G26" s="92"/>
      <c r="H26" s="92"/>
      <c r="I26" s="92"/>
      <c r="J26" s="92"/>
      <c r="K26" s="92"/>
      <c r="L26" s="92"/>
      <c r="M26" s="3"/>
      <c r="N26" s="3"/>
      <c r="O26" s="3"/>
      <c r="P26" s="3"/>
      <c r="Q26" s="4"/>
      <c r="R26" s="4"/>
      <c r="S26" s="4"/>
      <c r="T26" s="4"/>
      <c r="U26" s="4"/>
      <c r="V26" s="4"/>
      <c r="W26" s="4"/>
      <c r="X26" s="4"/>
      <c r="Y26" s="4"/>
      <c r="Z26" s="4"/>
    </row>
    <row r="27" spans="1:26" ht="16.5" customHeight="1">
      <c r="A27" s="98">
        <v>7</v>
      </c>
      <c r="B27" s="93" t="str">
        <f>IF(MID('2. Identificación del Riesgo'!H27:H29,1,27)="Seguridad de la Información",'2. Identificación del Riesgo'!B27:B29,
IF('2. Identificación del Riesgo'!H27:H29="","",
IF(MID('2. Identificación del Riesgo'!H27:H29,1,27)&lt;&gt;"Seguridad de la Información","No aplica")))</f>
        <v/>
      </c>
      <c r="C27" s="93" t="str">
        <f>IF(MID('2. Identificación del Riesgo'!H27:H29,1,27)="Seguridad de la Información",'2. Identificación del Riesgo'!C27:C29,
IF('2. Identificación del Riesgo'!H27:H29="","",
IF(MID('2. Identificación del Riesgo'!H27:H29,1,27)&lt;&gt;"Seguridad de la Información","No aplica")))</f>
        <v/>
      </c>
      <c r="D27" s="93" t="str">
        <f>IF(MID('2. Identificación del Riesgo'!H27:H29,1,27)="Seguridad de la Información",'2. Identificación del Riesgo'!G27:G29,
IF('2. Identificación del Riesgo'!H27:H29="","",
IF(MID('2. Identificación del Riesgo'!H27:H29,1,27)&lt;&gt;"Seguridad de la Información","No aplica")))</f>
        <v/>
      </c>
      <c r="E27" s="93" t="str">
        <f>IF(MID('2. Identificación del Riesgo'!H27:H29,1,27)="Seguridad de la Información",'2. Identificación del Riesgo'!H27:H29,
IF('2. Identificación del Riesgo'!H27:H29="","",
IF(MID('2. Identificación del Riesgo'!H27:H29,1,27)&lt;&gt;"Seguridad de la Información","No aplica")))</f>
        <v/>
      </c>
      <c r="F27" s="93" t="str">
        <f>IF(MID('2. Identificación del Riesgo'!H27:H29,1,27)="Seguridad de la Información",'2. Identificación del Riesgo'!I27:I29,
IF('2. Identificación del Riesgo'!H27:H29="","",
IF(MID('2. Identificación del Riesgo'!H27:H29,1,27)&lt;&gt;"Seguridad de la Información","No aplica")))</f>
        <v/>
      </c>
      <c r="G27" s="9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3" t="s">
        <v>208</v>
      </c>
      <c r="I27" s="93" t="s">
        <v>209</v>
      </c>
      <c r="J27" s="11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93" t="s">
        <v>166</v>
      </c>
      <c r="L27" s="93" t="s">
        <v>167</v>
      </c>
      <c r="M27" s="3"/>
      <c r="N27" s="3"/>
      <c r="O27" s="3"/>
      <c r="P27" s="3"/>
      <c r="Q27" s="4"/>
      <c r="R27" s="4"/>
      <c r="S27" s="4"/>
      <c r="T27" s="4"/>
      <c r="U27" s="4"/>
      <c r="V27" s="4"/>
      <c r="W27" s="4"/>
      <c r="X27" s="4"/>
      <c r="Y27" s="4"/>
      <c r="Z27" s="4"/>
    </row>
    <row r="28" spans="1:26" ht="16.5" customHeight="1">
      <c r="A28" s="91"/>
      <c r="B28" s="91"/>
      <c r="C28" s="91"/>
      <c r="D28" s="91"/>
      <c r="E28" s="91"/>
      <c r="F28" s="91"/>
      <c r="G28" s="91"/>
      <c r="H28" s="91"/>
      <c r="I28" s="91"/>
      <c r="J28" s="91"/>
      <c r="K28" s="91"/>
      <c r="L28" s="91"/>
      <c r="M28" s="3"/>
      <c r="N28" s="3"/>
      <c r="O28" s="3"/>
      <c r="P28" s="3"/>
      <c r="Q28" s="4"/>
      <c r="R28" s="4"/>
      <c r="S28" s="4"/>
      <c r="T28" s="4"/>
      <c r="U28" s="4"/>
      <c r="V28" s="4"/>
      <c r="W28" s="4"/>
      <c r="X28" s="4"/>
      <c r="Y28" s="4"/>
      <c r="Z28" s="4"/>
    </row>
    <row r="29" spans="1:26" ht="16.5" customHeight="1">
      <c r="A29" s="92"/>
      <c r="B29" s="92"/>
      <c r="C29" s="92"/>
      <c r="D29" s="92"/>
      <c r="E29" s="92"/>
      <c r="F29" s="92"/>
      <c r="G29" s="92"/>
      <c r="H29" s="92"/>
      <c r="I29" s="92"/>
      <c r="J29" s="92"/>
      <c r="K29" s="92"/>
      <c r="L29" s="92"/>
      <c r="M29" s="3"/>
      <c r="N29" s="3"/>
      <c r="O29" s="3"/>
      <c r="P29" s="3"/>
      <c r="Q29" s="4"/>
      <c r="R29" s="4"/>
      <c r="S29" s="4"/>
      <c r="T29" s="4"/>
      <c r="U29" s="4"/>
      <c r="V29" s="4"/>
      <c r="W29" s="4"/>
      <c r="X29" s="4"/>
      <c r="Y29" s="4"/>
      <c r="Z29" s="4"/>
    </row>
    <row r="30" spans="1:26" ht="16.5" customHeight="1">
      <c r="A30" s="98">
        <v>8</v>
      </c>
      <c r="B30" s="93" t="str">
        <f>IF(MID('2. Identificación del Riesgo'!H30:H32,1,27)="Seguridad de la Información",'2. Identificación del Riesgo'!B30:B32,
IF('2. Identificación del Riesgo'!H30:H32="","",
IF(MID('2. Identificación del Riesgo'!H30:H32,1,27)&lt;&gt;"Seguridad de la Información","No aplica")))</f>
        <v/>
      </c>
      <c r="C30" s="93" t="str">
        <f>IF(MID('2. Identificación del Riesgo'!H30:H32,1,27)="Seguridad de la Información",'2. Identificación del Riesgo'!C30:C32,
IF('2. Identificación del Riesgo'!H30:H32="","",
IF(MID('2. Identificación del Riesgo'!H30:H32,1,27)&lt;&gt;"Seguridad de la Información","No aplica")))</f>
        <v/>
      </c>
      <c r="D30" s="93" t="str">
        <f>IF(MID('2. Identificación del Riesgo'!H30:H32,1,27)="Seguridad de la Información",'2. Identificación del Riesgo'!G30:G32,
IF('2. Identificación del Riesgo'!H30:H32="","",
IF(MID('2. Identificación del Riesgo'!H30:H32,1,27)&lt;&gt;"Seguridad de la Información","No aplica")))</f>
        <v/>
      </c>
      <c r="E30" s="93" t="str">
        <f>IF(MID('2. Identificación del Riesgo'!H30:H32,1,27)="Seguridad de la Información",'2. Identificación del Riesgo'!H30:H32,
IF('2. Identificación del Riesgo'!H30:H32="","",
IF(MID('2. Identificación del Riesgo'!H30:H32,1,27)&lt;&gt;"Seguridad de la Información","No aplica")))</f>
        <v/>
      </c>
      <c r="F30" s="93" t="str">
        <f>IF(MID('2. Identificación del Riesgo'!H30:H32,1,27)="Seguridad de la Información",'2. Identificación del Riesgo'!I30:I32,
IF('2. Identificación del Riesgo'!H30:H32="","",
IF(MID('2. Identificación del Riesgo'!H30:H32,1,27)&lt;&gt;"Seguridad de la Información","No aplica")))</f>
        <v/>
      </c>
      <c r="G30" s="9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3" t="s">
        <v>210</v>
      </c>
      <c r="I30" s="93" t="s">
        <v>209</v>
      </c>
      <c r="J30" s="11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93" t="s">
        <v>169</v>
      </c>
      <c r="L30" s="93" t="s">
        <v>170</v>
      </c>
      <c r="M30" s="3"/>
      <c r="N30" s="3"/>
      <c r="O30" s="3"/>
      <c r="P30" s="3"/>
      <c r="Q30" s="4"/>
      <c r="R30" s="4"/>
      <c r="S30" s="4"/>
      <c r="T30" s="4"/>
      <c r="U30" s="4"/>
      <c r="V30" s="4"/>
      <c r="W30" s="4"/>
      <c r="X30" s="4"/>
      <c r="Y30" s="4"/>
      <c r="Z30" s="4"/>
    </row>
    <row r="31" spans="1:26" ht="16.5" customHeight="1">
      <c r="A31" s="91"/>
      <c r="B31" s="91"/>
      <c r="C31" s="91"/>
      <c r="D31" s="91"/>
      <c r="E31" s="91"/>
      <c r="F31" s="91"/>
      <c r="G31" s="91"/>
      <c r="H31" s="91"/>
      <c r="I31" s="91"/>
      <c r="J31" s="91"/>
      <c r="K31" s="91"/>
      <c r="L31" s="91"/>
      <c r="M31" s="3"/>
      <c r="N31" s="3"/>
      <c r="O31" s="3"/>
      <c r="P31" s="3"/>
      <c r="Q31" s="4"/>
      <c r="R31" s="4"/>
      <c r="S31" s="4"/>
      <c r="T31" s="4"/>
      <c r="U31" s="4"/>
      <c r="V31" s="4"/>
      <c r="W31" s="4"/>
      <c r="X31" s="4"/>
      <c r="Y31" s="4"/>
      <c r="Z31" s="4"/>
    </row>
    <row r="32" spans="1:26" ht="16.5" customHeight="1">
      <c r="A32" s="92"/>
      <c r="B32" s="92"/>
      <c r="C32" s="92"/>
      <c r="D32" s="92"/>
      <c r="E32" s="92"/>
      <c r="F32" s="92"/>
      <c r="G32" s="92"/>
      <c r="H32" s="92"/>
      <c r="I32" s="92"/>
      <c r="J32" s="92"/>
      <c r="K32" s="92"/>
      <c r="L32" s="92"/>
      <c r="M32" s="3"/>
      <c r="N32" s="3"/>
      <c r="O32" s="3"/>
      <c r="P32" s="3"/>
      <c r="Q32" s="4"/>
      <c r="R32" s="4"/>
      <c r="S32" s="4"/>
      <c r="T32" s="4"/>
      <c r="U32" s="4"/>
      <c r="V32" s="4"/>
      <c r="W32" s="4"/>
      <c r="X32" s="4"/>
      <c r="Y32" s="4"/>
      <c r="Z32" s="4"/>
    </row>
    <row r="33" spans="1:26" ht="16.5" customHeight="1">
      <c r="A33" s="98">
        <v>9</v>
      </c>
      <c r="B33" s="93" t="str">
        <f>IF(MID('2. Identificación del Riesgo'!H33:H35,1,27)="Seguridad de la Información",'2. Identificación del Riesgo'!B33:B35,
IF('2. Identificación del Riesgo'!H33:H35="","",
IF(MID('2. Identificación del Riesgo'!H33:H35,1,27)&lt;&gt;"Seguridad de la Información","No aplica")))</f>
        <v/>
      </c>
      <c r="C33" s="93" t="str">
        <f>IF(MID('2. Identificación del Riesgo'!H33:H35,1,27)="Seguridad de la Información",'2. Identificación del Riesgo'!C33:C35,
IF('2. Identificación del Riesgo'!H33:H35="","",
IF(MID('2. Identificación del Riesgo'!H33:H35,1,27)&lt;&gt;"Seguridad de la Información","No aplica")))</f>
        <v/>
      </c>
      <c r="D33" s="93" t="str">
        <f>IF(MID('2. Identificación del Riesgo'!H33:H35,1,27)="Seguridad de la Información",'2. Identificación del Riesgo'!G33:G35,
IF('2. Identificación del Riesgo'!H33:H35="","",
IF(MID('2. Identificación del Riesgo'!H33:H35,1,27)&lt;&gt;"Seguridad de la Información","No aplica")))</f>
        <v/>
      </c>
      <c r="E33" s="93" t="str">
        <f>IF(MID('2. Identificación del Riesgo'!H33:H35,1,27)="Seguridad de la Información",'2. Identificación del Riesgo'!H33:H35,
IF('2. Identificación del Riesgo'!H33:H35="","",
IF(MID('2. Identificación del Riesgo'!H33:H35,1,27)&lt;&gt;"Seguridad de la Información","No aplica")))</f>
        <v/>
      </c>
      <c r="F33" s="93" t="str">
        <f>IF(MID('2. Identificación del Riesgo'!H33:H35,1,27)="Seguridad de la Información",'2. Identificación del Riesgo'!I33:I35,
IF('2. Identificación del Riesgo'!H33:H35="","",
IF(MID('2. Identificación del Riesgo'!H33:H35,1,27)&lt;&gt;"Seguridad de la Información","No aplica")))</f>
        <v/>
      </c>
      <c r="G33" s="9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3"/>
      <c r="I33" s="93"/>
      <c r="J33" s="11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3"/>
      <c r="L33" s="93"/>
      <c r="M33" s="3"/>
      <c r="N33" s="3"/>
      <c r="O33" s="3"/>
      <c r="P33" s="3"/>
      <c r="Q33" s="4"/>
      <c r="R33" s="4"/>
      <c r="S33" s="4"/>
      <c r="T33" s="4"/>
      <c r="U33" s="4"/>
      <c r="V33" s="4"/>
      <c r="W33" s="4"/>
      <c r="X33" s="4"/>
      <c r="Y33" s="4"/>
      <c r="Z33" s="4"/>
    </row>
    <row r="34" spans="1:26" ht="16.5" customHeight="1">
      <c r="A34" s="91"/>
      <c r="B34" s="91"/>
      <c r="C34" s="91"/>
      <c r="D34" s="91"/>
      <c r="E34" s="91"/>
      <c r="F34" s="91"/>
      <c r="G34" s="91"/>
      <c r="H34" s="91"/>
      <c r="I34" s="91"/>
      <c r="J34" s="91"/>
      <c r="K34" s="91"/>
      <c r="L34" s="91"/>
      <c r="M34" s="3"/>
      <c r="N34" s="3"/>
      <c r="O34" s="3"/>
      <c r="P34" s="3"/>
      <c r="Q34" s="4"/>
      <c r="R34" s="4"/>
      <c r="S34" s="4"/>
      <c r="T34" s="4"/>
      <c r="U34" s="4"/>
      <c r="V34" s="4"/>
      <c r="W34" s="4"/>
      <c r="X34" s="4"/>
      <c r="Y34" s="4"/>
      <c r="Z34" s="4"/>
    </row>
    <row r="35" spans="1:26" ht="16.5" customHeight="1">
      <c r="A35" s="92"/>
      <c r="B35" s="92"/>
      <c r="C35" s="92"/>
      <c r="D35" s="92"/>
      <c r="E35" s="92"/>
      <c r="F35" s="92"/>
      <c r="G35" s="92"/>
      <c r="H35" s="92"/>
      <c r="I35" s="92"/>
      <c r="J35" s="92"/>
      <c r="K35" s="92"/>
      <c r="L35" s="92"/>
      <c r="M35" s="3"/>
      <c r="N35" s="3"/>
      <c r="O35" s="3"/>
      <c r="P35" s="3"/>
      <c r="Q35" s="4"/>
      <c r="R35" s="4"/>
      <c r="S35" s="4"/>
      <c r="T35" s="4"/>
      <c r="U35" s="4"/>
      <c r="V35" s="4"/>
      <c r="W35" s="4"/>
      <c r="X35" s="4"/>
      <c r="Y35" s="4"/>
      <c r="Z35" s="4"/>
    </row>
    <row r="36" spans="1:26" ht="16.5" customHeight="1">
      <c r="A36" s="98">
        <v>10</v>
      </c>
      <c r="B36" s="93" t="str">
        <f>IF(MID('2. Identificación del Riesgo'!H36:H38,1,27)="Seguridad de la Información",'2. Identificación del Riesgo'!B36:B38,
IF('2. Identificación del Riesgo'!H36:H38="","",
IF(MID('2. Identificación del Riesgo'!H36:H38,1,27)&lt;&gt;"Seguridad de la Información","No aplica")))</f>
        <v/>
      </c>
      <c r="C36" s="93" t="str">
        <f>IF(MID('2. Identificación del Riesgo'!H36:H38,1,27)="Seguridad de la Información",'2. Identificación del Riesgo'!C36:C38,
IF('2. Identificación del Riesgo'!H36:H38="","",
IF(MID('2. Identificación del Riesgo'!H36:H38,1,27)&lt;&gt;"Seguridad de la Información","No aplica")))</f>
        <v/>
      </c>
      <c r="D36" s="93" t="str">
        <f>IF(MID('2. Identificación del Riesgo'!H36:H38,1,27)="Seguridad de la Información",'2. Identificación del Riesgo'!G36:G38,
IF('2. Identificación del Riesgo'!H36:H38="","",
IF(MID('2. Identificación del Riesgo'!H36:H38,1,27)&lt;&gt;"Seguridad de la Información","No aplica")))</f>
        <v/>
      </c>
      <c r="E36" s="93" t="str">
        <f>IF(MID('2. Identificación del Riesgo'!H36:H38,1,27)="Seguridad de la Información",'2. Identificación del Riesgo'!H36:H38,
IF('2. Identificación del Riesgo'!H36:H38="","",
IF(MID('2. Identificación del Riesgo'!H36:H38,1,27)&lt;&gt;"Seguridad de la Información","No aplica")))</f>
        <v/>
      </c>
      <c r="F36" s="93" t="str">
        <f>IF(MID('2. Identificación del Riesgo'!H36:H38,1,27)="Seguridad de la Información",'2. Identificación del Riesgo'!I36:I38,
IF('2. Identificación del Riesgo'!H36:H38="","",
IF(MID('2. Identificación del Riesgo'!H36:H38,1,27)&lt;&gt;"Seguridad de la Información","No aplica")))</f>
        <v/>
      </c>
      <c r="G36" s="9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3"/>
      <c r="I36" s="93"/>
      <c r="J36" s="11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3"/>
      <c r="L36" s="93"/>
      <c r="M36" s="3"/>
      <c r="N36" s="3"/>
      <c r="O36" s="3"/>
      <c r="P36" s="3"/>
      <c r="Q36" s="4"/>
      <c r="R36" s="4"/>
      <c r="S36" s="4"/>
      <c r="T36" s="4"/>
      <c r="U36" s="4"/>
      <c r="V36" s="4"/>
      <c r="W36" s="4"/>
      <c r="X36" s="4"/>
      <c r="Y36" s="4"/>
      <c r="Z36" s="4"/>
    </row>
    <row r="37" spans="1:26" ht="16.5" customHeight="1">
      <c r="A37" s="91"/>
      <c r="B37" s="91"/>
      <c r="C37" s="91"/>
      <c r="D37" s="91"/>
      <c r="E37" s="91"/>
      <c r="F37" s="91"/>
      <c r="G37" s="91"/>
      <c r="H37" s="91"/>
      <c r="I37" s="91"/>
      <c r="J37" s="91"/>
      <c r="K37" s="91"/>
      <c r="L37" s="91"/>
      <c r="M37" s="2"/>
      <c r="N37" s="2"/>
      <c r="O37" s="2"/>
      <c r="P37" s="2"/>
      <c r="Q37" s="4"/>
      <c r="R37" s="4"/>
      <c r="S37" s="4"/>
      <c r="T37" s="4"/>
      <c r="U37" s="4"/>
      <c r="V37" s="4"/>
      <c r="W37" s="4"/>
      <c r="X37" s="4"/>
      <c r="Y37" s="4"/>
      <c r="Z37" s="4"/>
    </row>
    <row r="38" spans="1:26" ht="16.5" customHeight="1">
      <c r="A38" s="92"/>
      <c r="B38" s="92"/>
      <c r="C38" s="92"/>
      <c r="D38" s="92"/>
      <c r="E38" s="92"/>
      <c r="F38" s="92"/>
      <c r="G38" s="92"/>
      <c r="H38" s="92"/>
      <c r="I38" s="92"/>
      <c r="J38" s="92"/>
      <c r="K38" s="92"/>
      <c r="L38" s="92"/>
      <c r="M38" s="2"/>
      <c r="N38" s="2"/>
      <c r="O38" s="2"/>
      <c r="P38" s="2"/>
      <c r="Q38" s="4"/>
      <c r="R38" s="4"/>
      <c r="S38" s="4"/>
      <c r="T38" s="4"/>
      <c r="U38" s="4"/>
      <c r="V38" s="4"/>
      <c r="W38" s="4"/>
      <c r="X38" s="4"/>
      <c r="Y38" s="4"/>
      <c r="Z38" s="4"/>
    </row>
    <row r="39" spans="1:26" ht="16.5" customHeight="1">
      <c r="A39" s="98">
        <v>11</v>
      </c>
      <c r="B39" s="93" t="str">
        <f>IF(MID('2. Identificación del Riesgo'!H39:H41,1,27)="Seguridad de la Información",'2. Identificación del Riesgo'!B39:B41,
IF('2. Identificación del Riesgo'!H39:H41="","",
IF(MID('2. Identificación del Riesgo'!H39:H41,1,27)&lt;&gt;"Seguridad de la Información","No aplica")))</f>
        <v/>
      </c>
      <c r="C39" s="93" t="str">
        <f>IF(MID('2. Identificación del Riesgo'!H39:H41,1,27)="Seguridad de la Información",'2. Identificación del Riesgo'!C39:C41,
IF('2. Identificación del Riesgo'!H39:H41="","",
IF(MID('2. Identificación del Riesgo'!H39:H41,1,27)&lt;&gt;"Seguridad de la Información","No aplica")))</f>
        <v/>
      </c>
      <c r="D39" s="93" t="str">
        <f>IF(MID('2. Identificación del Riesgo'!H39:H41,1,27)="Seguridad de la Información",'2. Identificación del Riesgo'!G39:G41,
IF('2. Identificación del Riesgo'!H39:H41="","",
IF(MID('2. Identificación del Riesgo'!H39:H41,1,27)&lt;&gt;"Seguridad de la Información","No aplica")))</f>
        <v/>
      </c>
      <c r="E39" s="93" t="str">
        <f>IF(MID('2. Identificación del Riesgo'!H39:H41,1,27)="Seguridad de la Información",'2. Identificación del Riesgo'!H39:H41,
IF('2. Identificación del Riesgo'!H39:H41="","",
IF(MID('2. Identificación del Riesgo'!H39:H41,1,27)&lt;&gt;"Seguridad de la Información","No aplica")))</f>
        <v/>
      </c>
      <c r="F39" s="93" t="str">
        <f>IF(MID('2. Identificación del Riesgo'!H39:H41,1,27)="Seguridad de la Información",'2. Identificación del Riesgo'!I39:I41,
IF('2. Identificación del Riesgo'!H39:H41="","",
IF(MID('2. Identificación del Riesgo'!H39:H41,1,27)&lt;&gt;"Seguridad de la Información","No aplica")))</f>
        <v/>
      </c>
      <c r="G39" s="9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3"/>
      <c r="I39" s="93"/>
      <c r="J39" s="11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3"/>
      <c r="L39" s="93"/>
      <c r="M39" s="3"/>
      <c r="N39" s="3"/>
      <c r="O39" s="3"/>
      <c r="P39" s="3"/>
      <c r="Q39" s="4"/>
      <c r="R39" s="4"/>
      <c r="S39" s="4"/>
      <c r="T39" s="4"/>
      <c r="U39" s="4"/>
      <c r="V39" s="4"/>
      <c r="W39" s="4"/>
      <c r="X39" s="4"/>
      <c r="Y39" s="4"/>
      <c r="Z39" s="4"/>
    </row>
    <row r="40" spans="1:26" ht="16.5" customHeight="1">
      <c r="A40" s="91"/>
      <c r="B40" s="91"/>
      <c r="C40" s="91"/>
      <c r="D40" s="91"/>
      <c r="E40" s="91"/>
      <c r="F40" s="91"/>
      <c r="G40" s="91"/>
      <c r="H40" s="91"/>
      <c r="I40" s="91"/>
      <c r="J40" s="91"/>
      <c r="K40" s="91"/>
      <c r="L40" s="91"/>
      <c r="M40" s="2"/>
      <c r="N40" s="2"/>
      <c r="O40" s="2"/>
      <c r="P40" s="2"/>
      <c r="Q40" s="4"/>
      <c r="R40" s="4"/>
      <c r="S40" s="4"/>
      <c r="T40" s="4"/>
      <c r="U40" s="4"/>
      <c r="V40" s="4"/>
      <c r="W40" s="4"/>
      <c r="X40" s="4"/>
      <c r="Y40" s="4"/>
      <c r="Z40" s="4"/>
    </row>
    <row r="41" spans="1:26" ht="16.5" customHeight="1">
      <c r="A41" s="92"/>
      <c r="B41" s="92"/>
      <c r="C41" s="92"/>
      <c r="D41" s="92"/>
      <c r="E41" s="92"/>
      <c r="F41" s="92"/>
      <c r="G41" s="92"/>
      <c r="H41" s="92"/>
      <c r="I41" s="92"/>
      <c r="J41" s="92"/>
      <c r="K41" s="92"/>
      <c r="L41" s="92"/>
      <c r="M41" s="2"/>
      <c r="N41" s="2"/>
      <c r="O41" s="2"/>
      <c r="P41" s="2"/>
      <c r="Q41" s="4"/>
      <c r="R41" s="4"/>
      <c r="S41" s="4"/>
      <c r="T41" s="4"/>
      <c r="U41" s="4"/>
      <c r="V41" s="4"/>
      <c r="W41" s="4"/>
      <c r="X41" s="4"/>
      <c r="Y41" s="4"/>
      <c r="Z41" s="4"/>
    </row>
    <row r="42" spans="1:26" ht="16.5" customHeight="1">
      <c r="A42" s="98">
        <v>12</v>
      </c>
      <c r="B42" s="93" t="str">
        <f>IF(MID('2. Identificación del Riesgo'!H42:H44,1,27)="Seguridad de la Información",'2. Identificación del Riesgo'!B42:B44,
IF('2. Identificación del Riesgo'!H42:H44="","",
IF(MID('2. Identificación del Riesgo'!H42:H44,1,27)&lt;&gt;"Seguridad de la Información","No aplica")))</f>
        <v/>
      </c>
      <c r="C42" s="93" t="str">
        <f>IF(MID('2. Identificación del Riesgo'!H42:H44,1,27)="Seguridad de la Información",'2. Identificación del Riesgo'!C42:C44,
IF('2. Identificación del Riesgo'!H42:H44="","",
IF(MID('2. Identificación del Riesgo'!H42:H44,1,27)&lt;&gt;"Seguridad de la Información","No aplica")))</f>
        <v/>
      </c>
      <c r="D42" s="93" t="str">
        <f>IF(MID('2. Identificación del Riesgo'!H42:H44,1,27)="Seguridad de la Información",'2. Identificación del Riesgo'!G42:G44,
IF('2. Identificación del Riesgo'!H42:H44="","",
IF(MID('2. Identificación del Riesgo'!H42:H44,1,27)&lt;&gt;"Seguridad de la Información","No aplica")))</f>
        <v/>
      </c>
      <c r="E42" s="93" t="str">
        <f>IF(MID('2. Identificación del Riesgo'!H42:H44,1,27)="Seguridad de la Información",'2. Identificación del Riesgo'!H42:H44,
IF('2. Identificación del Riesgo'!H42:H44="","",
IF(MID('2. Identificación del Riesgo'!H42:H44,1,27)&lt;&gt;"Seguridad de la Información","No aplica")))</f>
        <v/>
      </c>
      <c r="F42" s="93" t="str">
        <f>IF(MID('2. Identificación del Riesgo'!H42:H44,1,27)="Seguridad de la Información",'2. Identificación del Riesgo'!I42:I44,
IF('2. Identificación del Riesgo'!H42:H44="","",
IF(MID('2. Identificación del Riesgo'!H42:H44,1,27)&lt;&gt;"Seguridad de la Información","No aplica")))</f>
        <v/>
      </c>
      <c r="G42" s="9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3"/>
      <c r="I42" s="93"/>
      <c r="J42" s="11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3"/>
      <c r="L42" s="93"/>
      <c r="M42" s="3"/>
      <c r="N42" s="3"/>
      <c r="O42" s="3"/>
      <c r="P42" s="3"/>
      <c r="Q42" s="4"/>
      <c r="R42" s="4"/>
      <c r="S42" s="4"/>
      <c r="T42" s="4"/>
      <c r="U42" s="4"/>
      <c r="V42" s="4"/>
      <c r="W42" s="4"/>
      <c r="X42" s="4"/>
      <c r="Y42" s="4"/>
      <c r="Z42" s="4"/>
    </row>
    <row r="43" spans="1:26" ht="16.5" customHeight="1">
      <c r="A43" s="91"/>
      <c r="B43" s="91"/>
      <c r="C43" s="91"/>
      <c r="D43" s="91"/>
      <c r="E43" s="91"/>
      <c r="F43" s="91"/>
      <c r="G43" s="91"/>
      <c r="H43" s="91"/>
      <c r="I43" s="91"/>
      <c r="J43" s="91"/>
      <c r="K43" s="91"/>
      <c r="L43" s="91"/>
      <c r="M43" s="2"/>
      <c r="N43" s="2"/>
      <c r="O43" s="2"/>
      <c r="P43" s="2"/>
      <c r="Q43" s="4"/>
      <c r="R43" s="4"/>
      <c r="S43" s="4"/>
      <c r="T43" s="4"/>
      <c r="U43" s="4"/>
      <c r="V43" s="4"/>
      <c r="W43" s="4"/>
      <c r="X43" s="4"/>
      <c r="Y43" s="4"/>
      <c r="Z43" s="4"/>
    </row>
    <row r="44" spans="1:26" ht="16.5" customHeight="1">
      <c r="A44" s="92"/>
      <c r="B44" s="92"/>
      <c r="C44" s="92"/>
      <c r="D44" s="92"/>
      <c r="E44" s="92"/>
      <c r="F44" s="92"/>
      <c r="G44" s="92"/>
      <c r="H44" s="92"/>
      <c r="I44" s="92"/>
      <c r="J44" s="92"/>
      <c r="K44" s="92"/>
      <c r="L44" s="92"/>
      <c r="M44" s="2"/>
      <c r="N44" s="2"/>
      <c r="O44" s="2"/>
      <c r="P44" s="2"/>
      <c r="Q44" s="4"/>
      <c r="R44" s="4"/>
      <c r="S44" s="4"/>
      <c r="T44" s="4"/>
      <c r="U44" s="4"/>
      <c r="V44" s="4"/>
      <c r="W44" s="4"/>
      <c r="X44" s="4"/>
      <c r="Y44" s="4"/>
      <c r="Z44" s="4"/>
    </row>
    <row r="45" spans="1:26" ht="16.5" customHeight="1">
      <c r="A45" s="98">
        <v>13</v>
      </c>
      <c r="B45" s="93" t="str">
        <f>IF(MID('2. Identificación del Riesgo'!H45:H47,1,27)="Seguridad de la Información",'2. Identificación del Riesgo'!B45:B47,
IF('2. Identificación del Riesgo'!H45:H47="","",
IF(MID('2. Identificación del Riesgo'!H45:H47,1,27)&lt;&gt;"Seguridad de la Información","No aplica")))</f>
        <v/>
      </c>
      <c r="C45" s="93" t="str">
        <f>IF(MID('2. Identificación del Riesgo'!H45:H47,1,27)="Seguridad de la Información",'2. Identificación del Riesgo'!C45:C47,
IF('2. Identificación del Riesgo'!H45:H47="","",
IF(MID('2. Identificación del Riesgo'!H45:H47,1,27)&lt;&gt;"Seguridad de la Información","No aplica")))</f>
        <v/>
      </c>
      <c r="D45" s="93" t="str">
        <f>IF(MID('2. Identificación del Riesgo'!H45:H47,1,27)="Seguridad de la Información",'2. Identificación del Riesgo'!G45:G47,
IF('2. Identificación del Riesgo'!H45:H47="","",
IF(MID('2. Identificación del Riesgo'!H45:H47,1,27)&lt;&gt;"Seguridad de la Información","No aplica")))</f>
        <v/>
      </c>
      <c r="E45" s="93" t="str">
        <f>IF(MID('2. Identificación del Riesgo'!H45:H47,1,27)="Seguridad de la Información",'2. Identificación del Riesgo'!H45:H47,
IF('2. Identificación del Riesgo'!H45:H47="","",
IF(MID('2. Identificación del Riesgo'!H45:H47,1,27)&lt;&gt;"Seguridad de la Información","No aplica")))</f>
        <v/>
      </c>
      <c r="F45" s="93" t="str">
        <f>IF(MID('2. Identificación del Riesgo'!H45:H47,1,27)="Seguridad de la Información",'2. Identificación del Riesgo'!I45:I47,
IF('2. Identificación del Riesgo'!H45:H47="","",
IF(MID('2. Identificación del Riesgo'!H45:H47,1,27)&lt;&gt;"Seguridad de la Información","No aplica")))</f>
        <v/>
      </c>
      <c r="G45" s="9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3"/>
      <c r="I45" s="93"/>
      <c r="J45" s="11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3"/>
      <c r="L45" s="93"/>
      <c r="M45" s="3"/>
      <c r="N45" s="3"/>
      <c r="O45" s="3"/>
      <c r="P45" s="3"/>
      <c r="Q45" s="4"/>
      <c r="R45" s="4"/>
      <c r="S45" s="4"/>
      <c r="T45" s="4"/>
      <c r="U45" s="4"/>
      <c r="V45" s="4"/>
      <c r="W45" s="4"/>
      <c r="X45" s="4"/>
      <c r="Y45" s="4"/>
      <c r="Z45" s="4"/>
    </row>
    <row r="46" spans="1:26" ht="16.5" customHeight="1">
      <c r="A46" s="91"/>
      <c r="B46" s="91"/>
      <c r="C46" s="91"/>
      <c r="D46" s="91"/>
      <c r="E46" s="91"/>
      <c r="F46" s="91"/>
      <c r="G46" s="91"/>
      <c r="H46" s="91"/>
      <c r="I46" s="91"/>
      <c r="J46" s="91"/>
      <c r="K46" s="91"/>
      <c r="L46" s="91"/>
      <c r="M46" s="2"/>
      <c r="N46" s="2"/>
      <c r="O46" s="2"/>
      <c r="P46" s="2"/>
      <c r="Q46" s="4"/>
      <c r="R46" s="4"/>
      <c r="S46" s="4"/>
      <c r="T46" s="4"/>
      <c r="U46" s="4"/>
      <c r="V46" s="4"/>
      <c r="W46" s="4"/>
      <c r="X46" s="4"/>
      <c r="Y46" s="4"/>
      <c r="Z46" s="4"/>
    </row>
    <row r="47" spans="1:26" ht="16.5" customHeight="1">
      <c r="A47" s="92"/>
      <c r="B47" s="92"/>
      <c r="C47" s="92"/>
      <c r="D47" s="92"/>
      <c r="E47" s="92"/>
      <c r="F47" s="92"/>
      <c r="G47" s="92"/>
      <c r="H47" s="92"/>
      <c r="I47" s="92"/>
      <c r="J47" s="92"/>
      <c r="K47" s="92"/>
      <c r="L47" s="92"/>
      <c r="M47" s="2"/>
      <c r="N47" s="2"/>
      <c r="O47" s="2"/>
      <c r="P47" s="2"/>
      <c r="Q47" s="4"/>
      <c r="R47" s="4"/>
      <c r="S47" s="4"/>
      <c r="T47" s="4"/>
      <c r="U47" s="4"/>
      <c r="V47" s="4"/>
      <c r="W47" s="4"/>
      <c r="X47" s="4"/>
      <c r="Y47" s="4"/>
      <c r="Z47" s="4"/>
    </row>
    <row r="48" spans="1:26" ht="16.5" customHeight="1">
      <c r="A48" s="98">
        <v>14</v>
      </c>
      <c r="B48" s="93" t="str">
        <f>IF(MID('2. Identificación del Riesgo'!H48:H50,1,27)="Seguridad de la Información",'2. Identificación del Riesgo'!B48:B50,
IF('2. Identificación del Riesgo'!H48:H50="","",
IF(MID('2. Identificación del Riesgo'!H48:H50,1,27)&lt;&gt;"Seguridad de la Información","No aplica")))</f>
        <v/>
      </c>
      <c r="C48" s="93" t="str">
        <f>IF(MID('2. Identificación del Riesgo'!H48:H50,1,27)="Seguridad de la Información",'2. Identificación del Riesgo'!C48:C50,
IF('2. Identificación del Riesgo'!H48:H50="","",
IF(MID('2. Identificación del Riesgo'!H48:H50,1,27)&lt;&gt;"Seguridad de la Información","No aplica")))</f>
        <v/>
      </c>
      <c r="D48" s="93" t="str">
        <f>IF(MID('2. Identificación del Riesgo'!H48:H50,1,27)="Seguridad de la Información",'2. Identificación del Riesgo'!G48:G50,
IF('2. Identificación del Riesgo'!H48:H50="","",
IF(MID('2. Identificación del Riesgo'!H48:H50,1,27)&lt;&gt;"Seguridad de la Información","No aplica")))</f>
        <v/>
      </c>
      <c r="E48" s="93" t="str">
        <f>IF(MID('2. Identificación del Riesgo'!H48:H50,1,27)="Seguridad de la Información",'2. Identificación del Riesgo'!H48:H50,
IF('2. Identificación del Riesgo'!H48:H50="","",
IF(MID('2. Identificación del Riesgo'!H48:H50,1,27)&lt;&gt;"Seguridad de la Información","No aplica")))</f>
        <v/>
      </c>
      <c r="F48" s="93" t="str">
        <f>IF(MID('2. Identificación del Riesgo'!H48:H50,1,27)="Seguridad de la Información",'2. Identificación del Riesgo'!I48:I50,
IF('2. Identificación del Riesgo'!H48:H50="","",
IF(MID('2. Identificación del Riesgo'!H48:H50,1,27)&lt;&gt;"Seguridad de la Información","No aplica")))</f>
        <v/>
      </c>
      <c r="G48" s="9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3"/>
      <c r="I48" s="93"/>
      <c r="J48" s="11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3"/>
      <c r="L48" s="93"/>
      <c r="M48" s="3"/>
      <c r="N48" s="3"/>
      <c r="O48" s="3"/>
      <c r="P48" s="3"/>
      <c r="Q48" s="4"/>
      <c r="R48" s="4"/>
      <c r="S48" s="4"/>
      <c r="T48" s="4"/>
      <c r="U48" s="4"/>
      <c r="V48" s="4"/>
      <c r="W48" s="4"/>
      <c r="X48" s="4"/>
      <c r="Y48" s="4"/>
      <c r="Z48" s="4"/>
    </row>
    <row r="49" spans="1:26" ht="16.5" customHeight="1">
      <c r="A49" s="91"/>
      <c r="B49" s="91"/>
      <c r="C49" s="91"/>
      <c r="D49" s="91"/>
      <c r="E49" s="91"/>
      <c r="F49" s="91"/>
      <c r="G49" s="91"/>
      <c r="H49" s="91"/>
      <c r="I49" s="91"/>
      <c r="J49" s="91"/>
      <c r="K49" s="91"/>
      <c r="L49" s="91"/>
      <c r="M49" s="2"/>
      <c r="N49" s="2"/>
      <c r="O49" s="2"/>
      <c r="P49" s="2"/>
      <c r="Q49" s="4"/>
      <c r="R49" s="4"/>
      <c r="S49" s="4"/>
      <c r="T49" s="4"/>
      <c r="U49" s="4"/>
      <c r="V49" s="4"/>
      <c r="W49" s="4"/>
      <c r="X49" s="4"/>
      <c r="Y49" s="4"/>
      <c r="Z49" s="4"/>
    </row>
    <row r="50" spans="1:26" ht="16.5" customHeight="1">
      <c r="A50" s="92"/>
      <c r="B50" s="92"/>
      <c r="C50" s="92"/>
      <c r="D50" s="92"/>
      <c r="E50" s="92"/>
      <c r="F50" s="92"/>
      <c r="G50" s="92"/>
      <c r="H50" s="92"/>
      <c r="I50" s="92"/>
      <c r="J50" s="92"/>
      <c r="K50" s="92"/>
      <c r="L50" s="92"/>
      <c r="M50" s="2"/>
      <c r="N50" s="2"/>
      <c r="O50" s="2"/>
      <c r="P50" s="2"/>
      <c r="Q50" s="4"/>
      <c r="R50" s="4"/>
      <c r="S50" s="4"/>
      <c r="T50" s="4"/>
      <c r="U50" s="4"/>
      <c r="V50" s="4"/>
      <c r="W50" s="4"/>
      <c r="X50" s="4"/>
      <c r="Y50" s="4"/>
      <c r="Z50" s="4"/>
    </row>
    <row r="51" spans="1:26" ht="16.5" customHeight="1">
      <c r="A51" s="98">
        <v>15</v>
      </c>
      <c r="B51" s="93" t="str">
        <f>IF(MID('2. Identificación del Riesgo'!H51:H53,1,27)="Seguridad de la Información",'2. Identificación del Riesgo'!B51:B53,
IF('2. Identificación del Riesgo'!H51:H53="","",
IF(MID('2. Identificación del Riesgo'!H51:H53,1,27)&lt;&gt;"Seguridad de la Información","No aplica")))</f>
        <v/>
      </c>
      <c r="C51" s="93" t="str">
        <f>IF(MID('2. Identificación del Riesgo'!H51:H53,1,27)="Seguridad de la Información",'2. Identificación del Riesgo'!C51:C53,
IF('2. Identificación del Riesgo'!H51:H53="","",
IF(MID('2. Identificación del Riesgo'!H51:H53,1,27)&lt;&gt;"Seguridad de la Información","No aplica")))</f>
        <v/>
      </c>
      <c r="D51" s="93" t="str">
        <f>IF(MID('2. Identificación del Riesgo'!H51:H53,1,27)="Seguridad de la Información",'2. Identificación del Riesgo'!G51:G53,
IF('2. Identificación del Riesgo'!H51:H53="","",
IF(MID('2. Identificación del Riesgo'!H51:H53,1,27)&lt;&gt;"Seguridad de la Información","No aplica")))</f>
        <v/>
      </c>
      <c r="E51" s="93" t="str">
        <f>IF(MID('2. Identificación del Riesgo'!H51:H53,1,27)="Seguridad de la Información",'2. Identificación del Riesgo'!H51:H53,
IF('2. Identificación del Riesgo'!H51:H53="","",
IF(MID('2. Identificación del Riesgo'!H51:H53,1,27)&lt;&gt;"Seguridad de la Información","No aplica")))</f>
        <v/>
      </c>
      <c r="F51" s="93" t="str">
        <f>IF(MID('2. Identificación del Riesgo'!H51:H53,1,27)="Seguridad de la Información",'2. Identificación del Riesgo'!I51:I53,
IF('2. Identificación del Riesgo'!H51:H53="","",
IF(MID('2. Identificación del Riesgo'!H51:H53,1,27)&lt;&gt;"Seguridad de la Información","No aplica")))</f>
        <v/>
      </c>
      <c r="G51" s="9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3"/>
      <c r="I51" s="93"/>
      <c r="J51" s="11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3"/>
      <c r="L51" s="93"/>
      <c r="M51" s="3"/>
      <c r="N51" s="3"/>
      <c r="O51" s="3"/>
      <c r="P51" s="3"/>
      <c r="Q51" s="4"/>
      <c r="R51" s="4"/>
      <c r="S51" s="4"/>
      <c r="T51" s="4"/>
      <c r="U51" s="4"/>
      <c r="V51" s="4"/>
      <c r="W51" s="4"/>
      <c r="X51" s="4"/>
      <c r="Y51" s="4"/>
      <c r="Z51" s="4"/>
    </row>
    <row r="52" spans="1:26" ht="16.5" customHeight="1">
      <c r="A52" s="91"/>
      <c r="B52" s="91"/>
      <c r="C52" s="91"/>
      <c r="D52" s="91"/>
      <c r="E52" s="91"/>
      <c r="F52" s="91"/>
      <c r="G52" s="91"/>
      <c r="H52" s="91"/>
      <c r="I52" s="91"/>
      <c r="J52" s="91"/>
      <c r="K52" s="91"/>
      <c r="L52" s="91"/>
      <c r="M52" s="2"/>
      <c r="N52" s="2"/>
      <c r="O52" s="2"/>
      <c r="P52" s="2"/>
      <c r="Q52" s="4"/>
      <c r="R52" s="4"/>
      <c r="S52" s="4"/>
      <c r="T52" s="4"/>
      <c r="U52" s="4"/>
      <c r="V52" s="4"/>
      <c r="W52" s="4"/>
      <c r="X52" s="4"/>
      <c r="Y52" s="4"/>
      <c r="Z52" s="4"/>
    </row>
    <row r="53" spans="1:26" ht="16.5" customHeight="1">
      <c r="A53" s="92"/>
      <c r="B53" s="92"/>
      <c r="C53" s="92"/>
      <c r="D53" s="92"/>
      <c r="E53" s="92"/>
      <c r="F53" s="92"/>
      <c r="G53" s="92"/>
      <c r="H53" s="92"/>
      <c r="I53" s="92"/>
      <c r="J53" s="92"/>
      <c r="K53" s="92"/>
      <c r="L53" s="92"/>
      <c r="M53" s="2"/>
      <c r="N53" s="2"/>
      <c r="O53" s="2"/>
      <c r="P53" s="2"/>
      <c r="Q53" s="4"/>
      <c r="R53" s="4"/>
      <c r="S53" s="4"/>
      <c r="T53" s="4"/>
      <c r="U53" s="4"/>
      <c r="V53" s="4"/>
      <c r="W53" s="4"/>
      <c r="X53" s="4"/>
      <c r="Y53" s="4"/>
      <c r="Z53" s="4"/>
    </row>
    <row r="54" spans="1:26" ht="16.5" customHeight="1">
      <c r="A54" s="98">
        <v>16</v>
      </c>
      <c r="B54" s="93" t="str">
        <f>IF(MID('2. Identificación del Riesgo'!H54:H56,1,27)="Seguridad de la Información",'2. Identificación del Riesgo'!B54:B56,
IF('2. Identificación del Riesgo'!H54:H56="","",
IF(MID('2. Identificación del Riesgo'!H54:H56,1,27)&lt;&gt;"Seguridad de la Información","No aplica")))</f>
        <v/>
      </c>
      <c r="C54" s="93" t="str">
        <f>IF(MID('2. Identificación del Riesgo'!H54:H56,1,27)="Seguridad de la Información",'2. Identificación del Riesgo'!C54:C56,
IF('2. Identificación del Riesgo'!H54:H56="","",
IF(MID('2. Identificación del Riesgo'!H54:H56,1,27)&lt;&gt;"Seguridad de la Información","No aplica")))</f>
        <v/>
      </c>
      <c r="D54" s="93" t="str">
        <f>IF(MID('2. Identificación del Riesgo'!H54:H56,1,27)="Seguridad de la Información",'2. Identificación del Riesgo'!G54:G56,
IF('2. Identificación del Riesgo'!H54:H56="","",
IF(MID('2. Identificación del Riesgo'!H54:H56,1,27)&lt;&gt;"Seguridad de la Información","No aplica")))</f>
        <v/>
      </c>
      <c r="E54" s="93" t="str">
        <f>IF(MID('2. Identificación del Riesgo'!H54:H56,1,27)="Seguridad de la Información",'2. Identificación del Riesgo'!H54:H56,
IF('2. Identificación del Riesgo'!H54:H56="","",
IF(MID('2. Identificación del Riesgo'!H54:H56,1,27)&lt;&gt;"Seguridad de la Información","No aplica")))</f>
        <v/>
      </c>
      <c r="F54" s="93" t="str">
        <f>IF(MID('2. Identificación del Riesgo'!H54:H56,1,27)="Seguridad de la Información",'2. Identificación del Riesgo'!I54:I56,
IF('2. Identificación del Riesgo'!H54:H56="","",
IF(MID('2. Identificación del Riesgo'!H54:H56,1,27)&lt;&gt;"Seguridad de la Información","No aplica")))</f>
        <v/>
      </c>
      <c r="G54" s="9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3"/>
      <c r="I54" s="93"/>
      <c r="J54" s="11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3"/>
      <c r="L54" s="93"/>
      <c r="M54" s="3"/>
      <c r="N54" s="3"/>
      <c r="O54" s="3"/>
      <c r="P54" s="3"/>
      <c r="Q54" s="4"/>
      <c r="R54" s="4"/>
      <c r="S54" s="4"/>
      <c r="T54" s="4"/>
      <c r="U54" s="4"/>
      <c r="V54" s="4"/>
      <c r="W54" s="4"/>
      <c r="X54" s="4"/>
      <c r="Y54" s="4"/>
      <c r="Z54" s="4"/>
    </row>
    <row r="55" spans="1:26" ht="16.5" customHeight="1">
      <c r="A55" s="91"/>
      <c r="B55" s="91"/>
      <c r="C55" s="91"/>
      <c r="D55" s="91"/>
      <c r="E55" s="91"/>
      <c r="F55" s="91"/>
      <c r="G55" s="91"/>
      <c r="H55" s="91"/>
      <c r="I55" s="91"/>
      <c r="J55" s="91"/>
      <c r="K55" s="91"/>
      <c r="L55" s="91"/>
      <c r="M55" s="2"/>
      <c r="N55" s="2"/>
      <c r="O55" s="2"/>
      <c r="P55" s="2"/>
      <c r="Q55" s="4"/>
      <c r="R55" s="4"/>
      <c r="S55" s="4"/>
      <c r="T55" s="4"/>
      <c r="U55" s="4"/>
      <c r="V55" s="4"/>
      <c r="W55" s="4"/>
      <c r="X55" s="4"/>
      <c r="Y55" s="4"/>
      <c r="Z55" s="4"/>
    </row>
    <row r="56" spans="1:26" ht="16.5" customHeight="1">
      <c r="A56" s="92"/>
      <c r="B56" s="92"/>
      <c r="C56" s="92"/>
      <c r="D56" s="92"/>
      <c r="E56" s="92"/>
      <c r="F56" s="92"/>
      <c r="G56" s="92"/>
      <c r="H56" s="92"/>
      <c r="I56" s="92"/>
      <c r="J56" s="92"/>
      <c r="K56" s="92"/>
      <c r="L56" s="92"/>
      <c r="M56" s="2"/>
      <c r="N56" s="2"/>
      <c r="O56" s="2"/>
      <c r="P56" s="2"/>
      <c r="Q56" s="4"/>
      <c r="R56" s="4"/>
      <c r="S56" s="4"/>
      <c r="T56" s="4"/>
      <c r="U56" s="4"/>
      <c r="V56" s="4"/>
      <c r="W56" s="4"/>
      <c r="X56" s="4"/>
      <c r="Y56" s="4"/>
      <c r="Z56" s="4"/>
    </row>
    <row r="57" spans="1:26" ht="16.5" customHeight="1">
      <c r="A57" s="98">
        <v>17</v>
      </c>
      <c r="B57" s="93" t="str">
        <f>IF(MID('2. Identificación del Riesgo'!H57:H59,1,27)="Seguridad de la Información",'2. Identificación del Riesgo'!B57:B59,
IF('2. Identificación del Riesgo'!H57:H59="","",
IF(MID('2. Identificación del Riesgo'!H57:H59,1,27)&lt;&gt;"Seguridad de la Información","No aplica")))</f>
        <v/>
      </c>
      <c r="C57" s="93" t="str">
        <f>IF(MID('2. Identificación del Riesgo'!H57:H59,1,27)="Seguridad de la Información",'2. Identificación del Riesgo'!C57:C59,
IF('2. Identificación del Riesgo'!H57:H59="","",
IF(MID('2. Identificación del Riesgo'!H57:H59,1,27)&lt;&gt;"Seguridad de la Información","No aplica")))</f>
        <v/>
      </c>
      <c r="D57" s="93" t="str">
        <f>IF(MID('2. Identificación del Riesgo'!H57:H59,1,27)="Seguridad de la Información",'2. Identificación del Riesgo'!G57:G59,
IF('2. Identificación del Riesgo'!H57:H59="","",
IF(MID('2. Identificación del Riesgo'!H57:H59,1,27)&lt;&gt;"Seguridad de la Información","No aplica")))</f>
        <v/>
      </c>
      <c r="E57" s="93" t="str">
        <f>IF(MID('2. Identificación del Riesgo'!H57:H59,1,27)="Seguridad de la Información",'2. Identificación del Riesgo'!H57:H59,
IF('2. Identificación del Riesgo'!H57:H59="","",
IF(MID('2. Identificación del Riesgo'!H57:H59,1,27)&lt;&gt;"Seguridad de la Información","No aplica")))</f>
        <v/>
      </c>
      <c r="F57" s="93" t="str">
        <f>IF(MID('2. Identificación del Riesgo'!H57:H59,1,27)="Seguridad de la Información",'2. Identificación del Riesgo'!I57:I59,
IF('2. Identificación del Riesgo'!H57:H59="","",
IF(MID('2. Identificación del Riesgo'!H57:H59,1,27)&lt;&gt;"Seguridad de la Información","No aplica")))</f>
        <v/>
      </c>
      <c r="G57" s="9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3"/>
      <c r="I57" s="93"/>
      <c r="J57" s="11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3"/>
      <c r="L57" s="93"/>
      <c r="M57" s="3"/>
      <c r="N57" s="3"/>
      <c r="O57" s="3"/>
      <c r="P57" s="3"/>
      <c r="Q57" s="4"/>
      <c r="R57" s="4"/>
      <c r="S57" s="4"/>
      <c r="T57" s="4"/>
      <c r="U57" s="4"/>
      <c r="V57" s="4"/>
      <c r="W57" s="4"/>
      <c r="X57" s="4"/>
      <c r="Y57" s="4"/>
      <c r="Z57" s="4"/>
    </row>
    <row r="58" spans="1:26" ht="16.5" customHeight="1">
      <c r="A58" s="91"/>
      <c r="B58" s="91"/>
      <c r="C58" s="91"/>
      <c r="D58" s="91"/>
      <c r="E58" s="91"/>
      <c r="F58" s="91"/>
      <c r="G58" s="91"/>
      <c r="H58" s="91"/>
      <c r="I58" s="91"/>
      <c r="J58" s="91"/>
      <c r="K58" s="91"/>
      <c r="L58" s="91"/>
      <c r="M58" s="2"/>
      <c r="N58" s="2"/>
      <c r="O58" s="2"/>
      <c r="P58" s="2"/>
      <c r="Q58" s="4"/>
      <c r="R58" s="4"/>
      <c r="S58" s="4"/>
      <c r="T58" s="4"/>
      <c r="U58" s="4"/>
      <c r="V58" s="4"/>
      <c r="W58" s="4"/>
      <c r="X58" s="4"/>
      <c r="Y58" s="4"/>
      <c r="Z58" s="4"/>
    </row>
    <row r="59" spans="1:26" ht="16.5" customHeight="1">
      <c r="A59" s="92"/>
      <c r="B59" s="92"/>
      <c r="C59" s="92"/>
      <c r="D59" s="92"/>
      <c r="E59" s="92"/>
      <c r="F59" s="92"/>
      <c r="G59" s="92"/>
      <c r="H59" s="92"/>
      <c r="I59" s="92"/>
      <c r="J59" s="92"/>
      <c r="K59" s="92"/>
      <c r="L59" s="92"/>
      <c r="M59" s="2"/>
      <c r="N59" s="2"/>
      <c r="O59" s="2"/>
      <c r="P59" s="2"/>
      <c r="Q59" s="4"/>
      <c r="R59" s="4"/>
      <c r="S59" s="4"/>
      <c r="T59" s="4"/>
      <c r="U59" s="4"/>
      <c r="V59" s="4"/>
      <c r="W59" s="4"/>
      <c r="X59" s="4"/>
      <c r="Y59" s="4"/>
      <c r="Z59" s="4"/>
    </row>
    <row r="60" spans="1:26" ht="16.5" customHeight="1">
      <c r="A60" s="98">
        <v>18</v>
      </c>
      <c r="B60" s="93" t="str">
        <f>IF(MID('2. Identificación del Riesgo'!H60:H62,1,27)="Seguridad de la Información",'2. Identificación del Riesgo'!B60:B62,
IF('2. Identificación del Riesgo'!H60:H62="","",
IF(MID('2. Identificación del Riesgo'!H60:H62,1,27)&lt;&gt;"Seguridad de la Información","No aplica")))</f>
        <v/>
      </c>
      <c r="C60" s="93" t="str">
        <f>IF(MID('2. Identificación del Riesgo'!H60:H62,1,27)="Seguridad de la Información",'2. Identificación del Riesgo'!C60:C62,
IF('2. Identificación del Riesgo'!H60:H62="","",
IF(MID('2. Identificación del Riesgo'!H60:H62,1,27)&lt;&gt;"Seguridad de la Información","No aplica")))</f>
        <v/>
      </c>
      <c r="D60" s="93" t="str">
        <f>IF(MID('2. Identificación del Riesgo'!H60:H62,1,27)="Seguridad de la Información",'2. Identificación del Riesgo'!G60:G62,
IF('2. Identificación del Riesgo'!H60:H62="","",
IF(MID('2. Identificación del Riesgo'!H60:H62,1,27)&lt;&gt;"Seguridad de la Información","No aplica")))</f>
        <v/>
      </c>
      <c r="E60" s="93" t="str">
        <f>IF(MID('2. Identificación del Riesgo'!H60:H62,1,27)="Seguridad de la Información",'2. Identificación del Riesgo'!H60:H62,
IF('2. Identificación del Riesgo'!H60:H62="","",
IF(MID('2. Identificación del Riesgo'!H60:H62,1,27)&lt;&gt;"Seguridad de la Información","No aplica")))</f>
        <v/>
      </c>
      <c r="F60" s="93" t="str">
        <f>IF(MID('2. Identificación del Riesgo'!H60:H62,1,27)="Seguridad de la Información",'2. Identificación del Riesgo'!I60:I62,
IF('2. Identificación del Riesgo'!H60:H62="","",
IF(MID('2. Identificación del Riesgo'!H60:H62,1,27)&lt;&gt;"Seguridad de la Información","No aplica")))</f>
        <v/>
      </c>
      <c r="G60" s="9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3"/>
      <c r="I60" s="93"/>
      <c r="J60" s="11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3"/>
      <c r="L60" s="93"/>
      <c r="M60" s="3"/>
      <c r="N60" s="3"/>
      <c r="O60" s="3"/>
      <c r="P60" s="3"/>
      <c r="Q60" s="4"/>
      <c r="R60" s="4"/>
      <c r="S60" s="4"/>
      <c r="T60" s="4"/>
      <c r="U60" s="4"/>
      <c r="V60" s="4"/>
      <c r="W60" s="4"/>
      <c r="X60" s="4"/>
      <c r="Y60" s="4"/>
      <c r="Z60" s="4"/>
    </row>
    <row r="61" spans="1:26" ht="16.5" customHeight="1">
      <c r="A61" s="91"/>
      <c r="B61" s="91"/>
      <c r="C61" s="91"/>
      <c r="D61" s="91"/>
      <c r="E61" s="91"/>
      <c r="F61" s="91"/>
      <c r="G61" s="91"/>
      <c r="H61" s="91"/>
      <c r="I61" s="91"/>
      <c r="J61" s="91"/>
      <c r="K61" s="91"/>
      <c r="L61" s="91"/>
      <c r="M61" s="2"/>
      <c r="N61" s="2"/>
      <c r="O61" s="2"/>
      <c r="P61" s="2"/>
      <c r="Q61" s="4"/>
      <c r="R61" s="4"/>
      <c r="S61" s="4"/>
      <c r="T61" s="4"/>
      <c r="U61" s="4"/>
      <c r="V61" s="4"/>
      <c r="W61" s="4"/>
      <c r="X61" s="4"/>
      <c r="Y61" s="4"/>
      <c r="Z61" s="4"/>
    </row>
    <row r="62" spans="1:26" ht="16.5" customHeight="1">
      <c r="A62" s="92"/>
      <c r="B62" s="92"/>
      <c r="C62" s="92"/>
      <c r="D62" s="92"/>
      <c r="E62" s="92"/>
      <c r="F62" s="92"/>
      <c r="G62" s="92"/>
      <c r="H62" s="92"/>
      <c r="I62" s="92"/>
      <c r="J62" s="92"/>
      <c r="K62" s="92"/>
      <c r="L62" s="92"/>
      <c r="M62" s="2"/>
      <c r="N62" s="2"/>
      <c r="O62" s="2"/>
      <c r="P62" s="2"/>
      <c r="Q62" s="4"/>
      <c r="R62" s="4"/>
      <c r="S62" s="4"/>
      <c r="T62" s="4"/>
      <c r="U62" s="4"/>
      <c r="V62" s="4"/>
      <c r="W62" s="4"/>
      <c r="X62" s="4"/>
      <c r="Y62" s="4"/>
      <c r="Z62" s="4"/>
    </row>
    <row r="63" spans="1:26" ht="16.5" customHeight="1">
      <c r="A63" s="98">
        <v>19</v>
      </c>
      <c r="B63" s="93" t="str">
        <f>IF(MID('2. Identificación del Riesgo'!H63:H65,1,27)="Seguridad de la Información",'2. Identificación del Riesgo'!B63:B65,
IF('2. Identificación del Riesgo'!H63:H65="","",
IF(MID('2. Identificación del Riesgo'!H63:H65,1,27)&lt;&gt;"Seguridad de la Información","No aplica")))</f>
        <v/>
      </c>
      <c r="C63" s="93" t="str">
        <f>IF(MID('2. Identificación del Riesgo'!H63:H65,1,27)="Seguridad de la Información",'2. Identificación del Riesgo'!C63:C65,
IF('2. Identificación del Riesgo'!H63:H65="","",
IF(MID('2. Identificación del Riesgo'!H63:H65,1,27)&lt;&gt;"Seguridad de la Información","No aplica")))</f>
        <v/>
      </c>
      <c r="D63" s="93" t="str">
        <f>IF(MID('2. Identificación del Riesgo'!H63:H65,1,27)="Seguridad de la Información",'2. Identificación del Riesgo'!G63:G65,
IF('2. Identificación del Riesgo'!H63:H65="","",
IF(MID('2. Identificación del Riesgo'!H63:H65,1,27)&lt;&gt;"Seguridad de la Información","No aplica")))</f>
        <v/>
      </c>
      <c r="E63" s="93" t="str">
        <f>IF(MID('2. Identificación del Riesgo'!H63:H65,1,27)="Seguridad de la Información",'2. Identificación del Riesgo'!H63:H65,
IF('2. Identificación del Riesgo'!H63:H65="","",
IF(MID('2. Identificación del Riesgo'!H63:H65,1,27)&lt;&gt;"Seguridad de la Información","No aplica")))</f>
        <v/>
      </c>
      <c r="F63" s="93" t="str">
        <f>IF(MID('2. Identificación del Riesgo'!H63:H65,1,27)="Seguridad de la Información",'2. Identificación del Riesgo'!I63:I65,
IF('2. Identificación del Riesgo'!H63:H65="","",
IF(MID('2. Identificación del Riesgo'!H63:H65,1,27)&lt;&gt;"Seguridad de la Información","No aplica")))</f>
        <v/>
      </c>
      <c r="G63" s="9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3"/>
      <c r="I63" s="93"/>
      <c r="J63" s="11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3"/>
      <c r="L63" s="93"/>
      <c r="M63" s="3"/>
      <c r="N63" s="3"/>
      <c r="O63" s="3"/>
      <c r="P63" s="3"/>
      <c r="Q63" s="4"/>
      <c r="R63" s="4"/>
      <c r="S63" s="4"/>
      <c r="T63" s="4"/>
      <c r="U63" s="4"/>
      <c r="V63" s="4"/>
      <c r="W63" s="4"/>
      <c r="X63" s="4"/>
      <c r="Y63" s="4"/>
      <c r="Z63" s="4"/>
    </row>
    <row r="64" spans="1:26" ht="16.5" customHeight="1">
      <c r="A64" s="91"/>
      <c r="B64" s="91"/>
      <c r="C64" s="91"/>
      <c r="D64" s="91"/>
      <c r="E64" s="91"/>
      <c r="F64" s="91"/>
      <c r="G64" s="91"/>
      <c r="H64" s="91"/>
      <c r="I64" s="91"/>
      <c r="J64" s="91"/>
      <c r="K64" s="91"/>
      <c r="L64" s="91"/>
      <c r="M64" s="2"/>
      <c r="N64" s="2"/>
      <c r="O64" s="2"/>
      <c r="P64" s="2"/>
      <c r="Q64" s="4"/>
      <c r="R64" s="4"/>
      <c r="S64" s="4"/>
      <c r="T64" s="4"/>
      <c r="U64" s="4"/>
      <c r="V64" s="4"/>
      <c r="W64" s="4"/>
      <c r="X64" s="4"/>
      <c r="Y64" s="4"/>
      <c r="Z64" s="4"/>
    </row>
    <row r="65" spans="1:26" ht="16.5" customHeight="1">
      <c r="A65" s="92"/>
      <c r="B65" s="92"/>
      <c r="C65" s="92"/>
      <c r="D65" s="92"/>
      <c r="E65" s="92"/>
      <c r="F65" s="92"/>
      <c r="G65" s="92"/>
      <c r="H65" s="92"/>
      <c r="I65" s="92"/>
      <c r="J65" s="92"/>
      <c r="K65" s="92"/>
      <c r="L65" s="92"/>
      <c r="M65" s="2"/>
      <c r="N65" s="2"/>
      <c r="O65" s="2"/>
      <c r="P65" s="2"/>
      <c r="Q65" s="4"/>
      <c r="R65" s="4"/>
      <c r="S65" s="4"/>
      <c r="T65" s="4"/>
      <c r="U65" s="4"/>
      <c r="V65" s="4"/>
      <c r="W65" s="4"/>
      <c r="X65" s="4"/>
      <c r="Y65" s="4"/>
      <c r="Z65" s="4"/>
    </row>
    <row r="66" spans="1:26" ht="16.5" customHeight="1">
      <c r="A66" s="98">
        <v>20</v>
      </c>
      <c r="B66" s="93" t="str">
        <f>IF(MID('2. Identificación del Riesgo'!H66:H68,1,27)="Seguridad de la Información",'2. Identificación del Riesgo'!B66:B68,
IF('2. Identificación del Riesgo'!H66:H68="","",
IF(MID('2. Identificación del Riesgo'!H66:H68,1,27)&lt;&gt;"Seguridad de la Información","No aplica")))</f>
        <v/>
      </c>
      <c r="C66" s="93" t="str">
        <f>IF(MID('2. Identificación del Riesgo'!H66:H68,1,27)="Seguridad de la Información",'2. Identificación del Riesgo'!C66:C68,
IF('2. Identificación del Riesgo'!H66:H68="","",
IF(MID('2. Identificación del Riesgo'!H66:H68,1,27)&lt;&gt;"Seguridad de la Información","No aplica")))</f>
        <v/>
      </c>
      <c r="D66" s="93" t="str">
        <f>IF(MID('2. Identificación del Riesgo'!H66:H68,1,27)="Seguridad de la Información",'2. Identificación del Riesgo'!G66:G68,
IF('2. Identificación del Riesgo'!H66:H68="","",
IF(MID('2. Identificación del Riesgo'!H66:H68,1,27)&lt;&gt;"Seguridad de la Información","No aplica")))</f>
        <v/>
      </c>
      <c r="E66" s="93" t="str">
        <f>IF(MID('2. Identificación del Riesgo'!H66:H68,1,27)="Seguridad de la Información",'2. Identificación del Riesgo'!H66:H68,
IF('2. Identificación del Riesgo'!H66:H68="","",
IF(MID('2. Identificación del Riesgo'!H66:H68,1,27)&lt;&gt;"Seguridad de la Información","No aplica")))</f>
        <v/>
      </c>
      <c r="F66" s="93" t="str">
        <f>IF(MID('2. Identificación del Riesgo'!H66:H68,1,27)="Seguridad de la Información",'2. Identificación del Riesgo'!I66:I68,
IF('2. Identificación del Riesgo'!H66:H68="","",
IF(MID('2. Identificación del Riesgo'!H66:H68,1,27)&lt;&gt;"Seguridad de la Información","No aplica")))</f>
        <v/>
      </c>
      <c r="G66" s="9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3"/>
      <c r="I66" s="93"/>
      <c r="J66" s="11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3"/>
      <c r="L66" s="93"/>
      <c r="M66" s="3"/>
      <c r="N66" s="3"/>
      <c r="O66" s="3"/>
      <c r="P66" s="3"/>
      <c r="Q66" s="4"/>
      <c r="R66" s="4"/>
      <c r="S66" s="4"/>
      <c r="T66" s="4"/>
      <c r="U66" s="4"/>
      <c r="V66" s="4"/>
      <c r="W66" s="4"/>
      <c r="X66" s="4"/>
      <c r="Y66" s="4"/>
      <c r="Z66" s="4"/>
    </row>
    <row r="67" spans="1:26" ht="16.5" customHeight="1">
      <c r="A67" s="91"/>
      <c r="B67" s="91"/>
      <c r="C67" s="91"/>
      <c r="D67" s="91"/>
      <c r="E67" s="91"/>
      <c r="F67" s="91"/>
      <c r="G67" s="91"/>
      <c r="H67" s="91"/>
      <c r="I67" s="91"/>
      <c r="J67" s="91"/>
      <c r="K67" s="91"/>
      <c r="L67" s="91"/>
      <c r="M67" s="2"/>
      <c r="N67" s="2"/>
      <c r="O67" s="2"/>
      <c r="P67" s="2"/>
      <c r="Q67" s="4"/>
      <c r="R67" s="4"/>
      <c r="S67" s="4"/>
      <c r="T67" s="4"/>
      <c r="U67" s="4"/>
      <c r="V67" s="4"/>
      <c r="W67" s="4"/>
      <c r="X67" s="4"/>
      <c r="Y67" s="4"/>
      <c r="Z67" s="4"/>
    </row>
    <row r="68" spans="1:26" ht="16.5" customHeight="1">
      <c r="A68" s="92"/>
      <c r="B68" s="92"/>
      <c r="C68" s="92"/>
      <c r="D68" s="92"/>
      <c r="E68" s="92"/>
      <c r="F68" s="92"/>
      <c r="G68" s="92"/>
      <c r="H68" s="92"/>
      <c r="I68" s="92"/>
      <c r="J68" s="92"/>
      <c r="K68" s="92"/>
      <c r="L68" s="92"/>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45" priority="1">
      <formula>IF($E9="No aplica",1,0)</formula>
    </cfRule>
  </conditionalFormatting>
  <conditionalFormatting sqref="B12:B68 D12:E68 H12:J68">
    <cfRule type="expression" dxfId="244" priority="2">
      <formula>IF($E12="No aplica",1,0)</formula>
    </cfRule>
  </conditionalFormatting>
  <conditionalFormatting sqref="K12:L68">
    <cfRule type="expression" dxfId="243" priority="3">
      <formula>IF($E12="No aplica",1,0)</formula>
    </cfRule>
  </conditionalFormatting>
  <conditionalFormatting sqref="C9:C11">
    <cfRule type="expression" dxfId="242" priority="4">
      <formula>IF($E9="No aplica",1,0)</formula>
    </cfRule>
  </conditionalFormatting>
  <conditionalFormatting sqref="C12:C68">
    <cfRule type="expression" dxfId="241" priority="5">
      <formula>IF($E12="No aplica",1,0)</formula>
    </cfRule>
  </conditionalFormatting>
  <conditionalFormatting sqref="F12:F68">
    <cfRule type="expression" dxfId="240" priority="6">
      <formula>IF($E12="No aplica",1,0)</formula>
    </cfRule>
  </conditionalFormatting>
  <conditionalFormatting sqref="G12:G68">
    <cfRule type="expression" dxfId="239"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Normal="100" workbookViewId="0">
      <pane ySplit="8" topLeftCell="A9" activePane="bottomLeft" state="frozen"/>
      <selection pane="bottomLeft" activeCell="B7" sqref="B7:B8"/>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43.42578125" customWidth="1"/>
    <col min="7" max="7" width="30" customWidth="1"/>
    <col min="8" max="8" width="53.1406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6"/>
      <c r="B1" s="71"/>
      <c r="C1" s="76" t="s">
        <v>0</v>
      </c>
      <c r="D1" s="77"/>
      <c r="E1" s="77"/>
      <c r="F1" s="77"/>
      <c r="G1" s="77"/>
      <c r="H1" s="77"/>
      <c r="I1" s="77"/>
      <c r="J1" s="77"/>
      <c r="K1" s="77"/>
      <c r="L1" s="77"/>
      <c r="M1" s="77"/>
      <c r="N1" s="77"/>
      <c r="O1" s="77"/>
      <c r="P1" s="77"/>
      <c r="Q1" s="77"/>
      <c r="R1" s="77"/>
      <c r="S1" s="71"/>
      <c r="T1" s="110" t="s">
        <v>211</v>
      </c>
      <c r="U1" s="62"/>
      <c r="V1" s="63"/>
      <c r="W1" s="3"/>
      <c r="X1" s="3"/>
      <c r="Y1" s="3"/>
      <c r="Z1" s="3"/>
      <c r="AA1" s="3"/>
      <c r="AB1" s="3"/>
      <c r="AC1" s="3"/>
      <c r="AD1" s="3"/>
      <c r="AE1" s="3"/>
      <c r="AF1" s="3"/>
      <c r="AG1" s="3"/>
      <c r="AH1" s="3"/>
      <c r="AI1" s="3"/>
      <c r="AJ1" s="3"/>
      <c r="AK1" s="3"/>
      <c r="AL1" s="3"/>
      <c r="AM1" s="3"/>
    </row>
    <row r="2" spans="1:39" ht="16.5">
      <c r="A2" s="72"/>
      <c r="B2" s="73"/>
      <c r="C2" s="72"/>
      <c r="D2" s="78"/>
      <c r="E2" s="78"/>
      <c r="F2" s="78"/>
      <c r="G2" s="78"/>
      <c r="H2" s="78"/>
      <c r="I2" s="78"/>
      <c r="J2" s="78"/>
      <c r="K2" s="78"/>
      <c r="L2" s="78"/>
      <c r="M2" s="78"/>
      <c r="N2" s="78"/>
      <c r="O2" s="78"/>
      <c r="P2" s="78"/>
      <c r="Q2" s="78"/>
      <c r="R2" s="78"/>
      <c r="S2" s="73"/>
      <c r="T2" s="110" t="s">
        <v>212</v>
      </c>
      <c r="U2" s="62"/>
      <c r="V2" s="63"/>
      <c r="W2" s="3"/>
      <c r="X2" s="3"/>
      <c r="Y2" s="3"/>
      <c r="Z2" s="3"/>
      <c r="AA2" s="3"/>
      <c r="AB2" s="3"/>
      <c r="AC2" s="3"/>
      <c r="AD2" s="3"/>
      <c r="AE2" s="3"/>
      <c r="AF2" s="3"/>
      <c r="AG2" s="3"/>
      <c r="AH2" s="3"/>
      <c r="AI2" s="3"/>
      <c r="AJ2" s="3"/>
      <c r="AK2" s="3"/>
      <c r="AL2" s="3"/>
      <c r="AM2" s="3"/>
    </row>
    <row r="3" spans="1:39" ht="12" customHeight="1">
      <c r="A3" s="72"/>
      <c r="B3" s="73"/>
      <c r="C3" s="72"/>
      <c r="D3" s="78"/>
      <c r="E3" s="78"/>
      <c r="F3" s="78"/>
      <c r="G3" s="78"/>
      <c r="H3" s="78"/>
      <c r="I3" s="78"/>
      <c r="J3" s="78"/>
      <c r="K3" s="78"/>
      <c r="L3" s="78"/>
      <c r="M3" s="78"/>
      <c r="N3" s="78"/>
      <c r="O3" s="78"/>
      <c r="P3" s="78"/>
      <c r="Q3" s="78"/>
      <c r="R3" s="78"/>
      <c r="S3" s="73"/>
      <c r="T3" s="110" t="s">
        <v>213</v>
      </c>
      <c r="U3" s="62"/>
      <c r="V3" s="63"/>
      <c r="W3" s="3"/>
      <c r="X3" s="3"/>
      <c r="Y3" s="3"/>
      <c r="Z3" s="3"/>
      <c r="AA3" s="3"/>
      <c r="AB3" s="3"/>
      <c r="AC3" s="3"/>
      <c r="AD3" s="3"/>
      <c r="AE3" s="3"/>
      <c r="AF3" s="3"/>
      <c r="AG3" s="3"/>
      <c r="AH3" s="3"/>
      <c r="AI3" s="3"/>
      <c r="AJ3" s="3"/>
      <c r="AK3" s="3"/>
      <c r="AL3" s="3"/>
      <c r="AM3" s="3"/>
    </row>
    <row r="4" spans="1:39" ht="16.5" customHeight="1">
      <c r="A4" s="74"/>
      <c r="B4" s="75"/>
      <c r="C4" s="74"/>
      <c r="D4" s="79"/>
      <c r="E4" s="79"/>
      <c r="F4" s="79"/>
      <c r="G4" s="79"/>
      <c r="H4" s="79"/>
      <c r="I4" s="79"/>
      <c r="J4" s="79"/>
      <c r="K4" s="79"/>
      <c r="L4" s="79"/>
      <c r="M4" s="79"/>
      <c r="N4" s="79"/>
      <c r="O4" s="79"/>
      <c r="P4" s="79"/>
      <c r="Q4" s="79"/>
      <c r="R4" s="79"/>
      <c r="S4" s="75"/>
      <c r="T4" s="110" t="s">
        <v>214</v>
      </c>
      <c r="U4" s="62"/>
      <c r="V4" s="63"/>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9"/>
      <c r="J5" s="19"/>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06" t="s">
        <v>119</v>
      </c>
      <c r="B6" s="62"/>
      <c r="C6" s="62"/>
      <c r="D6" s="63"/>
      <c r="E6" s="106" t="s">
        <v>215</v>
      </c>
      <c r="F6" s="62"/>
      <c r="G6" s="62"/>
      <c r="H6" s="62"/>
      <c r="I6" s="62"/>
      <c r="J6" s="62"/>
      <c r="K6" s="62"/>
      <c r="L6" s="62"/>
      <c r="M6" s="62"/>
      <c r="N6" s="62"/>
      <c r="O6" s="62"/>
      <c r="P6" s="62"/>
      <c r="Q6" s="62"/>
      <c r="R6" s="62"/>
      <c r="S6" s="62"/>
      <c r="T6" s="62"/>
      <c r="U6" s="62"/>
      <c r="V6" s="63"/>
      <c r="W6" s="3"/>
      <c r="X6" s="3"/>
      <c r="Y6" s="3"/>
      <c r="Z6" s="3"/>
      <c r="AA6" s="3"/>
      <c r="AB6" s="3"/>
      <c r="AC6" s="3"/>
      <c r="AD6" s="3"/>
      <c r="AE6" s="3"/>
      <c r="AF6" s="3"/>
      <c r="AG6" s="3"/>
      <c r="AH6" s="3"/>
      <c r="AI6" s="3"/>
      <c r="AJ6" s="3"/>
      <c r="AK6" s="3"/>
      <c r="AL6" s="3"/>
      <c r="AM6" s="3"/>
    </row>
    <row r="7" spans="1:39" ht="15.75" customHeight="1">
      <c r="A7" s="105" t="s">
        <v>117</v>
      </c>
      <c r="B7" s="101" t="s">
        <v>118</v>
      </c>
      <c r="C7" s="102" t="s">
        <v>126</v>
      </c>
      <c r="D7" s="102" t="s">
        <v>127</v>
      </c>
      <c r="E7" s="100" t="s">
        <v>216</v>
      </c>
      <c r="F7" s="100" t="s">
        <v>217</v>
      </c>
      <c r="G7" s="100" t="s">
        <v>218</v>
      </c>
      <c r="H7" s="102" t="s">
        <v>219</v>
      </c>
      <c r="I7" s="114" t="s">
        <v>220</v>
      </c>
      <c r="J7" s="115"/>
      <c r="K7" s="116"/>
      <c r="L7" s="117" t="s">
        <v>221</v>
      </c>
      <c r="M7" s="62"/>
      <c r="N7" s="62"/>
      <c r="O7" s="62"/>
      <c r="P7" s="62"/>
      <c r="Q7" s="62"/>
      <c r="R7" s="118" t="s">
        <v>222</v>
      </c>
      <c r="S7" s="117" t="s">
        <v>120</v>
      </c>
      <c r="T7" s="62"/>
      <c r="U7" s="118" t="s">
        <v>223</v>
      </c>
      <c r="V7" s="118" t="s">
        <v>224</v>
      </c>
      <c r="W7" s="3"/>
      <c r="X7" s="3"/>
      <c r="Y7" s="3"/>
      <c r="Z7" s="3"/>
      <c r="AA7" s="3"/>
      <c r="AB7" s="3"/>
      <c r="AC7" s="3"/>
      <c r="AD7" s="3"/>
      <c r="AE7" s="3"/>
      <c r="AF7" s="3"/>
      <c r="AG7" s="3"/>
      <c r="AH7" s="3"/>
      <c r="AI7" s="3"/>
      <c r="AJ7" s="3"/>
      <c r="AK7" s="3"/>
      <c r="AL7" s="3"/>
      <c r="AM7" s="3"/>
    </row>
    <row r="8" spans="1:39" ht="75" customHeight="1">
      <c r="A8" s="92"/>
      <c r="B8" s="92"/>
      <c r="C8" s="92"/>
      <c r="D8" s="92"/>
      <c r="E8" s="92"/>
      <c r="F8" s="92"/>
      <c r="G8" s="92"/>
      <c r="H8" s="92"/>
      <c r="I8" s="20" t="s">
        <v>225</v>
      </c>
      <c r="J8" s="21" t="s">
        <v>226</v>
      </c>
      <c r="K8" s="20" t="s">
        <v>227</v>
      </c>
      <c r="L8" s="20" t="s">
        <v>228</v>
      </c>
      <c r="M8" s="20" t="s">
        <v>229</v>
      </c>
      <c r="N8" s="20" t="s">
        <v>230</v>
      </c>
      <c r="O8" s="20" t="s">
        <v>231</v>
      </c>
      <c r="P8" s="20" t="s">
        <v>232</v>
      </c>
      <c r="Q8" s="22" t="s">
        <v>233</v>
      </c>
      <c r="R8" s="92"/>
      <c r="S8" s="21" t="s">
        <v>234</v>
      </c>
      <c r="T8" s="21" t="s">
        <v>235</v>
      </c>
      <c r="U8" s="92"/>
      <c r="V8" s="92"/>
      <c r="W8" s="16"/>
      <c r="X8" s="16"/>
      <c r="Y8" s="16"/>
      <c r="Z8" s="16"/>
      <c r="AA8" s="16"/>
      <c r="AB8" s="16"/>
      <c r="AC8" s="16"/>
      <c r="AD8" s="16"/>
      <c r="AE8" s="16"/>
      <c r="AF8" s="16"/>
      <c r="AG8" s="16"/>
      <c r="AH8" s="16"/>
      <c r="AI8" s="16"/>
      <c r="AJ8" s="16"/>
      <c r="AK8" s="16"/>
      <c r="AL8" s="16"/>
      <c r="AM8" s="16"/>
    </row>
    <row r="9" spans="1:39" ht="30.75" customHeight="1">
      <c r="A9" s="98">
        <v>1</v>
      </c>
      <c r="B9" s="11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Reducción del Riesgo y Adaptación al Cambio Climático</v>
      </c>
      <c r="C9" s="9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9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23" t="s">
        <v>236</v>
      </c>
      <c r="F9" s="23" t="s">
        <v>237</v>
      </c>
      <c r="G9" s="23" t="s">
        <v>238</v>
      </c>
      <c r="H9" s="23" t="str">
        <f t="shared" ref="H9:H68" si="0">CONCATENATE(E9," ",F9," ",G9)</f>
        <v xml:space="preserve">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v>
      </c>
      <c r="I9" s="24" t="s">
        <v>239</v>
      </c>
      <c r="J9" s="24" t="str">
        <f t="shared" ref="J9:J68" si="1">IF(OR(I9="Preventivo",I9="Detectivo"),"Afecta probabilidad",
IF(I9="Correctivo","Afecta Impacto",""))</f>
        <v>Afecta probabilidad</v>
      </c>
      <c r="K9" s="24" t="s">
        <v>240</v>
      </c>
      <c r="L9" s="24" t="s">
        <v>241</v>
      </c>
      <c r="M9" s="24" t="s">
        <v>242</v>
      </c>
      <c r="N9" s="24" t="s">
        <v>243</v>
      </c>
      <c r="O9" s="24" t="s">
        <v>244</v>
      </c>
      <c r="P9" s="24" t="s">
        <v>245</v>
      </c>
      <c r="Q9" s="24" t="s">
        <v>246</v>
      </c>
      <c r="R9" s="25">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6">
        <f>IF(OR(J9="",J9=0),"",
IF(J9="Afecta probabilidad",'2. Identificación del Riesgo'!$L$9,""))</f>
        <v>0.4</v>
      </c>
      <c r="T9" s="26" t="str">
        <f>IF(OR(J9="",J9=0),"",
IF(J9="Afecta Impacto",'2. Identificación del Riesgo'!$O$9,""))</f>
        <v/>
      </c>
      <c r="U9" s="26">
        <f t="shared" ref="U9:U68" si="3">IFERROR(IF(S9="",0,S9-(S9*R9)),0)</f>
        <v>0.24</v>
      </c>
      <c r="V9" s="26">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1"/>
      <c r="B10" s="91"/>
      <c r="C10" s="91"/>
      <c r="D10" s="91"/>
      <c r="E10" s="23"/>
      <c r="F10" s="23"/>
      <c r="G10" s="23"/>
      <c r="H10" s="23" t="str">
        <f t="shared" si="0"/>
        <v xml:space="preserve">  </v>
      </c>
      <c r="I10" s="24"/>
      <c r="J10" s="24" t="str">
        <f t="shared" si="1"/>
        <v/>
      </c>
      <c r="K10" s="24"/>
      <c r="L10" s="24"/>
      <c r="M10" s="24"/>
      <c r="N10" s="24"/>
      <c r="O10" s="24"/>
      <c r="P10" s="24"/>
      <c r="Q10" s="24"/>
      <c r="R10" s="25" t="str">
        <f t="shared" si="2"/>
        <v/>
      </c>
      <c r="S10" s="26" t="str">
        <f>IF(OR(J10="",J10=0),"",
IF(J10="Afecta probabilidad",
IF(J9="Afecta probabilidad",S9-(S9*R9),'2. Identificación del Riesgo'!$L$9),""))</f>
        <v/>
      </c>
      <c r="T10" s="26" t="str">
        <f>IF(OR(J10="",J10=0),"",
IF(J10="Afecta Impacto",
IF(J9="Afecta Impacto",T9-(T9*R9),'2. Identificación del Riesgo'!$O$9),""))</f>
        <v/>
      </c>
      <c r="U10" s="26">
        <f t="shared" si="3"/>
        <v>0</v>
      </c>
      <c r="V10" s="26">
        <f t="shared" si="4"/>
        <v>0</v>
      </c>
      <c r="W10" s="3"/>
      <c r="X10" s="3"/>
      <c r="Y10" s="3"/>
      <c r="Z10" s="3"/>
      <c r="AA10" s="3"/>
      <c r="AB10" s="3"/>
      <c r="AC10" s="3"/>
      <c r="AD10" s="3"/>
      <c r="AE10" s="3"/>
      <c r="AF10" s="3"/>
      <c r="AG10" s="3"/>
      <c r="AH10" s="3"/>
      <c r="AI10" s="3"/>
      <c r="AJ10" s="3"/>
      <c r="AK10" s="3"/>
      <c r="AL10" s="3"/>
      <c r="AM10" s="3"/>
    </row>
    <row r="11" spans="1:39" ht="30.75" customHeight="1">
      <c r="A11" s="92"/>
      <c r="B11" s="92"/>
      <c r="C11" s="92"/>
      <c r="D11" s="92"/>
      <c r="E11" s="23"/>
      <c r="F11" s="23"/>
      <c r="G11" s="23"/>
      <c r="H11" s="23" t="str">
        <f t="shared" si="0"/>
        <v xml:space="preserve">  </v>
      </c>
      <c r="I11" s="24"/>
      <c r="J11" s="24" t="str">
        <f t="shared" si="1"/>
        <v/>
      </c>
      <c r="K11" s="24"/>
      <c r="L11" s="24"/>
      <c r="M11" s="24"/>
      <c r="N11" s="24"/>
      <c r="O11" s="24"/>
      <c r="P11" s="24"/>
      <c r="Q11" s="24"/>
      <c r="R11" s="25" t="str">
        <f t="shared" si="2"/>
        <v/>
      </c>
      <c r="S11" s="26" t="str">
        <f>IF(OR(J11="",J11=0),"",
IF(J11="Afecta probabilidad",
IF(J10="Afecta probabilidad",S10-(S10*R10),
IF(J9="Afecta probabilidad",S9-(S9*R9),'2. Identificación del Riesgo'!$L$9)),""))</f>
        <v/>
      </c>
      <c r="T11" s="26" t="str">
        <f>IF(OR(J11="",J11=0),"",
IF(J11="Afecta Impacto",
IF(J10="Afecta Impacto",T10-(T10*R10),
IF(J9="Afecta Impacto",T9-(T9*R9),'2. Identificación del Riesgo'!$O$9)),""))</f>
        <v/>
      </c>
      <c r="U11" s="26">
        <f t="shared" si="3"/>
        <v>0</v>
      </c>
      <c r="V11" s="26">
        <f t="shared" si="4"/>
        <v>0</v>
      </c>
      <c r="W11" s="3"/>
      <c r="X11" s="3"/>
      <c r="Y11" s="3"/>
      <c r="Z11" s="3"/>
      <c r="AA11" s="3"/>
      <c r="AB11" s="3"/>
      <c r="AC11" s="3"/>
      <c r="AD11" s="3"/>
      <c r="AE11" s="3"/>
      <c r="AF11" s="3"/>
      <c r="AG11" s="3"/>
      <c r="AH11" s="3"/>
      <c r="AI11" s="3"/>
      <c r="AJ11" s="3"/>
      <c r="AK11" s="3"/>
      <c r="AL11" s="3"/>
      <c r="AM11" s="3"/>
    </row>
    <row r="12" spans="1:39" ht="30.75" customHeight="1">
      <c r="A12" s="98">
        <v>2</v>
      </c>
      <c r="B12" s="11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Reducción del Riesgo y Adaptación al Cambio Climático</v>
      </c>
      <c r="C12" s="9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9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23" t="s">
        <v>247</v>
      </c>
      <c r="F12" s="23" t="s">
        <v>248</v>
      </c>
      <c r="G12" s="23" t="s">
        <v>249</v>
      </c>
      <c r="H12" s="23" t="str">
        <f t="shared" si="0"/>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
Mensualmente se reporta a meta PMR. La gestión del control se evidencia mediante el acta GR-FT-44 Formato acta de entrega del predio al IDIGER</v>
      </c>
      <c r="I12" s="24" t="s">
        <v>239</v>
      </c>
      <c r="J12" s="24" t="str">
        <f t="shared" si="1"/>
        <v>Afecta probabilidad</v>
      </c>
      <c r="K12" s="24" t="s">
        <v>240</v>
      </c>
      <c r="L12" s="24" t="s">
        <v>241</v>
      </c>
      <c r="M12" s="24" t="s">
        <v>242</v>
      </c>
      <c r="N12" s="24" t="s">
        <v>243</v>
      </c>
      <c r="O12" s="24" t="s">
        <v>250</v>
      </c>
      <c r="P12" s="24" t="s">
        <v>251</v>
      </c>
      <c r="Q12" s="24" t="s">
        <v>252</v>
      </c>
      <c r="R12" s="25">
        <f t="shared" si="2"/>
        <v>0.4</v>
      </c>
      <c r="S12" s="26">
        <f>IF(OR(J12="",J12=0),"",
IF(J12="Afecta probabilidad",'2. Identificación del Riesgo'!$L$12,""))</f>
        <v>0.6</v>
      </c>
      <c r="T12" s="26" t="str">
        <f>IF(OR(J12="",J12=0),"",
IF(J12="Afecta Impacto",'2. Identificación del Riesgo'!$O$12,""))</f>
        <v/>
      </c>
      <c r="U12" s="26">
        <f t="shared" si="3"/>
        <v>0.36</v>
      </c>
      <c r="V12" s="26">
        <f t="shared" si="4"/>
        <v>0</v>
      </c>
      <c r="W12" s="3"/>
      <c r="X12" s="3"/>
      <c r="Y12" s="3"/>
      <c r="Z12" s="3"/>
      <c r="AA12" s="3"/>
      <c r="AB12" s="3"/>
      <c r="AC12" s="3"/>
      <c r="AD12" s="3"/>
      <c r="AE12" s="3"/>
      <c r="AF12" s="3"/>
      <c r="AG12" s="3"/>
      <c r="AH12" s="3"/>
      <c r="AI12" s="3"/>
      <c r="AJ12" s="3"/>
      <c r="AK12" s="3"/>
      <c r="AL12" s="3"/>
      <c r="AM12" s="3"/>
    </row>
    <row r="13" spans="1:39" ht="30.75" customHeight="1">
      <c r="A13" s="91"/>
      <c r="B13" s="91"/>
      <c r="C13" s="91"/>
      <c r="D13" s="91"/>
      <c r="E13" s="23"/>
      <c r="F13" s="23"/>
      <c r="G13" s="23"/>
      <c r="H13" s="23" t="str">
        <f t="shared" si="0"/>
        <v xml:space="preserve">  </v>
      </c>
      <c r="I13" s="24"/>
      <c r="J13" s="24" t="str">
        <f t="shared" si="1"/>
        <v/>
      </c>
      <c r="K13" s="24"/>
      <c r="L13" s="24"/>
      <c r="M13" s="24"/>
      <c r="N13" s="24"/>
      <c r="O13" s="24"/>
      <c r="P13" s="24"/>
      <c r="Q13" s="24"/>
      <c r="R13" s="25" t="str">
        <f t="shared" si="2"/>
        <v/>
      </c>
      <c r="S13" s="26" t="str">
        <f>IF(OR(J13="",J13=0),"",
IF(J13="Afecta probabilidad",
IF(J12="Afecta probabilidad",S12-(S12*R12),'2. Identificación del Riesgo'!$L$12),""))</f>
        <v/>
      </c>
      <c r="T13" s="26" t="str">
        <f>IF(OR(J13="",J13=0),"",
IF(J13="Afecta Impacto",
IF(J12="Afecta Impacto",T12-(T12*R12),'2. Identificación del Riesgo'!$O$12),""))</f>
        <v/>
      </c>
      <c r="U13" s="26">
        <f t="shared" si="3"/>
        <v>0</v>
      </c>
      <c r="V13" s="26">
        <f t="shared" si="4"/>
        <v>0</v>
      </c>
      <c r="W13" s="3"/>
      <c r="X13" s="3"/>
      <c r="Y13" s="3"/>
      <c r="Z13" s="3"/>
      <c r="AA13" s="3"/>
      <c r="AB13" s="3"/>
      <c r="AC13" s="3"/>
      <c r="AD13" s="3"/>
      <c r="AE13" s="3"/>
      <c r="AF13" s="3"/>
      <c r="AG13" s="3"/>
      <c r="AH13" s="3"/>
      <c r="AI13" s="3"/>
      <c r="AJ13" s="3"/>
      <c r="AK13" s="3"/>
      <c r="AL13" s="3"/>
      <c r="AM13" s="3"/>
    </row>
    <row r="14" spans="1:39" ht="30.75" customHeight="1">
      <c r="A14" s="92"/>
      <c r="B14" s="92"/>
      <c r="C14" s="92"/>
      <c r="D14" s="92"/>
      <c r="E14" s="23"/>
      <c r="F14" s="23"/>
      <c r="G14" s="23"/>
      <c r="H14" s="23" t="str">
        <f t="shared" si="0"/>
        <v xml:space="preserve">  </v>
      </c>
      <c r="I14" s="24"/>
      <c r="J14" s="24" t="str">
        <f t="shared" si="1"/>
        <v/>
      </c>
      <c r="K14" s="24"/>
      <c r="L14" s="24"/>
      <c r="M14" s="24"/>
      <c r="N14" s="24"/>
      <c r="O14" s="24"/>
      <c r="P14" s="24"/>
      <c r="Q14" s="24"/>
      <c r="R14" s="25" t="str">
        <f t="shared" si="2"/>
        <v/>
      </c>
      <c r="S14" s="26" t="str">
        <f>IF(OR(J14="",J14=0),"",
IF(J14="Afecta probabilidad",
IF(J13="Afecta probabilidad",S13-(S13*R13),
IF(J12="Afecta probabilidad",S12-(S12*R12),'2. Identificación del Riesgo'!$L$12)),""))</f>
        <v/>
      </c>
      <c r="T14" s="26" t="str">
        <f>IF(OR(J14="",J14=0),"",
IF(J14="Afecta Impacto",
IF(J13="Afecta Impacto",T13-(T13*R13),
IF(J12="Afecta Impacto",T12-(T12*R12),'2. Identificación del Riesgo'!$O$12)),""))</f>
        <v/>
      </c>
      <c r="U14" s="26">
        <f t="shared" si="3"/>
        <v>0</v>
      </c>
      <c r="V14" s="26">
        <f t="shared" si="4"/>
        <v>0</v>
      </c>
      <c r="W14" s="3"/>
      <c r="X14" s="3"/>
      <c r="Y14" s="3"/>
      <c r="Z14" s="3"/>
      <c r="AA14" s="3"/>
      <c r="AB14" s="3"/>
      <c r="AC14" s="3"/>
      <c r="AD14" s="3"/>
      <c r="AE14" s="3"/>
      <c r="AF14" s="3"/>
      <c r="AG14" s="3"/>
      <c r="AH14" s="3"/>
      <c r="AI14" s="3"/>
      <c r="AJ14" s="3"/>
      <c r="AK14" s="3"/>
      <c r="AL14" s="3"/>
      <c r="AM14" s="3"/>
    </row>
    <row r="15" spans="1:39" ht="29.25" customHeight="1">
      <c r="A15" s="98">
        <v>3</v>
      </c>
      <c r="B15" s="11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
      </c>
      <c r="C15" s="9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
      </c>
      <c r="D15" s="9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
      </c>
      <c r="E15" s="23"/>
      <c r="F15" s="23"/>
      <c r="G15" s="23"/>
      <c r="H15" s="23" t="str">
        <f t="shared" si="0"/>
        <v xml:space="preserve">  </v>
      </c>
      <c r="I15" s="24"/>
      <c r="J15" s="24" t="str">
        <f t="shared" si="1"/>
        <v/>
      </c>
      <c r="K15" s="24"/>
      <c r="L15" s="24"/>
      <c r="M15" s="24"/>
      <c r="N15" s="24"/>
      <c r="O15" s="24"/>
      <c r="P15" s="24"/>
      <c r="Q15" s="24"/>
      <c r="R15" s="25" t="str">
        <f t="shared" si="2"/>
        <v/>
      </c>
      <c r="S15" s="26" t="str">
        <f>IF(OR(J15="",J15=0),"",
IF(J15="Afecta probabilidad",'2. Identificación del Riesgo'!$L$15,""))</f>
        <v/>
      </c>
      <c r="T15" s="26" t="str">
        <f>IF(OR(J15="",J15=0),"",
IF(J15="Afecta Impacto",'2. Identificación del Riesgo'!$O$15,""))</f>
        <v/>
      </c>
      <c r="U15" s="26">
        <f t="shared" si="3"/>
        <v>0</v>
      </c>
      <c r="V15" s="26">
        <f t="shared" si="4"/>
        <v>0</v>
      </c>
      <c r="W15" s="3"/>
      <c r="X15" s="3"/>
      <c r="Y15" s="3"/>
      <c r="Z15" s="3"/>
      <c r="AA15" s="3"/>
      <c r="AB15" s="3"/>
      <c r="AC15" s="3"/>
      <c r="AD15" s="3"/>
      <c r="AE15" s="3"/>
      <c r="AF15" s="3"/>
      <c r="AG15" s="3"/>
      <c r="AH15" s="3"/>
      <c r="AI15" s="3"/>
      <c r="AJ15" s="3"/>
      <c r="AK15" s="3"/>
      <c r="AL15" s="3"/>
      <c r="AM15" s="3"/>
    </row>
    <row r="16" spans="1:39" ht="29.25" customHeight="1">
      <c r="A16" s="91"/>
      <c r="B16" s="91"/>
      <c r="C16" s="91"/>
      <c r="D16" s="91"/>
      <c r="E16" s="23"/>
      <c r="F16" s="23"/>
      <c r="G16" s="23"/>
      <c r="H16" s="23" t="str">
        <f t="shared" si="0"/>
        <v xml:space="preserve">  </v>
      </c>
      <c r="I16" s="24"/>
      <c r="J16" s="24" t="str">
        <f t="shared" si="1"/>
        <v/>
      </c>
      <c r="K16" s="24"/>
      <c r="L16" s="24"/>
      <c r="M16" s="24"/>
      <c r="N16" s="24"/>
      <c r="O16" s="24"/>
      <c r="P16" s="24"/>
      <c r="Q16" s="24"/>
      <c r="R16" s="25" t="str">
        <f t="shared" si="2"/>
        <v/>
      </c>
      <c r="S16" s="26" t="str">
        <f>IF(OR(J16="",J16=0),"",
IF(J16="Afecta probabilidad",
IF(J15="Afecta probabilidad",S15-(S15*R15),'2. Identificación del Riesgo'!$L$15),""))</f>
        <v/>
      </c>
      <c r="T16" s="26" t="str">
        <f>IF(OR(J16="",J16=0),"",
IF(J16="Afecta Impacto",
IF(J15="Afecta Impacto",T15-(T15*R15),'2. Identificación del Riesgo'!$O$15),""))</f>
        <v/>
      </c>
      <c r="U16" s="26">
        <f t="shared" si="3"/>
        <v>0</v>
      </c>
      <c r="V16" s="26">
        <f t="shared" si="4"/>
        <v>0</v>
      </c>
      <c r="W16" s="3"/>
      <c r="X16" s="3"/>
      <c r="Y16" s="3"/>
      <c r="Z16" s="3"/>
      <c r="AA16" s="3"/>
      <c r="AB16" s="3"/>
      <c r="AC16" s="3"/>
      <c r="AD16" s="3"/>
      <c r="AE16" s="3"/>
      <c r="AF16" s="3"/>
      <c r="AG16" s="3"/>
      <c r="AH16" s="3"/>
      <c r="AI16" s="3"/>
      <c r="AJ16" s="3"/>
      <c r="AK16" s="3"/>
      <c r="AL16" s="3"/>
      <c r="AM16" s="3"/>
    </row>
    <row r="17" spans="1:39" ht="29.25" customHeight="1">
      <c r="A17" s="92"/>
      <c r="B17" s="92"/>
      <c r="C17" s="92"/>
      <c r="D17" s="92"/>
      <c r="E17" s="23"/>
      <c r="F17" s="23"/>
      <c r="G17" s="23"/>
      <c r="H17" s="23" t="str">
        <f t="shared" si="0"/>
        <v xml:space="preserve">  </v>
      </c>
      <c r="I17" s="24"/>
      <c r="J17" s="24" t="str">
        <f t="shared" si="1"/>
        <v/>
      </c>
      <c r="K17" s="24"/>
      <c r="L17" s="24"/>
      <c r="M17" s="24"/>
      <c r="N17" s="24"/>
      <c r="O17" s="24"/>
      <c r="P17" s="24"/>
      <c r="Q17" s="24"/>
      <c r="R17" s="25" t="str">
        <f t="shared" si="2"/>
        <v/>
      </c>
      <c r="S17" s="26" t="str">
        <f>IF(OR(J17="",J17=0),"",
IF(J17="Afecta probabilidad",
IF(J16="Afecta probabilidad",S16-(S16*R16),
IF(J15="Afecta probabilidad",S15-(S15*R15),'2. Identificación del Riesgo'!$L$15)),""))</f>
        <v/>
      </c>
      <c r="T17" s="26" t="str">
        <f>IF(OR(J17="",J17=0),"",
IF(J17="Afecta Impacto",
IF(J16="Afecta Impacto",T16-(T16*R16),
IF(J15="Afecta Impacto",T15-(T15*R15),'2. Identificación del Riesgo'!$O$15)),""))</f>
        <v/>
      </c>
      <c r="U17" s="26">
        <f t="shared" si="3"/>
        <v>0</v>
      </c>
      <c r="V17" s="26">
        <f t="shared" si="4"/>
        <v>0</v>
      </c>
      <c r="W17" s="3"/>
      <c r="X17" s="3"/>
      <c r="Y17" s="3"/>
      <c r="Z17" s="3"/>
      <c r="AA17" s="3"/>
      <c r="AB17" s="3"/>
      <c r="AC17" s="3"/>
      <c r="AD17" s="3"/>
      <c r="AE17" s="3"/>
      <c r="AF17" s="3"/>
      <c r="AG17" s="3"/>
      <c r="AH17" s="3"/>
      <c r="AI17" s="3"/>
      <c r="AJ17" s="3"/>
      <c r="AK17" s="3"/>
      <c r="AL17" s="3"/>
      <c r="AM17" s="3"/>
    </row>
    <row r="18" spans="1:39" ht="29.25" customHeight="1">
      <c r="A18" s="98">
        <v>4</v>
      </c>
      <c r="B18" s="11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
      </c>
      <c r="C18" s="9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
      </c>
      <c r="D18" s="9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
      </c>
      <c r="E18" s="23"/>
      <c r="F18" s="23"/>
      <c r="G18" s="23"/>
      <c r="H18" s="23" t="str">
        <f t="shared" si="0"/>
        <v xml:space="preserve">  </v>
      </c>
      <c r="I18" s="24"/>
      <c r="J18" s="24" t="str">
        <f t="shared" si="1"/>
        <v/>
      </c>
      <c r="K18" s="24"/>
      <c r="L18" s="24"/>
      <c r="M18" s="24"/>
      <c r="N18" s="24"/>
      <c r="O18" s="24"/>
      <c r="P18" s="24"/>
      <c r="Q18" s="24"/>
      <c r="R18" s="25" t="str">
        <f t="shared" si="2"/>
        <v/>
      </c>
      <c r="S18" s="26" t="str">
        <f>IF(OR(J18="",J18=0),"",
IF(J18="Afecta probabilidad",'2. Identificación del Riesgo'!$L$18,""))</f>
        <v/>
      </c>
      <c r="T18" s="26" t="str">
        <f>IF(OR(J18="",J18=0),"",
IF(J18="Afecta Impacto",'2. Identificación del Riesgo'!$O$18,""))</f>
        <v/>
      </c>
      <c r="U18" s="26">
        <f t="shared" si="3"/>
        <v>0</v>
      </c>
      <c r="V18" s="26">
        <f t="shared" si="4"/>
        <v>0</v>
      </c>
      <c r="W18" s="3"/>
      <c r="X18" s="3"/>
      <c r="Y18" s="3"/>
      <c r="Z18" s="3"/>
      <c r="AA18" s="3"/>
      <c r="AB18" s="3"/>
      <c r="AC18" s="3"/>
      <c r="AD18" s="3"/>
      <c r="AE18" s="3"/>
      <c r="AF18" s="3"/>
      <c r="AG18" s="3"/>
      <c r="AH18" s="3"/>
      <c r="AI18" s="3"/>
      <c r="AJ18" s="3"/>
      <c r="AK18" s="3"/>
      <c r="AL18" s="3"/>
      <c r="AM18" s="3"/>
    </row>
    <row r="19" spans="1:39" ht="29.25" customHeight="1">
      <c r="A19" s="91"/>
      <c r="B19" s="91"/>
      <c r="C19" s="91"/>
      <c r="D19" s="91"/>
      <c r="E19" s="23"/>
      <c r="F19" s="23"/>
      <c r="G19" s="23"/>
      <c r="H19" s="23" t="str">
        <f t="shared" si="0"/>
        <v xml:space="preserve">  </v>
      </c>
      <c r="I19" s="24"/>
      <c r="J19" s="24" t="str">
        <f t="shared" si="1"/>
        <v/>
      </c>
      <c r="K19" s="24"/>
      <c r="L19" s="24"/>
      <c r="M19" s="24"/>
      <c r="N19" s="24"/>
      <c r="O19" s="24"/>
      <c r="P19" s="24"/>
      <c r="Q19" s="24"/>
      <c r="R19" s="25" t="str">
        <f t="shared" si="2"/>
        <v/>
      </c>
      <c r="S19" s="26" t="str">
        <f>IF(OR(J19="",J19=0),"",
IF(J19="Afecta probabilidad",
IF(J18="Afecta probabilidad",S18-(S18*R18),'2. Identificación del Riesgo'!$L$18),""))</f>
        <v/>
      </c>
      <c r="T19" s="26" t="str">
        <f>IF(OR(J19="",J19=0),"",
IF(J19="Afecta Impacto",
IF(J18="Afecta Impacto",T18-(T18*R18),'2. Identificación del Riesgo'!$O$18),""))</f>
        <v/>
      </c>
      <c r="U19" s="26">
        <f t="shared" si="3"/>
        <v>0</v>
      </c>
      <c r="V19" s="26">
        <f t="shared" si="4"/>
        <v>0</v>
      </c>
      <c r="W19" s="3"/>
      <c r="X19" s="3"/>
      <c r="Y19" s="3"/>
      <c r="Z19" s="3"/>
      <c r="AA19" s="3"/>
      <c r="AB19" s="3"/>
      <c r="AC19" s="3"/>
      <c r="AD19" s="3"/>
      <c r="AE19" s="3"/>
      <c r="AF19" s="3"/>
      <c r="AG19" s="3"/>
      <c r="AH19" s="3"/>
      <c r="AI19" s="3"/>
      <c r="AJ19" s="3"/>
      <c r="AK19" s="3"/>
      <c r="AL19" s="3"/>
      <c r="AM19" s="3"/>
    </row>
    <row r="20" spans="1:39" ht="29.25" customHeight="1">
      <c r="A20" s="92"/>
      <c r="B20" s="92"/>
      <c r="C20" s="92"/>
      <c r="D20" s="92"/>
      <c r="E20" s="23"/>
      <c r="F20" s="23"/>
      <c r="G20" s="23"/>
      <c r="H20" s="23" t="str">
        <f t="shared" si="0"/>
        <v xml:space="preserve">  </v>
      </c>
      <c r="I20" s="24"/>
      <c r="J20" s="24" t="str">
        <f t="shared" si="1"/>
        <v/>
      </c>
      <c r="K20" s="24"/>
      <c r="L20" s="24"/>
      <c r="M20" s="24"/>
      <c r="N20" s="24"/>
      <c r="O20" s="24"/>
      <c r="P20" s="24"/>
      <c r="Q20" s="24"/>
      <c r="R20" s="25" t="str">
        <f t="shared" si="2"/>
        <v/>
      </c>
      <c r="S20" s="26" t="str">
        <f>IF(OR(J20="",J20=0),"",
IF(J20="Afecta probabilidad",
IF(J19="Afecta probabilidad",S19-(S19*R19),
IF(J18="Afecta probabilidad",S18-(S18*R18),'2. Identificación del Riesgo'!$L$18)),""))</f>
        <v/>
      </c>
      <c r="T20" s="26" t="str">
        <f>IF(OR(J20="",J20=0),"",
IF(J20="Afecta Impacto",
IF(J19="Afecta Impacto",T19-(T19*R19),
IF(J18="Afecta Impacto",T18-(T18*R18),'2. Identificación del Riesgo'!$O$18)),""))</f>
        <v/>
      </c>
      <c r="U20" s="26">
        <f t="shared" si="3"/>
        <v>0</v>
      </c>
      <c r="V20" s="26">
        <f t="shared" si="4"/>
        <v>0</v>
      </c>
      <c r="W20" s="3"/>
      <c r="X20" s="3"/>
      <c r="Y20" s="3"/>
      <c r="Z20" s="3"/>
      <c r="AA20" s="3"/>
      <c r="AB20" s="3"/>
      <c r="AC20" s="3"/>
      <c r="AD20" s="3"/>
      <c r="AE20" s="3"/>
      <c r="AF20" s="3"/>
      <c r="AG20" s="3"/>
      <c r="AH20" s="3"/>
      <c r="AI20" s="3"/>
      <c r="AJ20" s="3"/>
      <c r="AK20" s="3"/>
      <c r="AL20" s="3"/>
      <c r="AM20" s="3"/>
    </row>
    <row r="21" spans="1:39" ht="29.25" customHeight="1">
      <c r="A21" s="98">
        <v>5</v>
      </c>
      <c r="B21" s="11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
      </c>
      <c r="C21" s="9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
      </c>
      <c r="D21" s="9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
      </c>
      <c r="E21" s="23"/>
      <c r="F21" s="23"/>
      <c r="G21" s="23"/>
      <c r="H21" s="23" t="str">
        <f t="shared" si="0"/>
        <v xml:space="preserve">  </v>
      </c>
      <c r="I21" s="24"/>
      <c r="J21" s="24" t="str">
        <f t="shared" si="1"/>
        <v/>
      </c>
      <c r="K21" s="24"/>
      <c r="L21" s="24"/>
      <c r="M21" s="24"/>
      <c r="N21" s="24"/>
      <c r="O21" s="24"/>
      <c r="P21" s="24"/>
      <c r="Q21" s="24"/>
      <c r="R21" s="25" t="str">
        <f t="shared" si="2"/>
        <v/>
      </c>
      <c r="S21" s="26" t="str">
        <f>IF(OR(J21="",J21=0),"",
IF(J21="Afecta probabilidad",'2. Identificación del Riesgo'!$L$21,""))</f>
        <v/>
      </c>
      <c r="T21" s="26" t="str">
        <f>IF(OR(J21="",J21=0),"",
IF(J21="Afecta Impacto",'2. Identificación del Riesgo'!$O$21,""))</f>
        <v/>
      </c>
      <c r="U21" s="26">
        <f t="shared" si="3"/>
        <v>0</v>
      </c>
      <c r="V21" s="26">
        <f t="shared" si="4"/>
        <v>0</v>
      </c>
      <c r="W21" s="3"/>
      <c r="X21" s="3"/>
      <c r="Y21" s="3"/>
      <c r="Z21" s="3"/>
      <c r="AA21" s="3"/>
      <c r="AB21" s="3"/>
      <c r="AC21" s="3"/>
      <c r="AD21" s="3"/>
      <c r="AE21" s="3"/>
      <c r="AF21" s="3"/>
      <c r="AG21" s="3"/>
      <c r="AH21" s="3"/>
      <c r="AI21" s="3"/>
      <c r="AJ21" s="3"/>
      <c r="AK21" s="3"/>
      <c r="AL21" s="3"/>
      <c r="AM21" s="3"/>
    </row>
    <row r="22" spans="1:39" ht="29.25" customHeight="1">
      <c r="A22" s="91"/>
      <c r="B22" s="91"/>
      <c r="C22" s="91"/>
      <c r="D22" s="91"/>
      <c r="E22" s="23"/>
      <c r="F22" s="23"/>
      <c r="G22" s="23"/>
      <c r="H22" s="23" t="str">
        <f t="shared" si="0"/>
        <v xml:space="preserve">  </v>
      </c>
      <c r="I22" s="24"/>
      <c r="J22" s="24" t="str">
        <f t="shared" si="1"/>
        <v/>
      </c>
      <c r="K22" s="24"/>
      <c r="L22" s="24"/>
      <c r="M22" s="24"/>
      <c r="N22" s="24"/>
      <c r="O22" s="24"/>
      <c r="P22" s="24"/>
      <c r="Q22" s="24"/>
      <c r="R22" s="25" t="str">
        <f t="shared" si="2"/>
        <v/>
      </c>
      <c r="S22" s="26" t="str">
        <f>IF(OR(J22="",J22=0),"",
IF(J22="Afecta probabilidad",
IF(J21="Afecta probabilidad",S21-(S21*R21),'2. Identificación del Riesgo'!$L$21),""))</f>
        <v/>
      </c>
      <c r="T22" s="26" t="str">
        <f>IF(OR(J22="",J22=0),"",
IF(J22="Afecta Impacto",
IF(J21="Afecta Impacto",T21-(T21*R21),'2. Identificación del Riesgo'!$O$21),""))</f>
        <v/>
      </c>
      <c r="U22" s="26">
        <f t="shared" si="3"/>
        <v>0</v>
      </c>
      <c r="V22" s="26">
        <f t="shared" si="4"/>
        <v>0</v>
      </c>
      <c r="W22" s="3"/>
      <c r="X22" s="3"/>
      <c r="Y22" s="3"/>
      <c r="Z22" s="3"/>
      <c r="AA22" s="3"/>
      <c r="AB22" s="3"/>
      <c r="AC22" s="3"/>
      <c r="AD22" s="3"/>
      <c r="AE22" s="3"/>
      <c r="AF22" s="3"/>
      <c r="AG22" s="3"/>
      <c r="AH22" s="3"/>
      <c r="AI22" s="3"/>
      <c r="AJ22" s="3"/>
      <c r="AK22" s="3"/>
      <c r="AL22" s="3"/>
      <c r="AM22" s="3"/>
    </row>
    <row r="23" spans="1:39" ht="29.25" customHeight="1">
      <c r="A23" s="92"/>
      <c r="B23" s="92"/>
      <c r="C23" s="92"/>
      <c r="D23" s="92"/>
      <c r="E23" s="23"/>
      <c r="F23" s="23"/>
      <c r="G23" s="23"/>
      <c r="H23" s="23" t="str">
        <f t="shared" si="0"/>
        <v xml:space="preserve">  </v>
      </c>
      <c r="I23" s="24"/>
      <c r="J23" s="24" t="str">
        <f t="shared" si="1"/>
        <v/>
      </c>
      <c r="K23" s="24"/>
      <c r="L23" s="24"/>
      <c r="M23" s="24"/>
      <c r="N23" s="24"/>
      <c r="O23" s="24"/>
      <c r="P23" s="24"/>
      <c r="Q23" s="24"/>
      <c r="R23" s="25" t="str">
        <f t="shared" si="2"/>
        <v/>
      </c>
      <c r="S23" s="26" t="str">
        <f>IF(OR(J23="",J23=0),"",
IF(J23="Afecta probabilidad",
IF(J22="Afecta probabilidad",S22-(S22*R22),
IF(J21="Afecta probabilidad",S21-(S21*R21),'2. Identificación del Riesgo'!$L$21)),""))</f>
        <v/>
      </c>
      <c r="T23" s="26" t="str">
        <f>IF(OR(J23="",J23=0),"",
IF(J23="Afecta Impacto",
IF(J22="Afecta Impacto",T22-(T22*R22),
IF(J21="Afecta Impacto",T21-(T21*R21),'2. Identificación del Riesgo'!$O$21)),""))</f>
        <v/>
      </c>
      <c r="U23" s="26">
        <f t="shared" si="3"/>
        <v>0</v>
      </c>
      <c r="V23" s="26">
        <f t="shared" si="4"/>
        <v>0</v>
      </c>
      <c r="W23" s="3"/>
      <c r="X23" s="3"/>
      <c r="Y23" s="3"/>
      <c r="Z23" s="3"/>
      <c r="AA23" s="3"/>
      <c r="AB23" s="3"/>
      <c r="AC23" s="3"/>
      <c r="AD23" s="3"/>
      <c r="AE23" s="3"/>
      <c r="AF23" s="3"/>
      <c r="AG23" s="3"/>
      <c r="AH23" s="3"/>
      <c r="AI23" s="3"/>
      <c r="AJ23" s="3"/>
      <c r="AK23" s="3"/>
      <c r="AL23" s="3"/>
      <c r="AM23" s="3"/>
    </row>
    <row r="24" spans="1:39" ht="29.25" customHeight="1">
      <c r="A24" s="98">
        <v>6</v>
      </c>
      <c r="B24" s="11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
      </c>
      <c r="C24" s="9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
      </c>
      <c r="D24" s="9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
      </c>
      <c r="E24" s="23"/>
      <c r="F24" s="23"/>
      <c r="G24" s="23"/>
      <c r="H24" s="23" t="str">
        <f t="shared" si="0"/>
        <v xml:space="preserve">  </v>
      </c>
      <c r="I24" s="24"/>
      <c r="J24" s="24" t="str">
        <f t="shared" si="1"/>
        <v/>
      </c>
      <c r="K24" s="24"/>
      <c r="L24" s="24"/>
      <c r="M24" s="24"/>
      <c r="N24" s="24"/>
      <c r="O24" s="24"/>
      <c r="P24" s="24"/>
      <c r="Q24" s="24"/>
      <c r="R24" s="25" t="str">
        <f t="shared" si="2"/>
        <v/>
      </c>
      <c r="S24" s="26" t="str">
        <f>IF(OR(J24="",J24=0),"",
IF(J24="Afecta probabilidad",'2. Identificación del Riesgo'!$L$24,""))</f>
        <v/>
      </c>
      <c r="T24" s="26" t="str">
        <f>IF(OR(J24="",J24=0),"",
IF(J24="Afecta Impacto",'2. Identificación del Riesgo'!$O$24,""))</f>
        <v/>
      </c>
      <c r="U24" s="26">
        <f t="shared" si="3"/>
        <v>0</v>
      </c>
      <c r="V24" s="26">
        <f t="shared" si="4"/>
        <v>0</v>
      </c>
      <c r="W24" s="3"/>
      <c r="X24" s="3"/>
      <c r="Y24" s="3"/>
      <c r="Z24" s="3"/>
      <c r="AA24" s="3"/>
      <c r="AB24" s="3"/>
      <c r="AC24" s="3"/>
      <c r="AD24" s="3"/>
      <c r="AE24" s="3"/>
      <c r="AF24" s="3"/>
      <c r="AG24" s="3"/>
      <c r="AH24" s="3"/>
      <c r="AI24" s="3"/>
      <c r="AJ24" s="3"/>
      <c r="AK24" s="3"/>
      <c r="AL24" s="3"/>
      <c r="AM24" s="3"/>
    </row>
    <row r="25" spans="1:39" ht="29.25" customHeight="1">
      <c r="A25" s="91"/>
      <c r="B25" s="91"/>
      <c r="C25" s="91"/>
      <c r="D25" s="91"/>
      <c r="E25" s="23"/>
      <c r="F25" s="23"/>
      <c r="G25" s="23"/>
      <c r="H25" s="23" t="str">
        <f t="shared" si="0"/>
        <v xml:space="preserve">  </v>
      </c>
      <c r="I25" s="24"/>
      <c r="J25" s="24" t="str">
        <f t="shared" si="1"/>
        <v/>
      </c>
      <c r="K25" s="24"/>
      <c r="L25" s="24"/>
      <c r="M25" s="24"/>
      <c r="N25" s="24"/>
      <c r="O25" s="24"/>
      <c r="P25" s="24"/>
      <c r="Q25" s="24"/>
      <c r="R25" s="25" t="str">
        <f t="shared" si="2"/>
        <v/>
      </c>
      <c r="S25" s="26" t="str">
        <f>IF(OR(J25="",J25=0),"",
IF(J25="Afecta probabilidad",
IF(J24="Afecta probabilidad",S24-(S24*R24),'2. Identificación del Riesgo'!$L$24),""))</f>
        <v/>
      </c>
      <c r="T25" s="26" t="str">
        <f>IF(OR(J25="",J25=0),"",
IF(J25="Afecta Impacto",
IF(J24="Afecta Impacto",T24-(T24*R24),'2. Identificación del Riesgo'!$O$24),""))</f>
        <v/>
      </c>
      <c r="U25" s="26">
        <f t="shared" si="3"/>
        <v>0</v>
      </c>
      <c r="V25" s="26">
        <f t="shared" si="4"/>
        <v>0</v>
      </c>
      <c r="W25" s="3"/>
      <c r="X25" s="3"/>
      <c r="Y25" s="3"/>
      <c r="Z25" s="3"/>
      <c r="AA25" s="3"/>
      <c r="AB25" s="3"/>
      <c r="AC25" s="3"/>
      <c r="AD25" s="3"/>
      <c r="AE25" s="3"/>
      <c r="AF25" s="3"/>
      <c r="AG25" s="3"/>
      <c r="AH25" s="3"/>
      <c r="AI25" s="3"/>
      <c r="AJ25" s="3"/>
      <c r="AK25" s="3"/>
      <c r="AL25" s="3"/>
      <c r="AM25" s="3"/>
    </row>
    <row r="26" spans="1:39" ht="29.25" customHeight="1">
      <c r="A26" s="92"/>
      <c r="B26" s="92"/>
      <c r="C26" s="92"/>
      <c r="D26" s="92"/>
      <c r="E26" s="23"/>
      <c r="F26" s="23"/>
      <c r="G26" s="23"/>
      <c r="H26" s="23" t="str">
        <f t="shared" si="0"/>
        <v xml:space="preserve">  </v>
      </c>
      <c r="I26" s="24"/>
      <c r="J26" s="24" t="str">
        <f t="shared" si="1"/>
        <v/>
      </c>
      <c r="K26" s="24"/>
      <c r="L26" s="24"/>
      <c r="M26" s="24"/>
      <c r="N26" s="24"/>
      <c r="O26" s="24"/>
      <c r="P26" s="24"/>
      <c r="Q26" s="24"/>
      <c r="R26" s="25" t="str">
        <f t="shared" si="2"/>
        <v/>
      </c>
      <c r="S26" s="26" t="str">
        <f>IF(OR(J26="",J26=0),"",
IF(J26="Afecta probabilidad",
IF(J25="Afecta probabilidad",S25-(S25*R25),
IF(J24="Afecta probabilidad",S24-(S24*R24),'2. Identificación del Riesgo'!$L$24)),""))</f>
        <v/>
      </c>
      <c r="T26" s="26" t="str">
        <f>IF(OR(J26="",J26=0),"",
IF(J26="Afecta Impacto",
IF(J25="Afecta Impacto",T25-(T25*R25),
IF(J24="Afecta Impacto",T24-(T24*R24),'2. Identificación del Riesgo'!$O$24)),""))</f>
        <v/>
      </c>
      <c r="U26" s="26">
        <f t="shared" si="3"/>
        <v>0</v>
      </c>
      <c r="V26" s="26">
        <f t="shared" si="4"/>
        <v>0</v>
      </c>
      <c r="W26" s="3"/>
      <c r="X26" s="3"/>
      <c r="Y26" s="3"/>
      <c r="Z26" s="3"/>
      <c r="AA26" s="3"/>
      <c r="AB26" s="3"/>
      <c r="AC26" s="3"/>
      <c r="AD26" s="3"/>
      <c r="AE26" s="3"/>
      <c r="AF26" s="3"/>
      <c r="AG26" s="3"/>
      <c r="AH26" s="3"/>
      <c r="AI26" s="3"/>
      <c r="AJ26" s="3"/>
      <c r="AK26" s="3"/>
      <c r="AL26" s="3"/>
      <c r="AM26" s="3"/>
    </row>
    <row r="27" spans="1:39" ht="29.25" customHeight="1">
      <c r="A27" s="98">
        <v>7</v>
      </c>
      <c r="B27" s="11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9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9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23"/>
      <c r="F27" s="23"/>
      <c r="G27" s="23"/>
      <c r="H27" s="23" t="str">
        <f t="shared" si="0"/>
        <v xml:space="preserve">  </v>
      </c>
      <c r="I27" s="24"/>
      <c r="J27" s="24" t="str">
        <f t="shared" si="1"/>
        <v/>
      </c>
      <c r="K27" s="24"/>
      <c r="L27" s="24"/>
      <c r="M27" s="24"/>
      <c r="N27" s="24"/>
      <c r="O27" s="24"/>
      <c r="P27" s="24"/>
      <c r="Q27" s="24"/>
      <c r="R27" s="25" t="str">
        <f t="shared" si="2"/>
        <v/>
      </c>
      <c r="S27" s="26" t="str">
        <f>IF(OR(J27="",J27=0),"",
IF(J27="Afecta probabilidad",'2. Identificación del Riesgo'!$L$27,""))</f>
        <v/>
      </c>
      <c r="T27" s="26" t="str">
        <f>IF(OR(J27="",J27=0),"",
IF(J27="Afecta Impacto",'2. Identificación del Riesgo'!$O$27,""))</f>
        <v/>
      </c>
      <c r="U27" s="26">
        <f t="shared" si="3"/>
        <v>0</v>
      </c>
      <c r="V27" s="26">
        <f t="shared" si="4"/>
        <v>0</v>
      </c>
      <c r="W27" s="3"/>
      <c r="X27" s="3"/>
      <c r="Y27" s="3"/>
      <c r="Z27" s="3"/>
      <c r="AA27" s="3"/>
      <c r="AB27" s="3"/>
      <c r="AC27" s="3"/>
      <c r="AD27" s="3"/>
      <c r="AE27" s="3"/>
      <c r="AF27" s="3"/>
      <c r="AG27" s="3"/>
      <c r="AH27" s="3"/>
      <c r="AI27" s="3"/>
      <c r="AJ27" s="3"/>
      <c r="AK27" s="3"/>
      <c r="AL27" s="3"/>
      <c r="AM27" s="3"/>
    </row>
    <row r="28" spans="1:39" ht="29.25" customHeight="1">
      <c r="A28" s="91"/>
      <c r="B28" s="91"/>
      <c r="C28" s="91"/>
      <c r="D28" s="91"/>
      <c r="E28" s="23"/>
      <c r="F28" s="23"/>
      <c r="G28" s="23"/>
      <c r="H28" s="23" t="str">
        <f t="shared" si="0"/>
        <v xml:space="preserve">  </v>
      </c>
      <c r="I28" s="24"/>
      <c r="J28" s="24" t="str">
        <f t="shared" si="1"/>
        <v/>
      </c>
      <c r="K28" s="24"/>
      <c r="L28" s="24"/>
      <c r="M28" s="24"/>
      <c r="N28" s="24"/>
      <c r="O28" s="24"/>
      <c r="P28" s="24"/>
      <c r="Q28" s="24"/>
      <c r="R28" s="25" t="str">
        <f t="shared" si="2"/>
        <v/>
      </c>
      <c r="S28" s="26" t="str">
        <f>IF(OR(J28="",J28=0),"",
IF(J28="Afecta probabilidad",
IF(J27="Afecta probabilidad",S27-(S27*R27),'2. Identificación del Riesgo'!$L$27),""))</f>
        <v/>
      </c>
      <c r="T28" s="26" t="str">
        <f>IF(OR(J28="",J28=0),"",
IF(J28="Afecta Impacto",
IF(J27="Afecta Impacto",T27-(T27*R27),'2. Identificación del Riesgo'!$O$27),""))</f>
        <v/>
      </c>
      <c r="U28" s="26">
        <f t="shared" si="3"/>
        <v>0</v>
      </c>
      <c r="V28" s="26">
        <f t="shared" si="4"/>
        <v>0</v>
      </c>
      <c r="W28" s="3"/>
      <c r="X28" s="3"/>
      <c r="Y28" s="3"/>
      <c r="Z28" s="3"/>
      <c r="AA28" s="3"/>
      <c r="AB28" s="3"/>
      <c r="AC28" s="3"/>
      <c r="AD28" s="3"/>
      <c r="AE28" s="3"/>
      <c r="AF28" s="3"/>
      <c r="AG28" s="3"/>
      <c r="AH28" s="3"/>
      <c r="AI28" s="3"/>
      <c r="AJ28" s="3"/>
      <c r="AK28" s="3"/>
      <c r="AL28" s="3"/>
      <c r="AM28" s="3"/>
    </row>
    <row r="29" spans="1:39" ht="29.25" customHeight="1">
      <c r="A29" s="92"/>
      <c r="B29" s="92"/>
      <c r="C29" s="92"/>
      <c r="D29" s="92"/>
      <c r="E29" s="23"/>
      <c r="F29" s="23"/>
      <c r="G29" s="23"/>
      <c r="H29" s="23" t="str">
        <f t="shared" si="0"/>
        <v xml:space="preserve">  </v>
      </c>
      <c r="I29" s="24"/>
      <c r="J29" s="24" t="str">
        <f t="shared" si="1"/>
        <v/>
      </c>
      <c r="K29" s="24"/>
      <c r="L29" s="24"/>
      <c r="M29" s="24"/>
      <c r="N29" s="24"/>
      <c r="O29" s="24"/>
      <c r="P29" s="24"/>
      <c r="Q29" s="24"/>
      <c r="R29" s="25" t="str">
        <f t="shared" si="2"/>
        <v/>
      </c>
      <c r="S29" s="26" t="str">
        <f>IF(OR(J29="",J29=0),"",
IF(J29="Afecta probabilidad",
IF(J28="Afecta probabilidad",S28-(S28*R28),
IF(J27="Afecta probabilidad",S27-(S27*R27),'2. Identificación del Riesgo'!$L$27)),""))</f>
        <v/>
      </c>
      <c r="T29" s="26" t="str">
        <f>IF(OR(J29="",J29=0),"",
IF(J29="Afecta Impacto",
IF(J28="Afecta Impacto",T28-(T28*R28),
IF(J27="Afecta Impacto",T27-(T27*R27),'2. Identificación del Riesgo'!$O$27)),""))</f>
        <v/>
      </c>
      <c r="U29" s="26">
        <f t="shared" si="3"/>
        <v>0</v>
      </c>
      <c r="V29" s="26">
        <f t="shared" si="4"/>
        <v>0</v>
      </c>
      <c r="W29" s="3"/>
      <c r="X29" s="3"/>
      <c r="Y29" s="3"/>
      <c r="Z29" s="3"/>
      <c r="AA29" s="3"/>
      <c r="AB29" s="3"/>
      <c r="AC29" s="3"/>
      <c r="AD29" s="3"/>
      <c r="AE29" s="3"/>
      <c r="AF29" s="3"/>
      <c r="AG29" s="3"/>
      <c r="AH29" s="3"/>
      <c r="AI29" s="3"/>
      <c r="AJ29" s="3"/>
      <c r="AK29" s="3"/>
      <c r="AL29" s="3"/>
      <c r="AM29" s="3"/>
    </row>
    <row r="30" spans="1:39" ht="29.25" customHeight="1">
      <c r="A30" s="98">
        <v>8</v>
      </c>
      <c r="B30" s="11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9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9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23"/>
      <c r="F30" s="23"/>
      <c r="G30" s="23"/>
      <c r="H30" s="23" t="str">
        <f t="shared" si="0"/>
        <v xml:space="preserve">  </v>
      </c>
      <c r="I30" s="24"/>
      <c r="J30" s="24" t="str">
        <f t="shared" si="1"/>
        <v/>
      </c>
      <c r="K30" s="24"/>
      <c r="L30" s="24"/>
      <c r="M30" s="24"/>
      <c r="N30" s="24"/>
      <c r="O30" s="24"/>
      <c r="P30" s="24"/>
      <c r="Q30" s="24"/>
      <c r="R30" s="25" t="str">
        <f t="shared" si="2"/>
        <v/>
      </c>
      <c r="S30" s="26" t="str">
        <f>IF(OR(J30="",J30=0),"",
IF(J30="Afecta probabilidad",'2. Identificación del Riesgo'!$L$30,""))</f>
        <v/>
      </c>
      <c r="T30" s="26" t="str">
        <f>IF(OR(J30="",J30=0),"",
IF(J30="Afecta Impacto",'2. Identificación del Riesgo'!$O$30,""))</f>
        <v/>
      </c>
      <c r="U30" s="26">
        <f t="shared" si="3"/>
        <v>0</v>
      </c>
      <c r="V30" s="26">
        <f t="shared" si="4"/>
        <v>0</v>
      </c>
      <c r="W30" s="3"/>
      <c r="X30" s="3"/>
      <c r="Y30" s="3"/>
      <c r="Z30" s="3"/>
      <c r="AA30" s="3"/>
      <c r="AB30" s="3"/>
      <c r="AC30" s="3"/>
      <c r="AD30" s="3"/>
      <c r="AE30" s="3"/>
      <c r="AF30" s="3"/>
      <c r="AG30" s="3"/>
      <c r="AH30" s="3"/>
      <c r="AI30" s="3"/>
      <c r="AJ30" s="3"/>
      <c r="AK30" s="3"/>
      <c r="AL30" s="3"/>
      <c r="AM30" s="3"/>
    </row>
    <row r="31" spans="1:39" ht="29.25" customHeight="1">
      <c r="A31" s="91"/>
      <c r="B31" s="91"/>
      <c r="C31" s="91"/>
      <c r="D31" s="91"/>
      <c r="E31" s="23"/>
      <c r="F31" s="23"/>
      <c r="G31" s="23"/>
      <c r="H31" s="23" t="str">
        <f t="shared" si="0"/>
        <v xml:space="preserve">  </v>
      </c>
      <c r="I31" s="24"/>
      <c r="J31" s="24" t="str">
        <f t="shared" si="1"/>
        <v/>
      </c>
      <c r="K31" s="24"/>
      <c r="L31" s="24"/>
      <c r="M31" s="24"/>
      <c r="N31" s="24"/>
      <c r="O31" s="24"/>
      <c r="P31" s="24"/>
      <c r="Q31" s="24"/>
      <c r="R31" s="25" t="str">
        <f t="shared" si="2"/>
        <v/>
      </c>
      <c r="S31" s="26" t="str">
        <f>IF(OR(J31="",J31=0),"",
IF(J31="Afecta probabilidad",
IF(J30="Afecta probabilidad",S30-(S30*R30),'2. Identificación del Riesgo'!$L$30),""))</f>
        <v/>
      </c>
      <c r="T31" s="26" t="str">
        <f>IF(OR(J31="",J31=0),"",
IF(J31="Afecta Impacto",
IF(J30="Afecta Impacto",T30-(T30*R30),'2. Identificación del Riesgo'!$O$30),""))</f>
        <v/>
      </c>
      <c r="U31" s="26">
        <f t="shared" si="3"/>
        <v>0</v>
      </c>
      <c r="V31" s="26">
        <f t="shared" si="4"/>
        <v>0</v>
      </c>
      <c r="W31" s="3"/>
      <c r="X31" s="3"/>
      <c r="Y31" s="3"/>
      <c r="Z31" s="3"/>
      <c r="AA31" s="3"/>
      <c r="AB31" s="3"/>
      <c r="AC31" s="3"/>
      <c r="AD31" s="3"/>
      <c r="AE31" s="3"/>
      <c r="AF31" s="3"/>
      <c r="AG31" s="3"/>
      <c r="AH31" s="3"/>
      <c r="AI31" s="3"/>
      <c r="AJ31" s="3"/>
      <c r="AK31" s="3"/>
      <c r="AL31" s="3"/>
      <c r="AM31" s="3"/>
    </row>
    <row r="32" spans="1:39" ht="29.25" customHeight="1">
      <c r="A32" s="92"/>
      <c r="B32" s="92"/>
      <c r="C32" s="92"/>
      <c r="D32" s="92"/>
      <c r="E32" s="23"/>
      <c r="F32" s="23"/>
      <c r="G32" s="23"/>
      <c r="H32" s="23" t="str">
        <f t="shared" si="0"/>
        <v xml:space="preserve">  </v>
      </c>
      <c r="I32" s="24"/>
      <c r="J32" s="24" t="str">
        <f t="shared" si="1"/>
        <v/>
      </c>
      <c r="K32" s="24"/>
      <c r="L32" s="24"/>
      <c r="M32" s="24"/>
      <c r="N32" s="24"/>
      <c r="O32" s="24"/>
      <c r="P32" s="24"/>
      <c r="Q32" s="24"/>
      <c r="R32" s="25" t="str">
        <f t="shared" si="2"/>
        <v/>
      </c>
      <c r="S32" s="26" t="str">
        <f>IF(OR(J32="",J32=0),"",
IF(J32="Afecta probabilidad",
IF(J31="Afecta probabilidad",S31-(S31*R31),
IF(J30="Afecta probabilidad",S30-(S30*R30),'2. Identificación del Riesgo'!$L$30)),""))</f>
        <v/>
      </c>
      <c r="T32" s="26" t="str">
        <f>IF(OR(J32="",J32=0),"",
IF(J32="Afecta Impacto",
IF(J31="Afecta Impacto",T31-(T31*R31),
IF(J30="Afecta Impacto",T30-(T30*R30),'2. Identificación del Riesgo'!$O$30)),""))</f>
        <v/>
      </c>
      <c r="U32" s="26">
        <f t="shared" si="3"/>
        <v>0</v>
      </c>
      <c r="V32" s="26">
        <f t="shared" si="4"/>
        <v>0</v>
      </c>
      <c r="W32" s="3"/>
      <c r="X32" s="3"/>
      <c r="Y32" s="3"/>
      <c r="Z32" s="3"/>
      <c r="AA32" s="3"/>
      <c r="AB32" s="3"/>
      <c r="AC32" s="3"/>
      <c r="AD32" s="3"/>
      <c r="AE32" s="3"/>
      <c r="AF32" s="3"/>
      <c r="AG32" s="3"/>
      <c r="AH32" s="3"/>
      <c r="AI32" s="3"/>
      <c r="AJ32" s="3"/>
      <c r="AK32" s="3"/>
      <c r="AL32" s="3"/>
      <c r="AM32" s="3"/>
    </row>
    <row r="33" spans="1:39" ht="29.25" customHeight="1">
      <c r="A33" s="98">
        <v>9</v>
      </c>
      <c r="B33" s="11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9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9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23"/>
      <c r="F33" s="23"/>
      <c r="G33" s="23"/>
      <c r="H33" s="23" t="str">
        <f t="shared" si="0"/>
        <v xml:space="preserve">  </v>
      </c>
      <c r="I33" s="24"/>
      <c r="J33" s="24" t="str">
        <f t="shared" si="1"/>
        <v/>
      </c>
      <c r="K33" s="24"/>
      <c r="L33" s="24"/>
      <c r="M33" s="24"/>
      <c r="N33" s="24"/>
      <c r="O33" s="24"/>
      <c r="P33" s="24"/>
      <c r="Q33" s="24"/>
      <c r="R33" s="25" t="str">
        <f t="shared" si="2"/>
        <v/>
      </c>
      <c r="S33" s="26" t="str">
        <f>IF(OR(J33="",J33=0),"",
IF(J33="Afecta probabilidad",'2. Identificación del Riesgo'!$L$33,""))</f>
        <v/>
      </c>
      <c r="T33" s="26" t="str">
        <f>IF(OR(J33="",J33=0),"",
IF(J33="Afecta Impacto",'2. Identificación del Riesgo'!$O$33,""))</f>
        <v/>
      </c>
      <c r="U33" s="26">
        <f t="shared" si="3"/>
        <v>0</v>
      </c>
      <c r="V33" s="26">
        <f t="shared" si="4"/>
        <v>0</v>
      </c>
      <c r="W33" s="3"/>
      <c r="X33" s="3"/>
      <c r="Y33" s="3"/>
      <c r="Z33" s="3"/>
      <c r="AA33" s="3"/>
      <c r="AB33" s="3"/>
      <c r="AC33" s="3"/>
      <c r="AD33" s="3"/>
      <c r="AE33" s="3"/>
      <c r="AF33" s="3"/>
      <c r="AG33" s="3"/>
      <c r="AH33" s="3"/>
      <c r="AI33" s="3"/>
      <c r="AJ33" s="3"/>
      <c r="AK33" s="3"/>
      <c r="AL33" s="3"/>
      <c r="AM33" s="3"/>
    </row>
    <row r="34" spans="1:39" ht="29.25" customHeight="1">
      <c r="A34" s="91"/>
      <c r="B34" s="91"/>
      <c r="C34" s="91"/>
      <c r="D34" s="91"/>
      <c r="E34" s="23"/>
      <c r="F34" s="23"/>
      <c r="G34" s="23"/>
      <c r="H34" s="23" t="str">
        <f t="shared" si="0"/>
        <v xml:space="preserve">  </v>
      </c>
      <c r="I34" s="24"/>
      <c r="J34" s="24" t="str">
        <f t="shared" si="1"/>
        <v/>
      </c>
      <c r="K34" s="24"/>
      <c r="L34" s="24"/>
      <c r="M34" s="24"/>
      <c r="N34" s="24"/>
      <c r="O34" s="24"/>
      <c r="P34" s="24"/>
      <c r="Q34" s="24"/>
      <c r="R34" s="25" t="str">
        <f t="shared" si="2"/>
        <v/>
      </c>
      <c r="S34" s="26" t="str">
        <f>IF(OR(J34="",J34=0),"",
IF(J34="Afecta probabilidad",
IF(J33="Afecta probabilidad",S33-(S33*R33),'2. Identificación del Riesgo'!$L$33),""))</f>
        <v/>
      </c>
      <c r="T34" s="26" t="str">
        <f>IF(OR(J34="",J34=0),"",
IF(J34="Afecta Impacto",
IF(J33="Afecta Impacto",T33-(T33*R33),'2. Identificación del Riesgo'!$O$33),""))</f>
        <v/>
      </c>
      <c r="U34" s="26">
        <f t="shared" si="3"/>
        <v>0</v>
      </c>
      <c r="V34" s="26">
        <f t="shared" si="4"/>
        <v>0</v>
      </c>
      <c r="W34" s="3"/>
      <c r="X34" s="3"/>
      <c r="Y34" s="3"/>
      <c r="Z34" s="3"/>
      <c r="AA34" s="3"/>
      <c r="AB34" s="3"/>
      <c r="AC34" s="3"/>
      <c r="AD34" s="3"/>
      <c r="AE34" s="3"/>
      <c r="AF34" s="3"/>
      <c r="AG34" s="3"/>
      <c r="AH34" s="3"/>
      <c r="AI34" s="3"/>
      <c r="AJ34" s="3"/>
      <c r="AK34" s="3"/>
      <c r="AL34" s="3"/>
      <c r="AM34" s="3"/>
    </row>
    <row r="35" spans="1:39" ht="29.25" customHeight="1">
      <c r="A35" s="92"/>
      <c r="B35" s="92"/>
      <c r="C35" s="92"/>
      <c r="D35" s="92"/>
      <c r="E35" s="23"/>
      <c r="F35" s="23"/>
      <c r="G35" s="23"/>
      <c r="H35" s="23" t="str">
        <f t="shared" si="0"/>
        <v xml:space="preserve">  </v>
      </c>
      <c r="I35" s="24"/>
      <c r="J35" s="24" t="str">
        <f t="shared" si="1"/>
        <v/>
      </c>
      <c r="K35" s="24"/>
      <c r="L35" s="24"/>
      <c r="M35" s="24"/>
      <c r="N35" s="24"/>
      <c r="O35" s="24"/>
      <c r="P35" s="24"/>
      <c r="Q35" s="24"/>
      <c r="R35" s="25" t="str">
        <f t="shared" si="2"/>
        <v/>
      </c>
      <c r="S35" s="26" t="str">
        <f>IF(OR(J35="",J35=0),"",
IF(J35="Afecta probabilidad",
IF(J34="Afecta probabilidad",S34-(S34*R34),
IF(J33="Afecta probabilidad",S33-(S33*R33),'2. Identificación del Riesgo'!$L$33)),""))</f>
        <v/>
      </c>
      <c r="T35" s="26" t="str">
        <f>IF(OR(J35="",J35=0),"",
IF(J35="Afecta Impacto",
IF(J34="Afecta Impacto",T34-(T34*R34),
IF(J33="Afecta Impacto",T33-(T33*R33),'2. Identificación del Riesgo'!$O$33)),""))</f>
        <v/>
      </c>
      <c r="U35" s="26">
        <f t="shared" si="3"/>
        <v>0</v>
      </c>
      <c r="V35" s="26">
        <f t="shared" si="4"/>
        <v>0</v>
      </c>
      <c r="W35" s="3"/>
      <c r="X35" s="3"/>
      <c r="Y35" s="3"/>
      <c r="Z35" s="3"/>
      <c r="AA35" s="3"/>
      <c r="AB35" s="3"/>
      <c r="AC35" s="3"/>
      <c r="AD35" s="3"/>
      <c r="AE35" s="3"/>
      <c r="AF35" s="3"/>
      <c r="AG35" s="3"/>
      <c r="AH35" s="3"/>
      <c r="AI35" s="3"/>
      <c r="AJ35" s="3"/>
      <c r="AK35" s="3"/>
      <c r="AL35" s="3"/>
      <c r="AM35" s="3"/>
    </row>
    <row r="36" spans="1:39" ht="29.25" customHeight="1">
      <c r="A36" s="98">
        <v>10</v>
      </c>
      <c r="B36" s="11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9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9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23"/>
      <c r="F36" s="23"/>
      <c r="G36" s="23"/>
      <c r="H36" s="23" t="str">
        <f t="shared" si="0"/>
        <v xml:space="preserve">  </v>
      </c>
      <c r="I36" s="24"/>
      <c r="J36" s="24" t="str">
        <f t="shared" si="1"/>
        <v/>
      </c>
      <c r="K36" s="24"/>
      <c r="L36" s="24"/>
      <c r="M36" s="24"/>
      <c r="N36" s="24"/>
      <c r="O36" s="24"/>
      <c r="P36" s="24"/>
      <c r="Q36" s="24"/>
      <c r="R36" s="25" t="str">
        <f t="shared" si="2"/>
        <v/>
      </c>
      <c r="S36" s="26" t="str">
        <f>IF(OR(J36="",J36=0),"",
IF(J36="Afecta probabilidad",'2. Identificación del Riesgo'!$L$36,""))</f>
        <v/>
      </c>
      <c r="T36" s="26" t="str">
        <f>IF(OR(J36="",J36=0),"",
IF(J36="Afecta Impacto",'2. Identificación del Riesgo'!$O$36,""))</f>
        <v/>
      </c>
      <c r="U36" s="26">
        <f t="shared" si="3"/>
        <v>0</v>
      </c>
      <c r="V36" s="26">
        <f t="shared" si="4"/>
        <v>0</v>
      </c>
      <c r="W36" s="3"/>
      <c r="X36" s="3"/>
      <c r="Y36" s="3"/>
      <c r="Z36" s="3"/>
      <c r="AA36" s="3"/>
      <c r="AB36" s="3"/>
      <c r="AC36" s="3"/>
      <c r="AD36" s="3"/>
      <c r="AE36" s="3"/>
      <c r="AF36" s="3"/>
      <c r="AG36" s="3"/>
      <c r="AH36" s="3"/>
      <c r="AI36" s="3"/>
      <c r="AJ36" s="3"/>
      <c r="AK36" s="3"/>
      <c r="AL36" s="3"/>
      <c r="AM36" s="3"/>
    </row>
    <row r="37" spans="1:39" ht="29.25" customHeight="1">
      <c r="A37" s="91"/>
      <c r="B37" s="91"/>
      <c r="C37" s="91"/>
      <c r="D37" s="91"/>
      <c r="E37" s="23"/>
      <c r="F37" s="23"/>
      <c r="G37" s="23"/>
      <c r="H37" s="23" t="str">
        <f t="shared" si="0"/>
        <v xml:space="preserve">  </v>
      </c>
      <c r="I37" s="24"/>
      <c r="J37" s="24" t="str">
        <f t="shared" si="1"/>
        <v/>
      </c>
      <c r="K37" s="24"/>
      <c r="L37" s="24"/>
      <c r="M37" s="24"/>
      <c r="N37" s="24"/>
      <c r="O37" s="24"/>
      <c r="P37" s="24"/>
      <c r="Q37" s="24"/>
      <c r="R37" s="25" t="str">
        <f t="shared" si="2"/>
        <v/>
      </c>
      <c r="S37" s="26" t="str">
        <f>IF(OR(J37="",J37=0),"",
IF(J37="Afecta probabilidad",
IF(J36="Afecta probabilidad",S36-(S36*R36),'2. Identificación del Riesgo'!$L$36),""))</f>
        <v/>
      </c>
      <c r="T37" s="26" t="str">
        <f>IF(OR(J37="",J37=0),"",
IF(J37="Afecta Impacto",
IF(J36="Afecta Impacto",T36-(T36*R36),'2. Identificación del Riesgo'!$O$36),""))</f>
        <v/>
      </c>
      <c r="U37" s="26">
        <f t="shared" si="3"/>
        <v>0</v>
      </c>
      <c r="V37" s="26">
        <f t="shared" si="4"/>
        <v>0</v>
      </c>
      <c r="W37" s="2"/>
      <c r="X37" s="2"/>
      <c r="Y37" s="2"/>
      <c r="Z37" s="2"/>
      <c r="AA37" s="2"/>
      <c r="AB37" s="2"/>
      <c r="AC37" s="2"/>
      <c r="AD37" s="2"/>
      <c r="AE37" s="2"/>
      <c r="AF37" s="2"/>
      <c r="AG37" s="2"/>
      <c r="AH37" s="2"/>
      <c r="AI37" s="2"/>
      <c r="AJ37" s="2"/>
      <c r="AK37" s="2"/>
      <c r="AL37" s="2"/>
      <c r="AM37" s="2"/>
    </row>
    <row r="38" spans="1:39" ht="29.25" customHeight="1">
      <c r="A38" s="92"/>
      <c r="B38" s="92"/>
      <c r="C38" s="92"/>
      <c r="D38" s="92"/>
      <c r="E38" s="23"/>
      <c r="F38" s="23"/>
      <c r="G38" s="23"/>
      <c r="H38" s="23" t="str">
        <f t="shared" si="0"/>
        <v xml:space="preserve">  </v>
      </c>
      <c r="I38" s="24"/>
      <c r="J38" s="24" t="str">
        <f t="shared" si="1"/>
        <v/>
      </c>
      <c r="K38" s="24"/>
      <c r="L38" s="24"/>
      <c r="M38" s="24"/>
      <c r="N38" s="24"/>
      <c r="O38" s="24"/>
      <c r="P38" s="24"/>
      <c r="Q38" s="24"/>
      <c r="R38" s="25" t="str">
        <f t="shared" si="2"/>
        <v/>
      </c>
      <c r="S38" s="26" t="str">
        <f>IF(OR(J38="",J38=0),"",
IF(J38="Afecta probabilidad",
IF(J37="Afecta probabilidad",S37-(S37*R37),
IF(J36="Afecta probabilidad",S36-(S36*R36),'2. Identificación del Riesgo'!$L$36)),""))</f>
        <v/>
      </c>
      <c r="T38" s="26" t="str">
        <f>IF(OR(J38="",J38=0),"",
IF(J38="Afecta Impacto",
IF(J37="Afecta Impacto",T37-(T37*R37),
IF(J36="Afecta Impacto",T36-(T36*R36),'2. Identificación del Riesgo'!$O$36)),""))</f>
        <v/>
      </c>
      <c r="U38" s="26">
        <f t="shared" si="3"/>
        <v>0</v>
      </c>
      <c r="V38" s="26">
        <f t="shared" si="4"/>
        <v>0</v>
      </c>
      <c r="W38" s="2"/>
      <c r="X38" s="2"/>
      <c r="Y38" s="2"/>
      <c r="Z38" s="2"/>
      <c r="AA38" s="2"/>
      <c r="AB38" s="2"/>
      <c r="AC38" s="2"/>
      <c r="AD38" s="2"/>
      <c r="AE38" s="2"/>
      <c r="AF38" s="2"/>
      <c r="AG38" s="2"/>
      <c r="AH38" s="2"/>
      <c r="AI38" s="2"/>
      <c r="AJ38" s="2"/>
      <c r="AK38" s="2"/>
      <c r="AL38" s="2"/>
      <c r="AM38" s="2"/>
    </row>
    <row r="39" spans="1:39" ht="29.25" customHeight="1">
      <c r="A39" s="98">
        <v>11</v>
      </c>
      <c r="B39" s="11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9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9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23"/>
      <c r="F39" s="23"/>
      <c r="G39" s="23"/>
      <c r="H39" s="23" t="str">
        <f t="shared" si="0"/>
        <v xml:space="preserve">  </v>
      </c>
      <c r="I39" s="24"/>
      <c r="J39" s="24" t="str">
        <f t="shared" si="1"/>
        <v/>
      </c>
      <c r="K39" s="24"/>
      <c r="L39" s="24"/>
      <c r="M39" s="24"/>
      <c r="N39" s="24"/>
      <c r="O39" s="24"/>
      <c r="P39" s="24"/>
      <c r="Q39" s="24"/>
      <c r="R39" s="25" t="str">
        <f t="shared" si="2"/>
        <v/>
      </c>
      <c r="S39" s="26" t="str">
        <f>IF(OR(J39="",J39=0),"",
IF(J39="Afecta probabilidad",'2. Identificación del Riesgo'!$L$39,""))</f>
        <v/>
      </c>
      <c r="T39" s="26" t="str">
        <f>IF(OR(J39="",J39=0),"",
IF(J39="Afecta Impacto",'2. Identificación del Riesgo'!$O$39,""))</f>
        <v/>
      </c>
      <c r="U39" s="26">
        <f t="shared" si="3"/>
        <v>0</v>
      </c>
      <c r="V39" s="26">
        <f t="shared" si="4"/>
        <v>0</v>
      </c>
      <c r="W39" s="3"/>
      <c r="X39" s="3"/>
      <c r="Y39" s="3"/>
      <c r="Z39" s="3"/>
      <c r="AA39" s="3"/>
      <c r="AB39" s="3"/>
      <c r="AC39" s="3"/>
      <c r="AD39" s="3"/>
      <c r="AE39" s="3"/>
      <c r="AF39" s="3"/>
      <c r="AG39" s="3"/>
      <c r="AH39" s="3"/>
      <c r="AI39" s="3"/>
      <c r="AJ39" s="3"/>
      <c r="AK39" s="3"/>
      <c r="AL39" s="3"/>
      <c r="AM39" s="3"/>
    </row>
    <row r="40" spans="1:39" ht="29.25" customHeight="1">
      <c r="A40" s="91"/>
      <c r="B40" s="91"/>
      <c r="C40" s="91"/>
      <c r="D40" s="91"/>
      <c r="E40" s="23"/>
      <c r="F40" s="23"/>
      <c r="G40" s="23"/>
      <c r="H40" s="23" t="str">
        <f t="shared" si="0"/>
        <v xml:space="preserve">  </v>
      </c>
      <c r="I40" s="24"/>
      <c r="J40" s="24" t="str">
        <f t="shared" si="1"/>
        <v/>
      </c>
      <c r="K40" s="24"/>
      <c r="L40" s="24"/>
      <c r="M40" s="24"/>
      <c r="N40" s="24"/>
      <c r="O40" s="24"/>
      <c r="P40" s="24"/>
      <c r="Q40" s="24"/>
      <c r="R40" s="25" t="str">
        <f t="shared" si="2"/>
        <v/>
      </c>
      <c r="S40" s="26" t="str">
        <f>IF(OR(J40="",J40=0),"",
IF(J40="Afecta probabilidad",
IF(J39="Afecta probabilidad",S39-(S39*R39),'2. Identificación del Riesgo'!$L$39),""))</f>
        <v/>
      </c>
      <c r="T40" s="26" t="str">
        <f>IF(OR(J40="",J40=0),"",
IF(J40="Afecta Impacto",
IF(J39="Afecta Impacto",T39-(T39*R39),'2. Identificación del Riesgo'!$O$39),""))</f>
        <v/>
      </c>
      <c r="U40" s="26">
        <f t="shared" si="3"/>
        <v>0</v>
      </c>
      <c r="V40" s="26">
        <f t="shared" si="4"/>
        <v>0</v>
      </c>
      <c r="W40" s="2"/>
      <c r="X40" s="2"/>
      <c r="Y40" s="2"/>
      <c r="Z40" s="2"/>
      <c r="AA40" s="2"/>
      <c r="AB40" s="2"/>
      <c r="AC40" s="2"/>
      <c r="AD40" s="2"/>
      <c r="AE40" s="2"/>
      <c r="AF40" s="2"/>
      <c r="AG40" s="2"/>
      <c r="AH40" s="2"/>
      <c r="AI40" s="2"/>
      <c r="AJ40" s="2"/>
      <c r="AK40" s="2"/>
      <c r="AL40" s="2"/>
      <c r="AM40" s="2"/>
    </row>
    <row r="41" spans="1:39" ht="29.25" customHeight="1">
      <c r="A41" s="92"/>
      <c r="B41" s="92"/>
      <c r="C41" s="92"/>
      <c r="D41" s="92"/>
      <c r="E41" s="23"/>
      <c r="F41" s="23"/>
      <c r="G41" s="23"/>
      <c r="H41" s="23" t="str">
        <f t="shared" si="0"/>
        <v xml:space="preserve">  </v>
      </c>
      <c r="I41" s="24"/>
      <c r="J41" s="24" t="str">
        <f t="shared" si="1"/>
        <v/>
      </c>
      <c r="K41" s="24"/>
      <c r="L41" s="24"/>
      <c r="M41" s="24"/>
      <c r="N41" s="24"/>
      <c r="O41" s="24"/>
      <c r="P41" s="24"/>
      <c r="Q41" s="24"/>
      <c r="R41" s="25" t="str">
        <f t="shared" si="2"/>
        <v/>
      </c>
      <c r="S41" s="26" t="str">
        <f>IF(OR(J41="",J41=0),"",
IF(J41="Afecta probabilidad",
IF(J40="Afecta probabilidad",S40-(S40*R40),
IF(J39="Afecta probabilidad",S39-(S39*R39),'2. Identificación del Riesgo'!$L$39)),""))</f>
        <v/>
      </c>
      <c r="T41" s="26" t="str">
        <f>IF(OR(J41="",J41=0),"",
IF(J41="Afecta Impacto",
IF(J40="Afecta Impacto",T40-(T40*R40),
IF(J39="Afecta Impacto",T39-(T39*R39),'2. Identificación del Riesgo'!$O$39)),""))</f>
        <v/>
      </c>
      <c r="U41" s="26">
        <f t="shared" si="3"/>
        <v>0</v>
      </c>
      <c r="V41" s="26">
        <f t="shared" si="4"/>
        <v>0</v>
      </c>
      <c r="W41" s="2"/>
      <c r="X41" s="2"/>
      <c r="Y41" s="2"/>
      <c r="Z41" s="2"/>
      <c r="AA41" s="2"/>
      <c r="AB41" s="2"/>
      <c r="AC41" s="2"/>
      <c r="AD41" s="2"/>
      <c r="AE41" s="2"/>
      <c r="AF41" s="2"/>
      <c r="AG41" s="2"/>
      <c r="AH41" s="2"/>
      <c r="AI41" s="2"/>
      <c r="AJ41" s="2"/>
      <c r="AK41" s="2"/>
      <c r="AL41" s="2"/>
      <c r="AM41" s="2"/>
    </row>
    <row r="42" spans="1:39" ht="30.75" customHeight="1">
      <c r="A42" s="98">
        <v>12</v>
      </c>
      <c r="B42" s="11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9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9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23"/>
      <c r="F42" s="23"/>
      <c r="G42" s="23"/>
      <c r="H42" s="23" t="str">
        <f t="shared" si="0"/>
        <v xml:space="preserve">  </v>
      </c>
      <c r="I42" s="24"/>
      <c r="J42" s="24" t="str">
        <f t="shared" si="1"/>
        <v/>
      </c>
      <c r="K42" s="24"/>
      <c r="L42" s="24"/>
      <c r="M42" s="24"/>
      <c r="N42" s="24"/>
      <c r="O42" s="24"/>
      <c r="P42" s="24"/>
      <c r="Q42" s="24"/>
      <c r="R42" s="25" t="str">
        <f t="shared" si="2"/>
        <v/>
      </c>
      <c r="S42" s="26" t="str">
        <f>IF(OR(J42="",J42=0),"",
IF(J42="Afecta probabilidad",'2. Identificación del Riesgo'!$L$42,""))</f>
        <v/>
      </c>
      <c r="T42" s="26" t="str">
        <f>IF(OR(J42="",J42=0),"",
IF(J42="Afecta Impacto",'2. Identificación del Riesgo'!$O$42,""))</f>
        <v/>
      </c>
      <c r="U42" s="26">
        <f t="shared" si="3"/>
        <v>0</v>
      </c>
      <c r="V42" s="26">
        <f t="shared" si="4"/>
        <v>0</v>
      </c>
      <c r="W42" s="3"/>
      <c r="X42" s="3"/>
      <c r="Y42" s="3"/>
      <c r="Z42" s="3"/>
      <c r="AA42" s="3"/>
      <c r="AB42" s="3"/>
      <c r="AC42" s="3"/>
      <c r="AD42" s="3"/>
      <c r="AE42" s="3"/>
      <c r="AF42" s="3"/>
      <c r="AG42" s="3"/>
      <c r="AH42" s="3"/>
      <c r="AI42" s="3"/>
      <c r="AJ42" s="3"/>
      <c r="AK42" s="3"/>
      <c r="AL42" s="3"/>
      <c r="AM42" s="3"/>
    </row>
    <row r="43" spans="1:39" ht="30.75" customHeight="1">
      <c r="A43" s="91"/>
      <c r="B43" s="91"/>
      <c r="C43" s="91"/>
      <c r="D43" s="91"/>
      <c r="E43" s="23"/>
      <c r="F43" s="23"/>
      <c r="G43" s="23"/>
      <c r="H43" s="23" t="str">
        <f t="shared" si="0"/>
        <v xml:space="preserve">  </v>
      </c>
      <c r="I43" s="24"/>
      <c r="J43" s="24" t="str">
        <f t="shared" si="1"/>
        <v/>
      </c>
      <c r="K43" s="24"/>
      <c r="L43" s="24"/>
      <c r="M43" s="24"/>
      <c r="N43" s="24"/>
      <c r="O43" s="24"/>
      <c r="P43" s="24"/>
      <c r="Q43" s="24"/>
      <c r="R43" s="25" t="str">
        <f t="shared" si="2"/>
        <v/>
      </c>
      <c r="S43" s="26" t="str">
        <f>IF(OR(J43="",J43=0),"",
IF(J43="Afecta probabilidad",
IF(J42="Afecta probabilidad",S42-(S42*R42),'2. Identificación del Riesgo'!$L$42),""))</f>
        <v/>
      </c>
      <c r="T43" s="26" t="str">
        <f>IF(OR(J43="",J43=0),"",
IF(J43="Afecta Impacto",
IF(J42="Afecta Impacto",T42-(T42*R42),'2. Identificación del Riesgo'!$O$42),""))</f>
        <v/>
      </c>
      <c r="U43" s="26">
        <f t="shared" si="3"/>
        <v>0</v>
      </c>
      <c r="V43" s="26">
        <f t="shared" si="4"/>
        <v>0</v>
      </c>
      <c r="W43" s="2"/>
      <c r="X43" s="2"/>
      <c r="Y43" s="2"/>
      <c r="Z43" s="2"/>
      <c r="AA43" s="2"/>
      <c r="AB43" s="2"/>
      <c r="AC43" s="2"/>
      <c r="AD43" s="2"/>
      <c r="AE43" s="2"/>
      <c r="AF43" s="2"/>
      <c r="AG43" s="2"/>
      <c r="AH43" s="2"/>
      <c r="AI43" s="2"/>
      <c r="AJ43" s="2"/>
      <c r="AK43" s="2"/>
      <c r="AL43" s="2"/>
      <c r="AM43" s="2"/>
    </row>
    <row r="44" spans="1:39" ht="30.75" customHeight="1">
      <c r="A44" s="92"/>
      <c r="B44" s="92"/>
      <c r="C44" s="92"/>
      <c r="D44" s="92"/>
      <c r="E44" s="23"/>
      <c r="F44" s="23"/>
      <c r="G44" s="23"/>
      <c r="H44" s="23" t="str">
        <f t="shared" si="0"/>
        <v xml:space="preserve">  </v>
      </c>
      <c r="I44" s="24"/>
      <c r="J44" s="24" t="str">
        <f t="shared" si="1"/>
        <v/>
      </c>
      <c r="K44" s="24"/>
      <c r="L44" s="24"/>
      <c r="M44" s="24"/>
      <c r="N44" s="24"/>
      <c r="O44" s="24"/>
      <c r="P44" s="24"/>
      <c r="Q44" s="24"/>
      <c r="R44" s="25" t="str">
        <f t="shared" si="2"/>
        <v/>
      </c>
      <c r="S44" s="26" t="str">
        <f>IF(OR(J44="",J44=0),"",
IF(J44="Afecta probabilidad",
IF(J43="Afecta probabilidad",S43-(S43*R43),
IF(J42="Afecta probabilidad",S42-(S42*R42),'2. Identificación del Riesgo'!$L$42)),""))</f>
        <v/>
      </c>
      <c r="T44" s="26" t="str">
        <f>IF(OR(J44="",J44=0),"",
IF(J44="Afecta Impacto",
IF(J43="Afecta Impacto",T43-(T43*R43),
IF(J42="Afecta Impacto",T42-(T42*R42),'2. Identificación del Riesgo'!$O$42)),""))</f>
        <v/>
      </c>
      <c r="U44" s="26">
        <f t="shared" si="3"/>
        <v>0</v>
      </c>
      <c r="V44" s="26">
        <f t="shared" si="4"/>
        <v>0</v>
      </c>
      <c r="W44" s="2"/>
      <c r="X44" s="2"/>
      <c r="Y44" s="2"/>
      <c r="Z44" s="2"/>
      <c r="AA44" s="2"/>
      <c r="AB44" s="2"/>
      <c r="AC44" s="2"/>
      <c r="AD44" s="2"/>
      <c r="AE44" s="2"/>
      <c r="AF44" s="2"/>
      <c r="AG44" s="2"/>
      <c r="AH44" s="2"/>
      <c r="AI44" s="2"/>
      <c r="AJ44" s="2"/>
      <c r="AK44" s="2"/>
      <c r="AL44" s="2"/>
      <c r="AM44" s="2"/>
    </row>
    <row r="45" spans="1:39" ht="30.75" customHeight="1">
      <c r="A45" s="98">
        <v>13</v>
      </c>
      <c r="B45" s="11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9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9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23"/>
      <c r="F45" s="23"/>
      <c r="G45" s="23"/>
      <c r="H45" s="23" t="str">
        <f t="shared" si="0"/>
        <v xml:space="preserve">  </v>
      </c>
      <c r="I45" s="24"/>
      <c r="J45" s="24" t="str">
        <f t="shared" si="1"/>
        <v/>
      </c>
      <c r="K45" s="24"/>
      <c r="L45" s="24"/>
      <c r="M45" s="24"/>
      <c r="N45" s="24"/>
      <c r="O45" s="24"/>
      <c r="P45" s="24"/>
      <c r="Q45" s="24"/>
      <c r="R45" s="25" t="str">
        <f t="shared" si="2"/>
        <v/>
      </c>
      <c r="S45" s="26" t="str">
        <f>IF(OR(J45="",J45=0),"",
IF(J45="Afecta probabilidad",'2. Identificación del Riesgo'!$L$45,""))</f>
        <v/>
      </c>
      <c r="T45" s="26" t="str">
        <f>IF(OR(J45="",J45=0),"",
IF(J45="Afecta Impacto",'2. Identificación del Riesgo'!$O$45,""))</f>
        <v/>
      </c>
      <c r="U45" s="26">
        <f t="shared" si="3"/>
        <v>0</v>
      </c>
      <c r="V45" s="26">
        <f t="shared" si="4"/>
        <v>0</v>
      </c>
      <c r="W45" s="3"/>
      <c r="X45" s="3"/>
      <c r="Y45" s="3"/>
      <c r="Z45" s="3"/>
      <c r="AA45" s="3"/>
      <c r="AB45" s="3"/>
      <c r="AC45" s="3"/>
      <c r="AD45" s="3"/>
      <c r="AE45" s="3"/>
      <c r="AF45" s="3"/>
      <c r="AG45" s="3"/>
      <c r="AH45" s="3"/>
      <c r="AI45" s="3"/>
      <c r="AJ45" s="3"/>
      <c r="AK45" s="3"/>
      <c r="AL45" s="3"/>
      <c r="AM45" s="3"/>
    </row>
    <row r="46" spans="1:39" ht="30.75" customHeight="1">
      <c r="A46" s="91"/>
      <c r="B46" s="91"/>
      <c r="C46" s="91"/>
      <c r="D46" s="91"/>
      <c r="E46" s="23"/>
      <c r="F46" s="23"/>
      <c r="G46" s="23"/>
      <c r="H46" s="23" t="str">
        <f t="shared" si="0"/>
        <v xml:space="preserve">  </v>
      </c>
      <c r="I46" s="24"/>
      <c r="J46" s="24" t="str">
        <f t="shared" si="1"/>
        <v/>
      </c>
      <c r="K46" s="24"/>
      <c r="L46" s="24"/>
      <c r="M46" s="24"/>
      <c r="N46" s="24"/>
      <c r="O46" s="24"/>
      <c r="P46" s="24"/>
      <c r="Q46" s="24"/>
      <c r="R46" s="25" t="str">
        <f t="shared" si="2"/>
        <v/>
      </c>
      <c r="S46" s="26" t="str">
        <f>IF(OR(J46="",J46=0),"",
IF(J46="Afecta probabilidad",
IF(J45="Afecta probabilidad",S45-(S45*R45),'2. Identificación del Riesgo'!$L$45),""))</f>
        <v/>
      </c>
      <c r="T46" s="26" t="str">
        <f>IF(OR(J46="",J46=0),"",
IF(J46="Afecta Impacto",
IF(J45="Afecta Impacto",T45-(T45*R45),'2. Identificación del Riesgo'!$O$45),""))</f>
        <v/>
      </c>
      <c r="U46" s="26">
        <f t="shared" si="3"/>
        <v>0</v>
      </c>
      <c r="V46" s="26">
        <f t="shared" si="4"/>
        <v>0</v>
      </c>
      <c r="W46" s="2"/>
      <c r="X46" s="2"/>
      <c r="Y46" s="2"/>
      <c r="Z46" s="2"/>
      <c r="AA46" s="2"/>
      <c r="AB46" s="2"/>
      <c r="AC46" s="2"/>
      <c r="AD46" s="2"/>
      <c r="AE46" s="2"/>
      <c r="AF46" s="2"/>
      <c r="AG46" s="2"/>
      <c r="AH46" s="2"/>
      <c r="AI46" s="2"/>
      <c r="AJ46" s="2"/>
      <c r="AK46" s="2"/>
      <c r="AL46" s="2"/>
      <c r="AM46" s="2"/>
    </row>
    <row r="47" spans="1:39" ht="30.75" customHeight="1">
      <c r="A47" s="92"/>
      <c r="B47" s="92"/>
      <c r="C47" s="92"/>
      <c r="D47" s="92"/>
      <c r="E47" s="23"/>
      <c r="F47" s="23"/>
      <c r="G47" s="23"/>
      <c r="H47" s="23" t="str">
        <f t="shared" si="0"/>
        <v xml:space="preserve">  </v>
      </c>
      <c r="I47" s="24"/>
      <c r="J47" s="24" t="str">
        <f t="shared" si="1"/>
        <v/>
      </c>
      <c r="K47" s="24"/>
      <c r="L47" s="24"/>
      <c r="M47" s="24"/>
      <c r="N47" s="24"/>
      <c r="O47" s="24"/>
      <c r="P47" s="24"/>
      <c r="Q47" s="24"/>
      <c r="R47" s="25" t="str">
        <f t="shared" si="2"/>
        <v/>
      </c>
      <c r="S47" s="26" t="str">
        <f>IF(OR(J47="",J47=0),"",
IF(J47="Afecta probabilidad",
IF(J46="Afecta probabilidad",S46-(S46*R46),
IF(J45="Afecta probabilidad",S45-(S45*R45),'2. Identificación del Riesgo'!$L$45)),""))</f>
        <v/>
      </c>
      <c r="T47" s="26" t="str">
        <f>IF(OR(J47="",J47=0),"",
IF(J47="Afecta Impacto",
IF(J46="Afecta Impacto",T46-(T46*R46),
IF(J45="Afecta Impacto",T45-(T45*R45),'2. Identificación del Riesgo'!$O$45)),""))</f>
        <v/>
      </c>
      <c r="U47" s="26">
        <f t="shared" si="3"/>
        <v>0</v>
      </c>
      <c r="V47" s="26">
        <f t="shared" si="4"/>
        <v>0</v>
      </c>
      <c r="W47" s="2"/>
      <c r="X47" s="2"/>
      <c r="Y47" s="2"/>
      <c r="Z47" s="2"/>
      <c r="AA47" s="2"/>
      <c r="AB47" s="2"/>
      <c r="AC47" s="2"/>
      <c r="AD47" s="2"/>
      <c r="AE47" s="2"/>
      <c r="AF47" s="2"/>
      <c r="AG47" s="2"/>
      <c r="AH47" s="2"/>
      <c r="AI47" s="2"/>
      <c r="AJ47" s="2"/>
      <c r="AK47" s="2"/>
      <c r="AL47" s="2"/>
      <c r="AM47" s="2"/>
    </row>
    <row r="48" spans="1:39" ht="30.75" customHeight="1">
      <c r="A48" s="98">
        <v>14</v>
      </c>
      <c r="B48" s="11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9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9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23"/>
      <c r="F48" s="23"/>
      <c r="G48" s="23"/>
      <c r="H48" s="23" t="str">
        <f t="shared" si="0"/>
        <v xml:space="preserve">  </v>
      </c>
      <c r="I48" s="24"/>
      <c r="J48" s="24" t="str">
        <f t="shared" si="1"/>
        <v/>
      </c>
      <c r="K48" s="24"/>
      <c r="L48" s="24"/>
      <c r="M48" s="24"/>
      <c r="N48" s="24"/>
      <c r="O48" s="24"/>
      <c r="P48" s="24"/>
      <c r="Q48" s="24"/>
      <c r="R48" s="25" t="str">
        <f t="shared" si="2"/>
        <v/>
      </c>
      <c r="S48" s="26" t="str">
        <f>IF(OR(J48="",J48=0),"",
IF(J48="Afecta probabilidad",'2. Identificación del Riesgo'!$L$48,""))</f>
        <v/>
      </c>
      <c r="T48" s="26" t="str">
        <f>IF(OR(J48="",J48=0),"",
IF(J48="Afecta Impacto",'2. Identificación del Riesgo'!$O$48,""))</f>
        <v/>
      </c>
      <c r="U48" s="26">
        <f t="shared" si="3"/>
        <v>0</v>
      </c>
      <c r="V48" s="26">
        <f t="shared" si="4"/>
        <v>0</v>
      </c>
      <c r="W48" s="3"/>
      <c r="X48" s="3"/>
      <c r="Y48" s="3"/>
      <c r="Z48" s="3"/>
      <c r="AA48" s="3"/>
      <c r="AB48" s="3"/>
      <c r="AC48" s="3"/>
      <c r="AD48" s="3"/>
      <c r="AE48" s="3"/>
      <c r="AF48" s="3"/>
      <c r="AG48" s="3"/>
      <c r="AH48" s="3"/>
      <c r="AI48" s="3"/>
      <c r="AJ48" s="3"/>
      <c r="AK48" s="3"/>
      <c r="AL48" s="3"/>
      <c r="AM48" s="3"/>
    </row>
    <row r="49" spans="1:39" ht="30.75" customHeight="1">
      <c r="A49" s="91"/>
      <c r="B49" s="91"/>
      <c r="C49" s="91"/>
      <c r="D49" s="91"/>
      <c r="E49" s="23"/>
      <c r="F49" s="23"/>
      <c r="G49" s="23"/>
      <c r="H49" s="23" t="str">
        <f t="shared" si="0"/>
        <v xml:space="preserve">  </v>
      </c>
      <c r="I49" s="24"/>
      <c r="J49" s="24" t="str">
        <f t="shared" si="1"/>
        <v/>
      </c>
      <c r="K49" s="24"/>
      <c r="L49" s="24"/>
      <c r="M49" s="24"/>
      <c r="N49" s="24"/>
      <c r="O49" s="24"/>
      <c r="P49" s="24"/>
      <c r="Q49" s="24"/>
      <c r="R49" s="25" t="str">
        <f t="shared" si="2"/>
        <v/>
      </c>
      <c r="S49" s="26" t="str">
        <f>IF(OR(J49="",J49=0),"",
IF(J49="Afecta probabilidad",
IF(J48="Afecta probabilidad",S48-(S48*R48),'2. Identificación del Riesgo'!$L$48),""))</f>
        <v/>
      </c>
      <c r="T49" s="26" t="str">
        <f>IF(OR(J49="",J49=0),"",
IF(J49="Afecta Impacto",
IF(J48="Afecta Impacto",T48-(T48*R48),'2. Identificación del Riesgo'!$O$48),""))</f>
        <v/>
      </c>
      <c r="U49" s="26">
        <f t="shared" si="3"/>
        <v>0</v>
      </c>
      <c r="V49" s="26">
        <f t="shared" si="4"/>
        <v>0</v>
      </c>
      <c r="W49" s="2"/>
      <c r="X49" s="2"/>
      <c r="Y49" s="2"/>
      <c r="Z49" s="2"/>
      <c r="AA49" s="2"/>
      <c r="AB49" s="2"/>
      <c r="AC49" s="2"/>
      <c r="AD49" s="2"/>
      <c r="AE49" s="2"/>
      <c r="AF49" s="2"/>
      <c r="AG49" s="2"/>
      <c r="AH49" s="2"/>
      <c r="AI49" s="2"/>
      <c r="AJ49" s="2"/>
      <c r="AK49" s="2"/>
      <c r="AL49" s="2"/>
      <c r="AM49" s="2"/>
    </row>
    <row r="50" spans="1:39" ht="30.75" customHeight="1">
      <c r="A50" s="92"/>
      <c r="B50" s="92"/>
      <c r="C50" s="92"/>
      <c r="D50" s="92"/>
      <c r="E50" s="23"/>
      <c r="F50" s="23"/>
      <c r="G50" s="23"/>
      <c r="H50" s="23" t="str">
        <f t="shared" si="0"/>
        <v xml:space="preserve">  </v>
      </c>
      <c r="I50" s="24"/>
      <c r="J50" s="24" t="str">
        <f t="shared" si="1"/>
        <v/>
      </c>
      <c r="K50" s="24"/>
      <c r="L50" s="24"/>
      <c r="M50" s="24"/>
      <c r="N50" s="24"/>
      <c r="O50" s="24"/>
      <c r="P50" s="24"/>
      <c r="Q50" s="24"/>
      <c r="R50" s="25" t="str">
        <f t="shared" si="2"/>
        <v/>
      </c>
      <c r="S50" s="26" t="str">
        <f>IF(OR(J50="",J50=0),"",
IF(J50="Afecta probabilidad",
IF(J49="Afecta probabilidad",S49-(S49*R49),
IF(J48="Afecta probabilidad",S48-(S48*R48),'2. Identificación del Riesgo'!$L$48)),""))</f>
        <v/>
      </c>
      <c r="T50" s="26" t="str">
        <f>IF(OR(J50="",J50=0),"",
IF(J50="Afecta Impacto",
IF(J49="Afecta Impacto",T49-(T49*R49),
IF(J48="Afecta Impacto",T48-(T48*R48),'2. Identificación del Riesgo'!$O$48)),""))</f>
        <v/>
      </c>
      <c r="U50" s="26">
        <f t="shared" si="3"/>
        <v>0</v>
      </c>
      <c r="V50" s="26">
        <f t="shared" si="4"/>
        <v>0</v>
      </c>
      <c r="W50" s="2"/>
      <c r="X50" s="2"/>
      <c r="Y50" s="2"/>
      <c r="Z50" s="2"/>
      <c r="AA50" s="2"/>
      <c r="AB50" s="2"/>
      <c r="AC50" s="2"/>
      <c r="AD50" s="2"/>
      <c r="AE50" s="2"/>
      <c r="AF50" s="2"/>
      <c r="AG50" s="2"/>
      <c r="AH50" s="2"/>
      <c r="AI50" s="2"/>
      <c r="AJ50" s="2"/>
      <c r="AK50" s="2"/>
      <c r="AL50" s="2"/>
      <c r="AM50" s="2"/>
    </row>
    <row r="51" spans="1:39" ht="30.75" customHeight="1">
      <c r="A51" s="98">
        <v>15</v>
      </c>
      <c r="B51" s="11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9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9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23"/>
      <c r="F51" s="23"/>
      <c r="G51" s="23"/>
      <c r="H51" s="23" t="str">
        <f t="shared" si="0"/>
        <v xml:space="preserve">  </v>
      </c>
      <c r="I51" s="24"/>
      <c r="J51" s="24" t="str">
        <f t="shared" si="1"/>
        <v/>
      </c>
      <c r="K51" s="24"/>
      <c r="L51" s="24"/>
      <c r="M51" s="24"/>
      <c r="N51" s="24"/>
      <c r="O51" s="24"/>
      <c r="P51" s="24"/>
      <c r="Q51" s="24"/>
      <c r="R51" s="25" t="str">
        <f t="shared" si="2"/>
        <v/>
      </c>
      <c r="S51" s="26" t="str">
        <f>IF(OR(J51="",J51=0),"",
IF(J51="Afecta probabilidad",'2. Identificación del Riesgo'!$L$51,""))</f>
        <v/>
      </c>
      <c r="T51" s="26" t="str">
        <f>IF(OR(J51="",J51=0),"",
IF(J51="Afecta Impacto",'2. Identificación del Riesgo'!$O$51,""))</f>
        <v/>
      </c>
      <c r="U51" s="26">
        <f t="shared" si="3"/>
        <v>0</v>
      </c>
      <c r="V51" s="26">
        <f t="shared" si="4"/>
        <v>0</v>
      </c>
      <c r="W51" s="3"/>
      <c r="X51" s="3"/>
      <c r="Y51" s="3"/>
      <c r="Z51" s="3"/>
      <c r="AA51" s="3"/>
      <c r="AB51" s="3"/>
      <c r="AC51" s="3"/>
      <c r="AD51" s="3"/>
      <c r="AE51" s="3"/>
      <c r="AF51" s="3"/>
      <c r="AG51" s="3"/>
      <c r="AH51" s="3"/>
      <c r="AI51" s="3"/>
      <c r="AJ51" s="3"/>
      <c r="AK51" s="3"/>
      <c r="AL51" s="3"/>
      <c r="AM51" s="3"/>
    </row>
    <row r="52" spans="1:39" ht="30.75" customHeight="1">
      <c r="A52" s="91"/>
      <c r="B52" s="91"/>
      <c r="C52" s="91"/>
      <c r="D52" s="91"/>
      <c r="E52" s="23"/>
      <c r="F52" s="23"/>
      <c r="G52" s="23"/>
      <c r="H52" s="23" t="str">
        <f t="shared" si="0"/>
        <v xml:space="preserve">  </v>
      </c>
      <c r="I52" s="24"/>
      <c r="J52" s="24" t="str">
        <f t="shared" si="1"/>
        <v/>
      </c>
      <c r="K52" s="24"/>
      <c r="L52" s="24"/>
      <c r="M52" s="24"/>
      <c r="N52" s="24"/>
      <c r="O52" s="24"/>
      <c r="P52" s="24"/>
      <c r="Q52" s="24"/>
      <c r="R52" s="25" t="str">
        <f t="shared" si="2"/>
        <v/>
      </c>
      <c r="S52" s="26" t="str">
        <f>IF(OR(J52="",J52=0),"",
IF(J52="Afecta probabilidad",
IF(J51="Afecta probabilidad",S51-(S51*R51),'2. Identificación del Riesgo'!$L$51),""))</f>
        <v/>
      </c>
      <c r="T52" s="26" t="str">
        <f>IF(OR(J52="",J52=0),"",
IF(J52="Afecta Impacto",
IF(J51="Afecta Impacto",T51-(T51*R51),'2. Identificación del Riesgo'!$O$51),""))</f>
        <v/>
      </c>
      <c r="U52" s="26">
        <f t="shared" si="3"/>
        <v>0</v>
      </c>
      <c r="V52" s="26">
        <f t="shared" si="4"/>
        <v>0</v>
      </c>
      <c r="W52" s="2"/>
      <c r="X52" s="2"/>
      <c r="Y52" s="2"/>
      <c r="Z52" s="2"/>
      <c r="AA52" s="2"/>
      <c r="AB52" s="2"/>
      <c r="AC52" s="2"/>
      <c r="AD52" s="2"/>
      <c r="AE52" s="2"/>
      <c r="AF52" s="2"/>
      <c r="AG52" s="2"/>
      <c r="AH52" s="2"/>
      <c r="AI52" s="2"/>
      <c r="AJ52" s="2"/>
      <c r="AK52" s="2"/>
      <c r="AL52" s="2"/>
      <c r="AM52" s="2"/>
    </row>
    <row r="53" spans="1:39" ht="30.75" customHeight="1">
      <c r="A53" s="92"/>
      <c r="B53" s="92"/>
      <c r="C53" s="92"/>
      <c r="D53" s="92"/>
      <c r="E53" s="23"/>
      <c r="F53" s="23"/>
      <c r="G53" s="23"/>
      <c r="H53" s="23" t="str">
        <f t="shared" si="0"/>
        <v xml:space="preserve">  </v>
      </c>
      <c r="I53" s="24"/>
      <c r="J53" s="24" t="str">
        <f t="shared" si="1"/>
        <v/>
      </c>
      <c r="K53" s="24"/>
      <c r="L53" s="24"/>
      <c r="M53" s="24"/>
      <c r="N53" s="24"/>
      <c r="O53" s="24"/>
      <c r="P53" s="24"/>
      <c r="Q53" s="24"/>
      <c r="R53" s="25" t="str">
        <f t="shared" si="2"/>
        <v/>
      </c>
      <c r="S53" s="26" t="str">
        <f>IF(OR(J53="",J53=0),"",
IF(J53="Afecta probabilidad",
IF(J52="Afecta probabilidad",S52-(S52*R52),
IF(J51="Afecta probabilidad",S51-(S51*R51),'2. Identificación del Riesgo'!$L$51)),""))</f>
        <v/>
      </c>
      <c r="T53" s="26" t="str">
        <f>IF(OR(J53="",J53=0),"",
IF(J53="Afecta Impacto",
IF(J52="Afecta Impacto",T52-(T52*R52),
IF(J51="Afecta Impacto",T51-(T51*R51),'2. Identificación del Riesgo'!$O$51)),""))</f>
        <v/>
      </c>
      <c r="U53" s="26">
        <f t="shared" si="3"/>
        <v>0</v>
      </c>
      <c r="V53" s="26">
        <f t="shared" si="4"/>
        <v>0</v>
      </c>
      <c r="W53" s="2"/>
      <c r="X53" s="2"/>
      <c r="Y53" s="2"/>
      <c r="Z53" s="2"/>
      <c r="AA53" s="2"/>
      <c r="AB53" s="2"/>
      <c r="AC53" s="2"/>
      <c r="AD53" s="2"/>
      <c r="AE53" s="2"/>
      <c r="AF53" s="2"/>
      <c r="AG53" s="2"/>
      <c r="AH53" s="2"/>
      <c r="AI53" s="2"/>
      <c r="AJ53" s="2"/>
      <c r="AK53" s="2"/>
      <c r="AL53" s="2"/>
      <c r="AM53" s="2"/>
    </row>
    <row r="54" spans="1:39" ht="30.75" customHeight="1">
      <c r="A54" s="98">
        <v>16</v>
      </c>
      <c r="B54" s="11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9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9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23"/>
      <c r="F54" s="23"/>
      <c r="G54" s="23"/>
      <c r="H54" s="23" t="str">
        <f t="shared" si="0"/>
        <v xml:space="preserve">  </v>
      </c>
      <c r="I54" s="24"/>
      <c r="J54" s="24" t="str">
        <f t="shared" si="1"/>
        <v/>
      </c>
      <c r="K54" s="24"/>
      <c r="L54" s="24"/>
      <c r="M54" s="24"/>
      <c r="N54" s="24"/>
      <c r="O54" s="24"/>
      <c r="P54" s="24"/>
      <c r="Q54" s="24"/>
      <c r="R54" s="25" t="str">
        <f t="shared" si="2"/>
        <v/>
      </c>
      <c r="S54" s="26" t="str">
        <f>IF(OR(J54="",J54=0),"",
IF(J54="Afecta probabilidad",'2. Identificación del Riesgo'!$L$54,""))</f>
        <v/>
      </c>
      <c r="T54" s="26" t="str">
        <f>IF(OR(J54="",J54=0),"",
IF(J54="Afecta Impacto",'2. Identificación del Riesgo'!$O$54,""))</f>
        <v/>
      </c>
      <c r="U54" s="26">
        <f t="shared" si="3"/>
        <v>0</v>
      </c>
      <c r="V54" s="26">
        <f t="shared" si="4"/>
        <v>0</v>
      </c>
      <c r="W54" s="3"/>
      <c r="X54" s="3"/>
      <c r="Y54" s="3"/>
      <c r="Z54" s="3"/>
      <c r="AA54" s="3"/>
      <c r="AB54" s="3"/>
      <c r="AC54" s="3"/>
      <c r="AD54" s="3"/>
      <c r="AE54" s="3"/>
      <c r="AF54" s="3"/>
      <c r="AG54" s="3"/>
      <c r="AH54" s="3"/>
      <c r="AI54" s="3"/>
      <c r="AJ54" s="3"/>
      <c r="AK54" s="3"/>
      <c r="AL54" s="3"/>
      <c r="AM54" s="3"/>
    </row>
    <row r="55" spans="1:39" ht="30.75" customHeight="1">
      <c r="A55" s="91"/>
      <c r="B55" s="91"/>
      <c r="C55" s="91"/>
      <c r="D55" s="91"/>
      <c r="E55" s="23"/>
      <c r="F55" s="23"/>
      <c r="G55" s="23"/>
      <c r="H55" s="23" t="str">
        <f t="shared" si="0"/>
        <v xml:space="preserve">  </v>
      </c>
      <c r="I55" s="24"/>
      <c r="J55" s="24" t="str">
        <f t="shared" si="1"/>
        <v/>
      </c>
      <c r="K55" s="24"/>
      <c r="L55" s="24"/>
      <c r="M55" s="24"/>
      <c r="N55" s="24"/>
      <c r="O55" s="24"/>
      <c r="P55" s="24"/>
      <c r="Q55" s="24"/>
      <c r="R55" s="25" t="str">
        <f t="shared" si="2"/>
        <v/>
      </c>
      <c r="S55" s="26" t="str">
        <f>IF(OR(J55="",J55=0),"",
IF(J55="Afecta probabilidad",
IF(J54="Afecta probabilidad",S54-(S54*R54),'2. Identificación del Riesgo'!$L$54),""))</f>
        <v/>
      </c>
      <c r="T55" s="26" t="str">
        <f>IF(OR(J55="",J55=0),"",
IF(J55="Afecta Impacto",
IF(J54="Afecta Impacto",T54-(T54*R54),'2. Identificación del Riesgo'!$O$54),""))</f>
        <v/>
      </c>
      <c r="U55" s="26">
        <f t="shared" si="3"/>
        <v>0</v>
      </c>
      <c r="V55" s="26">
        <f t="shared" si="4"/>
        <v>0</v>
      </c>
      <c r="W55" s="2"/>
      <c r="X55" s="2"/>
      <c r="Y55" s="2"/>
      <c r="Z55" s="2"/>
      <c r="AA55" s="2"/>
      <c r="AB55" s="2"/>
      <c r="AC55" s="2"/>
      <c r="AD55" s="2"/>
      <c r="AE55" s="2"/>
      <c r="AF55" s="2"/>
      <c r="AG55" s="2"/>
      <c r="AH55" s="2"/>
      <c r="AI55" s="2"/>
      <c r="AJ55" s="2"/>
      <c r="AK55" s="2"/>
      <c r="AL55" s="2"/>
      <c r="AM55" s="2"/>
    </row>
    <row r="56" spans="1:39" ht="30.75" customHeight="1">
      <c r="A56" s="92"/>
      <c r="B56" s="92"/>
      <c r="C56" s="92"/>
      <c r="D56" s="92"/>
      <c r="E56" s="23"/>
      <c r="F56" s="23"/>
      <c r="G56" s="23"/>
      <c r="H56" s="23" t="str">
        <f t="shared" si="0"/>
        <v xml:space="preserve">  </v>
      </c>
      <c r="I56" s="24"/>
      <c r="J56" s="24" t="str">
        <f t="shared" si="1"/>
        <v/>
      </c>
      <c r="K56" s="24"/>
      <c r="L56" s="24"/>
      <c r="M56" s="24"/>
      <c r="N56" s="24"/>
      <c r="O56" s="24"/>
      <c r="P56" s="24"/>
      <c r="Q56" s="24"/>
      <c r="R56" s="25" t="str">
        <f t="shared" si="2"/>
        <v/>
      </c>
      <c r="S56" s="26" t="str">
        <f>IF(OR(J56="",J56=0),"",
IF(J56="Afecta probabilidad",
IF(J55="Afecta probabilidad",S55-(S55*R55),
IF(J54="Afecta probabilidad",S54-(S54*R54),'2. Identificación del Riesgo'!$L$54)),""))</f>
        <v/>
      </c>
      <c r="T56" s="26" t="str">
        <f>IF(OR(J56="",J56=0),"",
IF(J56="Afecta Impacto",
IF(J55="Afecta Impacto",T55-(T55*R55),
IF(J54="Afecta Impacto",T54-(T54*R54),'2. Identificación del Riesgo'!$O$54)),""))</f>
        <v/>
      </c>
      <c r="U56" s="26">
        <f t="shared" si="3"/>
        <v>0</v>
      </c>
      <c r="V56" s="26">
        <f t="shared" si="4"/>
        <v>0</v>
      </c>
      <c r="W56" s="2"/>
      <c r="X56" s="2"/>
      <c r="Y56" s="2"/>
      <c r="Z56" s="2"/>
      <c r="AA56" s="2"/>
      <c r="AB56" s="2"/>
      <c r="AC56" s="2"/>
      <c r="AD56" s="2"/>
      <c r="AE56" s="2"/>
      <c r="AF56" s="2"/>
      <c r="AG56" s="2"/>
      <c r="AH56" s="2"/>
      <c r="AI56" s="2"/>
      <c r="AJ56" s="2"/>
      <c r="AK56" s="2"/>
      <c r="AL56" s="2"/>
      <c r="AM56" s="2"/>
    </row>
    <row r="57" spans="1:39" ht="30.75" customHeight="1">
      <c r="A57" s="98">
        <v>17</v>
      </c>
      <c r="B57" s="11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9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9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23"/>
      <c r="F57" s="23"/>
      <c r="G57" s="23"/>
      <c r="H57" s="23" t="str">
        <f t="shared" si="0"/>
        <v xml:space="preserve">  </v>
      </c>
      <c r="I57" s="24"/>
      <c r="J57" s="24" t="str">
        <f t="shared" si="1"/>
        <v/>
      </c>
      <c r="K57" s="24"/>
      <c r="L57" s="24"/>
      <c r="M57" s="24"/>
      <c r="N57" s="24"/>
      <c r="O57" s="24"/>
      <c r="P57" s="24"/>
      <c r="Q57" s="24"/>
      <c r="R57" s="25" t="str">
        <f t="shared" si="2"/>
        <v/>
      </c>
      <c r="S57" s="26" t="str">
        <f>IF(OR(J57="",J57=0),"",
IF(J57="Afecta probabilidad",'2. Identificación del Riesgo'!$L$57,""))</f>
        <v/>
      </c>
      <c r="T57" s="26" t="str">
        <f>IF(OR(J57="",J57=0),"",
IF(J57="Afecta Impacto",'2. Identificación del Riesgo'!$O$57,""))</f>
        <v/>
      </c>
      <c r="U57" s="26">
        <f t="shared" si="3"/>
        <v>0</v>
      </c>
      <c r="V57" s="26">
        <f t="shared" si="4"/>
        <v>0</v>
      </c>
      <c r="W57" s="3"/>
      <c r="X57" s="3"/>
      <c r="Y57" s="3"/>
      <c r="Z57" s="3"/>
      <c r="AA57" s="3"/>
      <c r="AB57" s="3"/>
      <c r="AC57" s="3"/>
      <c r="AD57" s="3"/>
      <c r="AE57" s="3"/>
      <c r="AF57" s="3"/>
      <c r="AG57" s="3"/>
      <c r="AH57" s="3"/>
      <c r="AI57" s="3"/>
      <c r="AJ57" s="3"/>
      <c r="AK57" s="3"/>
      <c r="AL57" s="3"/>
      <c r="AM57" s="3"/>
    </row>
    <row r="58" spans="1:39" ht="30.75" customHeight="1">
      <c r="A58" s="91"/>
      <c r="B58" s="91"/>
      <c r="C58" s="91"/>
      <c r="D58" s="91"/>
      <c r="E58" s="23"/>
      <c r="F58" s="23"/>
      <c r="G58" s="23"/>
      <c r="H58" s="23" t="str">
        <f t="shared" si="0"/>
        <v xml:space="preserve">  </v>
      </c>
      <c r="I58" s="24"/>
      <c r="J58" s="24" t="str">
        <f t="shared" si="1"/>
        <v/>
      </c>
      <c r="K58" s="24"/>
      <c r="L58" s="24"/>
      <c r="M58" s="24"/>
      <c r="N58" s="24"/>
      <c r="O58" s="24"/>
      <c r="P58" s="24"/>
      <c r="Q58" s="24"/>
      <c r="R58" s="25" t="str">
        <f t="shared" si="2"/>
        <v/>
      </c>
      <c r="S58" s="26" t="str">
        <f>IF(OR(J58="",J58=0),"",
IF(J58="Afecta probabilidad",
IF(J57="Afecta probabilidad",S57-(S57*R57),'2. Identificación del Riesgo'!$L$57),""))</f>
        <v/>
      </c>
      <c r="T58" s="26" t="str">
        <f>IF(OR(J58="",J58=0),"",
IF(J58="Afecta Impacto",
IF(J57="Afecta Impacto",T57-(T57*R57),'2. Identificación del Riesgo'!$O$57),""))</f>
        <v/>
      </c>
      <c r="U58" s="26">
        <f t="shared" si="3"/>
        <v>0</v>
      </c>
      <c r="V58" s="26">
        <f t="shared" si="4"/>
        <v>0</v>
      </c>
      <c r="W58" s="2"/>
      <c r="X58" s="2"/>
      <c r="Y58" s="2"/>
      <c r="Z58" s="2"/>
      <c r="AA58" s="2"/>
      <c r="AB58" s="2"/>
      <c r="AC58" s="2"/>
      <c r="AD58" s="2"/>
      <c r="AE58" s="2"/>
      <c r="AF58" s="2"/>
      <c r="AG58" s="2"/>
      <c r="AH58" s="2"/>
      <c r="AI58" s="2"/>
      <c r="AJ58" s="2"/>
      <c r="AK58" s="2"/>
      <c r="AL58" s="2"/>
      <c r="AM58" s="2"/>
    </row>
    <row r="59" spans="1:39" ht="30.75" customHeight="1">
      <c r="A59" s="92"/>
      <c r="B59" s="92"/>
      <c r="C59" s="92"/>
      <c r="D59" s="92"/>
      <c r="E59" s="23"/>
      <c r="F59" s="23"/>
      <c r="G59" s="23"/>
      <c r="H59" s="23" t="str">
        <f t="shared" si="0"/>
        <v xml:space="preserve">  </v>
      </c>
      <c r="I59" s="24"/>
      <c r="J59" s="24" t="str">
        <f t="shared" si="1"/>
        <v/>
      </c>
      <c r="K59" s="24"/>
      <c r="L59" s="24"/>
      <c r="M59" s="24"/>
      <c r="N59" s="24"/>
      <c r="O59" s="24"/>
      <c r="P59" s="24"/>
      <c r="Q59" s="24"/>
      <c r="R59" s="25" t="str">
        <f t="shared" si="2"/>
        <v/>
      </c>
      <c r="S59" s="26" t="str">
        <f>IF(OR(J59="",J59=0),"",
IF(J59="Afecta probabilidad",
IF(J58="Afecta probabilidad",S58-(S58*R58),
IF(J57="Afecta probabilidad",S57-(S57*R57),'2. Identificación del Riesgo'!$L$57)),""))</f>
        <v/>
      </c>
      <c r="T59" s="26" t="str">
        <f>IF(OR(J59="",J59=0),"",
IF(J59="Afecta Impacto",
IF(J58="Afecta Impacto",T58-(T58*R58),
IF(J57="Afecta Impacto",T57-(T57*R57),'2. Identificación del Riesgo'!$O$57)),""))</f>
        <v/>
      </c>
      <c r="U59" s="26">
        <f t="shared" si="3"/>
        <v>0</v>
      </c>
      <c r="V59" s="26">
        <f t="shared" si="4"/>
        <v>0</v>
      </c>
      <c r="W59" s="2"/>
      <c r="X59" s="2"/>
      <c r="Y59" s="2"/>
      <c r="Z59" s="2"/>
      <c r="AA59" s="2"/>
      <c r="AB59" s="2"/>
      <c r="AC59" s="2"/>
      <c r="AD59" s="2"/>
      <c r="AE59" s="2"/>
      <c r="AF59" s="2"/>
      <c r="AG59" s="2"/>
      <c r="AH59" s="2"/>
      <c r="AI59" s="2"/>
      <c r="AJ59" s="2"/>
      <c r="AK59" s="2"/>
      <c r="AL59" s="2"/>
      <c r="AM59" s="2"/>
    </row>
    <row r="60" spans="1:39" ht="30.75" customHeight="1">
      <c r="A60" s="98">
        <v>18</v>
      </c>
      <c r="B60" s="11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9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9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23"/>
      <c r="F60" s="23"/>
      <c r="G60" s="23"/>
      <c r="H60" s="23" t="str">
        <f t="shared" si="0"/>
        <v xml:space="preserve">  </v>
      </c>
      <c r="I60" s="24"/>
      <c r="J60" s="24" t="str">
        <f t="shared" si="1"/>
        <v/>
      </c>
      <c r="K60" s="24"/>
      <c r="L60" s="24"/>
      <c r="M60" s="24"/>
      <c r="N60" s="24"/>
      <c r="O60" s="24"/>
      <c r="P60" s="24"/>
      <c r="Q60" s="24"/>
      <c r="R60" s="25" t="str">
        <f t="shared" si="2"/>
        <v/>
      </c>
      <c r="S60" s="26" t="str">
        <f>IF(OR(J60="",J60=0),"",
IF(J60="Afecta probabilidad",'2. Identificación del Riesgo'!$L$60,""))</f>
        <v/>
      </c>
      <c r="T60" s="26" t="str">
        <f>IF(OR(J60="",J60=0),"",
IF(J60="Afecta Impacto",'2. Identificación del Riesgo'!$O$60,""))</f>
        <v/>
      </c>
      <c r="U60" s="26">
        <f t="shared" si="3"/>
        <v>0</v>
      </c>
      <c r="V60" s="26">
        <f t="shared" si="4"/>
        <v>0</v>
      </c>
      <c r="W60" s="3"/>
      <c r="X60" s="3"/>
      <c r="Y60" s="3"/>
      <c r="Z60" s="3"/>
      <c r="AA60" s="3"/>
      <c r="AB60" s="3"/>
      <c r="AC60" s="3"/>
      <c r="AD60" s="3"/>
      <c r="AE60" s="3"/>
      <c r="AF60" s="3"/>
      <c r="AG60" s="3"/>
      <c r="AH60" s="3"/>
      <c r="AI60" s="3"/>
      <c r="AJ60" s="3"/>
      <c r="AK60" s="3"/>
      <c r="AL60" s="3"/>
      <c r="AM60" s="3"/>
    </row>
    <row r="61" spans="1:39" ht="30.75" customHeight="1">
      <c r="A61" s="91"/>
      <c r="B61" s="91"/>
      <c r="C61" s="91"/>
      <c r="D61" s="91"/>
      <c r="E61" s="23"/>
      <c r="F61" s="23"/>
      <c r="G61" s="23"/>
      <c r="H61" s="23" t="str">
        <f t="shared" si="0"/>
        <v xml:space="preserve">  </v>
      </c>
      <c r="I61" s="24"/>
      <c r="J61" s="24" t="str">
        <f t="shared" si="1"/>
        <v/>
      </c>
      <c r="K61" s="24"/>
      <c r="L61" s="24"/>
      <c r="M61" s="24"/>
      <c r="N61" s="24"/>
      <c r="O61" s="24"/>
      <c r="P61" s="24"/>
      <c r="Q61" s="24"/>
      <c r="R61" s="25" t="str">
        <f t="shared" si="2"/>
        <v/>
      </c>
      <c r="S61" s="26" t="str">
        <f>IF(OR(J61="",J61=0),"",
IF(J61="Afecta probabilidad",
IF(J60="Afecta probabilidad",S60-(S60*R60),'2. Identificación del Riesgo'!$L$60),""))</f>
        <v/>
      </c>
      <c r="T61" s="26" t="str">
        <f>IF(OR(J61="",J61=0),"",
IF(J61="Afecta Impacto",
IF(J60="Afecta Impacto",T60-(T60*R60),'2. Identificación del Riesgo'!$O$60),""))</f>
        <v/>
      </c>
      <c r="U61" s="26">
        <f t="shared" si="3"/>
        <v>0</v>
      </c>
      <c r="V61" s="26">
        <f t="shared" si="4"/>
        <v>0</v>
      </c>
      <c r="W61" s="2"/>
      <c r="X61" s="2"/>
      <c r="Y61" s="2"/>
      <c r="Z61" s="2"/>
      <c r="AA61" s="2"/>
      <c r="AB61" s="2"/>
      <c r="AC61" s="2"/>
      <c r="AD61" s="2"/>
      <c r="AE61" s="2"/>
      <c r="AF61" s="2"/>
      <c r="AG61" s="2"/>
      <c r="AH61" s="2"/>
      <c r="AI61" s="2"/>
      <c r="AJ61" s="2"/>
      <c r="AK61" s="2"/>
      <c r="AL61" s="2"/>
      <c r="AM61" s="2"/>
    </row>
    <row r="62" spans="1:39" ht="30.75" customHeight="1">
      <c r="A62" s="92"/>
      <c r="B62" s="92"/>
      <c r="C62" s="92"/>
      <c r="D62" s="92"/>
      <c r="E62" s="23"/>
      <c r="F62" s="23"/>
      <c r="G62" s="23"/>
      <c r="H62" s="23" t="str">
        <f t="shared" si="0"/>
        <v xml:space="preserve">  </v>
      </c>
      <c r="I62" s="24"/>
      <c r="J62" s="24" t="str">
        <f t="shared" si="1"/>
        <v/>
      </c>
      <c r="K62" s="24"/>
      <c r="L62" s="24"/>
      <c r="M62" s="24"/>
      <c r="N62" s="24"/>
      <c r="O62" s="24"/>
      <c r="P62" s="24"/>
      <c r="Q62" s="24"/>
      <c r="R62" s="25" t="str">
        <f t="shared" si="2"/>
        <v/>
      </c>
      <c r="S62" s="26" t="str">
        <f>IF(OR(J62="",J62=0),"",
IF(J62="Afecta probabilidad",
IF(J61="Afecta probabilidad",S61-(S61*R61),
IF(J60="Afecta probabilidad",S60-(S60*R60),'2. Identificación del Riesgo'!$L$60)),""))</f>
        <v/>
      </c>
      <c r="T62" s="26" t="str">
        <f>IF(OR(J62="",J62=0),"",
IF(J62="Afecta Impacto",
IF(J61="Afecta Impacto",T61-(T61*R61),
IF(J60="Afecta Impacto",T60-(T60*R60),'2. Identificación del Riesgo'!$O$60)),""))</f>
        <v/>
      </c>
      <c r="U62" s="26">
        <f t="shared" si="3"/>
        <v>0</v>
      </c>
      <c r="V62" s="26">
        <f t="shared" si="4"/>
        <v>0</v>
      </c>
      <c r="W62" s="2"/>
      <c r="X62" s="2"/>
      <c r="Y62" s="2"/>
      <c r="Z62" s="2"/>
      <c r="AA62" s="2"/>
      <c r="AB62" s="2"/>
      <c r="AC62" s="2"/>
      <c r="AD62" s="2"/>
      <c r="AE62" s="2"/>
      <c r="AF62" s="2"/>
      <c r="AG62" s="2"/>
      <c r="AH62" s="2"/>
      <c r="AI62" s="2"/>
      <c r="AJ62" s="2"/>
      <c r="AK62" s="2"/>
      <c r="AL62" s="2"/>
      <c r="AM62" s="2"/>
    </row>
    <row r="63" spans="1:39" ht="30.75" customHeight="1">
      <c r="A63" s="98">
        <v>19</v>
      </c>
      <c r="B63" s="11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9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9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23"/>
      <c r="F63" s="23"/>
      <c r="G63" s="23"/>
      <c r="H63" s="23" t="str">
        <f t="shared" si="0"/>
        <v xml:space="preserve">  </v>
      </c>
      <c r="I63" s="24"/>
      <c r="J63" s="24" t="str">
        <f t="shared" si="1"/>
        <v/>
      </c>
      <c r="K63" s="24"/>
      <c r="L63" s="24"/>
      <c r="M63" s="24"/>
      <c r="N63" s="24"/>
      <c r="O63" s="24"/>
      <c r="P63" s="24"/>
      <c r="Q63" s="24"/>
      <c r="R63" s="25" t="str">
        <f t="shared" si="2"/>
        <v/>
      </c>
      <c r="S63" s="26" t="str">
        <f>IF(OR(J63="",J63=0),"",
IF(J63="Afecta probabilidad",'2. Identificación del Riesgo'!$L$63,""))</f>
        <v/>
      </c>
      <c r="T63" s="26" t="str">
        <f>IF(OR(J63="",J63=0),"",
IF(J63="Afecta Impacto",'2. Identificación del Riesgo'!$O$63,""))</f>
        <v/>
      </c>
      <c r="U63" s="26">
        <f t="shared" si="3"/>
        <v>0</v>
      </c>
      <c r="V63" s="26">
        <f t="shared" si="4"/>
        <v>0</v>
      </c>
      <c r="W63" s="3"/>
      <c r="X63" s="3"/>
      <c r="Y63" s="3"/>
      <c r="Z63" s="3"/>
      <c r="AA63" s="3"/>
      <c r="AB63" s="3"/>
      <c r="AC63" s="3"/>
      <c r="AD63" s="3"/>
      <c r="AE63" s="3"/>
      <c r="AF63" s="3"/>
      <c r="AG63" s="3"/>
      <c r="AH63" s="3"/>
      <c r="AI63" s="3"/>
      <c r="AJ63" s="3"/>
      <c r="AK63" s="3"/>
      <c r="AL63" s="3"/>
      <c r="AM63" s="3"/>
    </row>
    <row r="64" spans="1:39" ht="30.75" customHeight="1">
      <c r="A64" s="91"/>
      <c r="B64" s="91"/>
      <c r="C64" s="91"/>
      <c r="D64" s="91"/>
      <c r="E64" s="23"/>
      <c r="F64" s="23"/>
      <c r="G64" s="23"/>
      <c r="H64" s="23" t="str">
        <f t="shared" si="0"/>
        <v xml:space="preserve">  </v>
      </c>
      <c r="I64" s="24"/>
      <c r="J64" s="24" t="str">
        <f t="shared" si="1"/>
        <v/>
      </c>
      <c r="K64" s="24"/>
      <c r="L64" s="24"/>
      <c r="M64" s="24"/>
      <c r="N64" s="24"/>
      <c r="O64" s="24"/>
      <c r="P64" s="24"/>
      <c r="Q64" s="24"/>
      <c r="R64" s="25" t="str">
        <f t="shared" si="2"/>
        <v/>
      </c>
      <c r="S64" s="26" t="str">
        <f>IF(OR(J64="",J64=0),"",
IF(J64="Afecta probabilidad",
IF(J63="Afecta probabilidad",S63-(S63*R63),'2. Identificación del Riesgo'!$L$63),""))</f>
        <v/>
      </c>
      <c r="T64" s="26" t="str">
        <f>IF(OR(J64="",J64=0),"",
IF(J64="Afecta Impacto",
IF(J63="Afecta Impacto",T63-(T63*R63),'2. Identificación del Riesgo'!$O$63),""))</f>
        <v/>
      </c>
      <c r="U64" s="26">
        <f t="shared" si="3"/>
        <v>0</v>
      </c>
      <c r="V64" s="26">
        <f t="shared" si="4"/>
        <v>0</v>
      </c>
      <c r="W64" s="2"/>
      <c r="X64" s="2"/>
      <c r="Y64" s="2"/>
      <c r="Z64" s="2"/>
      <c r="AA64" s="2"/>
      <c r="AB64" s="2"/>
      <c r="AC64" s="2"/>
      <c r="AD64" s="2"/>
      <c r="AE64" s="2"/>
      <c r="AF64" s="2"/>
      <c r="AG64" s="2"/>
      <c r="AH64" s="2"/>
      <c r="AI64" s="2"/>
      <c r="AJ64" s="2"/>
      <c r="AK64" s="2"/>
      <c r="AL64" s="2"/>
      <c r="AM64" s="2"/>
    </row>
    <row r="65" spans="1:39" ht="30.75" customHeight="1">
      <c r="A65" s="92"/>
      <c r="B65" s="92"/>
      <c r="C65" s="92"/>
      <c r="D65" s="92"/>
      <c r="E65" s="23"/>
      <c r="F65" s="23"/>
      <c r="G65" s="23"/>
      <c r="H65" s="23" t="str">
        <f t="shared" si="0"/>
        <v xml:space="preserve">  </v>
      </c>
      <c r="I65" s="24"/>
      <c r="J65" s="24" t="str">
        <f t="shared" si="1"/>
        <v/>
      </c>
      <c r="K65" s="24"/>
      <c r="L65" s="24"/>
      <c r="M65" s="24"/>
      <c r="N65" s="24"/>
      <c r="O65" s="24"/>
      <c r="P65" s="24"/>
      <c r="Q65" s="24"/>
      <c r="R65" s="25" t="str">
        <f t="shared" si="2"/>
        <v/>
      </c>
      <c r="S65" s="26" t="str">
        <f>IF(OR(J65="",J65=0),"",
IF(J65="Afecta probabilidad",
IF(J64="Afecta probabilidad",S64-(S64*R64),
IF(J63="Afecta probabilidad",S63-(S63*R63),'2. Identificación del Riesgo'!$L$63)),""))</f>
        <v/>
      </c>
      <c r="T65" s="26" t="str">
        <f>IF(OR(J65="",J65=0),"",
IF(J65="Afecta Impacto",
IF(J64="Afecta Impacto",T64-(T64*R64),
IF(J63="Afecta Impacto",T63-(T63*R63),'2. Identificación del Riesgo'!$O$63)),""))</f>
        <v/>
      </c>
      <c r="U65" s="26">
        <f t="shared" si="3"/>
        <v>0</v>
      </c>
      <c r="V65" s="26">
        <f t="shared" si="4"/>
        <v>0</v>
      </c>
      <c r="W65" s="2"/>
      <c r="X65" s="2"/>
      <c r="Y65" s="2"/>
      <c r="Z65" s="2"/>
      <c r="AA65" s="2"/>
      <c r="AB65" s="2"/>
      <c r="AC65" s="2"/>
      <c r="AD65" s="2"/>
      <c r="AE65" s="2"/>
      <c r="AF65" s="2"/>
      <c r="AG65" s="2"/>
      <c r="AH65" s="2"/>
      <c r="AI65" s="2"/>
      <c r="AJ65" s="2"/>
      <c r="AK65" s="2"/>
      <c r="AL65" s="2"/>
      <c r="AM65" s="2"/>
    </row>
    <row r="66" spans="1:39" ht="30.75" customHeight="1">
      <c r="A66" s="98">
        <v>20</v>
      </c>
      <c r="B66" s="11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9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9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23"/>
      <c r="F66" s="23"/>
      <c r="G66" s="23"/>
      <c r="H66" s="23" t="str">
        <f t="shared" si="0"/>
        <v xml:space="preserve">  </v>
      </c>
      <c r="I66" s="24"/>
      <c r="J66" s="24" t="str">
        <f t="shared" si="1"/>
        <v/>
      </c>
      <c r="K66" s="24"/>
      <c r="L66" s="24"/>
      <c r="M66" s="24"/>
      <c r="N66" s="24"/>
      <c r="O66" s="24"/>
      <c r="P66" s="24"/>
      <c r="Q66" s="24"/>
      <c r="R66" s="25" t="str">
        <f t="shared" si="2"/>
        <v/>
      </c>
      <c r="S66" s="26" t="str">
        <f>IF(OR(J66="",J66=0),"",
IF(J66="Afecta probabilidad",'2. Identificación del Riesgo'!$L$66,""))</f>
        <v/>
      </c>
      <c r="T66" s="26" t="str">
        <f>IF(OR(J66="",J66=0),"",
IF(J66="Afecta Impacto",'2. Identificación del Riesgo'!$O$66,""))</f>
        <v/>
      </c>
      <c r="U66" s="26">
        <f t="shared" si="3"/>
        <v>0</v>
      </c>
      <c r="V66" s="26">
        <f t="shared" si="4"/>
        <v>0</v>
      </c>
      <c r="W66" s="3"/>
      <c r="X66" s="3"/>
      <c r="Y66" s="3"/>
      <c r="Z66" s="3"/>
      <c r="AA66" s="3"/>
      <c r="AB66" s="3"/>
      <c r="AC66" s="3"/>
      <c r="AD66" s="3"/>
      <c r="AE66" s="3"/>
      <c r="AF66" s="3"/>
      <c r="AG66" s="3"/>
      <c r="AH66" s="3"/>
      <c r="AI66" s="3"/>
      <c r="AJ66" s="3"/>
      <c r="AK66" s="3"/>
      <c r="AL66" s="3"/>
      <c r="AM66" s="3"/>
    </row>
    <row r="67" spans="1:39" ht="30.75" customHeight="1">
      <c r="A67" s="91"/>
      <c r="B67" s="91"/>
      <c r="C67" s="91"/>
      <c r="D67" s="91"/>
      <c r="E67" s="23"/>
      <c r="F67" s="23"/>
      <c r="G67" s="23"/>
      <c r="H67" s="23" t="str">
        <f t="shared" si="0"/>
        <v xml:space="preserve">  </v>
      </c>
      <c r="I67" s="24"/>
      <c r="J67" s="24" t="str">
        <f t="shared" si="1"/>
        <v/>
      </c>
      <c r="K67" s="24"/>
      <c r="L67" s="24"/>
      <c r="M67" s="24"/>
      <c r="N67" s="24"/>
      <c r="O67" s="24"/>
      <c r="P67" s="24"/>
      <c r="Q67" s="24"/>
      <c r="R67" s="25" t="str">
        <f t="shared" si="2"/>
        <v/>
      </c>
      <c r="S67" s="26" t="str">
        <f>IF(OR(J67="",J67=0),"",
IF(J67="Afecta probabilidad",
IF(J66="Afecta probabilidad",S66-(S66*R66),'2. Identificación del Riesgo'!$L$66),""))</f>
        <v/>
      </c>
      <c r="T67" s="26" t="str">
        <f>IF(OR(J67="",J67=0),"",
IF(J67="Afecta Impacto",
IF(J66="Afecta Impacto",T66-(T66*R66),'2. Identificación del Riesgo'!$O$66),""))</f>
        <v/>
      </c>
      <c r="U67" s="26">
        <f t="shared" si="3"/>
        <v>0</v>
      </c>
      <c r="V67" s="26">
        <f t="shared" si="4"/>
        <v>0</v>
      </c>
      <c r="W67" s="2"/>
      <c r="X67" s="2"/>
      <c r="Y67" s="2"/>
      <c r="Z67" s="2"/>
      <c r="AA67" s="2"/>
      <c r="AB67" s="2"/>
      <c r="AC67" s="2"/>
      <c r="AD67" s="2"/>
      <c r="AE67" s="2"/>
      <c r="AF67" s="2"/>
      <c r="AG67" s="2"/>
      <c r="AH67" s="2"/>
      <c r="AI67" s="2"/>
      <c r="AJ67" s="2"/>
      <c r="AK67" s="2"/>
      <c r="AL67" s="2"/>
      <c r="AM67" s="2"/>
    </row>
    <row r="68" spans="1:39" ht="30.75" customHeight="1">
      <c r="A68" s="92"/>
      <c r="B68" s="92"/>
      <c r="C68" s="92"/>
      <c r="D68" s="92"/>
      <c r="E68" s="23"/>
      <c r="F68" s="23"/>
      <c r="G68" s="23"/>
      <c r="H68" s="23" t="str">
        <f t="shared" si="0"/>
        <v xml:space="preserve">  </v>
      </c>
      <c r="I68" s="24"/>
      <c r="J68" s="24" t="str">
        <f t="shared" si="1"/>
        <v/>
      </c>
      <c r="K68" s="24"/>
      <c r="L68" s="24"/>
      <c r="M68" s="24"/>
      <c r="N68" s="24"/>
      <c r="O68" s="24"/>
      <c r="P68" s="24"/>
      <c r="Q68" s="24"/>
      <c r="R68" s="25" t="str">
        <f t="shared" si="2"/>
        <v/>
      </c>
      <c r="S68" s="26" t="str">
        <f>IF(OR(J68="",J68=0),"",
IF(J68="Afecta probabilidad",
IF(J67="Afecta probabilidad",S67-(S67*R67),
IF(J66="Afecta probabilidad",S66-(S66*R66),'2. Identificación del Riesgo'!$L$66)),""))</f>
        <v/>
      </c>
      <c r="T68" s="26" t="str">
        <f>IF(OR(J68="",J68=0),"",
IF(J68="Afecta Impacto",
IF(J67="Afecta Impacto",T67-(T67*R67),
IF(J66="Afecta Impacto",T66-(T66*R66),'2. Identificación del Riesgo'!$O$66)),""))</f>
        <v/>
      </c>
      <c r="U68" s="26">
        <f t="shared" si="3"/>
        <v>0</v>
      </c>
      <c r="V68" s="26">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5.75" customHeight="1"/>
    <row r="270" spans="1:39" ht="15.75" customHeight="1"/>
    <row r="271" spans="1:39" ht="15.75" customHeight="1"/>
    <row r="272" spans="1:3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38" priority="1">
      <formula>IF($D9="No aplica",1,0)</formula>
    </cfRule>
  </conditionalFormatting>
  <conditionalFormatting sqref="U9:U68">
    <cfRule type="cellIs" dxfId="237" priority="2" operator="equal">
      <formula>0</formula>
    </cfRule>
  </conditionalFormatting>
  <conditionalFormatting sqref="V9:V68">
    <cfRule type="cellIs" dxfId="236" priority="3" operator="equal">
      <formula>0</formula>
    </cfRule>
  </conditionalFormatting>
  <conditionalFormatting sqref="E15:O15 E16:V17 P18 Q15:V15">
    <cfRule type="expression" dxfId="235" priority="4">
      <formula>IF($D$15="No aplica",1,0)</formula>
    </cfRule>
  </conditionalFormatting>
  <conditionalFormatting sqref="E18:F18 E19:V20 H18:O18 Q18:V18">
    <cfRule type="expression" dxfId="234" priority="5">
      <formula>IF($D$18="No aplica",1,0)</formula>
    </cfRule>
  </conditionalFormatting>
  <conditionalFormatting sqref="E22:V23 H21:J21 R21:V21">
    <cfRule type="expression" dxfId="233" priority="6">
      <formula>IF($D$21="No aplica",1,0)</formula>
    </cfRule>
  </conditionalFormatting>
  <conditionalFormatting sqref="E24:V26">
    <cfRule type="expression" dxfId="232" priority="7">
      <formula>IF($D$24="No aplica",1,0)</formula>
    </cfRule>
  </conditionalFormatting>
  <conditionalFormatting sqref="E27:V29">
    <cfRule type="expression" dxfId="231" priority="8">
      <formula>IF($D$27="No aplica",1,0)</formula>
    </cfRule>
  </conditionalFormatting>
  <conditionalFormatting sqref="E30:V32">
    <cfRule type="expression" dxfId="230" priority="9">
      <formula>IF($D$30="No aplica",1,0)</formula>
    </cfRule>
  </conditionalFormatting>
  <conditionalFormatting sqref="E33:V35">
    <cfRule type="expression" dxfId="229" priority="10">
      <formula>IF($D$33="No aplica",1,0)</formula>
    </cfRule>
  </conditionalFormatting>
  <conditionalFormatting sqref="E36:V38">
    <cfRule type="expression" dxfId="228" priority="11">
      <formula>IF($D$36="No aplica",1,0)</formula>
    </cfRule>
  </conditionalFormatting>
  <conditionalFormatting sqref="E39:V41">
    <cfRule type="expression" dxfId="227" priority="12">
      <formula>IF($D$39="No aplica",1,0)</formula>
    </cfRule>
  </conditionalFormatting>
  <conditionalFormatting sqref="E42:V44">
    <cfRule type="expression" dxfId="226" priority="13">
      <formula>IF($D$42="No aplica",1,0)</formula>
    </cfRule>
  </conditionalFormatting>
  <conditionalFormatting sqref="E45:V47">
    <cfRule type="expression" dxfId="225" priority="14">
      <formula>IF($D$45="No aplica",1,0)</formula>
    </cfRule>
  </conditionalFormatting>
  <conditionalFormatting sqref="E48:V50">
    <cfRule type="expression" dxfId="224" priority="15">
      <formula>IF($D$48="No aplica",1,0)</formula>
    </cfRule>
  </conditionalFormatting>
  <conditionalFormatting sqref="E51:V53">
    <cfRule type="expression" dxfId="223" priority="16">
      <formula>IF($D$51="No aplica",1,0)</formula>
    </cfRule>
  </conditionalFormatting>
  <conditionalFormatting sqref="E54:V56">
    <cfRule type="expression" dxfId="222" priority="17">
      <formula>IF($D$54="No aplica",1,0)</formula>
    </cfRule>
  </conditionalFormatting>
  <conditionalFormatting sqref="E57:V59">
    <cfRule type="expression" dxfId="221" priority="18">
      <formula>IF($D$57="No aplica",1,0)</formula>
    </cfRule>
  </conditionalFormatting>
  <conditionalFormatting sqref="E60:V62">
    <cfRule type="expression" dxfId="220" priority="19">
      <formula>IF($D$60="No aplica",1,0)</formula>
    </cfRule>
  </conditionalFormatting>
  <conditionalFormatting sqref="E63:V65">
    <cfRule type="expression" dxfId="219" priority="20">
      <formula>IF($D$63="No aplica",1,0)</formula>
    </cfRule>
  </conditionalFormatting>
  <conditionalFormatting sqref="E66:V68">
    <cfRule type="expression" dxfId="218" priority="21">
      <formula>IF($D$66="No aplica",1,0)</formula>
    </cfRule>
  </conditionalFormatting>
  <conditionalFormatting sqref="E12:V14">
    <cfRule type="expression" dxfId="217" priority="22">
      <formula>IF($D$12="No aplica",1,0)</formula>
    </cfRule>
  </conditionalFormatting>
  <conditionalFormatting sqref="E9:V11">
    <cfRule type="expression" dxfId="216" priority="23">
      <formula>IF($D$9="No aplica",1,0)</formula>
    </cfRule>
  </conditionalFormatting>
  <conditionalFormatting sqref="F21:G21">
    <cfRule type="expression" dxfId="215" priority="24">
      <formula>IF($D$21="No aplica",1,0)</formula>
    </cfRule>
  </conditionalFormatting>
  <conditionalFormatting sqref="E21">
    <cfRule type="expression" dxfId="214" priority="25">
      <formula>IF($D$21="No aplica",1,0)</formula>
    </cfRule>
  </conditionalFormatting>
  <conditionalFormatting sqref="K21:Q21">
    <cfRule type="expression" dxfId="213" priority="26">
      <formula>IF($D$21="No aplica",1,0)</formula>
    </cfRule>
  </conditionalFormatting>
  <conditionalFormatting sqref="G18">
    <cfRule type="expression" dxfId="212" priority="27">
      <formula>IF($D$15="No aplica",1,0)</formula>
    </cfRule>
  </conditionalFormatting>
  <conditionalFormatting sqref="P15">
    <cfRule type="expression" dxfId="211" priority="28">
      <formula>IF($D$15="No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 type="list" allowBlank="1" showErrorMessage="1">
          <x14:formula1>
            <xm:f>Listas!$I$2:$I$5</xm:f>
          </x14:formula1>
          <xm:sqref>I9:I68</xm:sqref>
        </x14:dataValidation>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C12" sqref="C12:C14"/>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33.42578125" customWidth="1"/>
    <col min="6" max="6" width="14.5703125" customWidth="1"/>
    <col min="7" max="7" width="20.7109375" customWidth="1"/>
    <col min="8" max="8" width="29" customWidth="1"/>
    <col min="9" max="9" width="36.85546875" customWidth="1"/>
    <col min="10" max="10" width="23" customWidth="1"/>
    <col min="11" max="11" width="29.140625" customWidth="1"/>
    <col min="12" max="12" width="26" customWidth="1"/>
    <col min="13" max="13" width="16.5703125" customWidth="1"/>
    <col min="14" max="14" width="17.140625" customWidth="1"/>
    <col min="15" max="15" width="29.28515625" customWidth="1"/>
    <col min="16" max="16" width="23.42578125" customWidth="1"/>
    <col min="17" max="17" width="14.140625" customWidth="1"/>
    <col min="18" max="19" width="12.140625" customWidth="1"/>
    <col min="20" max="20" width="14.140625" customWidth="1"/>
    <col min="21" max="21" width="22.7109375" customWidth="1"/>
    <col min="22" max="22" width="22.5703125" customWidth="1"/>
    <col min="23" max="23" width="20.140625" customWidth="1"/>
    <col min="24" max="24" width="5" customWidth="1"/>
    <col min="25" max="39" width="11.42578125" hidden="1" customWidth="1"/>
  </cols>
  <sheetData>
    <row r="1" spans="1:39" ht="16.5" customHeight="1">
      <c r="A1" s="76"/>
      <c r="B1" s="71"/>
      <c r="C1" s="76" t="s">
        <v>0</v>
      </c>
      <c r="D1" s="77"/>
      <c r="E1" s="77"/>
      <c r="F1" s="77"/>
      <c r="G1" s="77"/>
      <c r="H1" s="77"/>
      <c r="I1" s="77"/>
      <c r="J1" s="77"/>
      <c r="K1" s="77"/>
      <c r="L1" s="77"/>
      <c r="M1" s="77"/>
      <c r="N1" s="77"/>
      <c r="O1" s="77"/>
      <c r="P1" s="77"/>
      <c r="Q1" s="77"/>
      <c r="R1" s="77"/>
      <c r="S1" s="77"/>
      <c r="T1" s="77"/>
      <c r="U1" s="71"/>
      <c r="V1" s="110" t="s">
        <v>257</v>
      </c>
      <c r="W1" s="63"/>
      <c r="X1" s="3"/>
      <c r="Y1" s="3"/>
      <c r="Z1" s="3"/>
      <c r="AA1" s="3"/>
      <c r="AB1" s="3"/>
      <c r="AC1" s="3"/>
      <c r="AD1" s="3"/>
      <c r="AE1" s="3"/>
      <c r="AF1" s="3"/>
      <c r="AG1" s="3"/>
      <c r="AH1" s="3"/>
      <c r="AI1" s="3"/>
      <c r="AJ1" s="3"/>
      <c r="AK1" s="3"/>
      <c r="AL1" s="3"/>
      <c r="AM1" s="3"/>
    </row>
    <row r="2" spans="1:39" ht="16.5" customHeight="1">
      <c r="A2" s="72"/>
      <c r="B2" s="73"/>
      <c r="C2" s="72"/>
      <c r="D2" s="78"/>
      <c r="E2" s="78"/>
      <c r="F2" s="78"/>
      <c r="G2" s="78"/>
      <c r="H2" s="78"/>
      <c r="I2" s="78"/>
      <c r="J2" s="78"/>
      <c r="K2" s="78"/>
      <c r="L2" s="78"/>
      <c r="M2" s="78"/>
      <c r="N2" s="78"/>
      <c r="O2" s="78"/>
      <c r="P2" s="78"/>
      <c r="Q2" s="78"/>
      <c r="R2" s="78"/>
      <c r="S2" s="78"/>
      <c r="T2" s="78"/>
      <c r="U2" s="73"/>
      <c r="V2" s="110" t="s">
        <v>258</v>
      </c>
      <c r="W2" s="63"/>
      <c r="X2" s="3"/>
      <c r="Y2" s="3"/>
      <c r="Z2" s="3"/>
      <c r="AA2" s="3"/>
      <c r="AB2" s="3"/>
      <c r="AC2" s="3"/>
      <c r="AD2" s="3"/>
      <c r="AE2" s="3"/>
      <c r="AF2" s="3"/>
      <c r="AG2" s="3"/>
      <c r="AH2" s="3"/>
      <c r="AI2" s="3"/>
      <c r="AJ2" s="3"/>
      <c r="AK2" s="3"/>
      <c r="AL2" s="3"/>
      <c r="AM2" s="3"/>
    </row>
    <row r="3" spans="1:39" ht="16.5" customHeight="1">
      <c r="A3" s="72"/>
      <c r="B3" s="73"/>
      <c r="C3" s="72"/>
      <c r="D3" s="78"/>
      <c r="E3" s="78"/>
      <c r="F3" s="78"/>
      <c r="G3" s="78"/>
      <c r="H3" s="78"/>
      <c r="I3" s="78"/>
      <c r="J3" s="78"/>
      <c r="K3" s="78"/>
      <c r="L3" s="78"/>
      <c r="M3" s="78"/>
      <c r="N3" s="78"/>
      <c r="O3" s="78"/>
      <c r="P3" s="78"/>
      <c r="Q3" s="78"/>
      <c r="R3" s="78"/>
      <c r="S3" s="78"/>
      <c r="T3" s="78"/>
      <c r="U3" s="73"/>
      <c r="V3" s="110" t="s">
        <v>259</v>
      </c>
      <c r="W3" s="63"/>
      <c r="X3" s="3"/>
      <c r="Y3" s="3"/>
      <c r="Z3" s="3"/>
      <c r="AA3" s="3"/>
      <c r="AB3" s="3"/>
      <c r="AC3" s="3"/>
      <c r="AD3" s="3"/>
      <c r="AE3" s="3"/>
      <c r="AF3" s="3"/>
      <c r="AG3" s="3"/>
      <c r="AH3" s="3"/>
      <c r="AI3" s="3"/>
      <c r="AJ3" s="3"/>
      <c r="AK3" s="3"/>
      <c r="AL3" s="3"/>
      <c r="AM3" s="3"/>
    </row>
    <row r="4" spans="1:39" ht="16.5" customHeight="1">
      <c r="A4" s="74"/>
      <c r="B4" s="75"/>
      <c r="C4" s="74"/>
      <c r="D4" s="79"/>
      <c r="E4" s="79"/>
      <c r="F4" s="79"/>
      <c r="G4" s="79"/>
      <c r="H4" s="79"/>
      <c r="I4" s="79"/>
      <c r="J4" s="79"/>
      <c r="K4" s="79"/>
      <c r="L4" s="79"/>
      <c r="M4" s="79"/>
      <c r="N4" s="79"/>
      <c r="O4" s="79"/>
      <c r="P4" s="79"/>
      <c r="Q4" s="79"/>
      <c r="R4" s="79"/>
      <c r="S4" s="79"/>
      <c r="T4" s="79"/>
      <c r="U4" s="75"/>
      <c r="V4" s="110" t="s">
        <v>260</v>
      </c>
      <c r="W4" s="63"/>
      <c r="X4" s="3"/>
      <c r="Y4" s="3"/>
      <c r="Z4" s="3"/>
      <c r="AA4" s="3"/>
      <c r="AB4" s="3"/>
      <c r="AC4" s="3"/>
      <c r="AD4" s="3"/>
      <c r="AE4" s="3"/>
      <c r="AF4" s="3"/>
      <c r="AG4" s="3"/>
      <c r="AH4" s="3"/>
      <c r="AI4" s="3"/>
      <c r="AJ4" s="3"/>
      <c r="AK4" s="3"/>
      <c r="AL4" s="3"/>
      <c r="AM4" s="3"/>
    </row>
    <row r="5" spans="1:39" ht="16.5" customHeight="1">
      <c r="A5" s="15"/>
      <c r="B5" s="15"/>
      <c r="C5" s="15"/>
      <c r="D5" s="15"/>
      <c r="E5" s="15"/>
      <c r="F5" s="15"/>
      <c r="G5" s="15"/>
      <c r="H5" s="15"/>
      <c r="I5" s="15"/>
      <c r="J5" s="15"/>
      <c r="K5" s="15"/>
      <c r="L5" s="15"/>
      <c r="M5" s="19"/>
      <c r="N5" s="19"/>
      <c r="O5" s="19"/>
      <c r="P5" s="15"/>
      <c r="Q5" s="15"/>
      <c r="R5" s="15"/>
      <c r="S5" s="15"/>
      <c r="T5" s="15"/>
      <c r="U5" s="15"/>
      <c r="V5" s="15"/>
      <c r="W5" s="15"/>
      <c r="X5" s="3"/>
      <c r="Y5" s="3"/>
      <c r="Z5" s="3"/>
      <c r="AA5" s="3"/>
      <c r="AB5" s="3"/>
      <c r="AC5" s="3"/>
      <c r="AD5" s="3"/>
      <c r="AE5" s="3"/>
      <c r="AF5" s="3"/>
      <c r="AG5" s="3"/>
      <c r="AH5" s="3"/>
      <c r="AI5" s="3"/>
      <c r="AJ5" s="3"/>
      <c r="AK5" s="3"/>
      <c r="AL5" s="3"/>
      <c r="AM5" s="3"/>
    </row>
    <row r="6" spans="1:39" ht="15" customHeight="1">
      <c r="A6" s="106" t="s">
        <v>119</v>
      </c>
      <c r="B6" s="62"/>
      <c r="C6" s="62"/>
      <c r="D6" s="63"/>
      <c r="E6" s="106" t="s">
        <v>261</v>
      </c>
      <c r="F6" s="62"/>
      <c r="G6" s="62"/>
      <c r="H6" s="62"/>
      <c r="I6" s="62"/>
      <c r="J6" s="62"/>
      <c r="K6" s="62"/>
      <c r="L6" s="62"/>
      <c r="M6" s="62"/>
      <c r="N6" s="62"/>
      <c r="O6" s="62"/>
      <c r="P6" s="62"/>
      <c r="Q6" s="62"/>
      <c r="R6" s="62"/>
      <c r="S6" s="62"/>
      <c r="T6" s="62"/>
      <c r="U6" s="62"/>
      <c r="V6" s="62"/>
      <c r="W6" s="63"/>
      <c r="X6" s="3"/>
      <c r="Y6" s="3"/>
      <c r="Z6" s="3"/>
      <c r="AA6" s="3"/>
      <c r="AB6" s="3"/>
      <c r="AC6" s="3"/>
      <c r="AD6" s="3"/>
      <c r="AE6" s="3"/>
      <c r="AF6" s="3"/>
      <c r="AG6" s="3"/>
      <c r="AH6" s="3"/>
      <c r="AI6" s="3"/>
      <c r="AJ6" s="3"/>
      <c r="AK6" s="3"/>
      <c r="AL6" s="3"/>
      <c r="AM6" s="3"/>
    </row>
    <row r="7" spans="1:39" ht="18" customHeight="1">
      <c r="A7" s="105" t="s">
        <v>117</v>
      </c>
      <c r="B7" s="101" t="s">
        <v>118</v>
      </c>
      <c r="C7" s="102" t="s">
        <v>126</v>
      </c>
      <c r="D7" s="102" t="s">
        <v>127</v>
      </c>
      <c r="E7" s="108" t="s">
        <v>219</v>
      </c>
      <c r="F7" s="120" t="s">
        <v>262</v>
      </c>
      <c r="G7" s="120" t="s">
        <v>263</v>
      </c>
      <c r="H7" s="120" t="s">
        <v>264</v>
      </c>
      <c r="I7" s="120" t="s">
        <v>265</v>
      </c>
      <c r="J7" s="120" t="s">
        <v>266</v>
      </c>
      <c r="K7" s="120" t="s">
        <v>267</v>
      </c>
      <c r="L7" s="120" t="s">
        <v>268</v>
      </c>
      <c r="M7" s="102" t="s">
        <v>269</v>
      </c>
      <c r="N7" s="102" t="s">
        <v>270</v>
      </c>
      <c r="O7" s="102" t="s">
        <v>271</v>
      </c>
      <c r="P7" s="108" t="s">
        <v>272</v>
      </c>
      <c r="Q7" s="102" t="s">
        <v>273</v>
      </c>
      <c r="R7" s="102" t="s">
        <v>274</v>
      </c>
      <c r="S7" s="102" t="s">
        <v>275</v>
      </c>
      <c r="T7" s="102" t="s">
        <v>276</v>
      </c>
      <c r="U7" s="108" t="s">
        <v>277</v>
      </c>
      <c r="V7" s="102" t="s">
        <v>278</v>
      </c>
      <c r="W7" s="102" t="s">
        <v>279</v>
      </c>
      <c r="X7" s="3"/>
      <c r="Y7" s="3"/>
      <c r="Z7" s="3"/>
      <c r="AA7" s="3"/>
      <c r="AB7" s="3"/>
      <c r="AC7" s="3"/>
      <c r="AD7" s="3"/>
      <c r="AE7" s="3"/>
      <c r="AF7" s="3"/>
      <c r="AG7" s="3"/>
      <c r="AH7" s="3"/>
      <c r="AI7" s="3"/>
      <c r="AJ7" s="3"/>
      <c r="AK7" s="3"/>
      <c r="AL7" s="3"/>
      <c r="AM7" s="3"/>
    </row>
    <row r="8" spans="1:39" ht="59.25" customHeight="1">
      <c r="A8" s="92"/>
      <c r="B8" s="92"/>
      <c r="C8" s="92"/>
      <c r="D8" s="92"/>
      <c r="E8" s="92"/>
      <c r="F8" s="92"/>
      <c r="G8" s="92"/>
      <c r="H8" s="92"/>
      <c r="I8" s="92"/>
      <c r="J8" s="92"/>
      <c r="K8" s="92"/>
      <c r="L8" s="92"/>
      <c r="M8" s="92"/>
      <c r="N8" s="92"/>
      <c r="O8" s="92"/>
      <c r="P8" s="92"/>
      <c r="Q8" s="92"/>
      <c r="R8" s="92"/>
      <c r="S8" s="92"/>
      <c r="T8" s="92"/>
      <c r="U8" s="92"/>
      <c r="V8" s="92"/>
      <c r="W8" s="92"/>
      <c r="X8" s="16"/>
      <c r="Y8" s="16"/>
      <c r="Z8" s="16"/>
      <c r="AA8" s="16"/>
      <c r="AB8" s="16"/>
      <c r="AC8" s="16"/>
      <c r="AD8" s="16"/>
      <c r="AE8" s="16"/>
      <c r="AF8" s="16"/>
      <c r="AG8" s="16"/>
      <c r="AH8" s="16"/>
      <c r="AI8" s="16"/>
      <c r="AJ8" s="16"/>
      <c r="AK8" s="16"/>
      <c r="AL8" s="16"/>
      <c r="AM8" s="16"/>
    </row>
    <row r="9" spans="1:39" ht="21" customHeight="1">
      <c r="A9" s="98">
        <v>1</v>
      </c>
      <c r="B9" s="11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27"/>
      <c r="F9" s="28"/>
      <c r="G9" s="28"/>
      <c r="H9" s="28"/>
      <c r="I9" s="28"/>
      <c r="J9" s="28"/>
      <c r="K9" s="28"/>
      <c r="L9" s="28"/>
      <c r="M9" s="24" t="str">
        <f t="shared" ref="M9:M68" si="0">IF(AND(N9&gt;=0,N9&lt;=85),"Débil",
IF(AND(N9&gt;=86,N9&lt;=95),"Moderado",
IF(AND(N9&gt;=96,N9&lt;=100),"Fuerte","")))</f>
        <v/>
      </c>
      <c r="N9" s="24"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24" t="str">
        <f t="shared" ref="O9:O68" si="1">IF(OR(N9="",N9="Finalice la valoración del control para emitir su calificación"),"",IF(N9&lt;96,"Debe establecer un plan de acción en la hoja No. 7, que permita tener un control bien diseñado.","No debe establecer un plan de acción para mejorar el diseño del control."))</f>
        <v/>
      </c>
      <c r="P9" s="24"/>
      <c r="Q9" s="24" t="str">
        <f t="shared" ref="Q9:Q68" si="2">IFERROR(IF(OR(M9="",MID(P9,1,SEARCH(" =",P9,1)-1)=""),"",
IF(AND(M9="Fuerte",MID(P9,1,SEARCH(" =",P9,1)-1)="Fuerte"),"Fuerte",
IF(AND(M9="Moderado",MID(P9,1,SEARCH(" =",P9,1)-1)="Moderado"),"Moderado",
IF(OR(M9="Débil",MID(P9,1,SEARCH(" =",P9,1)-1)="Débil"),"Débil",
IF(OR(M9="Fuerte",MID(P9,1,SEARCH(" =",P9,1)-1)="Moderado"),"Moderado",
IF(OR(M9="Moderado",MID(P9,1,SEARCH(" =",P9,1)-1)="Fuerte"),"Moderado","")))))),"")</f>
        <v/>
      </c>
      <c r="R9" s="119" t="str">
        <f>IF(AND(N9="",N10="",N11=""),"",AVERAGE(N9:N11))</f>
        <v/>
      </c>
      <c r="S9" s="119" t="str">
        <f>IF(R9="","",
IF(R9=100,"Fuerte",
IF(R9&lt;50,"Débil",
IF(OR(R9&gt;=50,R9&lt;100),"Moderado",""))))</f>
        <v/>
      </c>
      <c r="T9" s="93" t="str">
        <f>IF(S9="","",IF(S9="Fuerte","NO","SI"))</f>
        <v/>
      </c>
      <c r="U9" s="93"/>
      <c r="V9" s="93"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94"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7"/>
      <c r="Y9" s="17"/>
      <c r="Z9" s="17"/>
      <c r="AA9" s="17"/>
      <c r="AB9" s="17"/>
      <c r="AC9" s="17"/>
      <c r="AD9" s="17"/>
      <c r="AE9" s="17"/>
      <c r="AF9" s="17"/>
      <c r="AG9" s="17"/>
      <c r="AH9" s="17"/>
      <c r="AI9" s="17"/>
      <c r="AJ9" s="17"/>
      <c r="AK9" s="17"/>
      <c r="AL9" s="17"/>
      <c r="AM9" s="17"/>
    </row>
    <row r="10" spans="1:39" ht="21" customHeight="1">
      <c r="A10" s="91"/>
      <c r="B10" s="91"/>
      <c r="C10" s="91"/>
      <c r="D10" s="91"/>
      <c r="E10" s="27"/>
      <c r="F10" s="28"/>
      <c r="G10" s="28"/>
      <c r="H10" s="28"/>
      <c r="I10" s="28"/>
      <c r="J10" s="28"/>
      <c r="K10" s="28"/>
      <c r="L10" s="28"/>
      <c r="M10" s="24" t="str">
        <f t="shared" si="0"/>
        <v/>
      </c>
      <c r="N10" s="24"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24" t="str">
        <f t="shared" si="1"/>
        <v/>
      </c>
      <c r="P10" s="24"/>
      <c r="Q10" s="24" t="str">
        <f t="shared" si="2"/>
        <v/>
      </c>
      <c r="R10" s="91"/>
      <c r="S10" s="91"/>
      <c r="T10" s="91"/>
      <c r="U10" s="91"/>
      <c r="V10" s="91"/>
      <c r="W10" s="91"/>
      <c r="X10" s="3"/>
      <c r="Y10" s="3"/>
      <c r="Z10" s="3"/>
      <c r="AA10" s="3"/>
      <c r="AB10" s="3"/>
      <c r="AC10" s="3"/>
      <c r="AD10" s="3"/>
      <c r="AE10" s="3"/>
      <c r="AF10" s="3"/>
      <c r="AG10" s="3"/>
      <c r="AH10" s="3"/>
      <c r="AI10" s="3"/>
      <c r="AJ10" s="3"/>
      <c r="AK10" s="3"/>
      <c r="AL10" s="3"/>
      <c r="AM10" s="3"/>
    </row>
    <row r="11" spans="1:39" ht="21" customHeight="1">
      <c r="A11" s="92"/>
      <c r="B11" s="92"/>
      <c r="C11" s="92"/>
      <c r="D11" s="92"/>
      <c r="E11" s="27"/>
      <c r="F11" s="28"/>
      <c r="G11" s="28"/>
      <c r="H11" s="28"/>
      <c r="I11" s="28"/>
      <c r="J11" s="28"/>
      <c r="K11" s="28"/>
      <c r="L11" s="28"/>
      <c r="M11" s="24" t="str">
        <f t="shared" si="0"/>
        <v/>
      </c>
      <c r="N11" s="24"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24" t="str">
        <f t="shared" si="1"/>
        <v/>
      </c>
      <c r="P11" s="24"/>
      <c r="Q11" s="24" t="str">
        <f t="shared" si="2"/>
        <v/>
      </c>
      <c r="R11" s="92"/>
      <c r="S11" s="92"/>
      <c r="T11" s="92"/>
      <c r="U11" s="92"/>
      <c r="V11" s="92"/>
      <c r="W11" s="92"/>
      <c r="X11" s="3"/>
      <c r="Y11" s="3"/>
      <c r="Z11" s="3"/>
      <c r="AA11" s="3"/>
      <c r="AB11" s="3"/>
      <c r="AC11" s="3"/>
      <c r="AD11" s="3"/>
      <c r="AE11" s="3"/>
      <c r="AF11" s="3"/>
      <c r="AG11" s="3"/>
      <c r="AH11" s="3"/>
      <c r="AI11" s="3"/>
      <c r="AJ11" s="3"/>
      <c r="AK11" s="3"/>
      <c r="AL11" s="3"/>
      <c r="AM11" s="3"/>
    </row>
    <row r="12" spans="1:39" ht="21.75" customHeight="1">
      <c r="A12" s="98">
        <v>2</v>
      </c>
      <c r="B12" s="11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29"/>
      <c r="F12" s="28"/>
      <c r="G12" s="28"/>
      <c r="H12" s="28"/>
      <c r="I12" s="28"/>
      <c r="J12" s="28"/>
      <c r="K12" s="28"/>
      <c r="L12" s="28"/>
      <c r="M12" s="24" t="str">
        <f t="shared" si="0"/>
        <v/>
      </c>
      <c r="N12" s="24"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24" t="str">
        <f t="shared" si="1"/>
        <v/>
      </c>
      <c r="P12" s="24"/>
      <c r="Q12" s="24" t="str">
        <f t="shared" si="2"/>
        <v/>
      </c>
      <c r="R12" s="119" t="str">
        <f>IF(AND(N12="",N13="",N14=""),"",AVERAGE(N12:N14))</f>
        <v/>
      </c>
      <c r="S12" s="119" t="str">
        <f>IF(R12="","",
IF(R12=100,"Fuerte",
IF(R12&lt;50,"Débil",
IF(OR(R12&gt;=50,R12&lt;100),"Moderado",""))))</f>
        <v/>
      </c>
      <c r="T12" s="93" t="str">
        <f>IF(S12="","",IF(S12="Fuerte","NO","SI"))</f>
        <v/>
      </c>
      <c r="U12" s="93"/>
      <c r="V12" s="93"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94"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21.75" customHeight="1">
      <c r="A13" s="91"/>
      <c r="B13" s="91"/>
      <c r="C13" s="91"/>
      <c r="D13" s="91"/>
      <c r="E13" s="29"/>
      <c r="F13" s="28"/>
      <c r="G13" s="28"/>
      <c r="H13" s="28"/>
      <c r="I13" s="28"/>
      <c r="J13" s="28"/>
      <c r="K13" s="28"/>
      <c r="L13" s="28"/>
      <c r="M13" s="24" t="str">
        <f t="shared" si="0"/>
        <v/>
      </c>
      <c r="N13" s="24"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24" t="str">
        <f t="shared" si="1"/>
        <v/>
      </c>
      <c r="P13" s="24"/>
      <c r="Q13" s="24" t="str">
        <f t="shared" si="2"/>
        <v/>
      </c>
      <c r="R13" s="91"/>
      <c r="S13" s="91"/>
      <c r="T13" s="91"/>
      <c r="U13" s="91"/>
      <c r="V13" s="91"/>
      <c r="W13" s="91"/>
      <c r="X13" s="3"/>
      <c r="Y13" s="3"/>
      <c r="Z13" s="3"/>
      <c r="AA13" s="3"/>
      <c r="AB13" s="3"/>
      <c r="AC13" s="3"/>
      <c r="AD13" s="3"/>
      <c r="AE13" s="3"/>
      <c r="AF13" s="3"/>
      <c r="AG13" s="3"/>
      <c r="AH13" s="3"/>
      <c r="AI13" s="3"/>
      <c r="AJ13" s="3"/>
      <c r="AK13" s="3"/>
      <c r="AL13" s="3"/>
      <c r="AM13" s="3"/>
    </row>
    <row r="14" spans="1:39" ht="21.75" customHeight="1">
      <c r="A14" s="92"/>
      <c r="B14" s="92"/>
      <c r="C14" s="92"/>
      <c r="D14" s="92"/>
      <c r="E14" s="29"/>
      <c r="F14" s="28"/>
      <c r="G14" s="28"/>
      <c r="H14" s="28"/>
      <c r="I14" s="28"/>
      <c r="J14" s="28"/>
      <c r="K14" s="28"/>
      <c r="L14" s="28"/>
      <c r="M14" s="24" t="str">
        <f t="shared" si="0"/>
        <v/>
      </c>
      <c r="N14" s="24"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24" t="str">
        <f t="shared" si="1"/>
        <v/>
      </c>
      <c r="P14" s="24"/>
      <c r="Q14" s="24" t="str">
        <f t="shared" si="2"/>
        <v/>
      </c>
      <c r="R14" s="92"/>
      <c r="S14" s="92"/>
      <c r="T14" s="92"/>
      <c r="U14" s="92"/>
      <c r="V14" s="92"/>
      <c r="W14" s="92"/>
      <c r="X14" s="3"/>
      <c r="Y14" s="3"/>
      <c r="Z14" s="3"/>
      <c r="AA14" s="3"/>
      <c r="AB14" s="3"/>
      <c r="AC14" s="3"/>
      <c r="AD14" s="3"/>
      <c r="AE14" s="3"/>
      <c r="AF14" s="3"/>
      <c r="AG14" s="3"/>
      <c r="AH14" s="3"/>
      <c r="AI14" s="3"/>
      <c r="AJ14" s="3"/>
      <c r="AK14" s="3"/>
      <c r="AL14" s="3"/>
      <c r="AM14" s="3"/>
    </row>
    <row r="15" spans="1:39" ht="42.75" customHeight="1">
      <c r="A15" s="98">
        <v>3</v>
      </c>
      <c r="B15" s="11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9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D15" s="9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E15" s="29"/>
      <c r="F15" s="28"/>
      <c r="G15" s="28"/>
      <c r="H15" s="28"/>
      <c r="I15" s="28"/>
      <c r="J15" s="28"/>
      <c r="K15" s="28"/>
      <c r="L15" s="28"/>
      <c r="M15" s="24" t="str">
        <f t="shared" si="0"/>
        <v/>
      </c>
      <c r="N15" s="24"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24" t="str">
        <f t="shared" si="1"/>
        <v/>
      </c>
      <c r="P15" s="24"/>
      <c r="Q15" s="24" t="str">
        <f t="shared" si="2"/>
        <v/>
      </c>
      <c r="R15" s="119" t="str">
        <f>IF(AND(N15="",N16="",N17=""),"",AVERAGE(N15:N17))</f>
        <v/>
      </c>
      <c r="S15" s="119" t="str">
        <f>IF(R15="","",
IF(R15=100,"Fuerte",
IF(R15&lt;50,"Débil",
IF(OR(R15&gt;=50,R15&lt;100),"Moderado",""))))</f>
        <v/>
      </c>
      <c r="T15" s="93" t="str">
        <f>IF(S15="","",IF(S15="Fuerte","NO","SI"))</f>
        <v/>
      </c>
      <c r="U15" s="93"/>
      <c r="V15" s="9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94"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2.75" customHeight="1">
      <c r="A16" s="91"/>
      <c r="B16" s="91"/>
      <c r="C16" s="91"/>
      <c r="D16" s="91"/>
      <c r="E16" s="29"/>
      <c r="F16" s="28"/>
      <c r="G16" s="28"/>
      <c r="H16" s="28"/>
      <c r="I16" s="28"/>
      <c r="J16" s="28"/>
      <c r="K16" s="28"/>
      <c r="L16" s="28"/>
      <c r="M16" s="24" t="str">
        <f t="shared" si="0"/>
        <v/>
      </c>
      <c r="N16" s="24"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24" t="str">
        <f t="shared" si="1"/>
        <v/>
      </c>
      <c r="P16" s="24"/>
      <c r="Q16" s="24" t="str">
        <f t="shared" si="2"/>
        <v/>
      </c>
      <c r="R16" s="91"/>
      <c r="S16" s="91"/>
      <c r="T16" s="91"/>
      <c r="U16" s="91"/>
      <c r="V16" s="91"/>
      <c r="W16" s="91"/>
      <c r="X16" s="3"/>
      <c r="Y16" s="3"/>
      <c r="Z16" s="3"/>
      <c r="AA16" s="3"/>
      <c r="AB16" s="3"/>
      <c r="AC16" s="3"/>
      <c r="AD16" s="3"/>
      <c r="AE16" s="3"/>
      <c r="AF16" s="3"/>
      <c r="AG16" s="3"/>
      <c r="AH16" s="3"/>
      <c r="AI16" s="3"/>
      <c r="AJ16" s="3"/>
      <c r="AK16" s="3"/>
      <c r="AL16" s="3"/>
      <c r="AM16" s="3"/>
    </row>
    <row r="17" spans="1:39" ht="42.75" customHeight="1">
      <c r="A17" s="92"/>
      <c r="B17" s="92"/>
      <c r="C17" s="92"/>
      <c r="D17" s="92"/>
      <c r="E17" s="29"/>
      <c r="F17" s="28"/>
      <c r="G17" s="28"/>
      <c r="H17" s="28"/>
      <c r="I17" s="28"/>
      <c r="J17" s="28"/>
      <c r="K17" s="28"/>
      <c r="L17" s="28"/>
      <c r="M17" s="24" t="str">
        <f t="shared" si="0"/>
        <v/>
      </c>
      <c r="N17" s="24"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24" t="str">
        <f t="shared" si="1"/>
        <v/>
      </c>
      <c r="P17" s="24"/>
      <c r="Q17" s="24" t="str">
        <f t="shared" si="2"/>
        <v/>
      </c>
      <c r="R17" s="92"/>
      <c r="S17" s="92"/>
      <c r="T17" s="92"/>
      <c r="U17" s="92"/>
      <c r="V17" s="92"/>
      <c r="W17" s="92"/>
      <c r="X17" s="3"/>
      <c r="Y17" s="3"/>
      <c r="Z17" s="3"/>
      <c r="AA17" s="3"/>
      <c r="AB17" s="3"/>
      <c r="AC17" s="3"/>
      <c r="AD17" s="3"/>
      <c r="AE17" s="3"/>
      <c r="AF17" s="3"/>
      <c r="AG17" s="3"/>
      <c r="AH17" s="3"/>
      <c r="AI17" s="3"/>
      <c r="AJ17" s="3"/>
      <c r="AK17" s="3"/>
      <c r="AL17" s="3"/>
      <c r="AM17" s="3"/>
    </row>
    <row r="18" spans="1:39" ht="42.75" customHeight="1">
      <c r="A18" s="98">
        <v>4</v>
      </c>
      <c r="B18" s="11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C18" s="9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D18" s="9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E18" s="29"/>
      <c r="F18" s="28"/>
      <c r="G18" s="28"/>
      <c r="H18" s="28"/>
      <c r="I18" s="28"/>
      <c r="J18" s="28"/>
      <c r="K18" s="28"/>
      <c r="L18" s="28"/>
      <c r="M18" s="24" t="str">
        <f t="shared" si="0"/>
        <v/>
      </c>
      <c r="N18" s="24"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24" t="str">
        <f t="shared" si="1"/>
        <v/>
      </c>
      <c r="P18" s="24"/>
      <c r="Q18" s="24" t="str">
        <f t="shared" si="2"/>
        <v/>
      </c>
      <c r="R18" s="119" t="str">
        <f>IF(AND(N18="",N19="",N20=""),"",AVERAGE(N18:N20))</f>
        <v/>
      </c>
      <c r="S18" s="119" t="str">
        <f>IF(R18="","",
IF(R18=100,"Fuerte",
IF(R18&lt;50,"Débil",
IF(OR(R18&gt;=50,R18&lt;100),"Moderado",""))))</f>
        <v/>
      </c>
      <c r="T18" s="93" t="str">
        <f>IF(S18="","",IF(S18="Fuerte","NO","SI"))</f>
        <v/>
      </c>
      <c r="U18" s="93"/>
      <c r="V18" s="93"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94"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2.75" customHeight="1">
      <c r="A19" s="91"/>
      <c r="B19" s="91"/>
      <c r="C19" s="91"/>
      <c r="D19" s="91"/>
      <c r="E19" s="29"/>
      <c r="F19" s="28"/>
      <c r="G19" s="28"/>
      <c r="H19" s="28"/>
      <c r="I19" s="28"/>
      <c r="J19" s="28"/>
      <c r="K19" s="28"/>
      <c r="L19" s="28"/>
      <c r="M19" s="24" t="str">
        <f t="shared" si="0"/>
        <v/>
      </c>
      <c r="N19" s="24"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24" t="str">
        <f t="shared" si="1"/>
        <v/>
      </c>
      <c r="P19" s="24"/>
      <c r="Q19" s="24" t="str">
        <f t="shared" si="2"/>
        <v/>
      </c>
      <c r="R19" s="91"/>
      <c r="S19" s="91"/>
      <c r="T19" s="91"/>
      <c r="U19" s="91"/>
      <c r="V19" s="91"/>
      <c r="W19" s="91"/>
      <c r="X19" s="3"/>
      <c r="Y19" s="3"/>
      <c r="Z19" s="3"/>
      <c r="AA19" s="3"/>
      <c r="AB19" s="3"/>
      <c r="AC19" s="3"/>
      <c r="AD19" s="3"/>
      <c r="AE19" s="3"/>
      <c r="AF19" s="3"/>
      <c r="AG19" s="3"/>
      <c r="AH19" s="3"/>
      <c r="AI19" s="3"/>
      <c r="AJ19" s="3"/>
      <c r="AK19" s="3"/>
      <c r="AL19" s="3"/>
      <c r="AM19" s="3"/>
    </row>
    <row r="20" spans="1:39" ht="42.75" customHeight="1">
      <c r="A20" s="92"/>
      <c r="B20" s="92"/>
      <c r="C20" s="92"/>
      <c r="D20" s="92"/>
      <c r="E20" s="29"/>
      <c r="F20" s="28"/>
      <c r="G20" s="28"/>
      <c r="H20" s="28"/>
      <c r="I20" s="28"/>
      <c r="J20" s="28"/>
      <c r="K20" s="28"/>
      <c r="L20" s="28"/>
      <c r="M20" s="24" t="str">
        <f t="shared" si="0"/>
        <v/>
      </c>
      <c r="N20" s="24"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24" t="str">
        <f t="shared" si="1"/>
        <v/>
      </c>
      <c r="P20" s="24"/>
      <c r="Q20" s="24" t="str">
        <f t="shared" si="2"/>
        <v/>
      </c>
      <c r="R20" s="92"/>
      <c r="S20" s="92"/>
      <c r="T20" s="92"/>
      <c r="U20" s="92"/>
      <c r="V20" s="92"/>
      <c r="W20" s="92"/>
      <c r="X20" s="3"/>
      <c r="Y20" s="3"/>
      <c r="Z20" s="3"/>
      <c r="AA20" s="3"/>
      <c r="AB20" s="3"/>
      <c r="AC20" s="3"/>
      <c r="AD20" s="3"/>
      <c r="AE20" s="3"/>
      <c r="AF20" s="3"/>
      <c r="AG20" s="3"/>
      <c r="AH20" s="3"/>
      <c r="AI20" s="3"/>
      <c r="AJ20" s="3"/>
      <c r="AK20" s="3"/>
      <c r="AL20" s="3"/>
      <c r="AM20" s="3"/>
    </row>
    <row r="21" spans="1:39" ht="42.75" customHeight="1">
      <c r="A21" s="98">
        <v>5</v>
      </c>
      <c r="B21" s="11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C21" s="9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D21" s="9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E21" s="29"/>
      <c r="F21" s="28"/>
      <c r="G21" s="28"/>
      <c r="H21" s="28"/>
      <c r="I21" s="28"/>
      <c r="J21" s="28"/>
      <c r="K21" s="28"/>
      <c r="L21" s="28"/>
      <c r="M21" s="24" t="str">
        <f t="shared" si="0"/>
        <v/>
      </c>
      <c r="N21" s="24"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24" t="str">
        <f t="shared" si="1"/>
        <v/>
      </c>
      <c r="P21" s="24"/>
      <c r="Q21" s="24" t="str">
        <f t="shared" si="2"/>
        <v/>
      </c>
      <c r="R21" s="119" t="str">
        <f>IF(AND(N21="",N22="",N23=""),"",AVERAGE(N21:N23))</f>
        <v/>
      </c>
      <c r="S21" s="119" t="str">
        <f>IF(R21="","",
IF(R21=100,"Fuerte",
IF(R21&lt;50,"Débil",
IF(OR(R21&gt;=50,R21&lt;100),"Moderado",""))))</f>
        <v/>
      </c>
      <c r="T21" s="93" t="str">
        <f>IF(S21="","",IF(S21="Fuerte","NO","SI"))</f>
        <v/>
      </c>
      <c r="U21" s="93"/>
      <c r="V21" s="93"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94"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2.75" customHeight="1">
      <c r="A22" s="91"/>
      <c r="B22" s="91"/>
      <c r="C22" s="91"/>
      <c r="D22" s="91"/>
      <c r="E22" s="29"/>
      <c r="F22" s="28"/>
      <c r="G22" s="28"/>
      <c r="H22" s="28"/>
      <c r="I22" s="28"/>
      <c r="J22" s="28"/>
      <c r="K22" s="28"/>
      <c r="L22" s="28"/>
      <c r="M22" s="24" t="str">
        <f t="shared" si="0"/>
        <v/>
      </c>
      <c r="N22" s="24"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24" t="str">
        <f t="shared" si="1"/>
        <v/>
      </c>
      <c r="P22" s="24"/>
      <c r="Q22" s="24" t="str">
        <f t="shared" si="2"/>
        <v/>
      </c>
      <c r="R22" s="91"/>
      <c r="S22" s="91"/>
      <c r="T22" s="91"/>
      <c r="U22" s="91"/>
      <c r="V22" s="91"/>
      <c r="W22" s="91"/>
      <c r="X22" s="3"/>
      <c r="Y22" s="3"/>
      <c r="Z22" s="3"/>
      <c r="AA22" s="3"/>
      <c r="AB22" s="3"/>
      <c r="AC22" s="3"/>
      <c r="AD22" s="3"/>
      <c r="AE22" s="3"/>
      <c r="AF22" s="3"/>
      <c r="AG22" s="3"/>
      <c r="AH22" s="3"/>
      <c r="AI22" s="3"/>
      <c r="AJ22" s="3"/>
      <c r="AK22" s="3"/>
      <c r="AL22" s="3"/>
      <c r="AM22" s="3"/>
    </row>
    <row r="23" spans="1:39" ht="42.75" customHeight="1">
      <c r="A23" s="92"/>
      <c r="B23" s="92"/>
      <c r="C23" s="92"/>
      <c r="D23" s="92"/>
      <c r="E23" s="29"/>
      <c r="F23" s="28"/>
      <c r="G23" s="28"/>
      <c r="H23" s="28"/>
      <c r="I23" s="28"/>
      <c r="J23" s="28"/>
      <c r="K23" s="28"/>
      <c r="L23" s="28"/>
      <c r="M23" s="24" t="str">
        <f t="shared" si="0"/>
        <v/>
      </c>
      <c r="N23" s="24"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24" t="str">
        <f t="shared" si="1"/>
        <v/>
      </c>
      <c r="P23" s="24"/>
      <c r="Q23" s="24" t="str">
        <f t="shared" si="2"/>
        <v/>
      </c>
      <c r="R23" s="92"/>
      <c r="S23" s="92"/>
      <c r="T23" s="92"/>
      <c r="U23" s="92"/>
      <c r="V23" s="92"/>
      <c r="W23" s="92"/>
      <c r="X23" s="3"/>
      <c r="Y23" s="3"/>
      <c r="Z23" s="3"/>
      <c r="AA23" s="3"/>
      <c r="AB23" s="3"/>
      <c r="AC23" s="3"/>
      <c r="AD23" s="3"/>
      <c r="AE23" s="3"/>
      <c r="AF23" s="3"/>
      <c r="AG23" s="3"/>
      <c r="AH23" s="3"/>
      <c r="AI23" s="3"/>
      <c r="AJ23" s="3"/>
      <c r="AK23" s="3"/>
      <c r="AL23" s="3"/>
      <c r="AM23" s="3"/>
    </row>
    <row r="24" spans="1:39" ht="42.75" customHeight="1">
      <c r="A24" s="98">
        <v>6</v>
      </c>
      <c r="B24" s="11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C24" s="9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D24" s="9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E24" s="29"/>
      <c r="F24" s="28"/>
      <c r="G24" s="28"/>
      <c r="H24" s="28"/>
      <c r="I24" s="28"/>
      <c r="J24" s="28"/>
      <c r="K24" s="28"/>
      <c r="L24" s="28"/>
      <c r="M24" s="24" t="str">
        <f t="shared" si="0"/>
        <v/>
      </c>
      <c r="N24" s="24"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24" t="str">
        <f t="shared" si="1"/>
        <v/>
      </c>
      <c r="P24" s="24"/>
      <c r="Q24" s="24" t="str">
        <f t="shared" si="2"/>
        <v/>
      </c>
      <c r="R24" s="119" t="str">
        <f>IF(AND(N24="",N25="",N26=""),"",AVERAGE(N24:N26))</f>
        <v/>
      </c>
      <c r="S24" s="119" t="str">
        <f>IF(R24="","",
IF(R24=100,"Fuerte",
IF(R24&lt;50,"Débil",
IF(OR(R24&gt;=50,R24&lt;100),"Moderado",""))))</f>
        <v/>
      </c>
      <c r="T24" s="93" t="str">
        <f>IF(S24="","",IF(S24="Fuerte","NO","SI"))</f>
        <v/>
      </c>
      <c r="U24" s="93"/>
      <c r="V24" s="93"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94"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2.75" customHeight="1">
      <c r="A25" s="91"/>
      <c r="B25" s="91"/>
      <c r="C25" s="91"/>
      <c r="D25" s="91"/>
      <c r="E25" s="29"/>
      <c r="F25" s="28"/>
      <c r="G25" s="28"/>
      <c r="H25" s="28"/>
      <c r="I25" s="28"/>
      <c r="J25" s="28"/>
      <c r="K25" s="28"/>
      <c r="L25" s="28"/>
      <c r="M25" s="24" t="str">
        <f t="shared" si="0"/>
        <v/>
      </c>
      <c r="N25" s="24"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24" t="str">
        <f t="shared" si="1"/>
        <v/>
      </c>
      <c r="P25" s="24"/>
      <c r="Q25" s="24" t="str">
        <f t="shared" si="2"/>
        <v/>
      </c>
      <c r="R25" s="91"/>
      <c r="S25" s="91"/>
      <c r="T25" s="91"/>
      <c r="U25" s="91"/>
      <c r="V25" s="91"/>
      <c r="W25" s="91"/>
      <c r="X25" s="3"/>
      <c r="Y25" s="3"/>
      <c r="Z25" s="3"/>
      <c r="AA25" s="3"/>
      <c r="AB25" s="3"/>
      <c r="AC25" s="3"/>
      <c r="AD25" s="3"/>
      <c r="AE25" s="3"/>
      <c r="AF25" s="3"/>
      <c r="AG25" s="3"/>
      <c r="AH25" s="3"/>
      <c r="AI25" s="3"/>
      <c r="AJ25" s="3"/>
      <c r="AK25" s="3"/>
      <c r="AL25" s="3"/>
      <c r="AM25" s="3"/>
    </row>
    <row r="26" spans="1:39" ht="42.75" customHeight="1">
      <c r="A26" s="92"/>
      <c r="B26" s="92"/>
      <c r="C26" s="92"/>
      <c r="D26" s="92"/>
      <c r="E26" s="29"/>
      <c r="F26" s="28"/>
      <c r="G26" s="28"/>
      <c r="H26" s="28"/>
      <c r="I26" s="28"/>
      <c r="J26" s="28"/>
      <c r="K26" s="28"/>
      <c r="L26" s="28"/>
      <c r="M26" s="24" t="str">
        <f t="shared" si="0"/>
        <v/>
      </c>
      <c r="N26" s="24"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24" t="str">
        <f t="shared" si="1"/>
        <v/>
      </c>
      <c r="P26" s="24"/>
      <c r="Q26" s="24" t="str">
        <f t="shared" si="2"/>
        <v/>
      </c>
      <c r="R26" s="92"/>
      <c r="S26" s="92"/>
      <c r="T26" s="92"/>
      <c r="U26" s="92"/>
      <c r="V26" s="92"/>
      <c r="W26" s="92"/>
      <c r="X26" s="3"/>
      <c r="Y26" s="3"/>
      <c r="Z26" s="3"/>
      <c r="AA26" s="3"/>
      <c r="AB26" s="3"/>
      <c r="AC26" s="3"/>
      <c r="AD26" s="3"/>
      <c r="AE26" s="3"/>
      <c r="AF26" s="3"/>
      <c r="AG26" s="3"/>
      <c r="AH26" s="3"/>
      <c r="AI26" s="3"/>
      <c r="AJ26" s="3"/>
      <c r="AK26" s="3"/>
      <c r="AL26" s="3"/>
      <c r="AM26" s="3"/>
    </row>
    <row r="27" spans="1:39" ht="42.75" customHeight="1">
      <c r="A27" s="98">
        <v>7</v>
      </c>
      <c r="B27" s="11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9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9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29"/>
      <c r="F27" s="28"/>
      <c r="G27" s="28"/>
      <c r="H27" s="28"/>
      <c r="I27" s="28"/>
      <c r="J27" s="28"/>
      <c r="K27" s="28"/>
      <c r="L27" s="28"/>
      <c r="M27" s="24" t="str">
        <f t="shared" si="0"/>
        <v/>
      </c>
      <c r="N27" s="24"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24" t="str">
        <f t="shared" si="1"/>
        <v/>
      </c>
      <c r="P27" s="24"/>
      <c r="Q27" s="24" t="str">
        <f t="shared" si="2"/>
        <v/>
      </c>
      <c r="R27" s="119" t="str">
        <f>IF(AND(N27="",N28="",N29=""),"",AVERAGE(N27:N29))</f>
        <v/>
      </c>
      <c r="S27" s="119" t="str">
        <f>IF(R27="","",
IF(R27=100,"Fuerte",
IF(R27&lt;50,"Débil",
IF(OR(R27&gt;=50,R27&lt;100),"Moderado",""))))</f>
        <v/>
      </c>
      <c r="T27" s="93" t="str">
        <f>IF(S27="","",IF(S27="Fuerte","NO","SI"))</f>
        <v/>
      </c>
      <c r="U27" s="93"/>
      <c r="V27" s="93"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94"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2.75" customHeight="1">
      <c r="A28" s="91"/>
      <c r="B28" s="91"/>
      <c r="C28" s="91"/>
      <c r="D28" s="91"/>
      <c r="E28" s="29"/>
      <c r="F28" s="28"/>
      <c r="G28" s="28"/>
      <c r="H28" s="28"/>
      <c r="I28" s="28"/>
      <c r="J28" s="28"/>
      <c r="K28" s="28"/>
      <c r="L28" s="28"/>
      <c r="M28" s="24" t="str">
        <f t="shared" si="0"/>
        <v/>
      </c>
      <c r="N28" s="24"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24" t="str">
        <f t="shared" si="1"/>
        <v/>
      </c>
      <c r="P28" s="24"/>
      <c r="Q28" s="24" t="str">
        <f t="shared" si="2"/>
        <v/>
      </c>
      <c r="R28" s="91"/>
      <c r="S28" s="91"/>
      <c r="T28" s="91"/>
      <c r="U28" s="91"/>
      <c r="V28" s="91"/>
      <c r="W28" s="91"/>
      <c r="X28" s="3"/>
      <c r="Y28" s="3"/>
      <c r="Z28" s="3"/>
      <c r="AA28" s="3"/>
      <c r="AB28" s="3"/>
      <c r="AC28" s="3"/>
      <c r="AD28" s="3"/>
      <c r="AE28" s="3"/>
      <c r="AF28" s="3"/>
      <c r="AG28" s="3"/>
      <c r="AH28" s="3"/>
      <c r="AI28" s="3"/>
      <c r="AJ28" s="3"/>
      <c r="AK28" s="3"/>
      <c r="AL28" s="3"/>
      <c r="AM28" s="3"/>
    </row>
    <row r="29" spans="1:39" ht="42.75" customHeight="1">
      <c r="A29" s="92"/>
      <c r="B29" s="92"/>
      <c r="C29" s="92"/>
      <c r="D29" s="92"/>
      <c r="E29" s="29"/>
      <c r="F29" s="28"/>
      <c r="G29" s="28"/>
      <c r="H29" s="28"/>
      <c r="I29" s="28"/>
      <c r="J29" s="28"/>
      <c r="K29" s="28"/>
      <c r="L29" s="28"/>
      <c r="M29" s="24" t="str">
        <f t="shared" si="0"/>
        <v/>
      </c>
      <c r="N29" s="24"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24" t="str">
        <f t="shared" si="1"/>
        <v/>
      </c>
      <c r="P29" s="24"/>
      <c r="Q29" s="24" t="str">
        <f t="shared" si="2"/>
        <v/>
      </c>
      <c r="R29" s="92"/>
      <c r="S29" s="92"/>
      <c r="T29" s="92"/>
      <c r="U29" s="92"/>
      <c r="V29" s="92"/>
      <c r="W29" s="92"/>
      <c r="X29" s="3"/>
      <c r="Y29" s="3"/>
      <c r="Z29" s="3"/>
      <c r="AA29" s="3"/>
      <c r="AB29" s="3"/>
      <c r="AC29" s="3"/>
      <c r="AD29" s="3"/>
      <c r="AE29" s="3"/>
      <c r="AF29" s="3"/>
      <c r="AG29" s="3"/>
      <c r="AH29" s="3"/>
      <c r="AI29" s="3"/>
      <c r="AJ29" s="3"/>
      <c r="AK29" s="3"/>
      <c r="AL29" s="3"/>
      <c r="AM29" s="3"/>
    </row>
    <row r="30" spans="1:39" ht="42.75" customHeight="1">
      <c r="A30" s="98">
        <v>8</v>
      </c>
      <c r="B30" s="11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29"/>
      <c r="F30" s="28"/>
      <c r="G30" s="28"/>
      <c r="H30" s="28"/>
      <c r="I30" s="28"/>
      <c r="J30" s="28"/>
      <c r="K30" s="28"/>
      <c r="L30" s="28"/>
      <c r="M30" s="24" t="str">
        <f t="shared" si="0"/>
        <v/>
      </c>
      <c r="N30" s="24"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24" t="str">
        <f t="shared" si="1"/>
        <v/>
      </c>
      <c r="P30" s="24"/>
      <c r="Q30" s="24" t="str">
        <f t="shared" si="2"/>
        <v/>
      </c>
      <c r="R30" s="119" t="str">
        <f>IF(AND(N30="",N31="",N32=""),"",AVERAGE(N30:N32))</f>
        <v/>
      </c>
      <c r="S30" s="119" t="str">
        <f>IF(R30="","",
IF(R30=100,"Fuerte",
IF(R30&lt;50,"Débil",
IF(OR(R30&gt;=50,R30&lt;100),"Moderado",""))))</f>
        <v/>
      </c>
      <c r="T30" s="93" t="str">
        <f>IF(S30="","",IF(S30="Fuerte","NO","SI"))</f>
        <v/>
      </c>
      <c r="U30" s="93"/>
      <c r="V30" s="93"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94"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2.75" customHeight="1">
      <c r="A31" s="91"/>
      <c r="B31" s="91"/>
      <c r="C31" s="91"/>
      <c r="D31" s="91"/>
      <c r="E31" s="29"/>
      <c r="F31" s="28"/>
      <c r="G31" s="28"/>
      <c r="H31" s="28"/>
      <c r="I31" s="28"/>
      <c r="J31" s="28"/>
      <c r="K31" s="28"/>
      <c r="L31" s="28"/>
      <c r="M31" s="24" t="str">
        <f t="shared" si="0"/>
        <v/>
      </c>
      <c r="N31" s="24"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24" t="str">
        <f t="shared" si="1"/>
        <v/>
      </c>
      <c r="P31" s="24"/>
      <c r="Q31" s="24" t="str">
        <f t="shared" si="2"/>
        <v/>
      </c>
      <c r="R31" s="91"/>
      <c r="S31" s="91"/>
      <c r="T31" s="91"/>
      <c r="U31" s="91"/>
      <c r="V31" s="91"/>
      <c r="W31" s="91"/>
      <c r="X31" s="3"/>
      <c r="Y31" s="3"/>
      <c r="Z31" s="3"/>
      <c r="AA31" s="3"/>
      <c r="AB31" s="3"/>
      <c r="AC31" s="3"/>
      <c r="AD31" s="3"/>
      <c r="AE31" s="3"/>
      <c r="AF31" s="3"/>
      <c r="AG31" s="3"/>
      <c r="AH31" s="3"/>
      <c r="AI31" s="3"/>
      <c r="AJ31" s="3"/>
      <c r="AK31" s="3"/>
      <c r="AL31" s="3"/>
      <c r="AM31" s="3"/>
    </row>
    <row r="32" spans="1:39" ht="42.75" customHeight="1">
      <c r="A32" s="92"/>
      <c r="B32" s="92"/>
      <c r="C32" s="92"/>
      <c r="D32" s="92"/>
      <c r="E32" s="29"/>
      <c r="F32" s="28"/>
      <c r="G32" s="28"/>
      <c r="H32" s="28"/>
      <c r="I32" s="28"/>
      <c r="J32" s="28"/>
      <c r="K32" s="28"/>
      <c r="L32" s="28"/>
      <c r="M32" s="24" t="str">
        <f t="shared" si="0"/>
        <v/>
      </c>
      <c r="N32" s="24"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24" t="str">
        <f t="shared" si="1"/>
        <v/>
      </c>
      <c r="P32" s="24"/>
      <c r="Q32" s="24" t="str">
        <f t="shared" si="2"/>
        <v/>
      </c>
      <c r="R32" s="92"/>
      <c r="S32" s="92"/>
      <c r="T32" s="92"/>
      <c r="U32" s="92"/>
      <c r="V32" s="92"/>
      <c r="W32" s="92"/>
      <c r="X32" s="3"/>
      <c r="Y32" s="3"/>
      <c r="Z32" s="3"/>
      <c r="AA32" s="3"/>
      <c r="AB32" s="3"/>
      <c r="AC32" s="3"/>
      <c r="AD32" s="3"/>
      <c r="AE32" s="3"/>
      <c r="AF32" s="3"/>
      <c r="AG32" s="3"/>
      <c r="AH32" s="3"/>
      <c r="AI32" s="3"/>
      <c r="AJ32" s="3"/>
      <c r="AK32" s="3"/>
      <c r="AL32" s="3"/>
      <c r="AM32" s="3"/>
    </row>
    <row r="33" spans="1:39" ht="45.75" customHeight="1">
      <c r="A33" s="98">
        <v>9</v>
      </c>
      <c r="B33" s="11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29"/>
      <c r="F33" s="28"/>
      <c r="G33" s="28"/>
      <c r="H33" s="28"/>
      <c r="I33" s="28"/>
      <c r="J33" s="28"/>
      <c r="K33" s="28"/>
      <c r="L33" s="28"/>
      <c r="M33" s="24" t="str">
        <f t="shared" si="0"/>
        <v/>
      </c>
      <c r="N33" s="24"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24" t="str">
        <f t="shared" si="1"/>
        <v/>
      </c>
      <c r="P33" s="24"/>
      <c r="Q33" s="24" t="str">
        <f t="shared" si="2"/>
        <v/>
      </c>
      <c r="R33" s="119" t="str">
        <f>IF(AND(N33="",N34="",N35=""),"",AVERAGE(N33:N35))</f>
        <v/>
      </c>
      <c r="S33" s="119" t="str">
        <f>IF(R33="","",
IF(R33=100,"Fuerte",
IF(R33&lt;50,"Débil",
IF(OR(R33&gt;=50,R33&lt;100),"Moderado",""))))</f>
        <v/>
      </c>
      <c r="T33" s="93" t="str">
        <f>IF(S33="","",IF(S33="Fuerte","NO","SI"))</f>
        <v/>
      </c>
      <c r="U33" s="93"/>
      <c r="V33" s="93"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94"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91"/>
      <c r="B34" s="91"/>
      <c r="C34" s="91"/>
      <c r="D34" s="91"/>
      <c r="E34" s="29"/>
      <c r="F34" s="28"/>
      <c r="G34" s="28"/>
      <c r="H34" s="28"/>
      <c r="I34" s="28"/>
      <c r="J34" s="28"/>
      <c r="K34" s="28"/>
      <c r="L34" s="28"/>
      <c r="M34" s="24" t="str">
        <f t="shared" si="0"/>
        <v/>
      </c>
      <c r="N34" s="24"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24" t="str">
        <f t="shared" si="1"/>
        <v/>
      </c>
      <c r="P34" s="24"/>
      <c r="Q34" s="24" t="str">
        <f t="shared" si="2"/>
        <v/>
      </c>
      <c r="R34" s="91"/>
      <c r="S34" s="91"/>
      <c r="T34" s="91"/>
      <c r="U34" s="91"/>
      <c r="V34" s="91"/>
      <c r="W34" s="91"/>
      <c r="X34" s="3"/>
      <c r="Y34" s="3"/>
      <c r="Z34" s="3"/>
      <c r="AA34" s="3"/>
      <c r="AB34" s="3"/>
      <c r="AC34" s="3"/>
      <c r="AD34" s="3"/>
      <c r="AE34" s="3"/>
      <c r="AF34" s="3"/>
      <c r="AG34" s="3"/>
      <c r="AH34" s="3"/>
      <c r="AI34" s="3"/>
      <c r="AJ34" s="3"/>
      <c r="AK34" s="3"/>
      <c r="AL34" s="3"/>
      <c r="AM34" s="3"/>
    </row>
    <row r="35" spans="1:39" ht="45.75" customHeight="1">
      <c r="A35" s="92"/>
      <c r="B35" s="92"/>
      <c r="C35" s="92"/>
      <c r="D35" s="92"/>
      <c r="E35" s="29"/>
      <c r="F35" s="28"/>
      <c r="G35" s="28"/>
      <c r="H35" s="28"/>
      <c r="I35" s="28"/>
      <c r="J35" s="28"/>
      <c r="K35" s="28"/>
      <c r="L35" s="28"/>
      <c r="M35" s="24" t="str">
        <f t="shared" si="0"/>
        <v/>
      </c>
      <c r="N35" s="24"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24" t="str">
        <f t="shared" si="1"/>
        <v/>
      </c>
      <c r="P35" s="24"/>
      <c r="Q35" s="24" t="str">
        <f t="shared" si="2"/>
        <v/>
      </c>
      <c r="R35" s="92"/>
      <c r="S35" s="92"/>
      <c r="T35" s="92"/>
      <c r="U35" s="92"/>
      <c r="V35" s="92"/>
      <c r="W35" s="92"/>
      <c r="X35" s="3"/>
      <c r="Y35" s="3"/>
      <c r="Z35" s="3"/>
      <c r="AA35" s="3"/>
      <c r="AB35" s="3"/>
      <c r="AC35" s="3"/>
      <c r="AD35" s="3"/>
      <c r="AE35" s="3"/>
      <c r="AF35" s="3"/>
      <c r="AG35" s="3"/>
      <c r="AH35" s="3"/>
      <c r="AI35" s="3"/>
      <c r="AJ35" s="3"/>
      <c r="AK35" s="3"/>
      <c r="AL35" s="3"/>
      <c r="AM35" s="3"/>
    </row>
    <row r="36" spans="1:39" ht="45.75" customHeight="1">
      <c r="A36" s="98">
        <v>10</v>
      </c>
      <c r="B36" s="11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29"/>
      <c r="F36" s="28"/>
      <c r="G36" s="28"/>
      <c r="H36" s="28"/>
      <c r="I36" s="28"/>
      <c r="J36" s="28"/>
      <c r="K36" s="28"/>
      <c r="L36" s="28"/>
      <c r="M36" s="24" t="str">
        <f t="shared" si="0"/>
        <v/>
      </c>
      <c r="N36" s="24"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24" t="str">
        <f t="shared" si="1"/>
        <v/>
      </c>
      <c r="P36" s="24"/>
      <c r="Q36" s="24" t="str">
        <f t="shared" si="2"/>
        <v/>
      </c>
      <c r="R36" s="119" t="str">
        <f>IF(AND(N36="",N37="",N38=""),"",AVERAGE(N36:N38))</f>
        <v/>
      </c>
      <c r="S36" s="119" t="str">
        <f>IF(R36="","",
IF(R36=100,"Fuerte",
IF(R36&lt;50,"Débil",
IF(OR(R36&gt;=50,R36&lt;100),"Moderado",""))))</f>
        <v/>
      </c>
      <c r="T36" s="93" t="str">
        <f>IF(S36="","",IF(S36="Fuerte","NO","SI"))</f>
        <v/>
      </c>
      <c r="U36" s="93"/>
      <c r="V36" s="93"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94"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c r="A37" s="91"/>
      <c r="B37" s="91"/>
      <c r="C37" s="91"/>
      <c r="D37" s="91"/>
      <c r="E37" s="29"/>
      <c r="F37" s="28"/>
      <c r="G37" s="28"/>
      <c r="H37" s="28"/>
      <c r="I37" s="28"/>
      <c r="J37" s="28"/>
      <c r="K37" s="28"/>
      <c r="L37" s="28"/>
      <c r="M37" s="24" t="str">
        <f t="shared" si="0"/>
        <v/>
      </c>
      <c r="N37" s="24"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24" t="str">
        <f t="shared" si="1"/>
        <v/>
      </c>
      <c r="P37" s="24"/>
      <c r="Q37" s="24" t="str">
        <f t="shared" si="2"/>
        <v/>
      </c>
      <c r="R37" s="91"/>
      <c r="S37" s="91"/>
      <c r="T37" s="91"/>
      <c r="U37" s="91"/>
      <c r="V37" s="91"/>
      <c r="W37" s="91"/>
      <c r="X37" s="2"/>
      <c r="Y37" s="2"/>
      <c r="Z37" s="2"/>
      <c r="AA37" s="2"/>
      <c r="AB37" s="2"/>
      <c r="AC37" s="2"/>
      <c r="AD37" s="2"/>
      <c r="AE37" s="2"/>
      <c r="AF37" s="2"/>
      <c r="AG37" s="2"/>
      <c r="AH37" s="2"/>
      <c r="AI37" s="2"/>
      <c r="AJ37" s="2"/>
      <c r="AK37" s="2"/>
      <c r="AL37" s="2"/>
      <c r="AM37" s="2"/>
    </row>
    <row r="38" spans="1:39" ht="45.75" customHeight="1">
      <c r="A38" s="92"/>
      <c r="B38" s="92"/>
      <c r="C38" s="92"/>
      <c r="D38" s="92"/>
      <c r="E38" s="29"/>
      <c r="F38" s="28"/>
      <c r="G38" s="28"/>
      <c r="H38" s="28"/>
      <c r="I38" s="28"/>
      <c r="J38" s="28"/>
      <c r="K38" s="28"/>
      <c r="L38" s="28"/>
      <c r="M38" s="24" t="str">
        <f t="shared" si="0"/>
        <v/>
      </c>
      <c r="N38" s="24"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24" t="str">
        <f t="shared" si="1"/>
        <v/>
      </c>
      <c r="P38" s="24"/>
      <c r="Q38" s="24" t="str">
        <f t="shared" si="2"/>
        <v/>
      </c>
      <c r="R38" s="92"/>
      <c r="S38" s="92"/>
      <c r="T38" s="92"/>
      <c r="U38" s="92"/>
      <c r="V38" s="92"/>
      <c r="W38" s="92"/>
      <c r="X38" s="2"/>
      <c r="Y38" s="2"/>
      <c r="Z38" s="2"/>
      <c r="AA38" s="2"/>
      <c r="AB38" s="2"/>
      <c r="AC38" s="2"/>
      <c r="AD38" s="2"/>
      <c r="AE38" s="2"/>
      <c r="AF38" s="2"/>
      <c r="AG38" s="2"/>
      <c r="AH38" s="2"/>
      <c r="AI38" s="2"/>
      <c r="AJ38" s="2"/>
      <c r="AK38" s="2"/>
      <c r="AL38" s="2"/>
      <c r="AM38" s="2"/>
    </row>
    <row r="39" spans="1:39" ht="45.75" customHeight="1">
      <c r="A39" s="98">
        <v>11</v>
      </c>
      <c r="B39" s="11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29"/>
      <c r="F39" s="28"/>
      <c r="G39" s="28"/>
      <c r="H39" s="28"/>
      <c r="I39" s="28"/>
      <c r="J39" s="28"/>
      <c r="K39" s="28"/>
      <c r="L39" s="28"/>
      <c r="M39" s="24" t="str">
        <f t="shared" si="0"/>
        <v/>
      </c>
      <c r="N39" s="24"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24" t="str">
        <f t="shared" si="1"/>
        <v/>
      </c>
      <c r="P39" s="24"/>
      <c r="Q39" s="24" t="str">
        <f t="shared" si="2"/>
        <v/>
      </c>
      <c r="R39" s="119" t="str">
        <f>IF(AND(N39="",N40="",N41=""),"",AVERAGE(N39:N41))</f>
        <v/>
      </c>
      <c r="S39" s="119" t="str">
        <f>IF(R39="","",
IF(R39=100,"Fuerte",
IF(R39&lt;50,"Débil",
IF(OR(R39&gt;=50,R39&lt;100),"Moderado",""))))</f>
        <v/>
      </c>
      <c r="T39" s="93" t="str">
        <f>IF(S39="","",IF(S39="Fuerte","NO","SI"))</f>
        <v/>
      </c>
      <c r="U39" s="93"/>
      <c r="V39" s="93"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94"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c r="A40" s="91"/>
      <c r="B40" s="91"/>
      <c r="C40" s="91"/>
      <c r="D40" s="91"/>
      <c r="E40" s="29"/>
      <c r="F40" s="28"/>
      <c r="G40" s="28"/>
      <c r="H40" s="28"/>
      <c r="I40" s="28"/>
      <c r="J40" s="28"/>
      <c r="K40" s="28"/>
      <c r="L40" s="28"/>
      <c r="M40" s="24" t="str">
        <f t="shared" si="0"/>
        <v/>
      </c>
      <c r="N40" s="24"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24" t="str">
        <f t="shared" si="1"/>
        <v/>
      </c>
      <c r="P40" s="24"/>
      <c r="Q40" s="24" t="str">
        <f t="shared" si="2"/>
        <v/>
      </c>
      <c r="R40" s="91"/>
      <c r="S40" s="91"/>
      <c r="T40" s="91"/>
      <c r="U40" s="91"/>
      <c r="V40" s="91"/>
      <c r="W40" s="91"/>
      <c r="X40" s="2"/>
      <c r="Y40" s="2"/>
      <c r="Z40" s="2"/>
      <c r="AA40" s="2"/>
      <c r="AB40" s="2"/>
      <c r="AC40" s="2"/>
      <c r="AD40" s="2"/>
      <c r="AE40" s="2"/>
      <c r="AF40" s="2"/>
      <c r="AG40" s="2"/>
      <c r="AH40" s="2"/>
      <c r="AI40" s="2"/>
      <c r="AJ40" s="2"/>
      <c r="AK40" s="2"/>
      <c r="AL40" s="2"/>
      <c r="AM40" s="2"/>
    </row>
    <row r="41" spans="1:39" ht="45.75" customHeight="1">
      <c r="A41" s="92"/>
      <c r="B41" s="92"/>
      <c r="C41" s="92"/>
      <c r="D41" s="92"/>
      <c r="E41" s="29"/>
      <c r="F41" s="28"/>
      <c r="G41" s="28"/>
      <c r="H41" s="28"/>
      <c r="I41" s="28"/>
      <c r="J41" s="28"/>
      <c r="K41" s="28"/>
      <c r="L41" s="28"/>
      <c r="M41" s="24" t="str">
        <f t="shared" si="0"/>
        <v/>
      </c>
      <c r="N41" s="24"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24" t="str">
        <f t="shared" si="1"/>
        <v/>
      </c>
      <c r="P41" s="24"/>
      <c r="Q41" s="24" t="str">
        <f t="shared" si="2"/>
        <v/>
      </c>
      <c r="R41" s="92"/>
      <c r="S41" s="92"/>
      <c r="T41" s="92"/>
      <c r="U41" s="92"/>
      <c r="V41" s="92"/>
      <c r="W41" s="92"/>
      <c r="X41" s="2"/>
      <c r="Y41" s="2"/>
      <c r="Z41" s="2"/>
      <c r="AA41" s="2"/>
      <c r="AB41" s="2"/>
      <c r="AC41" s="2"/>
      <c r="AD41" s="2"/>
      <c r="AE41" s="2"/>
      <c r="AF41" s="2"/>
      <c r="AG41" s="2"/>
      <c r="AH41" s="2"/>
      <c r="AI41" s="2"/>
      <c r="AJ41" s="2"/>
      <c r="AK41" s="2"/>
      <c r="AL41" s="2"/>
      <c r="AM41" s="2"/>
    </row>
    <row r="42" spans="1:39" ht="45.75" customHeight="1">
      <c r="A42" s="98">
        <v>12</v>
      </c>
      <c r="B42" s="11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29"/>
      <c r="F42" s="28"/>
      <c r="G42" s="28"/>
      <c r="H42" s="28"/>
      <c r="I42" s="28"/>
      <c r="J42" s="28"/>
      <c r="K42" s="28"/>
      <c r="L42" s="28"/>
      <c r="M42" s="24" t="str">
        <f t="shared" si="0"/>
        <v/>
      </c>
      <c r="N42" s="24"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24" t="str">
        <f t="shared" si="1"/>
        <v/>
      </c>
      <c r="P42" s="24"/>
      <c r="Q42" s="24" t="str">
        <f t="shared" si="2"/>
        <v/>
      </c>
      <c r="R42" s="119" t="str">
        <f>IF(AND(N42="",N43="",N44=""),"",AVERAGE(N42:N44))</f>
        <v/>
      </c>
      <c r="S42" s="119" t="str">
        <f>IF(R42="","",
IF(R42=100,"Fuerte",
IF(R42&lt;50,"Débil",
IF(OR(R42&gt;=50,R42&lt;100),"Moderado",""))))</f>
        <v/>
      </c>
      <c r="T42" s="93" t="str">
        <f>IF(S42="","",IF(S42="Fuerte","NO","SI"))</f>
        <v/>
      </c>
      <c r="U42" s="93"/>
      <c r="V42" s="93"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94"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91"/>
      <c r="B43" s="91"/>
      <c r="C43" s="91"/>
      <c r="D43" s="91"/>
      <c r="E43" s="29"/>
      <c r="F43" s="28"/>
      <c r="G43" s="28"/>
      <c r="H43" s="28"/>
      <c r="I43" s="28"/>
      <c r="J43" s="28"/>
      <c r="K43" s="28"/>
      <c r="L43" s="28"/>
      <c r="M43" s="24" t="str">
        <f t="shared" si="0"/>
        <v/>
      </c>
      <c r="N43" s="24"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24" t="str">
        <f t="shared" si="1"/>
        <v/>
      </c>
      <c r="P43" s="24"/>
      <c r="Q43" s="24" t="str">
        <f t="shared" si="2"/>
        <v/>
      </c>
      <c r="R43" s="91"/>
      <c r="S43" s="91"/>
      <c r="T43" s="91"/>
      <c r="U43" s="91"/>
      <c r="V43" s="91"/>
      <c r="W43" s="91"/>
      <c r="X43" s="2"/>
      <c r="Y43" s="2"/>
      <c r="Z43" s="2"/>
      <c r="AA43" s="2"/>
      <c r="AB43" s="2"/>
      <c r="AC43" s="2"/>
      <c r="AD43" s="2"/>
      <c r="AE43" s="2"/>
      <c r="AF43" s="2"/>
      <c r="AG43" s="2"/>
      <c r="AH43" s="2"/>
      <c r="AI43" s="2"/>
      <c r="AJ43" s="2"/>
      <c r="AK43" s="2"/>
      <c r="AL43" s="2"/>
      <c r="AM43" s="2"/>
    </row>
    <row r="44" spans="1:39" ht="45.75" customHeight="1">
      <c r="A44" s="92"/>
      <c r="B44" s="92"/>
      <c r="C44" s="92"/>
      <c r="D44" s="92"/>
      <c r="E44" s="29"/>
      <c r="F44" s="28"/>
      <c r="G44" s="28"/>
      <c r="H44" s="28"/>
      <c r="I44" s="28"/>
      <c r="J44" s="28"/>
      <c r="K44" s="28"/>
      <c r="L44" s="28"/>
      <c r="M44" s="24" t="str">
        <f t="shared" si="0"/>
        <v/>
      </c>
      <c r="N44" s="24"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24" t="str">
        <f t="shared" si="1"/>
        <v/>
      </c>
      <c r="P44" s="24"/>
      <c r="Q44" s="24" t="str">
        <f t="shared" si="2"/>
        <v/>
      </c>
      <c r="R44" s="92"/>
      <c r="S44" s="92"/>
      <c r="T44" s="92"/>
      <c r="U44" s="92"/>
      <c r="V44" s="92"/>
      <c r="W44" s="92"/>
      <c r="X44" s="2"/>
      <c r="Y44" s="2"/>
      <c r="Z44" s="2"/>
      <c r="AA44" s="2"/>
      <c r="AB44" s="2"/>
      <c r="AC44" s="2"/>
      <c r="AD44" s="2"/>
      <c r="AE44" s="2"/>
      <c r="AF44" s="2"/>
      <c r="AG44" s="2"/>
      <c r="AH44" s="2"/>
      <c r="AI44" s="2"/>
      <c r="AJ44" s="2"/>
      <c r="AK44" s="2"/>
      <c r="AL44" s="2"/>
      <c r="AM44" s="2"/>
    </row>
    <row r="45" spans="1:39" ht="45.75" customHeight="1">
      <c r="A45" s="98">
        <v>13</v>
      </c>
      <c r="B45" s="11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29"/>
      <c r="F45" s="28"/>
      <c r="G45" s="28"/>
      <c r="H45" s="28"/>
      <c r="I45" s="28"/>
      <c r="J45" s="28"/>
      <c r="K45" s="28"/>
      <c r="L45" s="28"/>
      <c r="M45" s="24" t="str">
        <f t="shared" si="0"/>
        <v/>
      </c>
      <c r="N45" s="24"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24" t="str">
        <f t="shared" si="1"/>
        <v/>
      </c>
      <c r="P45" s="24"/>
      <c r="Q45" s="24" t="str">
        <f t="shared" si="2"/>
        <v/>
      </c>
      <c r="R45" s="119" t="str">
        <f>IF(AND(N45="",N46="",N47=""),"",AVERAGE(N45:N47))</f>
        <v/>
      </c>
      <c r="S45" s="119" t="str">
        <f>IF(R45="","",
IF(R45=100,"Fuerte",
IF(R45&lt;50,"Débil",
IF(OR(R45&gt;=50,R45&lt;100),"Moderado",""))))</f>
        <v/>
      </c>
      <c r="T45" s="93" t="str">
        <f>IF(S45="","",IF(S45="Fuerte","NO","SI"))</f>
        <v/>
      </c>
      <c r="U45" s="93"/>
      <c r="V45" s="93"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94"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91"/>
      <c r="B46" s="91"/>
      <c r="C46" s="91"/>
      <c r="D46" s="91"/>
      <c r="E46" s="29"/>
      <c r="F46" s="28"/>
      <c r="G46" s="28"/>
      <c r="H46" s="28"/>
      <c r="I46" s="28"/>
      <c r="J46" s="28"/>
      <c r="K46" s="28"/>
      <c r="L46" s="28"/>
      <c r="M46" s="24" t="str">
        <f t="shared" si="0"/>
        <v/>
      </c>
      <c r="N46" s="24"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24" t="str">
        <f t="shared" si="1"/>
        <v/>
      </c>
      <c r="P46" s="24"/>
      <c r="Q46" s="24" t="str">
        <f t="shared" si="2"/>
        <v/>
      </c>
      <c r="R46" s="91"/>
      <c r="S46" s="91"/>
      <c r="T46" s="91"/>
      <c r="U46" s="91"/>
      <c r="V46" s="91"/>
      <c r="W46" s="91"/>
      <c r="X46" s="2"/>
      <c r="Y46" s="2"/>
      <c r="Z46" s="2"/>
      <c r="AA46" s="2"/>
      <c r="AB46" s="2"/>
      <c r="AC46" s="2"/>
      <c r="AD46" s="2"/>
      <c r="AE46" s="2"/>
      <c r="AF46" s="2"/>
      <c r="AG46" s="2"/>
      <c r="AH46" s="2"/>
      <c r="AI46" s="2"/>
      <c r="AJ46" s="2"/>
      <c r="AK46" s="2"/>
      <c r="AL46" s="2"/>
      <c r="AM46" s="2"/>
    </row>
    <row r="47" spans="1:39" ht="45.75" customHeight="1">
      <c r="A47" s="92"/>
      <c r="B47" s="92"/>
      <c r="C47" s="92"/>
      <c r="D47" s="92"/>
      <c r="E47" s="29"/>
      <c r="F47" s="28"/>
      <c r="G47" s="28"/>
      <c r="H47" s="28"/>
      <c r="I47" s="28"/>
      <c r="J47" s="28"/>
      <c r="K47" s="28"/>
      <c r="L47" s="28"/>
      <c r="M47" s="24" t="str">
        <f t="shared" si="0"/>
        <v/>
      </c>
      <c r="N47" s="24"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24" t="str">
        <f t="shared" si="1"/>
        <v/>
      </c>
      <c r="P47" s="24"/>
      <c r="Q47" s="24" t="str">
        <f t="shared" si="2"/>
        <v/>
      </c>
      <c r="R47" s="92"/>
      <c r="S47" s="92"/>
      <c r="T47" s="92"/>
      <c r="U47" s="92"/>
      <c r="V47" s="92"/>
      <c r="W47" s="92"/>
      <c r="X47" s="2"/>
      <c r="Y47" s="2"/>
      <c r="Z47" s="2"/>
      <c r="AA47" s="2"/>
      <c r="AB47" s="2"/>
      <c r="AC47" s="2"/>
      <c r="AD47" s="2"/>
      <c r="AE47" s="2"/>
      <c r="AF47" s="2"/>
      <c r="AG47" s="2"/>
      <c r="AH47" s="2"/>
      <c r="AI47" s="2"/>
      <c r="AJ47" s="2"/>
      <c r="AK47" s="2"/>
      <c r="AL47" s="2"/>
      <c r="AM47" s="2"/>
    </row>
    <row r="48" spans="1:39" ht="45.75" customHeight="1">
      <c r="A48" s="98">
        <v>14</v>
      </c>
      <c r="B48" s="11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29"/>
      <c r="F48" s="28"/>
      <c r="G48" s="28"/>
      <c r="H48" s="28"/>
      <c r="I48" s="28"/>
      <c r="J48" s="28"/>
      <c r="K48" s="28"/>
      <c r="L48" s="28"/>
      <c r="M48" s="24" t="str">
        <f t="shared" si="0"/>
        <v/>
      </c>
      <c r="N48" s="24"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24" t="str">
        <f t="shared" si="1"/>
        <v/>
      </c>
      <c r="P48" s="24"/>
      <c r="Q48" s="24" t="str">
        <f t="shared" si="2"/>
        <v/>
      </c>
      <c r="R48" s="119" t="str">
        <f>IF(AND(N48="",N49="",N50=""),"",AVERAGE(N48:N50))</f>
        <v/>
      </c>
      <c r="S48" s="119" t="str">
        <f>IF(R48="","",
IF(R48=100,"Fuerte",
IF(R48&lt;50,"Débil",
IF(OR(R48&gt;=50,R48&lt;100),"Moderado",""))))</f>
        <v/>
      </c>
      <c r="T48" s="93" t="str">
        <f>IF(S48="","",IF(S48="Fuerte","NO","SI"))</f>
        <v/>
      </c>
      <c r="U48" s="93"/>
      <c r="V48" s="93"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94"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91"/>
      <c r="B49" s="91"/>
      <c r="C49" s="91"/>
      <c r="D49" s="91"/>
      <c r="E49" s="29"/>
      <c r="F49" s="28"/>
      <c r="G49" s="28"/>
      <c r="H49" s="28"/>
      <c r="I49" s="28"/>
      <c r="J49" s="28"/>
      <c r="K49" s="28"/>
      <c r="L49" s="28"/>
      <c r="M49" s="24" t="str">
        <f t="shared" si="0"/>
        <v/>
      </c>
      <c r="N49" s="24"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24" t="str">
        <f t="shared" si="1"/>
        <v/>
      </c>
      <c r="P49" s="24"/>
      <c r="Q49" s="24" t="str">
        <f t="shared" si="2"/>
        <v/>
      </c>
      <c r="R49" s="91"/>
      <c r="S49" s="91"/>
      <c r="T49" s="91"/>
      <c r="U49" s="91"/>
      <c r="V49" s="91"/>
      <c r="W49" s="91"/>
      <c r="X49" s="2"/>
      <c r="Y49" s="2"/>
      <c r="Z49" s="2"/>
      <c r="AA49" s="2"/>
      <c r="AB49" s="2"/>
      <c r="AC49" s="2"/>
      <c r="AD49" s="2"/>
      <c r="AE49" s="2"/>
      <c r="AF49" s="2"/>
      <c r="AG49" s="2"/>
      <c r="AH49" s="2"/>
      <c r="AI49" s="2"/>
      <c r="AJ49" s="2"/>
      <c r="AK49" s="2"/>
      <c r="AL49" s="2"/>
      <c r="AM49" s="2"/>
    </row>
    <row r="50" spans="1:39" ht="45.75" customHeight="1">
      <c r="A50" s="92"/>
      <c r="B50" s="92"/>
      <c r="C50" s="92"/>
      <c r="D50" s="92"/>
      <c r="E50" s="29"/>
      <c r="F50" s="28"/>
      <c r="G50" s="28"/>
      <c r="H50" s="28"/>
      <c r="I50" s="28"/>
      <c r="J50" s="28"/>
      <c r="K50" s="28"/>
      <c r="L50" s="28"/>
      <c r="M50" s="24" t="str">
        <f t="shared" si="0"/>
        <v/>
      </c>
      <c r="N50" s="24"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24" t="str">
        <f t="shared" si="1"/>
        <v/>
      </c>
      <c r="P50" s="24"/>
      <c r="Q50" s="24" t="str">
        <f t="shared" si="2"/>
        <v/>
      </c>
      <c r="R50" s="92"/>
      <c r="S50" s="92"/>
      <c r="T50" s="92"/>
      <c r="U50" s="92"/>
      <c r="V50" s="92"/>
      <c r="W50" s="92"/>
      <c r="X50" s="2"/>
      <c r="Y50" s="2"/>
      <c r="Z50" s="2"/>
      <c r="AA50" s="2"/>
      <c r="AB50" s="2"/>
      <c r="AC50" s="2"/>
      <c r="AD50" s="2"/>
      <c r="AE50" s="2"/>
      <c r="AF50" s="2"/>
      <c r="AG50" s="2"/>
      <c r="AH50" s="2"/>
      <c r="AI50" s="2"/>
      <c r="AJ50" s="2"/>
      <c r="AK50" s="2"/>
      <c r="AL50" s="2"/>
      <c r="AM50" s="2"/>
    </row>
    <row r="51" spans="1:39" ht="45.75" customHeight="1">
      <c r="A51" s="98">
        <v>15</v>
      </c>
      <c r="B51" s="11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29"/>
      <c r="F51" s="28"/>
      <c r="G51" s="28"/>
      <c r="H51" s="28"/>
      <c r="I51" s="28"/>
      <c r="J51" s="28"/>
      <c r="K51" s="28"/>
      <c r="L51" s="28"/>
      <c r="M51" s="24" t="str">
        <f t="shared" si="0"/>
        <v/>
      </c>
      <c r="N51" s="24"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24" t="str">
        <f t="shared" si="1"/>
        <v/>
      </c>
      <c r="P51" s="24"/>
      <c r="Q51" s="24" t="str">
        <f t="shared" si="2"/>
        <v/>
      </c>
      <c r="R51" s="119" t="str">
        <f>IF(AND(N51="",N52="",N53=""),"",AVERAGE(N51:N53))</f>
        <v/>
      </c>
      <c r="S51" s="119" t="str">
        <f>IF(R51="","",
IF(R51=100,"Fuerte",
IF(R51&lt;50,"Débil",
IF(OR(R51&gt;=50,R51&lt;100),"Moderado",""))))</f>
        <v/>
      </c>
      <c r="T51" s="93" t="str">
        <f>IF(S51="","",IF(S51="Fuerte","NO","SI"))</f>
        <v/>
      </c>
      <c r="U51" s="93"/>
      <c r="V51" s="93"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94"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91"/>
      <c r="B52" s="91"/>
      <c r="C52" s="91"/>
      <c r="D52" s="91"/>
      <c r="E52" s="29"/>
      <c r="F52" s="28"/>
      <c r="G52" s="28"/>
      <c r="H52" s="28"/>
      <c r="I52" s="28"/>
      <c r="J52" s="28"/>
      <c r="K52" s="28"/>
      <c r="L52" s="28"/>
      <c r="M52" s="24" t="str">
        <f t="shared" si="0"/>
        <v/>
      </c>
      <c r="N52" s="24"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24" t="str">
        <f t="shared" si="1"/>
        <v/>
      </c>
      <c r="P52" s="24"/>
      <c r="Q52" s="24" t="str">
        <f t="shared" si="2"/>
        <v/>
      </c>
      <c r="R52" s="91"/>
      <c r="S52" s="91"/>
      <c r="T52" s="91"/>
      <c r="U52" s="91"/>
      <c r="V52" s="91"/>
      <c r="W52" s="91"/>
      <c r="X52" s="2"/>
      <c r="Y52" s="2"/>
      <c r="Z52" s="2"/>
      <c r="AA52" s="2"/>
      <c r="AB52" s="2"/>
      <c r="AC52" s="2"/>
      <c r="AD52" s="2"/>
      <c r="AE52" s="2"/>
      <c r="AF52" s="2"/>
      <c r="AG52" s="2"/>
      <c r="AH52" s="2"/>
      <c r="AI52" s="2"/>
      <c r="AJ52" s="2"/>
      <c r="AK52" s="2"/>
      <c r="AL52" s="2"/>
      <c r="AM52" s="2"/>
    </row>
    <row r="53" spans="1:39" ht="45.75" customHeight="1">
      <c r="A53" s="92"/>
      <c r="B53" s="92"/>
      <c r="C53" s="92"/>
      <c r="D53" s="92"/>
      <c r="E53" s="29"/>
      <c r="F53" s="28"/>
      <c r="G53" s="28"/>
      <c r="H53" s="28"/>
      <c r="I53" s="28"/>
      <c r="J53" s="28"/>
      <c r="K53" s="28"/>
      <c r="L53" s="28"/>
      <c r="M53" s="24" t="str">
        <f t="shared" si="0"/>
        <v/>
      </c>
      <c r="N53" s="24"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24" t="str">
        <f t="shared" si="1"/>
        <v/>
      </c>
      <c r="P53" s="24"/>
      <c r="Q53" s="24" t="str">
        <f t="shared" si="2"/>
        <v/>
      </c>
      <c r="R53" s="92"/>
      <c r="S53" s="92"/>
      <c r="T53" s="92"/>
      <c r="U53" s="92"/>
      <c r="V53" s="92"/>
      <c r="W53" s="92"/>
      <c r="X53" s="2"/>
      <c r="Y53" s="2"/>
      <c r="Z53" s="2"/>
      <c r="AA53" s="2"/>
      <c r="AB53" s="2"/>
      <c r="AC53" s="2"/>
      <c r="AD53" s="2"/>
      <c r="AE53" s="2"/>
      <c r="AF53" s="2"/>
      <c r="AG53" s="2"/>
      <c r="AH53" s="2"/>
      <c r="AI53" s="2"/>
      <c r="AJ53" s="2"/>
      <c r="AK53" s="2"/>
      <c r="AL53" s="2"/>
      <c r="AM53" s="2"/>
    </row>
    <row r="54" spans="1:39" ht="45.75" customHeight="1">
      <c r="A54" s="98">
        <v>16</v>
      </c>
      <c r="B54" s="11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29"/>
      <c r="F54" s="28"/>
      <c r="G54" s="28"/>
      <c r="H54" s="28"/>
      <c r="I54" s="28"/>
      <c r="J54" s="28"/>
      <c r="K54" s="28"/>
      <c r="L54" s="28"/>
      <c r="M54" s="24" t="str">
        <f t="shared" si="0"/>
        <v/>
      </c>
      <c r="N54" s="24"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24" t="str">
        <f t="shared" si="1"/>
        <v/>
      </c>
      <c r="P54" s="24"/>
      <c r="Q54" s="24" t="str">
        <f t="shared" si="2"/>
        <v/>
      </c>
      <c r="R54" s="119" t="str">
        <f>IF(AND(N54="",N55="",N56=""),"",AVERAGE(N54:N56))</f>
        <v/>
      </c>
      <c r="S54" s="119" t="str">
        <f>IF(R54="","",
IF(R54=100,"Fuerte",
IF(R54&lt;50,"Débil",
IF(OR(R54&gt;=50,R54&lt;100),"Moderado",""))))</f>
        <v/>
      </c>
      <c r="T54" s="93" t="str">
        <f>IF(S54="","",IF(S54="Fuerte","NO","SI"))</f>
        <v/>
      </c>
      <c r="U54" s="93"/>
      <c r="V54" s="93"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94"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91"/>
      <c r="B55" s="91"/>
      <c r="C55" s="91"/>
      <c r="D55" s="91"/>
      <c r="E55" s="29"/>
      <c r="F55" s="28"/>
      <c r="G55" s="28"/>
      <c r="H55" s="28"/>
      <c r="I55" s="28"/>
      <c r="J55" s="28"/>
      <c r="K55" s="28"/>
      <c r="L55" s="28"/>
      <c r="M55" s="24" t="str">
        <f t="shared" si="0"/>
        <v/>
      </c>
      <c r="N55" s="24"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24" t="str">
        <f t="shared" si="1"/>
        <v/>
      </c>
      <c r="P55" s="24"/>
      <c r="Q55" s="24" t="str">
        <f t="shared" si="2"/>
        <v/>
      </c>
      <c r="R55" s="91"/>
      <c r="S55" s="91"/>
      <c r="T55" s="91"/>
      <c r="U55" s="91"/>
      <c r="V55" s="91"/>
      <c r="W55" s="91"/>
      <c r="X55" s="2"/>
      <c r="Y55" s="2"/>
      <c r="Z55" s="2"/>
      <c r="AA55" s="2"/>
      <c r="AB55" s="2"/>
      <c r="AC55" s="2"/>
      <c r="AD55" s="2"/>
      <c r="AE55" s="2"/>
      <c r="AF55" s="2"/>
      <c r="AG55" s="2"/>
      <c r="AH55" s="2"/>
      <c r="AI55" s="2"/>
      <c r="AJ55" s="2"/>
      <c r="AK55" s="2"/>
      <c r="AL55" s="2"/>
      <c r="AM55" s="2"/>
    </row>
    <row r="56" spans="1:39" ht="45.75" customHeight="1">
      <c r="A56" s="92"/>
      <c r="B56" s="92"/>
      <c r="C56" s="92"/>
      <c r="D56" s="92"/>
      <c r="E56" s="29"/>
      <c r="F56" s="28"/>
      <c r="G56" s="28"/>
      <c r="H56" s="28"/>
      <c r="I56" s="28"/>
      <c r="J56" s="28"/>
      <c r="K56" s="28"/>
      <c r="L56" s="28"/>
      <c r="M56" s="24" t="str">
        <f t="shared" si="0"/>
        <v/>
      </c>
      <c r="N56" s="24"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24" t="str">
        <f t="shared" si="1"/>
        <v/>
      </c>
      <c r="P56" s="24"/>
      <c r="Q56" s="24" t="str">
        <f t="shared" si="2"/>
        <v/>
      </c>
      <c r="R56" s="92"/>
      <c r="S56" s="92"/>
      <c r="T56" s="92"/>
      <c r="U56" s="92"/>
      <c r="V56" s="92"/>
      <c r="W56" s="92"/>
      <c r="X56" s="2"/>
      <c r="Y56" s="2"/>
      <c r="Z56" s="2"/>
      <c r="AA56" s="2"/>
      <c r="AB56" s="2"/>
      <c r="AC56" s="2"/>
      <c r="AD56" s="2"/>
      <c r="AE56" s="2"/>
      <c r="AF56" s="2"/>
      <c r="AG56" s="2"/>
      <c r="AH56" s="2"/>
      <c r="AI56" s="2"/>
      <c r="AJ56" s="2"/>
      <c r="AK56" s="2"/>
      <c r="AL56" s="2"/>
      <c r="AM56" s="2"/>
    </row>
    <row r="57" spans="1:39" ht="45.75" customHeight="1">
      <c r="A57" s="98">
        <v>17</v>
      </c>
      <c r="B57" s="11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29"/>
      <c r="F57" s="28"/>
      <c r="G57" s="28"/>
      <c r="H57" s="28"/>
      <c r="I57" s="28"/>
      <c r="J57" s="28"/>
      <c r="K57" s="28"/>
      <c r="L57" s="28"/>
      <c r="M57" s="24" t="str">
        <f t="shared" si="0"/>
        <v/>
      </c>
      <c r="N57" s="24"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24" t="str">
        <f t="shared" si="1"/>
        <v/>
      </c>
      <c r="P57" s="24"/>
      <c r="Q57" s="24" t="str">
        <f t="shared" si="2"/>
        <v/>
      </c>
      <c r="R57" s="119" t="str">
        <f>IF(AND(N57="",N58="",N59=""),"",AVERAGE(N57:N59))</f>
        <v/>
      </c>
      <c r="S57" s="119" t="str">
        <f>IF(R57="","",
IF(R57=100,"Fuerte",
IF(R57&lt;50,"Débil",
IF(OR(R57&gt;=50,R57&lt;100),"Moderado",""))))</f>
        <v/>
      </c>
      <c r="T57" s="93" t="str">
        <f>IF(S57="","",IF(S57="Fuerte","NO","SI"))</f>
        <v/>
      </c>
      <c r="U57" s="93"/>
      <c r="V57" s="93"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94"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91"/>
      <c r="B58" s="91"/>
      <c r="C58" s="91"/>
      <c r="D58" s="91"/>
      <c r="E58" s="29"/>
      <c r="F58" s="28"/>
      <c r="G58" s="28"/>
      <c r="H58" s="28"/>
      <c r="I58" s="28"/>
      <c r="J58" s="28"/>
      <c r="K58" s="28"/>
      <c r="L58" s="28"/>
      <c r="M58" s="24" t="str">
        <f t="shared" si="0"/>
        <v/>
      </c>
      <c r="N58" s="24"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24" t="str">
        <f t="shared" si="1"/>
        <v/>
      </c>
      <c r="P58" s="24"/>
      <c r="Q58" s="24" t="str">
        <f t="shared" si="2"/>
        <v/>
      </c>
      <c r="R58" s="91"/>
      <c r="S58" s="91"/>
      <c r="T58" s="91"/>
      <c r="U58" s="91"/>
      <c r="V58" s="91"/>
      <c r="W58" s="91"/>
      <c r="X58" s="2"/>
      <c r="Y58" s="2"/>
      <c r="Z58" s="2"/>
      <c r="AA58" s="2"/>
      <c r="AB58" s="2"/>
      <c r="AC58" s="2"/>
      <c r="AD58" s="2"/>
      <c r="AE58" s="2"/>
      <c r="AF58" s="2"/>
      <c r="AG58" s="2"/>
      <c r="AH58" s="2"/>
      <c r="AI58" s="2"/>
      <c r="AJ58" s="2"/>
      <c r="AK58" s="2"/>
      <c r="AL58" s="2"/>
      <c r="AM58" s="2"/>
    </row>
    <row r="59" spans="1:39" ht="45.75" customHeight="1">
      <c r="A59" s="92"/>
      <c r="B59" s="92"/>
      <c r="C59" s="92"/>
      <c r="D59" s="92"/>
      <c r="E59" s="29"/>
      <c r="F59" s="28"/>
      <c r="G59" s="28"/>
      <c r="H59" s="28"/>
      <c r="I59" s="28"/>
      <c r="J59" s="28"/>
      <c r="K59" s="28"/>
      <c r="L59" s="28"/>
      <c r="M59" s="24" t="str">
        <f t="shared" si="0"/>
        <v/>
      </c>
      <c r="N59" s="24"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24" t="str">
        <f t="shared" si="1"/>
        <v/>
      </c>
      <c r="P59" s="24"/>
      <c r="Q59" s="24" t="str">
        <f t="shared" si="2"/>
        <v/>
      </c>
      <c r="R59" s="92"/>
      <c r="S59" s="92"/>
      <c r="T59" s="92"/>
      <c r="U59" s="92"/>
      <c r="V59" s="92"/>
      <c r="W59" s="92"/>
      <c r="X59" s="2"/>
      <c r="Y59" s="2"/>
      <c r="Z59" s="2"/>
      <c r="AA59" s="2"/>
      <c r="AB59" s="2"/>
      <c r="AC59" s="2"/>
      <c r="AD59" s="2"/>
      <c r="AE59" s="2"/>
      <c r="AF59" s="2"/>
      <c r="AG59" s="2"/>
      <c r="AH59" s="2"/>
      <c r="AI59" s="2"/>
      <c r="AJ59" s="2"/>
      <c r="AK59" s="2"/>
      <c r="AL59" s="2"/>
      <c r="AM59" s="2"/>
    </row>
    <row r="60" spans="1:39" ht="45.75" customHeight="1">
      <c r="A60" s="98">
        <v>18</v>
      </c>
      <c r="B60" s="11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29"/>
      <c r="F60" s="28"/>
      <c r="G60" s="28"/>
      <c r="H60" s="28"/>
      <c r="I60" s="28"/>
      <c r="J60" s="28"/>
      <c r="K60" s="28"/>
      <c r="L60" s="28"/>
      <c r="M60" s="24" t="str">
        <f t="shared" si="0"/>
        <v/>
      </c>
      <c r="N60" s="24"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24" t="str">
        <f t="shared" si="1"/>
        <v/>
      </c>
      <c r="P60" s="24"/>
      <c r="Q60" s="24" t="str">
        <f t="shared" si="2"/>
        <v/>
      </c>
      <c r="R60" s="119" t="str">
        <f>IF(AND(N60="",N61="",N62=""),"",AVERAGE(N60:N62))</f>
        <v/>
      </c>
      <c r="S60" s="119" t="str">
        <f>IF(R60="","",
IF(R60=100,"Fuerte",
IF(R60&lt;50,"Débil",
IF(OR(R60&gt;=50,R60&lt;100),"Moderado",""))))</f>
        <v/>
      </c>
      <c r="T60" s="93" t="str">
        <f>IF(S60="","",IF(S60="Fuerte","NO","SI"))</f>
        <v/>
      </c>
      <c r="U60" s="93"/>
      <c r="V60" s="93"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94"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91"/>
      <c r="B61" s="91"/>
      <c r="C61" s="91"/>
      <c r="D61" s="91"/>
      <c r="E61" s="29"/>
      <c r="F61" s="28"/>
      <c r="G61" s="28"/>
      <c r="H61" s="28"/>
      <c r="I61" s="28"/>
      <c r="J61" s="28"/>
      <c r="K61" s="28"/>
      <c r="L61" s="28"/>
      <c r="M61" s="24" t="str">
        <f t="shared" si="0"/>
        <v/>
      </c>
      <c r="N61" s="24"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24" t="str">
        <f t="shared" si="1"/>
        <v/>
      </c>
      <c r="P61" s="24"/>
      <c r="Q61" s="24" t="str">
        <f t="shared" si="2"/>
        <v/>
      </c>
      <c r="R61" s="91"/>
      <c r="S61" s="91"/>
      <c r="T61" s="91"/>
      <c r="U61" s="91"/>
      <c r="V61" s="91"/>
      <c r="W61" s="91"/>
      <c r="X61" s="2"/>
      <c r="Y61" s="2"/>
      <c r="Z61" s="2"/>
      <c r="AA61" s="2"/>
      <c r="AB61" s="2"/>
      <c r="AC61" s="2"/>
      <c r="AD61" s="2"/>
      <c r="AE61" s="2"/>
      <c r="AF61" s="2"/>
      <c r="AG61" s="2"/>
      <c r="AH61" s="2"/>
      <c r="AI61" s="2"/>
      <c r="AJ61" s="2"/>
      <c r="AK61" s="2"/>
      <c r="AL61" s="2"/>
      <c r="AM61" s="2"/>
    </row>
    <row r="62" spans="1:39" ht="45.75" customHeight="1">
      <c r="A62" s="92"/>
      <c r="B62" s="92"/>
      <c r="C62" s="92"/>
      <c r="D62" s="92"/>
      <c r="E62" s="29"/>
      <c r="F62" s="28"/>
      <c r="G62" s="28"/>
      <c r="H62" s="28"/>
      <c r="I62" s="28"/>
      <c r="J62" s="28"/>
      <c r="K62" s="28"/>
      <c r="L62" s="28"/>
      <c r="M62" s="24" t="str">
        <f t="shared" si="0"/>
        <v/>
      </c>
      <c r="N62" s="24"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24" t="str">
        <f t="shared" si="1"/>
        <v/>
      </c>
      <c r="P62" s="24"/>
      <c r="Q62" s="24" t="str">
        <f t="shared" si="2"/>
        <v/>
      </c>
      <c r="R62" s="92"/>
      <c r="S62" s="92"/>
      <c r="T62" s="92"/>
      <c r="U62" s="92"/>
      <c r="V62" s="92"/>
      <c r="W62" s="92"/>
      <c r="X62" s="2"/>
      <c r="Y62" s="2"/>
      <c r="Z62" s="2"/>
      <c r="AA62" s="2"/>
      <c r="AB62" s="2"/>
      <c r="AC62" s="2"/>
      <c r="AD62" s="2"/>
      <c r="AE62" s="2"/>
      <c r="AF62" s="2"/>
      <c r="AG62" s="2"/>
      <c r="AH62" s="2"/>
      <c r="AI62" s="2"/>
      <c r="AJ62" s="2"/>
      <c r="AK62" s="2"/>
      <c r="AL62" s="2"/>
      <c r="AM62" s="2"/>
    </row>
    <row r="63" spans="1:39" ht="45.75" customHeight="1">
      <c r="A63" s="98">
        <v>19</v>
      </c>
      <c r="B63" s="11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29"/>
      <c r="F63" s="28"/>
      <c r="G63" s="28"/>
      <c r="H63" s="28"/>
      <c r="I63" s="28"/>
      <c r="J63" s="28"/>
      <c r="K63" s="28"/>
      <c r="L63" s="28"/>
      <c r="M63" s="24" t="str">
        <f t="shared" si="0"/>
        <v/>
      </c>
      <c r="N63" s="24"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24" t="str">
        <f t="shared" si="1"/>
        <v/>
      </c>
      <c r="P63" s="24"/>
      <c r="Q63" s="24" t="str">
        <f t="shared" si="2"/>
        <v/>
      </c>
      <c r="R63" s="119" t="str">
        <f>IF(AND(N63="",N64="",N65=""),"",AVERAGE(N63:N65))</f>
        <v/>
      </c>
      <c r="S63" s="119" t="str">
        <f>IF(R63="","",
IF(R63=100,"Fuerte",
IF(R63&lt;50,"Débil",
IF(OR(R63&gt;=50,R63&lt;100),"Moderado",""))))</f>
        <v/>
      </c>
      <c r="T63" s="93" t="str">
        <f>IF(S63="","",IF(S63="Fuerte","NO","SI"))</f>
        <v/>
      </c>
      <c r="U63" s="93"/>
      <c r="V63" s="93"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94"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91"/>
      <c r="B64" s="91"/>
      <c r="C64" s="91"/>
      <c r="D64" s="91"/>
      <c r="E64" s="29"/>
      <c r="F64" s="28"/>
      <c r="G64" s="28"/>
      <c r="H64" s="28"/>
      <c r="I64" s="28"/>
      <c r="J64" s="28"/>
      <c r="K64" s="28"/>
      <c r="L64" s="28"/>
      <c r="M64" s="24" t="str">
        <f t="shared" si="0"/>
        <v/>
      </c>
      <c r="N64" s="24"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24" t="str">
        <f t="shared" si="1"/>
        <v/>
      </c>
      <c r="P64" s="24"/>
      <c r="Q64" s="24" t="str">
        <f t="shared" si="2"/>
        <v/>
      </c>
      <c r="R64" s="91"/>
      <c r="S64" s="91"/>
      <c r="T64" s="91"/>
      <c r="U64" s="91"/>
      <c r="V64" s="91"/>
      <c r="W64" s="91"/>
      <c r="X64" s="2"/>
      <c r="Y64" s="2"/>
      <c r="Z64" s="2"/>
      <c r="AA64" s="2"/>
      <c r="AB64" s="2"/>
      <c r="AC64" s="2"/>
      <c r="AD64" s="2"/>
      <c r="AE64" s="2"/>
      <c r="AF64" s="2"/>
      <c r="AG64" s="2"/>
      <c r="AH64" s="2"/>
      <c r="AI64" s="2"/>
      <c r="AJ64" s="2"/>
      <c r="AK64" s="2"/>
      <c r="AL64" s="2"/>
      <c r="AM64" s="2"/>
    </row>
    <row r="65" spans="1:39" ht="45.75" customHeight="1">
      <c r="A65" s="92"/>
      <c r="B65" s="92"/>
      <c r="C65" s="92"/>
      <c r="D65" s="92"/>
      <c r="E65" s="29"/>
      <c r="F65" s="28"/>
      <c r="G65" s="28"/>
      <c r="H65" s="28"/>
      <c r="I65" s="28"/>
      <c r="J65" s="28"/>
      <c r="K65" s="28"/>
      <c r="L65" s="28"/>
      <c r="M65" s="24" t="str">
        <f t="shared" si="0"/>
        <v/>
      </c>
      <c r="N65" s="24"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24" t="str">
        <f t="shared" si="1"/>
        <v/>
      </c>
      <c r="P65" s="24"/>
      <c r="Q65" s="24" t="str">
        <f t="shared" si="2"/>
        <v/>
      </c>
      <c r="R65" s="92"/>
      <c r="S65" s="92"/>
      <c r="T65" s="92"/>
      <c r="U65" s="92"/>
      <c r="V65" s="92"/>
      <c r="W65" s="92"/>
      <c r="X65" s="2"/>
      <c r="Y65" s="2"/>
      <c r="Z65" s="2"/>
      <c r="AA65" s="2"/>
      <c r="AB65" s="2"/>
      <c r="AC65" s="2"/>
      <c r="AD65" s="2"/>
      <c r="AE65" s="2"/>
      <c r="AF65" s="2"/>
      <c r="AG65" s="2"/>
      <c r="AH65" s="2"/>
      <c r="AI65" s="2"/>
      <c r="AJ65" s="2"/>
      <c r="AK65" s="2"/>
      <c r="AL65" s="2"/>
      <c r="AM65" s="2"/>
    </row>
    <row r="66" spans="1:39" ht="45.75" customHeight="1">
      <c r="A66" s="98">
        <v>20</v>
      </c>
      <c r="B66" s="11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29"/>
      <c r="F66" s="28"/>
      <c r="G66" s="28"/>
      <c r="H66" s="28"/>
      <c r="I66" s="28"/>
      <c r="J66" s="28"/>
      <c r="K66" s="28"/>
      <c r="L66" s="28"/>
      <c r="M66" s="24" t="str">
        <f t="shared" si="0"/>
        <v/>
      </c>
      <c r="N66" s="24"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24" t="str">
        <f t="shared" si="1"/>
        <v/>
      </c>
      <c r="P66" s="24"/>
      <c r="Q66" s="24" t="str">
        <f t="shared" si="2"/>
        <v/>
      </c>
      <c r="R66" s="119" t="str">
        <f>IF(AND(N66="",N67="",N68=""),"",AVERAGE(N66:N68))</f>
        <v/>
      </c>
      <c r="S66" s="119" t="str">
        <f>IF(R66="","",
IF(R66=100,"Fuerte",
IF(R66&lt;50,"Débil",
IF(OR(R66&gt;=50,R66&lt;100),"Moderado",""))))</f>
        <v/>
      </c>
      <c r="T66" s="93" t="str">
        <f>IF(S66="","",IF(S66="Fuerte","NO","SI"))</f>
        <v/>
      </c>
      <c r="U66" s="93"/>
      <c r="V66" s="93"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94"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91"/>
      <c r="B67" s="91"/>
      <c r="C67" s="91"/>
      <c r="D67" s="91"/>
      <c r="E67" s="29"/>
      <c r="F67" s="28"/>
      <c r="G67" s="28"/>
      <c r="H67" s="28"/>
      <c r="I67" s="28"/>
      <c r="J67" s="28"/>
      <c r="K67" s="28"/>
      <c r="L67" s="28"/>
      <c r="M67" s="24" t="str">
        <f t="shared" si="0"/>
        <v/>
      </c>
      <c r="N67" s="24"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24" t="str">
        <f t="shared" si="1"/>
        <v/>
      </c>
      <c r="P67" s="24"/>
      <c r="Q67" s="24" t="str">
        <f t="shared" si="2"/>
        <v/>
      </c>
      <c r="R67" s="91"/>
      <c r="S67" s="91"/>
      <c r="T67" s="91"/>
      <c r="U67" s="91"/>
      <c r="V67" s="91"/>
      <c r="W67" s="91"/>
      <c r="X67" s="2"/>
      <c r="Y67" s="2"/>
      <c r="Z67" s="2"/>
      <c r="AA67" s="2"/>
      <c r="AB67" s="2"/>
      <c r="AC67" s="2"/>
      <c r="AD67" s="2"/>
      <c r="AE67" s="2"/>
      <c r="AF67" s="2"/>
      <c r="AG67" s="2"/>
      <c r="AH67" s="2"/>
      <c r="AI67" s="2"/>
      <c r="AJ67" s="2"/>
      <c r="AK67" s="2"/>
      <c r="AL67" s="2"/>
      <c r="AM67" s="2"/>
    </row>
    <row r="68" spans="1:39" ht="45.75" customHeight="1">
      <c r="A68" s="92"/>
      <c r="B68" s="92"/>
      <c r="C68" s="92"/>
      <c r="D68" s="92"/>
      <c r="E68" s="29"/>
      <c r="F68" s="28"/>
      <c r="G68" s="28"/>
      <c r="H68" s="28"/>
      <c r="I68" s="28"/>
      <c r="J68" s="28"/>
      <c r="K68" s="28"/>
      <c r="L68" s="28"/>
      <c r="M68" s="24" t="str">
        <f t="shared" si="0"/>
        <v/>
      </c>
      <c r="N68" s="24"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24" t="str">
        <f t="shared" si="1"/>
        <v/>
      </c>
      <c r="P68" s="24"/>
      <c r="Q68" s="24" t="str">
        <f t="shared" si="2"/>
        <v/>
      </c>
      <c r="R68" s="92"/>
      <c r="S68" s="92"/>
      <c r="T68" s="92"/>
      <c r="U68" s="92"/>
      <c r="V68" s="92"/>
      <c r="W68" s="9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7"/>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7"/>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7"/>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7"/>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7"/>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7"/>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7"/>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7"/>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7"/>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7"/>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7"/>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7"/>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7"/>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7"/>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7"/>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7"/>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7"/>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7"/>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7"/>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7"/>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7"/>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7"/>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7"/>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7"/>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7"/>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7"/>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7"/>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7"/>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7"/>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7"/>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7"/>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2"/>
      <c r="Y268" s="2"/>
      <c r="Z268" s="2"/>
      <c r="AA268" s="2"/>
      <c r="AB268" s="2"/>
      <c r="AC268" s="2"/>
      <c r="AD268" s="2"/>
      <c r="AE268" s="2"/>
      <c r="AF268" s="2"/>
      <c r="AG268" s="2"/>
      <c r="AH268" s="2"/>
      <c r="AI268" s="2"/>
      <c r="AJ268" s="2"/>
      <c r="AK268" s="2"/>
      <c r="AL268" s="2"/>
      <c r="AM268" s="2"/>
    </row>
    <row r="269" spans="1:39" ht="15.75" customHeight="1"/>
    <row r="270" spans="1:39" ht="15.75" customHeight="1"/>
    <row r="271" spans="1:39" ht="15.75" customHeight="1"/>
    <row r="272" spans="1:3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R9:R11"/>
    <mergeCell ref="S9:S11"/>
    <mergeCell ref="T9:T11"/>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42:U44"/>
    <mergeCell ref="V42:V44"/>
    <mergeCell ref="U45:U47"/>
    <mergeCell ref="V45:V47"/>
    <mergeCell ref="W45:W47"/>
    <mergeCell ref="U48:U50"/>
    <mergeCell ref="V48:V50"/>
    <mergeCell ref="W48:W50"/>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57:U59"/>
    <mergeCell ref="V57:V59"/>
    <mergeCell ref="U60:U62"/>
    <mergeCell ref="V60:V62"/>
    <mergeCell ref="W60:W62"/>
    <mergeCell ref="U63:U65"/>
    <mergeCell ref="V63:V65"/>
    <mergeCell ref="W63:W65"/>
    <mergeCell ref="U9:U11"/>
    <mergeCell ref="V9:V11"/>
    <mergeCell ref="W9:W11"/>
    <mergeCell ref="W12:W14"/>
    <mergeCell ref="R12:R14"/>
    <mergeCell ref="R21:R23"/>
    <mergeCell ref="S21:S23"/>
    <mergeCell ref="T21:T23"/>
    <mergeCell ref="U21:U23"/>
    <mergeCell ref="V21:V23"/>
    <mergeCell ref="W21:W23"/>
    <mergeCell ref="U18:U20"/>
    <mergeCell ref="V18:V20"/>
    <mergeCell ref="W18:W20"/>
    <mergeCell ref="S12:S14"/>
    <mergeCell ref="T12:T14"/>
    <mergeCell ref="S15:S17"/>
    <mergeCell ref="T15:T17"/>
    <mergeCell ref="U15:U17"/>
    <mergeCell ref="V15:V17"/>
    <mergeCell ref="W15:W17"/>
    <mergeCell ref="U12:U14"/>
    <mergeCell ref="V12:V14"/>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U27:U29"/>
    <mergeCell ref="V27:V29"/>
    <mergeCell ref="U30:U32"/>
    <mergeCell ref="V30:V32"/>
    <mergeCell ref="W30:W32"/>
    <mergeCell ref="U33:U35"/>
    <mergeCell ref="V33:V35"/>
    <mergeCell ref="W33:W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C42:C44"/>
    <mergeCell ref="D42:D44"/>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66:C68"/>
    <mergeCell ref="D66:D68"/>
    <mergeCell ref="A60:A62"/>
    <mergeCell ref="A63:A65"/>
    <mergeCell ref="B63:B65"/>
    <mergeCell ref="C63:C65"/>
    <mergeCell ref="D63:D65"/>
    <mergeCell ref="A66:A68"/>
    <mergeCell ref="B66:B68"/>
  </mergeCells>
  <conditionalFormatting sqref="W9">
    <cfRule type="expression" dxfId="210" priority="1">
      <formula>IF($W9="Casi seguro",1,0)</formula>
    </cfRule>
  </conditionalFormatting>
  <conditionalFormatting sqref="W9">
    <cfRule type="expression" dxfId="209" priority="2">
      <formula>IF($W9="Probable",1,0)</formula>
    </cfRule>
  </conditionalFormatting>
  <conditionalFormatting sqref="W9">
    <cfRule type="expression" dxfId="208" priority="3">
      <formula>IF($W9="Posible",1,0)</formula>
    </cfRule>
  </conditionalFormatting>
  <conditionalFormatting sqref="W9">
    <cfRule type="expression" dxfId="207" priority="4">
      <formula>IF($W9="Improbable",1,0)</formula>
    </cfRule>
  </conditionalFormatting>
  <conditionalFormatting sqref="W9">
    <cfRule type="expression" dxfId="206" priority="5">
      <formula>IF($W9="Rara vez",1,0)</formula>
    </cfRule>
  </conditionalFormatting>
  <conditionalFormatting sqref="B9:D68">
    <cfRule type="expression" dxfId="205" priority="6">
      <formula>IF($D9="No aplica",1,0)</formula>
    </cfRule>
  </conditionalFormatting>
  <conditionalFormatting sqref="W12">
    <cfRule type="expression" dxfId="204" priority="7">
      <formula>IF($W12="Casi seguro",1,0)</formula>
    </cfRule>
  </conditionalFormatting>
  <conditionalFormatting sqref="W12">
    <cfRule type="expression" dxfId="203" priority="8">
      <formula>IF($W12="Probable",1,0)</formula>
    </cfRule>
  </conditionalFormatting>
  <conditionalFormatting sqref="W12">
    <cfRule type="expression" dxfId="202" priority="9">
      <formula>IF($W12="Posible",1,0)</formula>
    </cfRule>
  </conditionalFormatting>
  <conditionalFormatting sqref="W12">
    <cfRule type="expression" dxfId="201" priority="10">
      <formula>IF($W12="Improbable",1,0)</formula>
    </cfRule>
  </conditionalFormatting>
  <conditionalFormatting sqref="W12">
    <cfRule type="expression" dxfId="200" priority="11">
      <formula>IF($W12="Rara vez",1,0)</formula>
    </cfRule>
  </conditionalFormatting>
  <conditionalFormatting sqref="E13:W14 M12:W12">
    <cfRule type="expression" dxfId="199" priority="12">
      <formula>IF($D$12="No aplica",1,0)</formula>
    </cfRule>
  </conditionalFormatting>
  <conditionalFormatting sqref="M9:W11">
    <cfRule type="expression" dxfId="198" priority="13">
      <formula>IF($D$9="No aplica",1,0)</formula>
    </cfRule>
  </conditionalFormatting>
  <conditionalFormatting sqref="W15">
    <cfRule type="expression" dxfId="197" priority="14">
      <formula>IF($W15="Casi seguro",1,0)</formula>
    </cfRule>
  </conditionalFormatting>
  <conditionalFormatting sqref="W15">
    <cfRule type="expression" dxfId="196" priority="15">
      <formula>IF($W15="Probable",1,0)</formula>
    </cfRule>
  </conditionalFormatting>
  <conditionalFormatting sqref="W15">
    <cfRule type="expression" dxfId="195" priority="16">
      <formula>IF($W15="Posible",1,0)</formula>
    </cfRule>
  </conditionalFormatting>
  <conditionalFormatting sqref="W15">
    <cfRule type="expression" dxfId="194" priority="17">
      <formula>IF($W15="Improbable",1,0)</formula>
    </cfRule>
  </conditionalFormatting>
  <conditionalFormatting sqref="W15">
    <cfRule type="expression" dxfId="193" priority="18">
      <formula>IF($W15="Rara vez",1,0)</formula>
    </cfRule>
  </conditionalFormatting>
  <conditionalFormatting sqref="E15:W17">
    <cfRule type="expression" dxfId="192" priority="19">
      <formula>IF($D$15="No aplica",1,0)</formula>
    </cfRule>
  </conditionalFormatting>
  <conditionalFormatting sqref="W18">
    <cfRule type="expression" dxfId="191" priority="20">
      <formula>IF($W18="Casi seguro",1,0)</formula>
    </cfRule>
  </conditionalFormatting>
  <conditionalFormatting sqref="W18">
    <cfRule type="expression" dxfId="190" priority="21">
      <formula>IF($W18="Probable",1,0)</formula>
    </cfRule>
  </conditionalFormatting>
  <conditionalFormatting sqref="W18">
    <cfRule type="expression" dxfId="189" priority="22">
      <formula>IF($W18="Posible",1,0)</formula>
    </cfRule>
  </conditionalFormatting>
  <conditionalFormatting sqref="W18">
    <cfRule type="expression" dxfId="188" priority="23">
      <formula>IF($W18="Improbable",1,0)</formula>
    </cfRule>
  </conditionalFormatting>
  <conditionalFormatting sqref="W18">
    <cfRule type="expression" dxfId="187" priority="24">
      <formula>IF($W18="Rara vez",1,0)</formula>
    </cfRule>
  </conditionalFormatting>
  <conditionalFormatting sqref="E18:W20">
    <cfRule type="expression" dxfId="186" priority="25">
      <formula>IF($D$18="No aplica",1,0)</formula>
    </cfRule>
  </conditionalFormatting>
  <conditionalFormatting sqref="W21">
    <cfRule type="expression" dxfId="185" priority="26">
      <formula>IF($W21="Casi seguro",1,0)</formula>
    </cfRule>
  </conditionalFormatting>
  <conditionalFormatting sqref="W21">
    <cfRule type="expression" dxfId="184" priority="27">
      <formula>IF($W21="Probable",1,0)</formula>
    </cfRule>
  </conditionalFormatting>
  <conditionalFormatting sqref="W21">
    <cfRule type="expression" dxfId="183" priority="28">
      <formula>IF($W21="Posible",1,0)</formula>
    </cfRule>
  </conditionalFormatting>
  <conditionalFormatting sqref="W21">
    <cfRule type="expression" dxfId="182" priority="29">
      <formula>IF($W21="Improbable",1,0)</formula>
    </cfRule>
  </conditionalFormatting>
  <conditionalFormatting sqref="W21">
    <cfRule type="expression" dxfId="181" priority="30">
      <formula>IF($W21="Rara vez",1,0)</formula>
    </cfRule>
  </conditionalFormatting>
  <conditionalFormatting sqref="E21:W23">
    <cfRule type="expression" dxfId="180" priority="31">
      <formula>IF($D$21="No aplica",1,0)</formula>
    </cfRule>
  </conditionalFormatting>
  <conditionalFormatting sqref="W24">
    <cfRule type="expression" dxfId="179" priority="32">
      <formula>IF($W24="Casi seguro",1,0)</formula>
    </cfRule>
  </conditionalFormatting>
  <conditionalFormatting sqref="W24">
    <cfRule type="expression" dxfId="178" priority="33">
      <formula>IF($W24="Probable",1,0)</formula>
    </cfRule>
  </conditionalFormatting>
  <conditionalFormatting sqref="W24">
    <cfRule type="expression" dxfId="177" priority="34">
      <formula>IF($W24="Posible",1,0)</formula>
    </cfRule>
  </conditionalFormatting>
  <conditionalFormatting sqref="W24">
    <cfRule type="expression" dxfId="176" priority="35">
      <formula>IF($W24="Improbable",1,0)</formula>
    </cfRule>
  </conditionalFormatting>
  <conditionalFormatting sqref="W24">
    <cfRule type="expression" dxfId="175" priority="36">
      <formula>IF($W24="Rara vez",1,0)</formula>
    </cfRule>
  </conditionalFormatting>
  <conditionalFormatting sqref="E24:W26">
    <cfRule type="expression" dxfId="174" priority="37">
      <formula>IF($D$24="No aplica",1,0)</formula>
    </cfRule>
  </conditionalFormatting>
  <conditionalFormatting sqref="W27">
    <cfRule type="expression" dxfId="173" priority="38">
      <formula>IF($W27="Casi seguro",1,0)</formula>
    </cfRule>
  </conditionalFormatting>
  <conditionalFormatting sqref="W27">
    <cfRule type="expression" dxfId="172" priority="39">
      <formula>IF($W27="Probable",1,0)</formula>
    </cfRule>
  </conditionalFormatting>
  <conditionalFormatting sqref="W27">
    <cfRule type="expression" dxfId="171" priority="40">
      <formula>IF($W27="Posible",1,0)</formula>
    </cfRule>
  </conditionalFormatting>
  <conditionalFormatting sqref="W27">
    <cfRule type="expression" dxfId="170" priority="41">
      <formula>IF($W27="Improbable",1,0)</formula>
    </cfRule>
  </conditionalFormatting>
  <conditionalFormatting sqref="W27">
    <cfRule type="expression" dxfId="169" priority="42">
      <formula>IF($W27="Rara vez",1,0)</formula>
    </cfRule>
  </conditionalFormatting>
  <conditionalFormatting sqref="E27:W29">
    <cfRule type="expression" dxfId="168" priority="43">
      <formula>IF($D$27="No aplica",1,0)</formula>
    </cfRule>
  </conditionalFormatting>
  <conditionalFormatting sqref="W30">
    <cfRule type="expression" dxfId="167" priority="44">
      <formula>IF($W30="Casi seguro",1,0)</formula>
    </cfRule>
  </conditionalFormatting>
  <conditionalFormatting sqref="W30">
    <cfRule type="expression" dxfId="166" priority="45">
      <formula>IF($W30="Probable",1,0)</formula>
    </cfRule>
  </conditionalFormatting>
  <conditionalFormatting sqref="W30">
    <cfRule type="expression" dxfId="165" priority="46">
      <formula>IF($W30="Posible",1,0)</formula>
    </cfRule>
  </conditionalFormatting>
  <conditionalFormatting sqref="W30">
    <cfRule type="expression" dxfId="164" priority="47">
      <formula>IF($W30="Improbable",1,0)</formula>
    </cfRule>
  </conditionalFormatting>
  <conditionalFormatting sqref="W30">
    <cfRule type="expression" dxfId="163" priority="48">
      <formula>IF($W30="Rara vez",1,0)</formula>
    </cfRule>
  </conditionalFormatting>
  <conditionalFormatting sqref="E30:W32">
    <cfRule type="expression" dxfId="162" priority="49">
      <formula>IF($D$30="No aplica",1,0)</formula>
    </cfRule>
  </conditionalFormatting>
  <conditionalFormatting sqref="W33">
    <cfRule type="expression" dxfId="161" priority="50">
      <formula>IF($W33="Casi seguro",1,0)</formula>
    </cfRule>
  </conditionalFormatting>
  <conditionalFormatting sqref="W33">
    <cfRule type="expression" dxfId="160" priority="51">
      <formula>IF($W33="Probable",1,0)</formula>
    </cfRule>
  </conditionalFormatting>
  <conditionalFormatting sqref="W33">
    <cfRule type="expression" dxfId="159" priority="52">
      <formula>IF($W33="Posible",1,0)</formula>
    </cfRule>
  </conditionalFormatting>
  <conditionalFormatting sqref="W33">
    <cfRule type="expression" dxfId="158" priority="53">
      <formula>IF($W33="Improbable",1,0)</formula>
    </cfRule>
  </conditionalFormatting>
  <conditionalFormatting sqref="W33">
    <cfRule type="expression" dxfId="157" priority="54">
      <formula>IF($W33="Rara vez",1,0)</formula>
    </cfRule>
  </conditionalFormatting>
  <conditionalFormatting sqref="E33:W35">
    <cfRule type="expression" dxfId="156" priority="55">
      <formula>IF($D$33="No aplica",1,0)</formula>
    </cfRule>
  </conditionalFormatting>
  <conditionalFormatting sqref="W36">
    <cfRule type="expression" dxfId="155" priority="56">
      <formula>IF($W36="Casi seguro",1,0)</formula>
    </cfRule>
  </conditionalFormatting>
  <conditionalFormatting sqref="W36">
    <cfRule type="expression" dxfId="154" priority="57">
      <formula>IF($W36="Probable",1,0)</formula>
    </cfRule>
  </conditionalFormatting>
  <conditionalFormatting sqref="W36">
    <cfRule type="expression" dxfId="153" priority="58">
      <formula>IF($W36="Posible",1,0)</formula>
    </cfRule>
  </conditionalFormatting>
  <conditionalFormatting sqref="W36">
    <cfRule type="expression" dxfId="152" priority="59">
      <formula>IF($W36="Improbable",1,0)</formula>
    </cfRule>
  </conditionalFormatting>
  <conditionalFormatting sqref="W36">
    <cfRule type="expression" dxfId="151" priority="60">
      <formula>IF($W36="Rara vez",1,0)</formula>
    </cfRule>
  </conditionalFormatting>
  <conditionalFormatting sqref="E36:W38">
    <cfRule type="expression" dxfId="150" priority="61">
      <formula>IF($D$36="No aplica",1,0)</formula>
    </cfRule>
  </conditionalFormatting>
  <conditionalFormatting sqref="W39">
    <cfRule type="expression" dxfId="149" priority="62">
      <formula>IF($W39="Casi seguro",1,0)</formula>
    </cfRule>
  </conditionalFormatting>
  <conditionalFormatting sqref="W39">
    <cfRule type="expression" dxfId="148" priority="63">
      <formula>IF($W39="Probable",1,0)</formula>
    </cfRule>
  </conditionalFormatting>
  <conditionalFormatting sqref="W39">
    <cfRule type="expression" dxfId="147" priority="64">
      <formula>IF($W39="Posible",1,0)</formula>
    </cfRule>
  </conditionalFormatting>
  <conditionalFormatting sqref="W39">
    <cfRule type="expression" dxfId="146" priority="65">
      <formula>IF($W39="Improbable",1,0)</formula>
    </cfRule>
  </conditionalFormatting>
  <conditionalFormatting sqref="W39">
    <cfRule type="expression" dxfId="145" priority="66">
      <formula>IF($W39="Rara vez",1,0)</formula>
    </cfRule>
  </conditionalFormatting>
  <conditionalFormatting sqref="E39:W41">
    <cfRule type="expression" dxfId="144" priority="67">
      <formula>IF($D$39="No aplica",1,0)</formula>
    </cfRule>
  </conditionalFormatting>
  <conditionalFormatting sqref="W42">
    <cfRule type="expression" dxfId="143" priority="68">
      <formula>IF($W42="Casi seguro",1,0)</formula>
    </cfRule>
  </conditionalFormatting>
  <conditionalFormatting sqref="W42">
    <cfRule type="expression" dxfId="142" priority="69">
      <formula>IF($W42="Probable",1,0)</formula>
    </cfRule>
  </conditionalFormatting>
  <conditionalFormatting sqref="W42">
    <cfRule type="expression" dxfId="141" priority="70">
      <formula>IF($W42="Posible",1,0)</formula>
    </cfRule>
  </conditionalFormatting>
  <conditionalFormatting sqref="W42">
    <cfRule type="expression" dxfId="140" priority="71">
      <formula>IF($W42="Improbable",1,0)</formula>
    </cfRule>
  </conditionalFormatting>
  <conditionalFormatting sqref="W42">
    <cfRule type="expression" dxfId="139" priority="72">
      <formula>IF($W42="Rara vez",1,0)</formula>
    </cfRule>
  </conditionalFormatting>
  <conditionalFormatting sqref="E42:W44">
    <cfRule type="expression" dxfId="138" priority="73">
      <formula>IF($D$42="No aplica",1,0)</formula>
    </cfRule>
  </conditionalFormatting>
  <conditionalFormatting sqref="W45">
    <cfRule type="expression" dxfId="137" priority="74">
      <formula>IF($W45="Casi seguro",1,0)</formula>
    </cfRule>
  </conditionalFormatting>
  <conditionalFormatting sqref="W45">
    <cfRule type="expression" dxfId="136" priority="75">
      <formula>IF($W45="Probable",1,0)</formula>
    </cfRule>
  </conditionalFormatting>
  <conditionalFormatting sqref="W45">
    <cfRule type="expression" dxfId="135" priority="76">
      <formula>IF($W45="Posible",1,0)</formula>
    </cfRule>
  </conditionalFormatting>
  <conditionalFormatting sqref="W45">
    <cfRule type="expression" dxfId="134" priority="77">
      <formula>IF($W45="Improbable",1,0)</formula>
    </cfRule>
  </conditionalFormatting>
  <conditionalFormatting sqref="W45">
    <cfRule type="expression" dxfId="133" priority="78">
      <formula>IF($W45="Rara vez",1,0)</formula>
    </cfRule>
  </conditionalFormatting>
  <conditionalFormatting sqref="E45:W47">
    <cfRule type="expression" dxfId="132" priority="79">
      <formula>IF($D$45="No aplica",1,0)</formula>
    </cfRule>
  </conditionalFormatting>
  <conditionalFormatting sqref="W48">
    <cfRule type="expression" dxfId="131" priority="80">
      <formula>IF($W48="Casi seguro",1,0)</formula>
    </cfRule>
  </conditionalFormatting>
  <conditionalFormatting sqref="W48">
    <cfRule type="expression" dxfId="130" priority="81">
      <formula>IF($W48="Probable",1,0)</formula>
    </cfRule>
  </conditionalFormatting>
  <conditionalFormatting sqref="W48">
    <cfRule type="expression" dxfId="129" priority="82">
      <formula>IF($W48="Posible",1,0)</formula>
    </cfRule>
  </conditionalFormatting>
  <conditionalFormatting sqref="W48">
    <cfRule type="expression" dxfId="128" priority="83">
      <formula>IF($W48="Improbable",1,0)</formula>
    </cfRule>
  </conditionalFormatting>
  <conditionalFormatting sqref="W48">
    <cfRule type="expression" dxfId="127" priority="84">
      <formula>IF($W48="Rara vez",1,0)</formula>
    </cfRule>
  </conditionalFormatting>
  <conditionalFormatting sqref="E48:W50">
    <cfRule type="expression" dxfId="126" priority="85">
      <formula>IF($D$48="No aplica",1,0)</formula>
    </cfRule>
  </conditionalFormatting>
  <conditionalFormatting sqref="W51">
    <cfRule type="expression" dxfId="125" priority="86">
      <formula>IF($W51="Casi seguro",1,0)</formula>
    </cfRule>
  </conditionalFormatting>
  <conditionalFormatting sqref="W51">
    <cfRule type="expression" dxfId="124" priority="87">
      <formula>IF($W51="Probable",1,0)</formula>
    </cfRule>
  </conditionalFormatting>
  <conditionalFormatting sqref="W51">
    <cfRule type="expression" dxfId="123" priority="88">
      <formula>IF($W51="Posible",1,0)</formula>
    </cfRule>
  </conditionalFormatting>
  <conditionalFormatting sqref="W51">
    <cfRule type="expression" dxfId="122" priority="89">
      <formula>IF($W51="Improbable",1,0)</formula>
    </cfRule>
  </conditionalFormatting>
  <conditionalFormatting sqref="W51">
    <cfRule type="expression" dxfId="121" priority="90">
      <formula>IF($W51="Rara vez",1,0)</formula>
    </cfRule>
  </conditionalFormatting>
  <conditionalFormatting sqref="E51:W53">
    <cfRule type="expression" dxfId="120" priority="91">
      <formula>IF($D$51="No aplica",1,0)</formula>
    </cfRule>
  </conditionalFormatting>
  <conditionalFormatting sqref="W54">
    <cfRule type="expression" dxfId="119" priority="92">
      <formula>IF($W54="Casi seguro",1,0)</formula>
    </cfRule>
  </conditionalFormatting>
  <conditionalFormatting sqref="W54">
    <cfRule type="expression" dxfId="118" priority="93">
      <formula>IF($W54="Probable",1,0)</formula>
    </cfRule>
  </conditionalFormatting>
  <conditionalFormatting sqref="W54">
    <cfRule type="expression" dxfId="117" priority="94">
      <formula>IF($W54="Posible",1,0)</formula>
    </cfRule>
  </conditionalFormatting>
  <conditionalFormatting sqref="W54">
    <cfRule type="expression" dxfId="116" priority="95">
      <formula>IF($W54="Improbable",1,0)</formula>
    </cfRule>
  </conditionalFormatting>
  <conditionalFormatting sqref="W54">
    <cfRule type="expression" dxfId="115" priority="96">
      <formula>IF($W54="Rara vez",1,0)</formula>
    </cfRule>
  </conditionalFormatting>
  <conditionalFormatting sqref="E54:W56">
    <cfRule type="expression" dxfId="114" priority="97">
      <formula>IF($D$54="No aplica",1,0)</formula>
    </cfRule>
  </conditionalFormatting>
  <conditionalFormatting sqref="W57">
    <cfRule type="expression" dxfId="113" priority="98">
      <formula>IF($W57="Casi seguro",1,0)</formula>
    </cfRule>
  </conditionalFormatting>
  <conditionalFormatting sqref="W57">
    <cfRule type="expression" dxfId="112" priority="99">
      <formula>IF($W57="Probable",1,0)</formula>
    </cfRule>
  </conditionalFormatting>
  <conditionalFormatting sqref="W57">
    <cfRule type="expression" dxfId="111" priority="100">
      <formula>IF($W57="Posible",1,0)</formula>
    </cfRule>
  </conditionalFormatting>
  <conditionalFormatting sqref="W57">
    <cfRule type="expression" dxfId="110" priority="101">
      <formula>IF($W57="Improbable",1,0)</formula>
    </cfRule>
  </conditionalFormatting>
  <conditionalFormatting sqref="W57">
    <cfRule type="expression" dxfId="109" priority="102">
      <formula>IF($W57="Rara vez",1,0)</formula>
    </cfRule>
  </conditionalFormatting>
  <conditionalFormatting sqref="E57:W59">
    <cfRule type="expression" dxfId="108" priority="103">
      <formula>IF($D$57="No aplica",1,0)</formula>
    </cfRule>
  </conditionalFormatting>
  <conditionalFormatting sqref="W60">
    <cfRule type="expression" dxfId="107" priority="104">
      <formula>IF($W60="Casi seguro",1,0)</formula>
    </cfRule>
  </conditionalFormatting>
  <conditionalFormatting sqref="W60">
    <cfRule type="expression" dxfId="106" priority="105">
      <formula>IF($W60="Probable",1,0)</formula>
    </cfRule>
  </conditionalFormatting>
  <conditionalFormatting sqref="W60">
    <cfRule type="expression" dxfId="105" priority="106">
      <formula>IF($W60="Posible",1,0)</formula>
    </cfRule>
  </conditionalFormatting>
  <conditionalFormatting sqref="W60">
    <cfRule type="expression" dxfId="104" priority="107">
      <formula>IF($W60="Improbable",1,0)</formula>
    </cfRule>
  </conditionalFormatting>
  <conditionalFormatting sqref="W60">
    <cfRule type="expression" dxfId="103" priority="108">
      <formula>IF($W60="Rara vez",1,0)</formula>
    </cfRule>
  </conditionalFormatting>
  <conditionalFormatting sqref="E60:W62">
    <cfRule type="expression" dxfId="102" priority="109">
      <formula>IF($D$60="No aplica",1,0)</formula>
    </cfRule>
  </conditionalFormatting>
  <conditionalFormatting sqref="W63">
    <cfRule type="expression" dxfId="101" priority="110">
      <formula>IF($W63="Casi seguro",1,0)</formula>
    </cfRule>
  </conditionalFormatting>
  <conditionalFormatting sqref="W63">
    <cfRule type="expression" dxfId="100" priority="111">
      <formula>IF($W63="Probable",1,0)</formula>
    </cfRule>
  </conditionalFormatting>
  <conditionalFormatting sqref="W63">
    <cfRule type="expression" dxfId="99" priority="112">
      <formula>IF($W63="Posible",1,0)</formula>
    </cfRule>
  </conditionalFormatting>
  <conditionalFormatting sqref="W63">
    <cfRule type="expression" dxfId="98" priority="113">
      <formula>IF($W63="Improbable",1,0)</formula>
    </cfRule>
  </conditionalFormatting>
  <conditionalFormatting sqref="W63">
    <cfRule type="expression" dxfId="97" priority="114">
      <formula>IF($W63="Rara vez",1,0)</formula>
    </cfRule>
  </conditionalFormatting>
  <conditionalFormatting sqref="E63:W65">
    <cfRule type="expression" dxfId="96" priority="115">
      <formula>IF($D$63="No aplica",1,0)</formula>
    </cfRule>
  </conditionalFormatting>
  <conditionalFormatting sqref="W66">
    <cfRule type="expression" dxfId="95" priority="116">
      <formula>IF($W66="Casi seguro",1,0)</formula>
    </cfRule>
  </conditionalFormatting>
  <conditionalFormatting sqref="W66">
    <cfRule type="expression" dxfId="94" priority="117">
      <formula>IF($W66="Probable",1,0)</formula>
    </cfRule>
  </conditionalFormatting>
  <conditionalFormatting sqref="W66">
    <cfRule type="expression" dxfId="93" priority="118">
      <formula>IF($W66="Posible",1,0)</formula>
    </cfRule>
  </conditionalFormatting>
  <conditionalFormatting sqref="W66">
    <cfRule type="expression" dxfId="92" priority="119">
      <formula>IF($W66="Improbable",1,0)</formula>
    </cfRule>
  </conditionalFormatting>
  <conditionalFormatting sqref="W66">
    <cfRule type="expression" dxfId="91" priority="120">
      <formula>IF($W66="Rara vez",1,0)</formula>
    </cfRule>
  </conditionalFormatting>
  <conditionalFormatting sqref="E66:W68">
    <cfRule type="expression" dxfId="90" priority="121">
      <formula>IF($D$66="No aplica",1,0)</formula>
    </cfRule>
  </conditionalFormatting>
  <conditionalFormatting sqref="E12:L12">
    <cfRule type="expression" dxfId="89" priority="122">
      <formula>IF($D$12="No aplica",1,0)</formula>
    </cfRule>
  </conditionalFormatting>
  <conditionalFormatting sqref="E9:L11">
    <cfRule type="expression" dxfId="88" priority="1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x14:formula1>
            <xm:f>IF($E9="",Listas!$R$3,Listas!$U$2:$U$3)</xm:f>
          </x14:formula1>
          <xm:sqref>H9:H68</xm:sqref>
        </x14:dataValidation>
        <x14:dataValidation type="list" allowBlank="1" showErrorMessage="1">
          <x14:formula1>
            <xm:f>IF($E9="",Listas!$R$3,Listas!$V$2:$V$4)</xm:f>
          </x14:formula1>
          <xm:sqref>I9:I68</xm:sqref>
        </x14:dataValidation>
        <x14:dataValidation type="list" allowBlank="1" showErrorMessage="1">
          <x14:formula1>
            <xm:f>IF($E9="",Listas!$R$3,Listas!$W$2:$W$3)</xm:f>
          </x14:formula1>
          <xm:sqref>J9:J68</xm:sqref>
        </x14:dataValidation>
        <x14:dataValidation type="list" allowBlank="1" showErrorMessage="1">
          <x14:formula1>
            <xm:f>IF($E9="",Listas!$R$3,Listas!$Y$2:$Y$4)</xm:f>
          </x14:formula1>
          <xm:sqref>L9:L68</xm:sqref>
        </x14:dataValidation>
        <x14:dataValidation type="list" allowBlank="1" showErrorMessage="1">
          <x14:formula1>
            <xm:f>Listas!$AB$2:$AB$4</xm:f>
          </x14:formula1>
          <xm:sqref>P9:P68</xm:sqref>
        </x14:dataValidation>
        <x14:dataValidation type="list" allowBlank="1" showErrorMessage="1">
          <x14:formula1>
            <xm:f>IF($E9="",Listas!$R$3,Listas!$S$2:$S$3)</xm:f>
          </x14:formula1>
          <xm:sqref>F9:F68</xm:sqref>
        </x14:dataValidation>
        <x14:dataValidation type="list" allowBlank="1" showErrorMessage="1">
          <x14:formula1>
            <xm:f>IF($E9="",Listas!$R$3,Listas!$T$2:$T$3)</xm:f>
          </x14:formula1>
          <xm:sqref>G9:G68</xm:sqref>
        </x14:dataValidation>
        <x14:dataValidation type="list" allowBlank="1" showErrorMessage="1">
          <x14:formula1>
            <xm:f>IF($E9="",Listas!$R$3,Listas!$X$2:$X$3)</xm:f>
          </x14:formula1>
          <xm:sqref>K9:K68</xm:sqref>
        </x14:dataValidation>
        <x14:dataValidation type="list" allowBlank="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opLeftCell="D1" zoomScaleNormal="100" workbookViewId="0">
      <pane ySplit="8" topLeftCell="A9" activePane="bottomLeft" state="frozen"/>
      <selection pane="bottomLeft" activeCell="A6" sqref="A6:J6"/>
    </sheetView>
  </sheetViews>
  <sheetFormatPr baseColWidth="10" defaultColWidth="14.42578125" defaultRowHeight="15" customHeight="1"/>
  <cols>
    <col min="1" max="1" width="4" customWidth="1"/>
    <col min="2" max="3" width="16.5703125" customWidth="1"/>
    <col min="4" max="4" width="17.85546875" customWidth="1"/>
    <col min="5" max="5" width="28.5703125" customWidth="1"/>
    <col min="6" max="6" width="16.140625" customWidth="1"/>
    <col min="7" max="7" width="41.4257812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1.85546875" customWidth="1"/>
    <col min="18" max="18" width="12.85546875" customWidth="1"/>
    <col min="19" max="19" width="16" customWidth="1"/>
    <col min="20" max="20" width="21.140625" customWidth="1"/>
    <col min="21" max="21" width="16.28515625" customWidth="1"/>
    <col min="22" max="22" width="21" customWidth="1"/>
    <col min="23" max="23" width="17.28515625" customWidth="1"/>
    <col min="24" max="25" width="29.42578125" customWidth="1"/>
    <col min="26" max="26" width="35.5703125" customWidth="1"/>
    <col min="27" max="27" width="12.85546875" customWidth="1"/>
    <col min="28" max="28" width="13" customWidth="1"/>
    <col min="29" max="29" width="10.42578125" customWidth="1"/>
    <col min="30" max="30" width="12.85546875" customWidth="1"/>
    <col min="31" max="31" width="9.140625" customWidth="1"/>
    <col min="32" max="32" width="15.28515625" customWidth="1"/>
    <col min="33" max="33" width="13.42578125" customWidth="1"/>
    <col min="34" max="34" width="31.85546875" customWidth="1"/>
    <col min="35" max="35" width="50" customWidth="1"/>
    <col min="36" max="36" width="27.85546875" customWidth="1"/>
    <col min="37" max="37" width="19.28515625" customWidth="1"/>
    <col min="38" max="38" width="24.42578125" customWidth="1"/>
    <col min="39" max="39" width="8.140625" customWidth="1"/>
    <col min="40" max="58" width="11.42578125" hidden="1" customWidth="1"/>
  </cols>
  <sheetData>
    <row r="1" spans="1:58" ht="16.5" customHeight="1">
      <c r="A1" s="123" t="s">
        <v>280</v>
      </c>
      <c r="B1" s="77"/>
      <c r="C1" s="71"/>
      <c r="D1" s="76" t="s">
        <v>0</v>
      </c>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1"/>
      <c r="AK1" s="110" t="s">
        <v>281</v>
      </c>
      <c r="AL1" s="63"/>
      <c r="AM1" s="3"/>
      <c r="AN1" s="3"/>
      <c r="AO1" s="3"/>
      <c r="AP1" s="3"/>
      <c r="AQ1" s="3"/>
      <c r="AR1" s="3"/>
      <c r="AS1" s="3"/>
      <c r="AT1" s="3"/>
      <c r="AU1" s="3"/>
      <c r="AV1" s="3"/>
      <c r="AW1" s="3"/>
      <c r="AX1" s="3"/>
      <c r="AY1" s="3"/>
      <c r="AZ1" s="3"/>
      <c r="BA1" s="3"/>
      <c r="BB1" s="3"/>
      <c r="BC1" s="3"/>
      <c r="BD1" s="3"/>
      <c r="BE1" s="3"/>
      <c r="BF1" s="3"/>
    </row>
    <row r="2" spans="1:58" ht="16.5" customHeight="1">
      <c r="A2" s="72"/>
      <c r="B2" s="78"/>
      <c r="C2" s="73"/>
      <c r="D2" s="72"/>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3"/>
      <c r="AK2" s="110" t="s">
        <v>282</v>
      </c>
      <c r="AL2" s="63"/>
      <c r="AM2" s="3"/>
      <c r="AN2" s="3"/>
      <c r="AO2" s="3"/>
      <c r="AP2" s="3"/>
      <c r="AQ2" s="3"/>
      <c r="AR2" s="3"/>
      <c r="AS2" s="3"/>
      <c r="AT2" s="3"/>
      <c r="AU2" s="3"/>
      <c r="AV2" s="3"/>
      <c r="AW2" s="3"/>
      <c r="AX2" s="3"/>
      <c r="AY2" s="3"/>
      <c r="AZ2" s="3"/>
      <c r="BA2" s="3"/>
      <c r="BB2" s="3"/>
      <c r="BC2" s="3"/>
      <c r="BD2" s="3"/>
      <c r="BE2" s="3"/>
      <c r="BF2" s="3"/>
    </row>
    <row r="3" spans="1:58" ht="16.5" customHeight="1">
      <c r="A3" s="72"/>
      <c r="B3" s="78"/>
      <c r="C3" s="73"/>
      <c r="D3" s="72"/>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3"/>
      <c r="AK3" s="110" t="s">
        <v>283</v>
      </c>
      <c r="AL3" s="63"/>
      <c r="AM3" s="3"/>
      <c r="AN3" s="3"/>
      <c r="AO3" s="3"/>
      <c r="AP3" s="3"/>
      <c r="AQ3" s="3"/>
      <c r="AR3" s="3"/>
      <c r="AS3" s="3"/>
      <c r="AT3" s="3"/>
      <c r="AU3" s="3"/>
      <c r="AV3" s="3"/>
      <c r="AW3" s="3"/>
      <c r="AX3" s="3"/>
      <c r="AY3" s="3"/>
      <c r="AZ3" s="3"/>
      <c r="BA3" s="3"/>
      <c r="BB3" s="3"/>
      <c r="BC3" s="3"/>
      <c r="BD3" s="3"/>
      <c r="BE3" s="3"/>
      <c r="BF3" s="3"/>
    </row>
    <row r="4" spans="1:58" ht="16.5" customHeight="1">
      <c r="A4" s="74"/>
      <c r="B4" s="79"/>
      <c r="C4" s="75"/>
      <c r="D4" s="7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5"/>
      <c r="AK4" s="110" t="s">
        <v>284</v>
      </c>
      <c r="AL4" s="63"/>
      <c r="AM4" s="3"/>
      <c r="AN4" s="3"/>
      <c r="AO4" s="3"/>
      <c r="AP4" s="3"/>
      <c r="AQ4" s="3"/>
      <c r="AR4" s="3"/>
      <c r="AS4" s="3"/>
      <c r="AT4" s="3"/>
      <c r="AU4" s="3"/>
      <c r="AV4" s="3"/>
      <c r="AW4" s="3"/>
      <c r="AX4" s="3"/>
      <c r="AY4" s="3"/>
      <c r="AZ4" s="3"/>
      <c r="BA4" s="3"/>
      <c r="BB4" s="3"/>
      <c r="BC4" s="3"/>
      <c r="BD4" s="3"/>
      <c r="BE4" s="3"/>
      <c r="BF4" s="3"/>
    </row>
    <row r="5" spans="1:58" ht="12" customHeight="1">
      <c r="A5" s="15"/>
      <c r="B5" s="15"/>
      <c r="C5" s="15"/>
      <c r="D5" s="19"/>
      <c r="E5" s="15"/>
      <c r="F5" s="15"/>
      <c r="G5" s="15"/>
      <c r="H5" s="15"/>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7.25" customHeight="1">
      <c r="A6" s="106" t="s">
        <v>119</v>
      </c>
      <c r="B6" s="62"/>
      <c r="C6" s="62"/>
      <c r="D6" s="62"/>
      <c r="E6" s="62"/>
      <c r="F6" s="62"/>
      <c r="G6" s="62"/>
      <c r="H6" s="62"/>
      <c r="I6" s="62"/>
      <c r="J6" s="63"/>
      <c r="K6" s="106" t="s">
        <v>120</v>
      </c>
      <c r="L6" s="62"/>
      <c r="M6" s="62"/>
      <c r="N6" s="62"/>
      <c r="O6" s="62"/>
      <c r="P6" s="63"/>
      <c r="Q6" s="106" t="s">
        <v>215</v>
      </c>
      <c r="R6" s="62"/>
      <c r="S6" s="62"/>
      <c r="T6" s="62"/>
      <c r="U6" s="62"/>
      <c r="V6" s="62"/>
      <c r="W6" s="62"/>
      <c r="X6" s="62"/>
      <c r="Y6" s="62"/>
      <c r="Z6" s="62"/>
      <c r="AA6" s="63"/>
      <c r="AB6" s="106" t="s">
        <v>285</v>
      </c>
      <c r="AC6" s="62"/>
      <c r="AD6" s="62"/>
      <c r="AE6" s="62"/>
      <c r="AF6" s="62"/>
      <c r="AG6" s="62"/>
      <c r="AH6" s="63"/>
      <c r="AI6" s="124" t="s">
        <v>286</v>
      </c>
      <c r="AJ6" s="62"/>
      <c r="AK6" s="62"/>
      <c r="AL6" s="63"/>
      <c r="AM6" s="3"/>
      <c r="AN6" s="3"/>
      <c r="AO6" s="3"/>
      <c r="AP6" s="3"/>
      <c r="AQ6" s="3"/>
      <c r="AR6" s="3"/>
      <c r="AS6" s="3"/>
      <c r="AT6" s="3"/>
      <c r="AU6" s="3"/>
      <c r="AV6" s="3"/>
      <c r="AW6" s="3"/>
      <c r="AX6" s="3"/>
      <c r="AY6" s="3"/>
      <c r="AZ6" s="3"/>
      <c r="BA6" s="3"/>
      <c r="BB6" s="3"/>
      <c r="BC6" s="3"/>
      <c r="BD6" s="3"/>
      <c r="BE6" s="3"/>
      <c r="BF6" s="3"/>
    </row>
    <row r="7" spans="1:58" ht="18" customHeight="1">
      <c r="A7" s="105" t="s">
        <v>117</v>
      </c>
      <c r="B7" s="101" t="s">
        <v>118</v>
      </c>
      <c r="C7" s="102" t="s">
        <v>122</v>
      </c>
      <c r="D7" s="102" t="s">
        <v>123</v>
      </c>
      <c r="E7" s="102" t="s">
        <v>124</v>
      </c>
      <c r="F7" s="102" t="s">
        <v>125</v>
      </c>
      <c r="G7" s="101" t="s">
        <v>126</v>
      </c>
      <c r="H7" s="102" t="s">
        <v>127</v>
      </c>
      <c r="I7" s="102" t="s">
        <v>128</v>
      </c>
      <c r="J7" s="102" t="s">
        <v>129</v>
      </c>
      <c r="K7" s="102" t="s">
        <v>130</v>
      </c>
      <c r="L7" s="101" t="s">
        <v>131</v>
      </c>
      <c r="M7" s="102" t="s">
        <v>287</v>
      </c>
      <c r="N7" s="102" t="s">
        <v>133</v>
      </c>
      <c r="O7" s="101" t="s">
        <v>131</v>
      </c>
      <c r="P7" s="102" t="s">
        <v>134</v>
      </c>
      <c r="Q7" s="102" t="s">
        <v>219</v>
      </c>
      <c r="R7" s="117" t="s">
        <v>220</v>
      </c>
      <c r="S7" s="62"/>
      <c r="T7" s="63"/>
      <c r="U7" s="117" t="s">
        <v>221</v>
      </c>
      <c r="V7" s="62"/>
      <c r="W7" s="62"/>
      <c r="X7" s="62"/>
      <c r="Y7" s="62"/>
      <c r="Z7" s="63"/>
      <c r="AA7" s="102" t="s">
        <v>222</v>
      </c>
      <c r="AB7" s="102" t="s">
        <v>279</v>
      </c>
      <c r="AC7" s="102" t="s">
        <v>131</v>
      </c>
      <c r="AD7" s="102" t="s">
        <v>288</v>
      </c>
      <c r="AE7" s="102" t="s">
        <v>131</v>
      </c>
      <c r="AF7" s="102" t="s">
        <v>289</v>
      </c>
      <c r="AG7" s="108" t="s">
        <v>290</v>
      </c>
      <c r="AH7" s="102" t="s">
        <v>291</v>
      </c>
      <c r="AI7" s="108" t="s">
        <v>292</v>
      </c>
      <c r="AJ7" s="108" t="s">
        <v>293</v>
      </c>
      <c r="AK7" s="102" t="s">
        <v>294</v>
      </c>
      <c r="AL7" s="108" t="s">
        <v>295</v>
      </c>
      <c r="AM7" s="3"/>
      <c r="AN7" s="3"/>
      <c r="AO7" s="3"/>
      <c r="AP7" s="3"/>
      <c r="AQ7" s="3"/>
      <c r="AR7" s="3"/>
      <c r="AS7" s="3"/>
      <c r="AT7" s="3"/>
      <c r="AU7" s="3"/>
      <c r="AV7" s="3"/>
      <c r="AW7" s="3"/>
      <c r="AX7" s="3"/>
      <c r="AY7" s="3"/>
      <c r="AZ7" s="3"/>
      <c r="BA7" s="3"/>
      <c r="BB7" s="3"/>
      <c r="BC7" s="3"/>
      <c r="BD7" s="3"/>
      <c r="BE7" s="3"/>
      <c r="BF7" s="3"/>
    </row>
    <row r="8" spans="1:58" ht="47.25" customHeight="1">
      <c r="A8" s="92"/>
      <c r="B8" s="92"/>
      <c r="C8" s="92"/>
      <c r="D8" s="92"/>
      <c r="E8" s="92"/>
      <c r="F8" s="92"/>
      <c r="G8" s="92"/>
      <c r="H8" s="92"/>
      <c r="I8" s="92"/>
      <c r="J8" s="92"/>
      <c r="K8" s="92"/>
      <c r="L8" s="92"/>
      <c r="M8" s="92"/>
      <c r="N8" s="92"/>
      <c r="O8" s="92"/>
      <c r="P8" s="92"/>
      <c r="Q8" s="92"/>
      <c r="R8" s="21" t="s">
        <v>225</v>
      </c>
      <c r="S8" s="21" t="s">
        <v>226</v>
      </c>
      <c r="T8" s="21" t="s">
        <v>227</v>
      </c>
      <c r="U8" s="21" t="s">
        <v>228</v>
      </c>
      <c r="V8" s="21" t="s">
        <v>229</v>
      </c>
      <c r="W8" s="21" t="s">
        <v>230</v>
      </c>
      <c r="X8" s="21" t="s">
        <v>231</v>
      </c>
      <c r="Y8" s="21" t="s">
        <v>232</v>
      </c>
      <c r="Z8" s="21" t="s">
        <v>233</v>
      </c>
      <c r="AA8" s="92"/>
      <c r="AB8" s="92"/>
      <c r="AC8" s="92"/>
      <c r="AD8" s="92"/>
      <c r="AE8" s="92"/>
      <c r="AF8" s="92"/>
      <c r="AG8" s="92"/>
      <c r="AH8" s="92"/>
      <c r="AI8" s="92"/>
      <c r="AJ8" s="92"/>
      <c r="AK8" s="92"/>
      <c r="AL8" s="92"/>
      <c r="AM8" s="16"/>
      <c r="AN8" s="16"/>
      <c r="AO8" s="16"/>
      <c r="AP8" s="16"/>
      <c r="AQ8" s="16"/>
      <c r="AR8" s="16"/>
      <c r="AS8" s="16"/>
      <c r="AT8" s="16"/>
      <c r="AU8" s="16"/>
      <c r="AV8" s="16"/>
      <c r="AW8" s="16"/>
      <c r="AX8" s="16"/>
      <c r="AY8" s="16"/>
      <c r="AZ8" s="16"/>
      <c r="BA8" s="16"/>
      <c r="BB8" s="16"/>
      <c r="BC8" s="16"/>
      <c r="BD8" s="16"/>
      <c r="BE8" s="16"/>
      <c r="BF8" s="16"/>
    </row>
    <row r="9" spans="1:58" ht="30.75" customHeight="1">
      <c r="A9" s="98">
        <v>1</v>
      </c>
      <c r="B9" s="93" t="str">
        <f>'2. Identificación del Riesgo'!B9:B11</f>
        <v>Reducción del Riesgo y Adaptación al Cambio Climático</v>
      </c>
      <c r="C9" s="93" t="str">
        <f>IF('2. Identificación del Riesgo'!C9:C11="","",'2. Identificación del Riesgo'!C9:C11)</f>
        <v>Programa de reasentamiento</v>
      </c>
      <c r="D9" s="93" t="str">
        <f>IF('2. Identificación del Riesgo'!D9:D11="","",'2. Identificación del Riesgo'!D9:D11)</f>
        <v>Afectación Reputacional</v>
      </c>
      <c r="E9" s="93" t="str">
        <f>IF('2. Identificación del Riesgo'!E9:E11="","",'2. Identificación del Riesgo'!E9:E11)</f>
        <v xml:space="preserve">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v>
      </c>
      <c r="F9" s="93" t="str">
        <f>IF('2. Identificación del Riesgo'!F9:F11="","",'2. Identificación del Riesgo'!F9:F11)</f>
        <v>Error en la ubicación espacial y en la entrega de la información referente a la condición de riesgo a la ciudadanía.</v>
      </c>
      <c r="G9" s="93"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H9" s="93" t="str">
        <f>IF('2. Identificación del Riesgo'!H9:H11="","",'2. Identificación del Riesgo'!H9:H11)</f>
        <v>Gestión</v>
      </c>
      <c r="I9" s="93" t="str">
        <f>IF('2. Identificación del Riesgo'!I9:I11="","",'2. Identificación del Riesgo'!I9:I11)</f>
        <v>Ejecución y Administración de procesos</v>
      </c>
      <c r="J9" s="93" t="str">
        <f>IF('2. Identificación del Riesgo'!J9:J11="","",'2. Identificación del Riesgo'!J9:J11)</f>
        <v>Baja: La actividad que conlleva el riesgo se ejecuta de 3 a 24 veces por año</v>
      </c>
      <c r="K9" s="94" t="str">
        <f>'2. Identificación del Riesgo'!K9:K11</f>
        <v>Baja</v>
      </c>
      <c r="L9" s="95">
        <f>'2. Identificación del Riesgo'!L9:L11</f>
        <v>0.4</v>
      </c>
      <c r="M9" s="9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alguna área de la organización</v>
      </c>
      <c r="N9" s="94" t="str">
        <f>'2. Identificación del Riesgo'!N9:N11</f>
        <v>Leve</v>
      </c>
      <c r="O9" s="95">
        <f>'2. Identificación del Riesgo'!O9:O11</f>
        <v>0.2</v>
      </c>
      <c r="P9" s="90" t="str">
        <f>'2. Identificación del Riesgo'!P9:P11</f>
        <v>Bajo</v>
      </c>
      <c r="Q9" s="31" t="str">
        <f>IF($H$9="","",
IF(OR($H$9="Corrupción",$H$9="Lavado de Activos",$H$9="Financiación del Terrorismo",$H$9="Trámites, OPAs y Consultas de Acceso a la Información Pública"),'6.Valoración Control Corrupción'!$E9,'5. Valoración de Controles'!$H9))</f>
        <v xml:space="preserve">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v>
      </c>
      <c r="R9" s="24" t="str">
        <f>IF($H$9="","",
IF(OR($H$9="Corrupción",$H$9="Lavado de Activos",$H$9="Financiación del Terrorismo",$H$9="Trámites, OPAs y Consultas de Acceso a la Información Pública"),"No Aplica",'5. Valoración de Controles'!$I9))</f>
        <v>Preventivo</v>
      </c>
      <c r="S9" s="24" t="str">
        <f>IF($H$9="","",
IF(OR($H$9="Corrupción",$H$9="Lavado de Activos",$H$9="Financiación del Terrorismo",$H$9="Trámites, OPAs y Consultas de Acceso a la Información Pública"),"No Aplica",'5. Valoración de Controles'!$J9))</f>
        <v>Afecta probabilidad</v>
      </c>
      <c r="T9" s="24" t="str">
        <f>IF($H$9="","",
IF(OR($H$9="Corrupción",$H$9="Lavado de Activos",$H$9="Financiación del Terrorismo",$H$9="Trámites, OPAs y Consultas de Acceso a la Información Pública"),"No Aplica",'5. Valoración de Controles'!$K9))</f>
        <v>Manual</v>
      </c>
      <c r="U9" s="24" t="str">
        <f>IF($H$9="","",
IF(OR($H$9="Corrupción",$H$9="Lavado de Activos",$H$9="Financiación del Terrorismo",$H$9="Trámites, OPAs y Consultas de Acceso a la Información Pública"),"No Aplica",'5. Valoración de Controles'!$L9))</f>
        <v>Documentado</v>
      </c>
      <c r="V9" s="24" t="str">
        <f>IF($H$9="","",
IF(OR($H$9="Corrupción",$H$9="Lavado de Activos",$H$9="Financiación del Terrorismo",$H$9="Trámites, OPAs y Consultas de Acceso a la Información Pública"),"No Aplica",'5. Valoración de Controles'!$M9))</f>
        <v>Continua</v>
      </c>
      <c r="W9" s="24" t="str">
        <f>IF($H$9="","",
IF(OR($H$9="Corrupción",$H$9="Lavado de Activos",$H$9="Financiación del Terrorismo",$H$9="Trámites, OPAs y Consultas de Acceso a la Información Pública"),"No Aplica",'5. Valoración de Controles'!$N9))</f>
        <v>Con registro</v>
      </c>
      <c r="X9" s="32" t="str">
        <f>IF($H$9="","",
IF(OR($H$9="Corrupción",$H$9="Lavado de Activos",$H$9="Financiación del Terrorismo",$H$9="Trámites, OPAs y Consultas de Acceso a la Información Pública"),"No Aplica",'5. Valoración de Controles'!$O9))</f>
        <v>Carpeta fisica con la documentación correspondiente al Concepto Técnico notificado (luego se hace copia digital)</v>
      </c>
      <c r="Y9" s="32" t="str">
        <f>IF($H$9="","",
IF(OR($H$9="Corrupción",$H$9="Lavado de Activos",$H$9="Financiación del Terrorismo",$H$9="Trámites, OPAs y Consultas de Acceso a la Información Pública"),"No Aplica",'5. Valoración de Controles'!$P9))</f>
        <v>Proviene  de bases oficiales - catastrales y/o de Secretaría Distrital de Planeación y de los datos de contacto de las entidades operadoras y la normatividad vigente.</v>
      </c>
      <c r="Z9" s="32" t="str">
        <f>IF($H$9="","",
IF(OR($H$9="Corrupción",$H$9="Lavado de Activos",$H$9="Financiación del Terrorismo",$H$9="Trámites, OPAs y Consultas de Acceso a la Información Pública"),"No Aplica",'5. Valoración de Controles'!$Q9))</f>
        <v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v>
      </c>
      <c r="AA9" s="25">
        <f>IF($H$9="","",
IF(OR($H$9="Corrupción",$H$9="Lavado de Activos",$H$9="Financiación del Terrorismo",$H$9="Trámites, OPAs y Consultas de Acceso a la Información Pública"),"No aplica",'5. Valoración de Controles'!$R9))</f>
        <v>0.4</v>
      </c>
      <c r="AB9" s="94"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122">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0.24</v>
      </c>
      <c r="AD9" s="94"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Leve</v>
      </c>
      <c r="AE9" s="122">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0.2</v>
      </c>
      <c r="AF9" s="90"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Bajo</v>
      </c>
      <c r="AG9" s="96" t="s">
        <v>296</v>
      </c>
      <c r="AH9" s="113"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112"/>
      <c r="AJ9" s="121"/>
      <c r="AK9" s="121" t="str">
        <f>IF(AI9="","","∑ Peso porcentual de cada acción definida")</f>
        <v/>
      </c>
      <c r="AL9" s="93"/>
      <c r="AM9" s="17"/>
      <c r="AN9" s="17"/>
      <c r="AO9" s="17"/>
      <c r="AP9" s="17"/>
      <c r="AQ9" s="17"/>
      <c r="AR9" s="17"/>
      <c r="AS9" s="17"/>
      <c r="AT9" s="17"/>
      <c r="AU9" s="17"/>
      <c r="AV9" s="17"/>
      <c r="AW9" s="17"/>
      <c r="AX9" s="17"/>
      <c r="AY9" s="17"/>
      <c r="AZ9" s="17"/>
      <c r="BA9" s="17"/>
      <c r="BB9" s="17"/>
      <c r="BC9" s="17"/>
      <c r="BD9" s="17"/>
      <c r="BE9" s="17"/>
      <c r="BF9" s="17"/>
    </row>
    <row r="10" spans="1:58" ht="30.75" customHeight="1">
      <c r="A10" s="91"/>
      <c r="B10" s="91"/>
      <c r="C10" s="91"/>
      <c r="D10" s="91"/>
      <c r="E10" s="91"/>
      <c r="F10" s="91"/>
      <c r="G10" s="91"/>
      <c r="H10" s="91"/>
      <c r="I10" s="91"/>
      <c r="J10" s="91"/>
      <c r="K10" s="91"/>
      <c r="L10" s="91"/>
      <c r="M10" s="91"/>
      <c r="N10" s="91"/>
      <c r="O10" s="91"/>
      <c r="P10" s="91"/>
      <c r="Q10" s="31" t="str">
        <f>IF($H$9="","",
IF(OR($H$9="Corrupción",$H$9="Lavado de Activos",$H$9="Financiación del Terrorismo",$H$9="Trámites, OPAs y Consultas de Acceso a la Información Pública"),'6.Valoración Control Corrupción'!$E10,'5. Valoración de Controles'!$H10))</f>
        <v xml:space="preserve">  </v>
      </c>
      <c r="R10" s="24">
        <f>IF($H$9="","",
IF(OR($H$9="Corrupción",$H$9="Lavado de Activos",$H$9="Financiación del Terrorismo",$H$9="Trámites, OPAs y Consultas de Acceso a la Información Pública"),"No Aplica",'5. Valoración de Controles'!$I10))</f>
        <v>0</v>
      </c>
      <c r="S10" s="24" t="str">
        <f>IF($H$9="","",
IF(OR($H$9="Corrupción",$H$9="Lavado de Activos",$H$9="Financiación del Terrorismo",$H$9="Trámites, OPAs y Consultas de Acceso a la Información Pública"),"No Aplica",'5. Valoración de Controles'!$J10))</f>
        <v/>
      </c>
      <c r="T10" s="24">
        <f>IF($H$9="","",
IF(OR($H$9="Corrupción",$H$9="Lavado de Activos",$H$9="Financiación del Terrorismo",$H$9="Trámites, OPAs y Consultas de Acceso a la Información Pública"),"No Aplica",'5. Valoración de Controles'!$K10))</f>
        <v>0</v>
      </c>
      <c r="U10" s="24">
        <f>IF($H$9="","",
IF(OR($H$9="Corrupción",$H$9="Lavado de Activos",$H$9="Financiación del Terrorismo",$H$9="Trámites, OPAs y Consultas de Acceso a la Información Pública"),"No Aplica",'5. Valoración de Controles'!$L10))</f>
        <v>0</v>
      </c>
      <c r="V10" s="24">
        <f>IF($H$9="","",
IF(OR($H$9="Corrupción",$H$9="Lavado de Activos",$H$9="Financiación del Terrorismo",$H$9="Trámites, OPAs y Consultas de Acceso a la Información Pública"),"No Aplica",'5. Valoración de Controles'!$M10))</f>
        <v>0</v>
      </c>
      <c r="W10" s="24">
        <f>IF($H$9="","",
IF(OR($H$9="Corrupción",$H$9="Lavado de Activos",$H$9="Financiación del Terrorismo",$H$9="Trámites, OPAs y Consultas de Acceso a la Información Pública"),"No Aplica",'5. Valoración de Controles'!$N10))</f>
        <v>0</v>
      </c>
      <c r="X10" s="32">
        <f>IF($H$9="","",
IF(OR($H$9="Corrupción",$H$9="Lavado de Activos",$H$9="Financiación del Terrorismo",$H$9="Trámites, OPAs y Consultas de Acceso a la Información Pública"),"No Aplica",'5. Valoración de Controles'!$O10))</f>
        <v>0</v>
      </c>
      <c r="Y10" s="32">
        <f>IF($H$9="","",
IF(OR($H$9="Corrupción",$H$9="Lavado de Activos",$H$9="Financiación del Terrorismo",$H$9="Trámites, OPAs y Consultas de Acceso a la Información Pública"),"No Aplica",'5. Valoración de Controles'!$P10))</f>
        <v>0</v>
      </c>
      <c r="Z10" s="32">
        <f>IF($H$9="","",
IF(OR($H$9="Corrupción",$H$9="Lavado de Activos",$H$9="Financiación del Terrorismo",$H$9="Trámites, OPAs y Consultas de Acceso a la Información Pública"),"No Aplica",'5. Valoración de Controles'!$Q10))</f>
        <v>0</v>
      </c>
      <c r="AA10" s="25" t="str">
        <f>IF($H$9="","",
IF(OR($H$9="Corrupción",$H$9="Lavado de Activos",$H$9="Financiación del Terrorismo",$H$9="Trámites, OPAs y Consultas de Acceso a la Información Pública"),"No aplica",'5. Valoración de Controles'!$R10))</f>
        <v/>
      </c>
      <c r="AB10" s="91"/>
      <c r="AC10" s="91"/>
      <c r="AD10" s="91"/>
      <c r="AE10" s="91"/>
      <c r="AF10" s="91"/>
      <c r="AG10" s="91"/>
      <c r="AH10" s="91"/>
      <c r="AI10" s="91"/>
      <c r="AJ10" s="91"/>
      <c r="AK10" s="91"/>
      <c r="AL10" s="91"/>
      <c r="AM10" s="3"/>
      <c r="AN10" s="3"/>
      <c r="AO10" s="3"/>
      <c r="AP10" s="3"/>
      <c r="AQ10" s="3"/>
      <c r="AR10" s="3"/>
      <c r="AS10" s="3"/>
      <c r="AT10" s="3"/>
      <c r="AU10" s="3"/>
      <c r="AV10" s="3"/>
      <c r="AW10" s="3"/>
      <c r="AX10" s="3"/>
      <c r="AY10" s="3"/>
      <c r="AZ10" s="3"/>
      <c r="BA10" s="3"/>
      <c r="BB10" s="3"/>
      <c r="BC10" s="3"/>
      <c r="BD10" s="3"/>
      <c r="BE10" s="3"/>
      <c r="BF10" s="3"/>
    </row>
    <row r="11" spans="1:58" ht="30.75" customHeight="1">
      <c r="A11" s="92"/>
      <c r="B11" s="92"/>
      <c r="C11" s="92"/>
      <c r="D11" s="92"/>
      <c r="E11" s="92"/>
      <c r="F11" s="92"/>
      <c r="G11" s="92"/>
      <c r="H11" s="92"/>
      <c r="I11" s="92"/>
      <c r="J11" s="92"/>
      <c r="K11" s="92"/>
      <c r="L11" s="92"/>
      <c r="M11" s="92"/>
      <c r="N11" s="92"/>
      <c r="O11" s="92"/>
      <c r="P11" s="92"/>
      <c r="Q11" s="31" t="str">
        <f>IF($H$9="","",
IF(OR($H$9="Corrupción",$H$9="Lavado de Activos",$H$9="Financiación del Terrorismo",$H$9="Trámites, OPAs y Consultas de Acceso a la Información Pública"),'6.Valoración Control Corrupción'!$E11,'5. Valoración de Controles'!$H11))</f>
        <v xml:space="preserve">  </v>
      </c>
      <c r="R11" s="24">
        <f>IF($H$9="","",
IF(OR($H$9="Corrupción",$H$9="Lavado de Activos",$H$9="Financiación del Terrorismo",$H$9="Trámites, OPAs y Consultas de Acceso a la Información Pública"),"No Aplica",'5. Valoración de Controles'!$I11))</f>
        <v>0</v>
      </c>
      <c r="S11" s="24" t="str">
        <f>IF($H$9="","",
IF(OR($H$9="Corrupción",$H$9="Lavado de Activos",$H$9="Financiación del Terrorismo",$H$9="Trámites, OPAs y Consultas de Acceso a la Información Pública"),"No Aplica",'5. Valoración de Controles'!$J11))</f>
        <v/>
      </c>
      <c r="T11" s="24">
        <f>IF($H$9="","",
IF(OR($H$9="Corrupción",$H$9="Lavado de Activos",$H$9="Financiación del Terrorismo",$H$9="Trámites, OPAs y Consultas de Acceso a la Información Pública"),"No Aplica",'5. Valoración de Controles'!$K11))</f>
        <v>0</v>
      </c>
      <c r="U11" s="24">
        <f>IF($H$9="","",
IF(OR($H$9="Corrupción",$H$9="Lavado de Activos",$H$9="Financiación del Terrorismo",$H$9="Trámites, OPAs y Consultas de Acceso a la Información Pública"),"No Aplica",'5. Valoración de Controles'!$L11))</f>
        <v>0</v>
      </c>
      <c r="V11" s="24">
        <f>IF($H$9="","",
IF(OR($H$9="Corrupción",$H$9="Lavado de Activos",$H$9="Financiación del Terrorismo",$H$9="Trámites, OPAs y Consultas de Acceso a la Información Pública"),"No Aplica",'5. Valoración de Controles'!$M11))</f>
        <v>0</v>
      </c>
      <c r="W11" s="24">
        <f>IF($H$9="","",
IF(OR($H$9="Corrupción",$H$9="Lavado de Activos",$H$9="Financiación del Terrorismo",$H$9="Trámites, OPAs y Consultas de Acceso a la Información Pública"),"No Aplica",'5. Valoración de Controles'!$N11))</f>
        <v>0</v>
      </c>
      <c r="X11" s="32">
        <f>IF($H$9="","",
IF(OR($H$9="Corrupción",$H$9="Lavado de Activos",$H$9="Financiación del Terrorismo",$H$9="Trámites, OPAs y Consultas de Acceso a la Información Pública"),"No Aplica",'5. Valoración de Controles'!$O11))</f>
        <v>0</v>
      </c>
      <c r="Y11" s="32">
        <f>IF($H$9="","",
IF(OR($H$9="Corrupción",$H$9="Lavado de Activos",$H$9="Financiación del Terrorismo",$H$9="Trámites, OPAs y Consultas de Acceso a la Información Pública"),"No Aplica",'5. Valoración de Controles'!$P11))</f>
        <v>0</v>
      </c>
      <c r="Z11" s="32">
        <f>IF($H$9="","",
IF(OR($H$9="Corrupción",$H$9="Lavado de Activos",$H$9="Financiación del Terrorismo",$H$9="Trámites, OPAs y Consultas de Acceso a la Información Pública"),"No Aplica",'5. Valoración de Controles'!$Q11))</f>
        <v>0</v>
      </c>
      <c r="AA11" s="25" t="str">
        <f>IF($H$9="","",
IF(OR($H$9="Corrupción",$H$9="Lavado de Activos",$H$9="Financiación del Terrorismo",$H$9="Trámites, OPAs y Consultas de Acceso a la Información Pública"),"No aplica",'5. Valoración de Controles'!$R11))</f>
        <v/>
      </c>
      <c r="AB11" s="92"/>
      <c r="AC11" s="92"/>
      <c r="AD11" s="92"/>
      <c r="AE11" s="92"/>
      <c r="AF11" s="92"/>
      <c r="AG11" s="92"/>
      <c r="AH11" s="92"/>
      <c r="AI11" s="92"/>
      <c r="AJ11" s="92"/>
      <c r="AK11" s="92"/>
      <c r="AL11" s="92"/>
      <c r="AM11" s="3"/>
      <c r="AN11" s="3"/>
      <c r="AO11" s="3"/>
      <c r="AP11" s="3"/>
      <c r="AQ11" s="3"/>
      <c r="AR11" s="3"/>
      <c r="AS11" s="3"/>
      <c r="AT11" s="3"/>
      <c r="AU11" s="3"/>
      <c r="AV11" s="3"/>
      <c r="AW11" s="3"/>
      <c r="AX11" s="3"/>
      <c r="AY11" s="3"/>
      <c r="AZ11" s="3"/>
      <c r="BA11" s="3"/>
      <c r="BB11" s="3"/>
      <c r="BC11" s="3"/>
      <c r="BD11" s="3"/>
      <c r="BE11" s="3"/>
      <c r="BF11" s="3"/>
    </row>
    <row r="12" spans="1:58" ht="29.25" customHeight="1">
      <c r="A12" s="98">
        <v>2</v>
      </c>
      <c r="B12" s="93" t="str">
        <f>'2. Identificación del Riesgo'!B12:B14</f>
        <v>Reducción del Riesgo y Adaptación al Cambio Climático</v>
      </c>
      <c r="C12" s="93" t="str">
        <f>IF('2. Identificación del Riesgo'!C12:C14="","",'2. Identificación del Riesgo'!C12:C14)</f>
        <v>Adquisición predial</v>
      </c>
      <c r="D12" s="93" t="str">
        <f>IF('2. Identificación del Riesgo'!D12:D14="","",'2. Identificación del Riesgo'!D12:D14)</f>
        <v>Afectación Económica o Presupuestal</v>
      </c>
      <c r="E12" s="93" t="str">
        <f>IF('2. Identificación del Riesgo'!E12:E14="","",'2. Identificación del Riesgo'!E12:E14)</f>
        <v xml:space="preserve">Retrasos en las actividades del procedimiento GR-PD-09 Reasentamiento a través de adquisición predial por parte de los beneficiarios del programa.
</v>
      </c>
      <c r="F12" s="93" t="str">
        <f>IF('2. Identificación del Riesgo'!F12:F14="","",'2. Identificación del Riesgo'!F12:F14)</f>
        <v>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G12" s="93"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H12" s="93" t="str">
        <f>IF('2. Identificación del Riesgo'!H12:H14="","",'2. Identificación del Riesgo'!H12:H14)</f>
        <v>Gestión</v>
      </c>
      <c r="I12" s="93" t="str">
        <f>IF('2. Identificación del Riesgo'!I12:I14="","",'2. Identificación del Riesgo'!I12:I14)</f>
        <v>Ejecución y Administración de procesos</v>
      </c>
      <c r="J12" s="93" t="str">
        <f>IF('2. Identificación del Riesgo'!J12:J14="","",'2. Identificación del Riesgo'!J12:J14)</f>
        <v>Media: La actividad que conlleva el riesgo se ejecuta de 24 a 500 veces por año</v>
      </c>
      <c r="K12" s="94" t="str">
        <f>'2. Identificación del Riesgo'!K12:K14</f>
        <v>Media</v>
      </c>
      <c r="L12" s="95">
        <f>'2. Identificación del Riesgo'!L12:L14</f>
        <v>0.6</v>
      </c>
      <c r="M12" s="9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alguna área de la organización</v>
      </c>
      <c r="N12" s="94" t="str">
        <f>'2. Identificación del Riesgo'!N12:N14</f>
        <v>Leve</v>
      </c>
      <c r="O12" s="95">
        <f>'2. Identificación del Riesgo'!O12:O14</f>
        <v>0.2</v>
      </c>
      <c r="P12" s="90" t="str">
        <f>'2. Identificación del Riesgo'!P12:P14</f>
        <v>Moderado</v>
      </c>
      <c r="Q12" s="18" t="str">
        <f>IF($H$12="","",
IF(OR($H$12="Corrupción",$H$12="Lavado de Activos",$H$12="Financiación del Terrorismo",$H$12="Trámites, OPAs y Consultas de Acceso a la Información Pública"),'6.Valoración Control Corrupción'!$E12,'5. Valoración de Controles'!$H12))</f>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
Mensualmente se reporta a meta PMR. La gestión del control se evidencia mediante el acta GR-FT-44 Formato acta de entrega del predio al IDIGER</v>
      </c>
      <c r="R12" s="24" t="str">
        <f>IF($H$12="","",
IF(OR($H$12="Corrupción",$H$12="Lavado de Activos",$H$12="Financiación del Terrorismo",$H$12="Trámites, OPAs y Consultas de Acceso a la Información Pública"),"No Aplica",'5. Valoración de Controles'!$I12))</f>
        <v>Preventivo</v>
      </c>
      <c r="S12" s="24" t="str">
        <f>IF($H$12="","",
IF(OR($H$12="Corrupción",$H$12="Lavado de Activos",$H$12="Financiación del Terrorismo",$H$12="Trámites, OPAs y Consultas de Acceso a la Información Pública"),"No Aplica",'5. Valoración de Controles'!$J12))</f>
        <v>Afecta probabilidad</v>
      </c>
      <c r="T12" s="24" t="str">
        <f>IF($H$12="","",
IF(OR($H$12="Corrupción",$H$12="Lavado de Activos",$H$12="Financiación del Terrorismo",$H$12="Trámites, OPAs y Consultas de Acceso a la Información Pública"),"No Aplica",'5. Valoración de Controles'!$K12))</f>
        <v>Manual</v>
      </c>
      <c r="U12" s="24" t="str">
        <f>IF($H$12="","",
IF(OR($H$12="Corrupción",$H$12="Lavado de Activos",$H$12="Financiación del Terrorismo",$H$12="Trámites, OPAs y Consultas de Acceso a la Información Pública"),"No Aplica",'5. Valoración de Controles'!$L12))</f>
        <v>Documentado</v>
      </c>
      <c r="V12" s="24" t="str">
        <f>IF($H$12="","",
IF(OR($H$12="Corrupción",$H$12="Lavado de Activos",$H$12="Financiación del Terrorismo",$H$12="Trámites, OPAs y Consultas de Acceso a la Información Pública"),"No Aplica",'5. Valoración de Controles'!$M$12))</f>
        <v>Continua</v>
      </c>
      <c r="W12" s="24" t="str">
        <f>IF($H$12="","",
IF(OR($H$12="Corrupción",$H$12="Lavado de Activos",$H$12="Financiación del Terrorismo",$H$12="Trámites, OPAs y Consultas de Acceso a la Información Pública"),"No Aplica",'5. Valoración de Controles'!$N12))</f>
        <v>Con registro</v>
      </c>
      <c r="X12" s="32" t="str">
        <f>IF($H$12="","",
IF(OR($H$12="Corrupción",$H$12="Lavado de Activos",$H$12="Financiación del Terrorismo",$H$12="Trámites, OPAs y Consultas de Acceso a la Información Pública"),"No Aplica",'5. Valoración de Controles'!$O12))</f>
        <v>En expediente fisico, formato de Seguimiento a las Actividades de Gestión Social GR-FT-57</v>
      </c>
      <c r="Y12" s="32" t="str">
        <f>IF($H$12="","",
IF(OR($H$12="Corrupción",$H$12="Lavado de Activos",$H$12="Financiación del Terrorismo",$H$12="Trámites, OPAs y Consultas de Acceso a la Información Pública"),"No Aplica",'5. Valoración de Controles'!$P12))</f>
        <v>Proviene de la experiencia en el desarrollo del proceso y la información suministrada por otras instituciones (servicios públicos, notarias, Superintendencia de Notariado y Registro)</v>
      </c>
      <c r="Z12" s="32" t="str">
        <f>IF($H$12="","",
IF(OR($H$12="Corrupción",$H$12="Lavado de Activos",$H$12="Financiación del Terrorismo",$H$12="Trámites, OPAs y Consultas de Acceso a la Información Pública"),"No Aplica",'5. Valoración de Controles'!$Q12))</f>
        <v>Se establecen relaciones de confianza con la familia, pudiendose identificar las desviaciones de manera oportuna y se deja evidencia del acompañamiento mediante el formato de Seguimiento a las Actividades de Gestión Social GR-FT-57</v>
      </c>
      <c r="AA12" s="25">
        <f>IF($H$12="","",
IF(OR($H$12="Corrupción",$H$12="Lavado de Activos",$H$12="Financiación del Terrorismo",$H$12="Trámites, OPAs y Consultas de Acceso a la Información Pública"),"No aplica",'5. Valoración de Controles'!$R12))</f>
        <v>0.4</v>
      </c>
      <c r="AB12" s="94"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22">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94"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Leve</v>
      </c>
      <c r="AE12" s="122">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0.2</v>
      </c>
      <c r="AF12" s="90"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Bajo</v>
      </c>
      <c r="AG12" s="96" t="s">
        <v>296</v>
      </c>
      <c r="AH12" s="113"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12"/>
      <c r="AJ12" s="121"/>
      <c r="AK12" s="121" t="str">
        <f>IF(AI12="","","∑ Peso porcentual de cada acción definida")</f>
        <v/>
      </c>
      <c r="AL12" s="93"/>
      <c r="AM12" s="3"/>
      <c r="AN12" s="3"/>
      <c r="AO12" s="3"/>
      <c r="AP12" s="3"/>
      <c r="AQ12" s="3"/>
      <c r="AR12" s="3"/>
      <c r="AS12" s="3"/>
      <c r="AT12" s="3"/>
      <c r="AU12" s="3"/>
      <c r="AV12" s="3"/>
      <c r="AW12" s="3"/>
      <c r="AX12" s="3"/>
      <c r="AY12" s="3"/>
      <c r="AZ12" s="3"/>
      <c r="BA12" s="3"/>
      <c r="BB12" s="3"/>
      <c r="BC12" s="3"/>
      <c r="BD12" s="3"/>
      <c r="BE12" s="3"/>
      <c r="BF12" s="3"/>
    </row>
    <row r="13" spans="1:58" ht="29.25" customHeight="1">
      <c r="A13" s="91"/>
      <c r="B13" s="91"/>
      <c r="C13" s="91"/>
      <c r="D13" s="91"/>
      <c r="E13" s="91"/>
      <c r="F13" s="91"/>
      <c r="G13" s="91"/>
      <c r="H13" s="91"/>
      <c r="I13" s="91"/>
      <c r="J13" s="91"/>
      <c r="K13" s="91"/>
      <c r="L13" s="91"/>
      <c r="M13" s="91"/>
      <c r="N13" s="91"/>
      <c r="O13" s="91"/>
      <c r="P13" s="91"/>
      <c r="Q13" s="18" t="str">
        <f>IF($H$12="","",
IF(OR($H$12="Corrupción",$H$12="Lavado de Activos",$H$12="Financiación del Terrorismo",$H$12="Trámites, OPAs y Consultas de Acceso a la Información Pública"),'6.Valoración Control Corrupción'!$E13,'5. Valoración de Controles'!$H13))</f>
        <v xml:space="preserve">  </v>
      </c>
      <c r="R13" s="24">
        <f>IF($H$12="","",
IF(OR($H$12="Corrupción",$H$12="Lavado de Activos",$H$12="Financiación del Terrorismo",$H$12="Trámites, OPAs y Consultas de Acceso a la Información Pública"),"No Aplica",'5. Valoración de Controles'!$I13))</f>
        <v>0</v>
      </c>
      <c r="S13" s="24" t="str">
        <f>IF($H$12="","",
IF(OR($H$12="Corrupción",$H$12="Lavado de Activos",$H$12="Financiación del Terrorismo",$H$12="Trámites, OPAs y Consultas de Acceso a la Información Pública"),"No Aplica",'5. Valoración de Controles'!$J13))</f>
        <v/>
      </c>
      <c r="T13" s="24">
        <f>IF($H$12="","",
IF(OR($H$12="Corrupción",$H$12="Lavado de Activos",$H$12="Financiación del Terrorismo",$H$12="Trámites, OPAs y Consultas de Acceso a la Información Pública"),"No Aplica",'5. Valoración de Controles'!$K13))</f>
        <v>0</v>
      </c>
      <c r="U13" s="24">
        <f>IF($H$12="","",
IF(OR($H$12="Corrupción",$H$12="Lavado de Activos",$H$12="Financiación del Terrorismo",$H$12="Trámites, OPAs y Consultas de Acceso a la Información Pública"),"No Aplica",'5. Valoración de Controles'!$L13))</f>
        <v>0</v>
      </c>
      <c r="V13" s="24" t="str">
        <f>IF($H$12="","",
IF(OR($H$12="Corrupción",$H$12="Lavado de Activos",$H$12="Financiación del Terrorismo",$H$12="Trámites, OPAs y Consultas de Acceso a la Información Pública"),"No Aplica",'5. Valoración de Controles'!$M$12))</f>
        <v>Continua</v>
      </c>
      <c r="W13" s="24">
        <f>IF($H$12="","",
IF(OR($H$12="Corrupción",$H$12="Lavado de Activos",$H$12="Financiación del Terrorismo",$H$12="Trámites, OPAs y Consultas de Acceso a la Información Pública"),"No Aplica",'5. Valoración de Controles'!$N13))</f>
        <v>0</v>
      </c>
      <c r="X13" s="32">
        <f>IF($H$12="","",
IF(OR($H$12="Corrupción",$H$12="Lavado de Activos",$H$12="Financiación del Terrorismo",$H$12="Trámites, OPAs y Consultas de Acceso a la Información Pública"),"No Aplica",'5. Valoración de Controles'!$O13))</f>
        <v>0</v>
      </c>
      <c r="Y13" s="32">
        <f>IF($H$12="","",
IF(OR($H$12="Corrupción",$H$12="Lavado de Activos",$H$12="Financiación del Terrorismo",$H$12="Trámites, OPAs y Consultas de Acceso a la Información Pública"),"No Aplica",'5. Valoración de Controles'!$P13))</f>
        <v>0</v>
      </c>
      <c r="Z13" s="32">
        <f>IF($H$12="","",
IF(OR($H$12="Corrupción",$H$12="Lavado de Activos",$H$12="Financiación del Terrorismo",$H$12="Trámites, OPAs y Consultas de Acceso a la Información Pública"),"No Aplica",'5. Valoración de Controles'!$Q13))</f>
        <v>0</v>
      </c>
      <c r="AA13" s="25" t="str">
        <f>IF($H$12="","",
IF(OR($H$12="Corrupción",$H$12="Lavado de Activos",$H$12="Financiación del Terrorismo",$H$12="Trámites, OPAs y Consultas de Acceso a la Información Pública"),"No aplica",'5. Valoración de Controles'!$R13))</f>
        <v/>
      </c>
      <c r="AB13" s="91"/>
      <c r="AC13" s="91"/>
      <c r="AD13" s="91"/>
      <c r="AE13" s="91"/>
      <c r="AF13" s="91"/>
      <c r="AG13" s="91"/>
      <c r="AH13" s="91"/>
      <c r="AI13" s="91"/>
      <c r="AJ13" s="91"/>
      <c r="AK13" s="91"/>
      <c r="AL13" s="91"/>
      <c r="AM13" s="3"/>
      <c r="AN13" s="3"/>
      <c r="AO13" s="3"/>
      <c r="AP13" s="3"/>
      <c r="AQ13" s="3"/>
      <c r="AR13" s="3"/>
      <c r="AS13" s="3"/>
      <c r="AT13" s="3"/>
      <c r="AU13" s="3"/>
      <c r="AV13" s="3"/>
      <c r="AW13" s="3"/>
      <c r="AX13" s="3"/>
      <c r="AY13" s="3"/>
      <c r="AZ13" s="3"/>
      <c r="BA13" s="3"/>
      <c r="BB13" s="3"/>
      <c r="BC13" s="3"/>
      <c r="BD13" s="3"/>
      <c r="BE13" s="3"/>
      <c r="BF13" s="3"/>
    </row>
    <row r="14" spans="1:58" ht="29.25" customHeight="1">
      <c r="A14" s="92"/>
      <c r="B14" s="92"/>
      <c r="C14" s="92"/>
      <c r="D14" s="92"/>
      <c r="E14" s="92"/>
      <c r="F14" s="92"/>
      <c r="G14" s="92"/>
      <c r="H14" s="92"/>
      <c r="I14" s="92"/>
      <c r="J14" s="92"/>
      <c r="K14" s="92"/>
      <c r="L14" s="92"/>
      <c r="M14" s="92"/>
      <c r="N14" s="92"/>
      <c r="O14" s="92"/>
      <c r="P14" s="92"/>
      <c r="Q14" s="18" t="str">
        <f>IF($H$12="","",
IF(OR($H$12="Corrupción",$H$12="Lavado de Activos",$H$12="Financiación del Terrorismo",$H$12="Trámites, OPAs y Consultas de Acceso a la Información Pública"),'6.Valoración Control Corrupción'!$E14,'5. Valoración de Controles'!$H14))</f>
        <v xml:space="preserve">  </v>
      </c>
      <c r="R14" s="24">
        <f>IF($H$12="","",
IF(OR($H$12="Corrupción",$H$12="Lavado de Activos",$H$12="Financiación del Terrorismo",$H$12="Trámites, OPAs y Consultas de Acceso a la Información Pública"),"No Aplica",'5. Valoración de Controles'!$I14))</f>
        <v>0</v>
      </c>
      <c r="S14" s="24" t="str">
        <f>IF($H$12="","",
IF(OR($H$12="Corrupción",$H$12="Lavado de Activos",$H$12="Financiación del Terrorismo",$H$12="Trámites, OPAs y Consultas de Acceso a la Información Pública"),"No Aplica",'5. Valoración de Controles'!$J14))</f>
        <v/>
      </c>
      <c r="T14" s="24">
        <f>IF($H$12="","",
IF(OR($H$12="Corrupción",$H$12="Lavado de Activos",$H$12="Financiación del Terrorismo",$H$12="Trámites, OPAs y Consultas de Acceso a la Información Pública"),"No Aplica",'5. Valoración de Controles'!$K14))</f>
        <v>0</v>
      </c>
      <c r="U14" s="24">
        <f>IF($H$12="","",
IF(OR($H$12="Corrupción",$H$12="Lavado de Activos",$H$12="Financiación del Terrorismo",$H$12="Trámites, OPAs y Consultas de Acceso a la Información Pública"),"No Aplica",'5. Valoración de Controles'!$L14))</f>
        <v>0</v>
      </c>
      <c r="V14" s="24" t="str">
        <f>IF($H$12="","",
IF(OR($H$12="Corrupción",$H$12="Lavado de Activos",$H$12="Financiación del Terrorismo",$H$12="Trámites, OPAs y Consultas de Acceso a la Información Pública"),"No Aplica",'5. Valoración de Controles'!$M$12))</f>
        <v>Continua</v>
      </c>
      <c r="W14" s="24">
        <f>IF($H$12="","",
IF(OR($H$12="Corrupción",$H$12="Lavado de Activos",$H$12="Financiación del Terrorismo",$H$12="Trámites, OPAs y Consultas de Acceso a la Información Pública"),"No Aplica",'5. Valoración de Controles'!$N14))</f>
        <v>0</v>
      </c>
      <c r="X14" s="32">
        <f>IF($H$12="","",
IF(OR($H$12="Corrupción",$H$12="Lavado de Activos",$H$12="Financiación del Terrorismo",$H$12="Trámites, OPAs y Consultas de Acceso a la Información Pública"),"No Aplica",'5. Valoración de Controles'!$O14))</f>
        <v>0</v>
      </c>
      <c r="Y14" s="32">
        <f>IF($H$12="","",
IF(OR($H$12="Corrupción",$H$12="Lavado de Activos",$H$12="Financiación del Terrorismo",$H$12="Trámites, OPAs y Consultas de Acceso a la Información Pública"),"No Aplica",'5. Valoración de Controles'!$P14))</f>
        <v>0</v>
      </c>
      <c r="Z14" s="32">
        <f>IF($H$12="","",
IF(OR($H$12="Corrupción",$H$12="Lavado de Activos",$H$12="Financiación del Terrorismo",$H$12="Trámites, OPAs y Consultas de Acceso a la Información Pública"),"No Aplica",'5. Valoración de Controles'!$Q14))</f>
        <v>0</v>
      </c>
      <c r="AA14" s="25" t="str">
        <f>IF($H$12="","",
IF(OR($H$12="Corrupción",$H$12="Lavado de Activos",$H$12="Financiación del Terrorismo",$H$12="Trámites, OPAs y Consultas de Acceso a la Información Pública"),"No aplica",'5. Valoración de Controles'!$R14))</f>
        <v/>
      </c>
      <c r="AB14" s="92"/>
      <c r="AC14" s="92"/>
      <c r="AD14" s="92"/>
      <c r="AE14" s="92"/>
      <c r="AF14" s="92"/>
      <c r="AG14" s="92"/>
      <c r="AH14" s="92"/>
      <c r="AI14" s="92"/>
      <c r="AJ14" s="92"/>
      <c r="AK14" s="92"/>
      <c r="AL14" s="92"/>
      <c r="AM14" s="3"/>
      <c r="AN14" s="3"/>
      <c r="AO14" s="3"/>
      <c r="AP14" s="3"/>
      <c r="AQ14" s="3"/>
      <c r="AR14" s="3"/>
      <c r="AS14" s="3"/>
      <c r="AT14" s="3"/>
      <c r="AU14" s="3"/>
      <c r="AV14" s="3"/>
      <c r="AW14" s="3"/>
      <c r="AX14" s="3"/>
      <c r="AY14" s="3"/>
      <c r="AZ14" s="3"/>
      <c r="BA14" s="3"/>
      <c r="BB14" s="3"/>
      <c r="BC14" s="3"/>
      <c r="BD14" s="3"/>
      <c r="BE14" s="3"/>
      <c r="BF14" s="3"/>
    </row>
    <row r="15" spans="1:58" ht="29.25" customHeight="1">
      <c r="A15" s="98">
        <v>3</v>
      </c>
      <c r="B15" s="93" t="str">
        <f>'2. Identificación del Riesgo'!B15:B17</f>
        <v/>
      </c>
      <c r="C15" s="93" t="str">
        <f>IF('2. Identificación del Riesgo'!C15:C17="","",'2. Identificación del Riesgo'!C15:C17)</f>
        <v/>
      </c>
      <c r="D15" s="93" t="str">
        <f>IF('2. Identificación del Riesgo'!D15:D17="","",'2. Identificación del Riesgo'!D15:D17)</f>
        <v/>
      </c>
      <c r="E15" s="93" t="str">
        <f>IF('2. Identificación del Riesgo'!E15:E17="","",'2. Identificación del Riesgo'!E15:E17)</f>
        <v/>
      </c>
      <c r="F15" s="93" t="str">
        <f>IF('2. Identificación del Riesgo'!F15:F17="","",'2. Identificación del Riesgo'!F15:F17)</f>
        <v/>
      </c>
      <c r="G15" s="93" t="str">
        <f>IF('2. Identificación del Riesgo'!G15:G17="","",'2. Identificación del Riesgo'!G15:G17)</f>
        <v/>
      </c>
      <c r="H15" s="93" t="str">
        <f>IF('2. Identificación del Riesgo'!H15:H17="","",'2. Identificación del Riesgo'!H15:H17)</f>
        <v/>
      </c>
      <c r="I15" s="93" t="str">
        <f>IF('2. Identificación del Riesgo'!I15:I17="","",'2. Identificación del Riesgo'!I15:I17)</f>
        <v/>
      </c>
      <c r="J15" s="93" t="str">
        <f>IF('2. Identificación del Riesgo'!J15:J17="","",'2. Identificación del Riesgo'!J15:J17)</f>
        <v/>
      </c>
      <c r="K15" s="94" t="str">
        <f>'2. Identificación del Riesgo'!K15:K17</f>
        <v/>
      </c>
      <c r="L15" s="95" t="str">
        <f>'2. Identificación del Riesgo'!L15:L17</f>
        <v/>
      </c>
      <c r="M15" s="9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
      </c>
      <c r="N15" s="94" t="str">
        <f>'2. Identificación del Riesgo'!N15:N17</f>
        <v/>
      </c>
      <c r="O15" s="95" t="str">
        <f>'2. Identificación del Riesgo'!O15:O17</f>
        <v/>
      </c>
      <c r="P15" s="90" t="str">
        <f>'2. Identificación del Riesgo'!P15:P17</f>
        <v/>
      </c>
      <c r="Q15" s="31" t="str">
        <f>IF($H$15="","",
IF(OR($H$15="Corrupción",$H$15="Lavado de Activos",$H$15="Financiación del Terrorismo",$H$15="Trámites, OPAs y Consultas de Acceso a la Información Pública"),'6.Valoración Control Corrupción'!$E15,'5. Valoración de Controles'!$H15))</f>
        <v/>
      </c>
      <c r="R15" s="24" t="str">
        <f>IF($H$15="","",
IF(OR($H$15="Corrupción",$H$15="Lavado de Activos",$H$15="Financiación del Terrorismo",$H$15="Trámites, OPAs y Consultas de Acceso a la Información Pública"),"No Aplica",'5. Valoración de Controles'!$I15))</f>
        <v/>
      </c>
      <c r="S15" s="24" t="str">
        <f>IF($H$15="","",
IF(OR($H$15="Corrupción",$H$15="Lavado de Activos",$H$15="Financiación del Terrorismo",$H$15="Trámites, OPAs y Consultas de Acceso a la Información Pública"),"No Aplica",'5. Valoración de Controles'!$J15))</f>
        <v/>
      </c>
      <c r="T15" s="24" t="str">
        <f>IF($H$15="","",
IF(OR($H$15="Corrupción",$H$15="Lavado de Activos",$H$15="Financiación del Terrorismo",$H$15="Trámites, OPAs y Consultas de Acceso a la Información Pública"),"No Aplica",'5. Valoración de Controles'!$K15))</f>
        <v/>
      </c>
      <c r="U15" s="24" t="str">
        <f>IF($H$15="","",
IF(OR($H$15="Corrupción",$H$15="Lavado de Activos",$H$15="Financiación del Terrorismo",$H$15="Trámites, OPAs y Consultas de Acceso a la Información Pública"),"No Aplica",'5. Valoración de Controles'!$L15))</f>
        <v/>
      </c>
      <c r="V15" s="24" t="str">
        <f>IF($H$15="","",
IF(OR($H$15="Corrupción",$H$15="Lavado de Activos",$H$15="Financiación del Terrorismo",$H$15="Trámites, OPAs y Consultas de Acceso a la Información Pública"),"No Aplica",'5. Valoración de Controles'!$M15))</f>
        <v/>
      </c>
      <c r="W15" s="24" t="str">
        <f>IF($H$15="","",
IF(OR($H$15="Corrupción",$H$15="Lavado de Activos",$H$15="Financiación del Terrorismo",$H$15="Trámites, OPAs y Consultas de Acceso a la Información Pública"),"No Aplica",'5. Valoración de Controles'!$N15))</f>
        <v/>
      </c>
      <c r="X15" s="32" t="str">
        <f>IF($H$15="","",
IF(OR($H$15="Corrupción",$H$15="Lavado de Activos",$H$15="Financiación del Terrorismo",$H$15="Trámites, OPAs y Consultas de Acceso a la Información Pública"),"No Aplica",'5. Valoración de Controles'!$O15))</f>
        <v/>
      </c>
      <c r="Y15" s="32" t="str">
        <f>IF($H$15="","",
IF(OR($H$15="Corrupción",$H$15="Lavado de Activos",$H$15="Financiación del Terrorismo",$H$15="Trámites, OPAs y Consultas de Acceso a la Información Pública"),"No Aplica",'5. Valoración de Controles'!$P18))</f>
        <v/>
      </c>
      <c r="Z15" s="32" t="str">
        <f>IF($H$15="","",
IF(OR($H$15="Corrupción",$H$15="Lavado de Activos",$H$15="Financiación del Terrorismo",$H$15="Trámites, OPAs y Consultas de Acceso a la Información Pública"),"No Aplica",'5. Valoración de Controles'!$Q15))</f>
        <v/>
      </c>
      <c r="AA15" s="25" t="str">
        <f>IF($H$15="","",
IF(OR($H$15="Corrupción",$H$15="Lavado de Activos",$H$15="Financiación del Terrorismo",$H$15="Trámites, OPAs y Consultas de Acceso a la Información Pública"),"No aplica",'5. Valoración de Controles'!$R15))</f>
        <v/>
      </c>
      <c r="AB15" s="94"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
      </c>
      <c r="AC15" s="122"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
      </c>
      <c r="AD15" s="94"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
      </c>
      <c r="AE15" s="122"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
      </c>
      <c r="AF15" s="90"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
      </c>
      <c r="AG15" s="96"/>
      <c r="AH15" s="113"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
      </c>
      <c r="AI15" s="112"/>
      <c r="AJ15" s="121"/>
      <c r="AK15" s="121" t="str">
        <f>IF(AI15="","","∑ Peso porcentual de cada acción definida")</f>
        <v/>
      </c>
      <c r="AL15" s="93"/>
      <c r="AM15" s="3"/>
      <c r="AN15" s="3"/>
      <c r="AO15" s="3"/>
      <c r="AP15" s="3"/>
      <c r="AQ15" s="3"/>
      <c r="AR15" s="3"/>
      <c r="AS15" s="3"/>
      <c r="AT15" s="3"/>
      <c r="AU15" s="3"/>
      <c r="AV15" s="3"/>
      <c r="AW15" s="3"/>
      <c r="AX15" s="3"/>
      <c r="AY15" s="3"/>
      <c r="AZ15" s="3"/>
      <c r="BA15" s="3"/>
      <c r="BB15" s="3"/>
      <c r="BC15" s="3"/>
      <c r="BD15" s="3"/>
      <c r="BE15" s="3"/>
      <c r="BF15" s="3"/>
    </row>
    <row r="16" spans="1:58" ht="29.25" customHeight="1">
      <c r="A16" s="91"/>
      <c r="B16" s="91"/>
      <c r="C16" s="91"/>
      <c r="D16" s="91"/>
      <c r="E16" s="91"/>
      <c r="F16" s="91"/>
      <c r="G16" s="91"/>
      <c r="H16" s="91"/>
      <c r="I16" s="91"/>
      <c r="J16" s="91"/>
      <c r="K16" s="91"/>
      <c r="L16" s="91"/>
      <c r="M16" s="91"/>
      <c r="N16" s="91"/>
      <c r="O16" s="91"/>
      <c r="P16" s="91"/>
      <c r="Q16" s="31" t="str">
        <f>IF($H$15="","",
IF(OR($H$15="Corrupción",$H$15="Lavado de Activos",$H$15="Financiación del Terrorismo",$H$15="Trámites, OPAs y Consultas de Acceso a la Información Pública"),'6.Valoración Control Corrupción'!$E16,'5. Valoración de Controles'!$H16))</f>
        <v/>
      </c>
      <c r="R16" s="24" t="str">
        <f>IF($H$15="","",
IF(OR($H$15="Corrupción",$H$15="Lavado de Activos",$H$15="Financiación del Terrorismo",$H$15="Trámites, OPAs y Consultas de Acceso a la Información Pública"),"No Aplica",'5. Valoración de Controles'!$I16))</f>
        <v/>
      </c>
      <c r="S16" s="24" t="str">
        <f>IF($H$15="","",
IF(OR($H$15="Corrupción",$H$15="Lavado de Activos",$H$15="Financiación del Terrorismo",$H$15="Trámites, OPAs y Consultas de Acceso a la Información Pública"),"No Aplica",'5. Valoración de Controles'!$J16))</f>
        <v/>
      </c>
      <c r="T16" s="24" t="str">
        <f>IF($H$15="","",
IF(OR($H$15="Corrupción",$H$15="Lavado de Activos",$H$15="Financiación del Terrorismo",$H$15="Trámites, OPAs y Consultas de Acceso a la Información Pública"),"No Aplica",'5. Valoración de Controles'!$K16))</f>
        <v/>
      </c>
      <c r="U16" s="24" t="str">
        <f>IF($H$15="","",
IF(OR($H$15="Corrupción",$H$15="Lavado de Activos",$H$15="Financiación del Terrorismo",$H$15="Trámites, OPAs y Consultas de Acceso a la Información Pública"),"No Aplica",'5. Valoración de Controles'!$L16))</f>
        <v/>
      </c>
      <c r="V16" s="24" t="str">
        <f>IF($H$15="","",
IF(OR($H$15="Corrupción",$H$15="Lavado de Activos",$H$15="Financiación del Terrorismo",$H$15="Trámites, OPAs y Consultas de Acceso a la Información Pública"),"No Aplica",'5. Valoración de Controles'!$M16))</f>
        <v/>
      </c>
      <c r="W16" s="24" t="str">
        <f>IF($H$15="","",
IF(OR($H$15="Corrupción",$H$15="Lavado de Activos",$H$15="Financiación del Terrorismo",$H$15="Trámites, OPAs y Consultas de Acceso a la Información Pública"),"No Aplica",'5. Valoración de Controles'!$N16))</f>
        <v/>
      </c>
      <c r="X16" s="32" t="str">
        <f>IF($H$15="","",
IF(OR($H$15="Corrupción",$H$15="Lavado de Activos",$H$15="Financiación del Terrorismo",$H$15="Trámites, OPAs y Consultas de Acceso a la Información Pública"),"No Aplica",'5. Valoración de Controles'!$O16))</f>
        <v/>
      </c>
      <c r="Y16" s="32" t="str">
        <f>IF($H$15="","",
IF(OR($H$15="Corrupción",$H$15="Lavado de Activos",$H$15="Financiación del Terrorismo",$H$15="Trámites, OPAs y Consultas de Acceso a la Información Pública"),"No Aplica",'5. Valoración de Controles'!$P16))</f>
        <v/>
      </c>
      <c r="Z16" s="32" t="str">
        <f>IF($H$15="","",
IF(OR($H$15="Corrupción",$H$15="Lavado de Activos",$H$15="Financiación del Terrorismo",$H$15="Trámites, OPAs y Consultas de Acceso a la Información Pública"),"No Aplica",'5. Valoración de Controles'!$Q16))</f>
        <v/>
      </c>
      <c r="AA16" s="25" t="str">
        <f>IF($H$15="","",
IF(OR($H$15="Corrupción",$H$15="Lavado de Activos",$H$15="Financiación del Terrorismo",$H$15="Trámites, OPAs y Consultas de Acceso a la Información Pública"),"No aplica",'5. Valoración de Controles'!$R16))</f>
        <v/>
      </c>
      <c r="AB16" s="91"/>
      <c r="AC16" s="91"/>
      <c r="AD16" s="91"/>
      <c r="AE16" s="91"/>
      <c r="AF16" s="91"/>
      <c r="AG16" s="91"/>
      <c r="AH16" s="91"/>
      <c r="AI16" s="91"/>
      <c r="AJ16" s="91"/>
      <c r="AK16" s="91"/>
      <c r="AL16" s="91"/>
      <c r="AM16" s="3"/>
      <c r="AN16" s="3"/>
      <c r="AO16" s="3"/>
      <c r="AP16" s="3"/>
      <c r="AQ16" s="3"/>
      <c r="AR16" s="3"/>
      <c r="AS16" s="3"/>
      <c r="AT16" s="3"/>
      <c r="AU16" s="3"/>
      <c r="AV16" s="3"/>
      <c r="AW16" s="3"/>
      <c r="AX16" s="3"/>
      <c r="AY16" s="3"/>
      <c r="AZ16" s="3"/>
      <c r="BA16" s="3"/>
      <c r="BB16" s="3"/>
      <c r="BC16" s="3"/>
      <c r="BD16" s="3"/>
      <c r="BE16" s="3"/>
      <c r="BF16" s="3"/>
    </row>
    <row r="17" spans="1:58" ht="29.25" customHeight="1">
      <c r="A17" s="92"/>
      <c r="B17" s="92"/>
      <c r="C17" s="92"/>
      <c r="D17" s="92"/>
      <c r="E17" s="92"/>
      <c r="F17" s="92"/>
      <c r="G17" s="92"/>
      <c r="H17" s="92"/>
      <c r="I17" s="92"/>
      <c r="J17" s="92"/>
      <c r="K17" s="92"/>
      <c r="L17" s="92"/>
      <c r="M17" s="92"/>
      <c r="N17" s="92"/>
      <c r="O17" s="92"/>
      <c r="P17" s="92"/>
      <c r="Q17" s="31" t="str">
        <f>IF($H$15="","",
IF(OR($H$15="Corrupción",$H$15="Lavado de Activos",$H$15="Financiación del Terrorismo",$H$15="Trámites, OPAs y Consultas de Acceso a la Información Pública"),'6.Valoración Control Corrupción'!$E17,'5. Valoración de Controles'!$H17))</f>
        <v/>
      </c>
      <c r="R17" s="24" t="str">
        <f>IF($H$15="","",
IF(OR($H$15="Corrupción",$H$15="Lavado de Activos",$H$15="Financiación del Terrorismo",$H$15="Trámites, OPAs y Consultas de Acceso a la Información Pública"),"No Aplica",'5. Valoración de Controles'!$I17))</f>
        <v/>
      </c>
      <c r="S17" s="24" t="str">
        <f>IF($H$15="","",
IF(OR($H$15="Corrupción",$H$15="Lavado de Activos",$H$15="Financiación del Terrorismo",$H$15="Trámites, OPAs y Consultas de Acceso a la Información Pública"),"No Aplica",'5. Valoración de Controles'!$J17))</f>
        <v/>
      </c>
      <c r="T17" s="24" t="str">
        <f>IF($H$15="","",
IF(OR($H$15="Corrupción",$H$15="Lavado de Activos",$H$15="Financiación del Terrorismo",$H$15="Trámites, OPAs y Consultas de Acceso a la Información Pública"),"No Aplica",'5. Valoración de Controles'!$K17))</f>
        <v/>
      </c>
      <c r="U17" s="24" t="str">
        <f>IF($H$15="","",
IF(OR($H$15="Corrupción",$H$15="Lavado de Activos",$H$15="Financiación del Terrorismo",$H$15="Trámites, OPAs y Consultas de Acceso a la Información Pública"),"No Aplica",'5. Valoración de Controles'!$L17))</f>
        <v/>
      </c>
      <c r="V17" s="24" t="str">
        <f>IF($H$15="","",
IF(OR($H$15="Corrupción",$H$15="Lavado de Activos",$H$15="Financiación del Terrorismo",$H$15="Trámites, OPAs y Consultas de Acceso a la Información Pública"),"No Aplica",'5. Valoración de Controles'!$M17))</f>
        <v/>
      </c>
      <c r="W17" s="24" t="str">
        <f>IF($H$15="","",
IF(OR($H$15="Corrupción",$H$15="Lavado de Activos",$H$15="Financiación del Terrorismo",$H$15="Trámites, OPAs y Consultas de Acceso a la Información Pública"),"No Aplica",'5. Valoración de Controles'!$N17))</f>
        <v/>
      </c>
      <c r="X17" s="32" t="str">
        <f>IF($H$15="","",
IF(OR($H$15="Corrupción",$H$15="Lavado de Activos",$H$15="Financiación del Terrorismo",$H$15="Trámites, OPAs y Consultas de Acceso a la Información Pública"),"No Aplica",'5. Valoración de Controles'!$O17))</f>
        <v/>
      </c>
      <c r="Y17" s="32" t="str">
        <f>IF($H$15="","",
IF(OR($H$15="Corrupción",$H$15="Lavado de Activos",$H$15="Financiación del Terrorismo",$H$15="Trámites, OPAs y Consultas de Acceso a la Información Pública"),"No Aplica",'5. Valoración de Controles'!$P17))</f>
        <v/>
      </c>
      <c r="Z17" s="32" t="str">
        <f>IF($H$15="","",
IF(OR($H$15="Corrupción",$H$15="Lavado de Activos",$H$15="Financiación del Terrorismo",$H$15="Trámites, OPAs y Consultas de Acceso a la Información Pública"),"No Aplica",'5. Valoración de Controles'!$Q17))</f>
        <v/>
      </c>
      <c r="AA17" s="25" t="str">
        <f>IF($H$15="","",
IF(OR($H$15="Corrupción",$H$15="Lavado de Activos",$H$15="Financiación del Terrorismo",$H$15="Trámites, OPAs y Consultas de Acceso a la Información Pública"),"No aplica",'5. Valoración de Controles'!$R17))</f>
        <v/>
      </c>
      <c r="AB17" s="92"/>
      <c r="AC17" s="92"/>
      <c r="AD17" s="92"/>
      <c r="AE17" s="92"/>
      <c r="AF17" s="92"/>
      <c r="AG17" s="92"/>
      <c r="AH17" s="92"/>
      <c r="AI17" s="92"/>
      <c r="AJ17" s="92"/>
      <c r="AK17" s="92"/>
      <c r="AL17" s="92"/>
      <c r="AM17" s="3"/>
      <c r="AN17" s="3"/>
      <c r="AO17" s="3"/>
      <c r="AP17" s="3"/>
      <c r="AQ17" s="3"/>
      <c r="AR17" s="3"/>
      <c r="AS17" s="3"/>
      <c r="AT17" s="3"/>
      <c r="AU17" s="3"/>
      <c r="AV17" s="3"/>
      <c r="AW17" s="3"/>
      <c r="AX17" s="3"/>
      <c r="AY17" s="3"/>
      <c r="AZ17" s="3"/>
      <c r="BA17" s="3"/>
      <c r="BB17" s="3"/>
      <c r="BC17" s="3"/>
      <c r="BD17" s="3"/>
      <c r="BE17" s="3"/>
      <c r="BF17" s="3"/>
    </row>
    <row r="18" spans="1:58" ht="29.25" customHeight="1">
      <c r="A18" s="98">
        <v>4</v>
      </c>
      <c r="B18" s="93" t="str">
        <f>'2. Identificación del Riesgo'!B18:B20</f>
        <v/>
      </c>
      <c r="C18" s="93" t="str">
        <f>IF('2. Identificación del Riesgo'!C18:C20="","",'2. Identificación del Riesgo'!C18:C20)</f>
        <v/>
      </c>
      <c r="D18" s="93" t="str">
        <f>IF('2. Identificación del Riesgo'!D18:D20="","",'2. Identificación del Riesgo'!D18:D20)</f>
        <v/>
      </c>
      <c r="E18" s="93" t="str">
        <f>IF('2. Identificación del Riesgo'!E18:E20="","",'2. Identificación del Riesgo'!E18:E20)</f>
        <v/>
      </c>
      <c r="F18" s="93" t="str">
        <f>IF('2. Identificación del Riesgo'!F18:F20="","",'2. Identificación del Riesgo'!F18:F20)</f>
        <v/>
      </c>
      <c r="G18" s="93" t="str">
        <f>IF('2. Identificación del Riesgo'!G18:G20="","",'2. Identificación del Riesgo'!G18:G20)</f>
        <v/>
      </c>
      <c r="H18" s="93" t="str">
        <f>IF('2. Identificación del Riesgo'!H18:H20="","",'2. Identificación del Riesgo'!H18:H20)</f>
        <v/>
      </c>
      <c r="I18" s="93" t="str">
        <f>IF('2. Identificación del Riesgo'!I18:I20="","",'2. Identificación del Riesgo'!I18:I20)</f>
        <v/>
      </c>
      <c r="J18" s="93" t="str">
        <f>IF('2. Identificación del Riesgo'!J18:J20="","",'2. Identificación del Riesgo'!J18:J20)</f>
        <v/>
      </c>
      <c r="K18" s="94" t="str">
        <f>'2. Identificación del Riesgo'!K18:K20</f>
        <v/>
      </c>
      <c r="L18" s="95" t="str">
        <f>'2. Identificación del Riesgo'!L18:L20</f>
        <v/>
      </c>
      <c r="M18" s="9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
      </c>
      <c r="N18" s="94" t="str">
        <f>'2. Identificación del Riesgo'!N18:N20</f>
        <v/>
      </c>
      <c r="O18" s="95" t="str">
        <f>'2. Identificación del Riesgo'!O18:O20</f>
        <v/>
      </c>
      <c r="P18" s="90" t="str">
        <f>'2. Identificación del Riesgo'!P18:P20</f>
        <v/>
      </c>
      <c r="Q18" s="31" t="str">
        <f>IF($H$18="","",
IF(OR($H$18="Corrupción",$H$18="Lavado de Activos",$H$18="Financiación del Terrorismo",$H$18="Trámites, OPAs y Consultas de Acceso a la Información Pública"),'6.Valoración Control Corrupción'!$E18,'5. Valoración de Controles'!$H18))</f>
        <v/>
      </c>
      <c r="R18" s="24" t="str">
        <f>IF($H$18="","",
IF(OR($H$18="Corrupción",$H$18="Lavado de Activos",$H$18="Financiación del Terrorismo",$H$18="Trámites, OPAs y Consultas de Acceso a la Información Pública"),"No Aplica",'5. Valoración de Controles'!$I18))</f>
        <v/>
      </c>
      <c r="S18" s="24" t="str">
        <f>IF($H$18="","",
IF(OR($H$18="Corrupción",$H$18="Lavado de Activos",$H$18="Financiación del Terrorismo",$H$18="Trámites, OPAs y Consultas de Acceso a la Información Pública"),"No Aplica",'5. Valoración de Controles'!$J18))</f>
        <v/>
      </c>
      <c r="T18" s="24" t="str">
        <f>IF($H$18="","",
IF(OR($H$18="Corrupción",$H$18="Lavado de Activos",$H$18="Financiación del Terrorismo",$H$18="Trámites, OPAs y Consultas de Acceso a la Información Pública"),"No Aplica",'5. Valoración de Controles'!$K18))</f>
        <v/>
      </c>
      <c r="U18" s="24" t="str">
        <f>IF($H$18="","",
IF(OR($H$18="Corrupción",$H$18="Lavado de Activos",$H$18="Financiación del Terrorismo",$H$18="Trámites, OPAs y Consultas de Acceso a la Información Pública"),"No Aplica",'5. Valoración de Controles'!$L18))</f>
        <v/>
      </c>
      <c r="V18" s="24" t="str">
        <f>IF($H$18="","",
IF(OR($H$18="Corrupción",$H$18="Lavado de Activos",$H$18="Financiación del Terrorismo",$H$18="Trámites, OPAs y Consultas de Acceso a la Información Pública"),"No Aplica",'5. Valoración de Controles'!$M18))</f>
        <v/>
      </c>
      <c r="W18" s="24" t="str">
        <f>IF($H$18="","",
IF(OR($H$18="Corrupción",$H$18="Lavado de Activos",$H$18="Financiación del Terrorismo",$H$18="Trámites, OPAs y Consultas de Acceso a la Información Pública"),"No Aplica",'5. Valoración de Controles'!$N18))</f>
        <v/>
      </c>
      <c r="X18" s="32" t="str">
        <f>IF($H$18="","",
IF(OR($H$18="Corrupción",$H$18="Lavado de Activos",$H$18="Financiación del Terrorismo",$H$18="Trámites, OPAs y Consultas de Acceso a la Información Pública"),"No Aplica",'5. Valoración de Controles'!$O18))</f>
        <v/>
      </c>
      <c r="Y18" s="32" t="str">
        <f>IF($H$18="","",
IF(OR($H$18="Corrupción",$H$18="Lavado de Activos",$H$18="Financiación del Terrorismo",$H$18="Trámites, OPAs y Consultas de Acceso a la Información Pública"),"No Aplica",'5. Valoración de Controles'!#REF!))</f>
        <v/>
      </c>
      <c r="Z18" s="32" t="str">
        <f>IF($H$18="","",
IF(OR($H$18="Corrupción",$H$18="Lavado de Activos",$H$18="Financiación del Terrorismo",$H$18="Trámites, OPAs y Consultas de Acceso a la Información Pública"),"No Aplica",'5. Valoración de Controles'!$Q18))</f>
        <v/>
      </c>
      <c r="AA18" s="25" t="str">
        <f>IF($H$18="","",
IF(OR($H$18="Corrupción",$H$18="Lavado de Activos",$H$18="Financiación del Terrorismo",$H$18="Trámites, OPAs y Consultas de Acceso a la Información Pública"),"No aplica",'5. Valoración de Controles'!$R18))</f>
        <v/>
      </c>
      <c r="AB18" s="94"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
      </c>
      <c r="AC18" s="122"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
      </c>
      <c r="AD18" s="94"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
      </c>
      <c r="AE18" s="122"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
      </c>
      <c r="AF18" s="90"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
      </c>
      <c r="AG18" s="96"/>
      <c r="AH18" s="113"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
      </c>
      <c r="AI18" s="112"/>
      <c r="AJ18" s="121"/>
      <c r="AK18" s="121" t="str">
        <f>IF(AI18="","","∑ Peso porcentual de cada acción definida")</f>
        <v/>
      </c>
      <c r="AL18" s="93"/>
      <c r="AM18" s="3"/>
      <c r="AN18" s="3"/>
      <c r="AO18" s="3"/>
      <c r="AP18" s="3"/>
      <c r="AQ18" s="3"/>
      <c r="AR18" s="3"/>
      <c r="AS18" s="3"/>
      <c r="AT18" s="3"/>
      <c r="AU18" s="3"/>
      <c r="AV18" s="3"/>
      <c r="AW18" s="3"/>
      <c r="AX18" s="3"/>
      <c r="AY18" s="3"/>
      <c r="AZ18" s="3"/>
      <c r="BA18" s="3"/>
      <c r="BB18" s="3"/>
      <c r="BC18" s="3"/>
      <c r="BD18" s="3"/>
      <c r="BE18" s="3"/>
      <c r="BF18" s="3"/>
    </row>
    <row r="19" spans="1:58" ht="29.25" customHeight="1">
      <c r="A19" s="91"/>
      <c r="B19" s="91"/>
      <c r="C19" s="91"/>
      <c r="D19" s="91"/>
      <c r="E19" s="91"/>
      <c r="F19" s="91"/>
      <c r="G19" s="91"/>
      <c r="H19" s="91"/>
      <c r="I19" s="91"/>
      <c r="J19" s="91"/>
      <c r="K19" s="91"/>
      <c r="L19" s="91"/>
      <c r="M19" s="91"/>
      <c r="N19" s="91"/>
      <c r="O19" s="91"/>
      <c r="P19" s="91"/>
      <c r="Q19" s="31" t="str">
        <f>IF($H$18="","",
IF(OR($H$18="Corrupción",$H$18="Lavado de Activos",$H$18="Financiación del Terrorismo",$H$18="Trámites, OPAs y Consultas de Acceso a la Información Pública"),'6.Valoración Control Corrupción'!$E19,'5. Valoración de Controles'!$H19))</f>
        <v/>
      </c>
      <c r="R19" s="24" t="str">
        <f>IF($H$18="","",
IF(OR($H$18="Corrupción",$H$18="Lavado de Activos",$H$18="Financiación del Terrorismo",$H$18="Trámites, OPAs y Consultas de Acceso a la Información Pública"),"No Aplica",'5. Valoración de Controles'!$I19))</f>
        <v/>
      </c>
      <c r="S19" s="24" t="str">
        <f>IF($H$18="","",
IF(OR($H$18="Corrupción",$H$18="Lavado de Activos",$H$18="Financiación del Terrorismo",$H$18="Trámites, OPAs y Consultas de Acceso a la Información Pública"),"No Aplica",'5. Valoración de Controles'!$J19))</f>
        <v/>
      </c>
      <c r="T19" s="24" t="str">
        <f>IF($H$18="","",
IF(OR($H$18="Corrupción",$H$18="Lavado de Activos",$H$18="Financiación del Terrorismo",$H$18="Trámites, OPAs y Consultas de Acceso a la Información Pública"),"No Aplica",'5. Valoración de Controles'!$K19))</f>
        <v/>
      </c>
      <c r="U19" s="24" t="str">
        <f>IF($H$18="","",
IF(OR($H$18="Corrupción",$H$18="Lavado de Activos",$H$18="Financiación del Terrorismo",$H$18="Trámites, OPAs y Consultas de Acceso a la Información Pública"),"No Aplica",'5. Valoración de Controles'!$L19))</f>
        <v/>
      </c>
      <c r="V19" s="24" t="str">
        <f>IF($H$18="","",
IF(OR($H$18="Corrupción",$H$18="Lavado de Activos",$H$18="Financiación del Terrorismo",$H$18="Trámites, OPAs y Consultas de Acceso a la Información Pública"),"No Aplica",'5. Valoración de Controles'!$M19))</f>
        <v/>
      </c>
      <c r="W19" s="24" t="str">
        <f>IF($H$18="","",
IF(OR($H$18="Corrupción",$H$18="Lavado de Activos",$H$18="Financiación del Terrorismo",$H$18="Trámites, OPAs y Consultas de Acceso a la Información Pública"),"No Aplica",'5. Valoración de Controles'!$N19))</f>
        <v/>
      </c>
      <c r="X19" s="32" t="str">
        <f>IF($H$18="","",
IF(OR($H$18="Corrupción",$H$18="Lavado de Activos",$H$18="Financiación del Terrorismo",$H$18="Trámites, OPAs y Consultas de Acceso a la Información Pública"),"No Aplica",'5. Valoración de Controles'!$O19))</f>
        <v/>
      </c>
      <c r="Y19" s="32" t="str">
        <f>IF($H$18="","",
IF(OR($H$18="Corrupción",$H$18="Lavado de Activos",$H$18="Financiación del Terrorismo",$H$18="Trámites, OPAs y Consultas de Acceso a la Información Pública"),"No Aplica",'5. Valoración de Controles'!$P19))</f>
        <v/>
      </c>
      <c r="Z19" s="32" t="str">
        <f>IF($H$18="","",
IF(OR($H$18="Corrupción",$H$18="Lavado de Activos",$H$18="Financiación del Terrorismo",$H$18="Trámites, OPAs y Consultas de Acceso a la Información Pública"),"No Aplica",'5. Valoración de Controles'!$Q19))</f>
        <v/>
      </c>
      <c r="AA19" s="25" t="str">
        <f>IF($H$18="","",
IF(OR($H$18="Corrupción",$H$18="Lavado de Activos",$H$18="Financiación del Terrorismo",$H$18="Trámites, OPAs y Consultas de Acceso a la Información Pública"),"No aplica",'5. Valoración de Controles'!$R19))</f>
        <v/>
      </c>
      <c r="AB19" s="91"/>
      <c r="AC19" s="91"/>
      <c r="AD19" s="91"/>
      <c r="AE19" s="91"/>
      <c r="AF19" s="91"/>
      <c r="AG19" s="91"/>
      <c r="AH19" s="91"/>
      <c r="AI19" s="91"/>
      <c r="AJ19" s="91"/>
      <c r="AK19" s="91"/>
      <c r="AL19" s="91"/>
      <c r="AM19" s="3"/>
      <c r="AN19" s="3"/>
      <c r="AO19" s="3"/>
      <c r="AP19" s="3"/>
      <c r="AQ19" s="3"/>
      <c r="AR19" s="3"/>
      <c r="AS19" s="3"/>
      <c r="AT19" s="3"/>
      <c r="AU19" s="3"/>
      <c r="AV19" s="3"/>
      <c r="AW19" s="3"/>
      <c r="AX19" s="3"/>
      <c r="AY19" s="3"/>
      <c r="AZ19" s="3"/>
      <c r="BA19" s="3"/>
      <c r="BB19" s="3"/>
      <c r="BC19" s="3"/>
      <c r="BD19" s="3"/>
      <c r="BE19" s="3"/>
      <c r="BF19" s="3"/>
    </row>
    <row r="20" spans="1:58" ht="29.25" customHeight="1">
      <c r="A20" s="92"/>
      <c r="B20" s="92"/>
      <c r="C20" s="92"/>
      <c r="D20" s="92"/>
      <c r="E20" s="92"/>
      <c r="F20" s="92"/>
      <c r="G20" s="92"/>
      <c r="H20" s="92"/>
      <c r="I20" s="92"/>
      <c r="J20" s="92"/>
      <c r="K20" s="92"/>
      <c r="L20" s="92"/>
      <c r="M20" s="92"/>
      <c r="N20" s="92"/>
      <c r="O20" s="92"/>
      <c r="P20" s="92"/>
      <c r="Q20" s="31" t="str">
        <f>IF($H$18="","",
IF(OR($H$18="Corrupción",$H$18="Lavado de Activos",$H$18="Financiación del Terrorismo",$H$18="Trámites, OPAs y Consultas de Acceso a la Información Pública"),'6.Valoración Control Corrupción'!$E20,'5. Valoración de Controles'!$H20))</f>
        <v/>
      </c>
      <c r="R20" s="24" t="str">
        <f>IF($H$18="","",
IF(OR($H$18="Corrupción",$H$18="Lavado de Activos",$H$18="Financiación del Terrorismo",$H$18="Trámites, OPAs y Consultas de Acceso a la Información Pública"),"No Aplica",'5. Valoración de Controles'!$I20))</f>
        <v/>
      </c>
      <c r="S20" s="24" t="str">
        <f>IF($H$18="","",
IF(OR($H$18="Corrupción",$H$18="Lavado de Activos",$H$18="Financiación del Terrorismo",$H$18="Trámites, OPAs y Consultas de Acceso a la Información Pública"),"No Aplica",'5. Valoración de Controles'!$J20))</f>
        <v/>
      </c>
      <c r="T20" s="24" t="str">
        <f>IF($H$18="","",
IF(OR($H$18="Corrupción",$H$18="Lavado de Activos",$H$18="Financiación del Terrorismo",$H$18="Trámites, OPAs y Consultas de Acceso a la Información Pública"),"No Aplica",'5. Valoración de Controles'!$K20))</f>
        <v/>
      </c>
      <c r="U20" s="24" t="str">
        <f>IF($H$18="","",
IF(OR($H$18="Corrupción",$H$18="Lavado de Activos",$H$18="Financiación del Terrorismo",$H$18="Trámites, OPAs y Consultas de Acceso a la Información Pública"),"No Aplica",'5. Valoración de Controles'!$L20))</f>
        <v/>
      </c>
      <c r="V20" s="24" t="str">
        <f>IF($H$18="","",
IF(OR($H$18="Corrupción",$H$18="Lavado de Activos",$H$18="Financiación del Terrorismo",$H$18="Trámites, OPAs y Consultas de Acceso a la Información Pública"),"No Aplica",'5. Valoración de Controles'!$M20))</f>
        <v/>
      </c>
      <c r="W20" s="24" t="str">
        <f>IF($H$18="","",
IF(OR($H$18="Corrupción",$H$18="Lavado de Activos",$H$18="Financiación del Terrorismo",$H$18="Trámites, OPAs y Consultas de Acceso a la Información Pública"),"No Aplica",'5. Valoración de Controles'!$N20))</f>
        <v/>
      </c>
      <c r="X20" s="32" t="str">
        <f>IF($H$18="","",
IF(OR($H$18="Corrupción",$H$18="Lavado de Activos",$H$18="Financiación del Terrorismo",$H$18="Trámites, OPAs y Consultas de Acceso a la Información Pública"),"No Aplica",'5. Valoración de Controles'!$O20))</f>
        <v/>
      </c>
      <c r="Y20" s="32" t="str">
        <f>IF($H$18="","",
IF(OR($H$18="Corrupción",$H$18="Lavado de Activos",$H$18="Financiación del Terrorismo",$H$18="Trámites, OPAs y Consultas de Acceso a la Información Pública"),"No Aplica",'5. Valoración de Controles'!$P20))</f>
        <v/>
      </c>
      <c r="Z20" s="32" t="str">
        <f>IF($H$18="","",
IF(OR($H$18="Corrupción",$H$18="Lavado de Activos",$H$18="Financiación del Terrorismo",$H$18="Trámites, OPAs y Consultas de Acceso a la Información Pública"),"No Aplica",'5. Valoración de Controles'!$Q20))</f>
        <v/>
      </c>
      <c r="AA20" s="25" t="str">
        <f>IF($H$18="","",
IF(OR($H$18="Corrupción",$H$18="Lavado de Activos",$H$18="Financiación del Terrorismo",$H$18="Trámites, OPAs y Consultas de Acceso a la Información Pública"),"No aplica",'5. Valoración de Controles'!$R20))</f>
        <v/>
      </c>
      <c r="AB20" s="92"/>
      <c r="AC20" s="92"/>
      <c r="AD20" s="92"/>
      <c r="AE20" s="92"/>
      <c r="AF20" s="92"/>
      <c r="AG20" s="92"/>
      <c r="AH20" s="92"/>
      <c r="AI20" s="92"/>
      <c r="AJ20" s="92"/>
      <c r="AK20" s="92"/>
      <c r="AL20" s="92"/>
      <c r="AM20" s="3"/>
      <c r="AN20" s="3"/>
      <c r="AO20" s="3"/>
      <c r="AP20" s="3"/>
      <c r="AQ20" s="3"/>
      <c r="AR20" s="3"/>
      <c r="AS20" s="3"/>
      <c r="AT20" s="3"/>
      <c r="AU20" s="3"/>
      <c r="AV20" s="3"/>
      <c r="AW20" s="3"/>
      <c r="AX20" s="3"/>
      <c r="AY20" s="3"/>
      <c r="AZ20" s="3"/>
      <c r="BA20" s="3"/>
      <c r="BB20" s="3"/>
      <c r="BC20" s="3"/>
      <c r="BD20" s="3"/>
      <c r="BE20" s="3"/>
      <c r="BF20" s="3"/>
    </row>
    <row r="21" spans="1:58" ht="30.75" customHeight="1">
      <c r="A21" s="98">
        <v>5</v>
      </c>
      <c r="B21" s="93" t="str">
        <f>'2. Identificación del Riesgo'!B21:B23</f>
        <v/>
      </c>
      <c r="C21" s="93" t="str">
        <f>IF('2. Identificación del Riesgo'!C21:C23="","",'2. Identificación del Riesgo'!C21:C23)</f>
        <v/>
      </c>
      <c r="D21" s="93" t="str">
        <f>IF('2. Identificación del Riesgo'!D21:D23="","",'2. Identificación del Riesgo'!D21:D23)</f>
        <v/>
      </c>
      <c r="E21" s="93" t="str">
        <f>IF('2. Identificación del Riesgo'!E21:E23="","",'2. Identificación del Riesgo'!E21:E23)</f>
        <v/>
      </c>
      <c r="F21" s="93" t="str">
        <f>IF('2. Identificación del Riesgo'!F21:F23="","",'2. Identificación del Riesgo'!F21:F23)</f>
        <v/>
      </c>
      <c r="G21" s="93" t="str">
        <f>IF('2. Identificación del Riesgo'!G21:G23="","",'2. Identificación del Riesgo'!G21:G23)</f>
        <v/>
      </c>
      <c r="H21" s="93" t="str">
        <f>IF('2. Identificación del Riesgo'!H21:H23="","",'2. Identificación del Riesgo'!H21:H23)</f>
        <v/>
      </c>
      <c r="I21" s="93" t="str">
        <f>IF('2. Identificación del Riesgo'!I21:I23="","",'2. Identificación del Riesgo'!I21:I23)</f>
        <v/>
      </c>
      <c r="J21" s="93" t="str">
        <f>IF('2. Identificación del Riesgo'!J21:J23="","",'2. Identificación del Riesgo'!J21:J23)</f>
        <v/>
      </c>
      <c r="K21" s="94" t="str">
        <f>'2. Identificación del Riesgo'!K21:K23</f>
        <v/>
      </c>
      <c r="L21" s="95" t="str">
        <f>'2. Identificación del Riesgo'!L21:L23</f>
        <v/>
      </c>
      <c r="M21" s="9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
      </c>
      <c r="N21" s="94" t="str">
        <f>'2. Identificación del Riesgo'!N21:N23</f>
        <v/>
      </c>
      <c r="O21" s="95" t="str">
        <f>'2. Identificación del Riesgo'!O21:O23</f>
        <v/>
      </c>
      <c r="P21" s="90" t="str">
        <f>'2. Identificación del Riesgo'!P21:P23</f>
        <v/>
      </c>
      <c r="Q21" s="31" t="str">
        <f>IF($H$21="","",
IF(OR($H$21="Corrupción",$H$21="Lavado de Activos",$H$21="Financiación del Terrorismo",$H$21="Trámites, OPAs y Consultas de Acceso a la Información Pública"),'6.Valoración Control Corrupción'!$E21,'5. Valoración de Controles'!$H21))</f>
        <v/>
      </c>
      <c r="R21" s="24" t="str">
        <f>IF($H$21="","",
IF(OR($H$21="Corrupción",$H$21="Lavado de Activos",$H$21="Financiación del Terrorismo",$H$21="Trámites, OPAs y Consultas de Acceso a la Información Pública"),"No Aplica",'5. Valoración de Controles'!$I21))</f>
        <v/>
      </c>
      <c r="S21" s="24" t="str">
        <f>IF($H$21="","",
IF(OR($H$21="Corrupción",$H$21="Lavado de Activos",$H$21="Financiación del Terrorismo",$H$21="Trámites, OPAs y Consultas de Acceso a la Información Pública"),"No Aplica",'5. Valoración de Controles'!$J21))</f>
        <v/>
      </c>
      <c r="T21" s="24" t="str">
        <f>IF($H$21="","",
IF(OR($H$21="Corrupción",$H$21="Lavado de Activos",$H$21="Financiación del Terrorismo",$H$21="Trámites, OPAs y Consultas de Acceso a la Información Pública"),"No Aplica",'5. Valoración de Controles'!$K21))</f>
        <v/>
      </c>
      <c r="U21" s="24" t="str">
        <f>IF($H$21="","",
IF(OR($H$21="Corrupción",$H$21="Lavado de Activos",$H$21="Financiación del Terrorismo",$H$21="Trámites, OPAs y Consultas de Acceso a la Información Pública"),"No Aplica",'5. Valoración de Controles'!$L21))</f>
        <v/>
      </c>
      <c r="V21" s="24" t="str">
        <f>IF($H$21="","",
IF(OR($H$21="Corrupción",$H$21="Lavado de Activos",$H$21="Financiación del Terrorismo",$H$21="Trámites, OPAs y Consultas de Acceso a la Información Pública"),"No Aplica",'5. Valoración de Controles'!$M21))</f>
        <v/>
      </c>
      <c r="W21" s="24" t="str">
        <f>IF($H$21="","",
IF(OR($H$21="Corrupción",$H$21="Lavado de Activos",$H$21="Financiación del Terrorismo",$H$21="Trámites, OPAs y Consultas de Acceso a la Información Pública"),"No Aplica",'5. Valoración de Controles'!$N21))</f>
        <v/>
      </c>
      <c r="X21" s="32" t="str">
        <f>IF($H$21="","",
IF(OR($H$21="Corrupción",$H$21="Lavado de Activos",$H$21="Financiación del Terrorismo",$H$21="Trámites, OPAs y Consultas de Acceso a la Información Pública"),"No Aplica",'5. Valoración de Controles'!$O21))</f>
        <v/>
      </c>
      <c r="Y21" s="32" t="str">
        <f>IF($H$21="","",
IF(OR($H$21="Corrupción",$H$21="Lavado de Activos",$H$21="Financiación del Terrorismo",$H$21="Trámites, OPAs y Consultas de Acceso a la Información Pública"),"No Aplica",'5. Valoración de Controles'!$P21))</f>
        <v/>
      </c>
      <c r="Z21" s="32" t="str">
        <f>IF($H$21="","",
IF(OR($H$21="Corrupción",$H$21="Lavado de Activos",$H$21="Financiación del Terrorismo",$H$21="Trámites, OPAs y Consultas de Acceso a la Información Pública"),"No Aplica",'5. Valoración de Controles'!$Q21))</f>
        <v/>
      </c>
      <c r="AA21" s="25" t="str">
        <f>IF($H$21="","",
IF(OR($H$21="Corrupción",$H$21="Lavado de Activos",$H$21="Financiación del Terrorismo",$H$21="Trámites, OPAs y Consultas de Acceso a la Información Pública"),"No aplica",'5. Valoración de Controles'!$R21))</f>
        <v/>
      </c>
      <c r="AB21" s="94"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
      </c>
      <c r="AC21" s="122"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
      </c>
      <c r="AD21" s="94"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
      </c>
      <c r="AE21" s="122"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
      </c>
      <c r="AF21" s="90"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
      </c>
      <c r="AG21" s="96"/>
      <c r="AH21" s="113"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
      </c>
      <c r="AI21" s="112"/>
      <c r="AJ21" s="121"/>
      <c r="AK21" s="121" t="str">
        <f>IF(AI21="","","∑ Peso porcentual de cada acción definida")</f>
        <v/>
      </c>
      <c r="AL21" s="93"/>
      <c r="AM21" s="3"/>
      <c r="AN21" s="3"/>
      <c r="AO21" s="3"/>
      <c r="AP21" s="3"/>
      <c r="AQ21" s="3"/>
      <c r="AR21" s="3"/>
      <c r="AS21" s="3"/>
      <c r="AT21" s="3"/>
      <c r="AU21" s="3"/>
      <c r="AV21" s="3"/>
      <c r="AW21" s="3"/>
      <c r="AX21" s="3"/>
      <c r="AY21" s="3"/>
      <c r="AZ21" s="3"/>
      <c r="BA21" s="3"/>
      <c r="BB21" s="3"/>
      <c r="BC21" s="3"/>
      <c r="BD21" s="3"/>
      <c r="BE21" s="3"/>
      <c r="BF21" s="3"/>
    </row>
    <row r="22" spans="1:58" ht="30.75" customHeight="1">
      <c r="A22" s="91"/>
      <c r="B22" s="91"/>
      <c r="C22" s="91"/>
      <c r="D22" s="91"/>
      <c r="E22" s="91"/>
      <c r="F22" s="91"/>
      <c r="G22" s="91"/>
      <c r="H22" s="91"/>
      <c r="I22" s="91"/>
      <c r="J22" s="91"/>
      <c r="K22" s="91"/>
      <c r="L22" s="91"/>
      <c r="M22" s="91"/>
      <c r="N22" s="91"/>
      <c r="O22" s="91"/>
      <c r="P22" s="91"/>
      <c r="Q22" s="31" t="str">
        <f>IF($H$21="","",
IF(OR($H$21="Corrupción",$H$21="Lavado de Activos",$H$21="Financiación del Terrorismo",$H$21="Trámites, OPAs y Consultas de Acceso a la Información Pública"),'6.Valoración Control Corrupción'!$E22,'5. Valoración de Controles'!$H22))</f>
        <v/>
      </c>
      <c r="R22" s="24" t="str">
        <f>IF($H$21="","",
IF(OR($H$21="Corrupción",$H$21="Lavado de Activos",$H$21="Financiación del Terrorismo",$H$21="Trámites, OPAs y Consultas de Acceso a la Información Pública"),"No Aplica",'5. Valoración de Controles'!$I22))</f>
        <v/>
      </c>
      <c r="S22" s="24" t="str">
        <f>IF($H$21="","",
IF(OR($H$21="Corrupción",$H$21="Lavado de Activos",$H$21="Financiación del Terrorismo",$H$21="Trámites, OPAs y Consultas de Acceso a la Información Pública"),"No Aplica",'5. Valoración de Controles'!$J22))</f>
        <v/>
      </c>
      <c r="T22" s="24" t="str">
        <f>IF($H$21="","",
IF(OR($H$21="Corrupción",$H$21="Lavado de Activos",$H$21="Financiación del Terrorismo",$H$21="Trámites, OPAs y Consultas de Acceso a la Información Pública"),"No Aplica",'5. Valoración de Controles'!$K22))</f>
        <v/>
      </c>
      <c r="U22" s="24" t="str">
        <f>IF($H$21="","",
IF(OR($H$21="Corrupción",$H$21="Lavado de Activos",$H$21="Financiación del Terrorismo",$H$21="Trámites, OPAs y Consultas de Acceso a la Información Pública"),"No Aplica",'5. Valoración de Controles'!$L22))</f>
        <v/>
      </c>
      <c r="V22" s="24" t="str">
        <f>IF($H$21="","",
IF(OR($H$21="Corrupción",$H$21="Lavado de Activos",$H$21="Financiación del Terrorismo",$H$21="Trámites, OPAs y Consultas de Acceso a la Información Pública"),"No Aplica",'5. Valoración de Controles'!$M22))</f>
        <v/>
      </c>
      <c r="W22" s="24" t="str">
        <f>IF($H$21="","",
IF(OR($H$21="Corrupción",$H$21="Lavado de Activos",$H$21="Financiación del Terrorismo",$H$21="Trámites, OPAs y Consultas de Acceso a la Información Pública"),"No Aplica",'5. Valoración de Controles'!$N22))</f>
        <v/>
      </c>
      <c r="X22" s="32" t="str">
        <f>IF($H$21="","",
IF(OR($H$21="Corrupción",$H$21="Lavado de Activos",$H$21="Financiación del Terrorismo",$H$21="Trámites, OPAs y Consultas de Acceso a la Información Pública"),"No Aplica",'5. Valoración de Controles'!$O22))</f>
        <v/>
      </c>
      <c r="Y22" s="32" t="str">
        <f>IF($H$21="","",
IF(OR($H$21="Corrupción",$H$21="Lavado de Activos",$H$21="Financiación del Terrorismo",$H$21="Trámites, OPAs y Consultas de Acceso a la Información Pública"),"No Aplica",'5. Valoración de Controles'!$P22))</f>
        <v/>
      </c>
      <c r="Z22" s="32" t="str">
        <f>IF($H$21="","",
IF(OR($H$21="Corrupción",$H$21="Lavado de Activos",$H$21="Financiación del Terrorismo",$H$21="Trámites, OPAs y Consultas de Acceso a la Información Pública"),"No Aplica",'5. Valoración de Controles'!$Q22))</f>
        <v/>
      </c>
      <c r="AA22" s="25" t="str">
        <f>IF($H$21="","",
IF(OR($H$21="Corrupción",$H$21="Lavado de Activos",$H$21="Financiación del Terrorismo",$H$21="Trámites, OPAs y Consultas de Acceso a la Información Pública"),"No aplica",'5. Valoración de Controles'!$R22))</f>
        <v/>
      </c>
      <c r="AB22" s="91"/>
      <c r="AC22" s="91"/>
      <c r="AD22" s="91"/>
      <c r="AE22" s="91"/>
      <c r="AF22" s="91"/>
      <c r="AG22" s="91"/>
      <c r="AH22" s="91"/>
      <c r="AI22" s="91"/>
      <c r="AJ22" s="91"/>
      <c r="AK22" s="91"/>
      <c r="AL22" s="91"/>
      <c r="AM22" s="3"/>
      <c r="AN22" s="3"/>
      <c r="AO22" s="3"/>
      <c r="AP22" s="3"/>
      <c r="AQ22" s="3"/>
      <c r="AR22" s="3"/>
      <c r="AS22" s="3"/>
      <c r="AT22" s="3"/>
      <c r="AU22" s="3"/>
      <c r="AV22" s="3"/>
      <c r="AW22" s="3"/>
      <c r="AX22" s="3"/>
      <c r="AY22" s="3"/>
      <c r="AZ22" s="3"/>
      <c r="BA22" s="3"/>
      <c r="BB22" s="3"/>
      <c r="BC22" s="3"/>
      <c r="BD22" s="3"/>
      <c r="BE22" s="3"/>
      <c r="BF22" s="3"/>
    </row>
    <row r="23" spans="1:58" ht="30.75" customHeight="1">
      <c r="A23" s="92"/>
      <c r="B23" s="92"/>
      <c r="C23" s="92"/>
      <c r="D23" s="92"/>
      <c r="E23" s="92"/>
      <c r="F23" s="92"/>
      <c r="G23" s="92"/>
      <c r="H23" s="92"/>
      <c r="I23" s="92"/>
      <c r="J23" s="92"/>
      <c r="K23" s="92"/>
      <c r="L23" s="92"/>
      <c r="M23" s="92"/>
      <c r="N23" s="92"/>
      <c r="O23" s="92"/>
      <c r="P23" s="92"/>
      <c r="Q23" s="31" t="str">
        <f>IF($H$21="","",
IF(OR($H$21="Corrupción",$H$21="Lavado de Activos",$H$21="Financiación del Terrorismo",$H$21="Trámites, OPAs y Consultas de Acceso a la Información Pública"),'6.Valoración Control Corrupción'!$E23,'5. Valoración de Controles'!$H23))</f>
        <v/>
      </c>
      <c r="R23" s="24" t="str">
        <f>IF($H$21="","",
IF(OR($H$21="Corrupción",$H$21="Lavado de Activos",$H$21="Financiación del Terrorismo",$H$21="Trámites, OPAs y Consultas de Acceso a la Información Pública"),"No Aplica",'5. Valoración de Controles'!$I23))</f>
        <v/>
      </c>
      <c r="S23" s="24" t="str">
        <f>IF($H$21="","",
IF(OR($H$21="Corrupción",$H$21="Lavado de Activos",$H$21="Financiación del Terrorismo",$H$21="Trámites, OPAs y Consultas de Acceso a la Información Pública"),"No Aplica",'5. Valoración de Controles'!$J23))</f>
        <v/>
      </c>
      <c r="T23" s="24" t="str">
        <f>IF($H$21="","",
IF(OR($H$21="Corrupción",$H$21="Lavado de Activos",$H$21="Financiación del Terrorismo",$H$21="Trámites, OPAs y Consultas de Acceso a la Información Pública"),"No Aplica",'5. Valoración de Controles'!$K23))</f>
        <v/>
      </c>
      <c r="U23" s="24" t="str">
        <f>IF($H$21="","",
IF(OR($H$21="Corrupción",$H$21="Lavado de Activos",$H$21="Financiación del Terrorismo",$H$21="Trámites, OPAs y Consultas de Acceso a la Información Pública"),"No Aplica",'5. Valoración de Controles'!$L23))</f>
        <v/>
      </c>
      <c r="V23" s="24" t="str">
        <f>IF($H$21="","",
IF(OR($H$21="Corrupción",$H$21="Lavado de Activos",$H$21="Financiación del Terrorismo",$H$21="Trámites, OPAs y Consultas de Acceso a la Información Pública"),"No Aplica",'5. Valoración de Controles'!$M23))</f>
        <v/>
      </c>
      <c r="W23" s="24" t="str">
        <f>IF($H$21="","",
IF(OR($H$21="Corrupción",$H$21="Lavado de Activos",$H$21="Financiación del Terrorismo",$H$21="Trámites, OPAs y Consultas de Acceso a la Información Pública"),"No Aplica",'5. Valoración de Controles'!$N23))</f>
        <v/>
      </c>
      <c r="X23" s="32" t="str">
        <f>IF($H$21="","",
IF(OR($H$21="Corrupción",$H$21="Lavado de Activos",$H$21="Financiación del Terrorismo",$H$21="Trámites, OPAs y Consultas de Acceso a la Información Pública"),"No Aplica",'5. Valoración de Controles'!$O23))</f>
        <v/>
      </c>
      <c r="Y23" s="32" t="str">
        <f>IF($H$21="","",
IF(OR($H$21="Corrupción",$H$21="Lavado de Activos",$H$21="Financiación del Terrorismo",$H$21="Trámites, OPAs y Consultas de Acceso a la Información Pública"),"No Aplica",'5. Valoración de Controles'!$P23))</f>
        <v/>
      </c>
      <c r="Z23" s="32" t="str">
        <f>IF($H$21="","",
IF(OR($H$21="Corrupción",$H$21="Lavado de Activos",$H$21="Financiación del Terrorismo",$H$21="Trámites, OPAs y Consultas de Acceso a la Información Pública"),"No Aplica",'5. Valoración de Controles'!$Q23))</f>
        <v/>
      </c>
      <c r="AA23" s="25" t="str">
        <f>IF($H$21="","",
IF(OR($H$21="Corrupción",$H$21="Lavado de Activos",$H$21="Financiación del Terrorismo",$H$21="Trámites, OPAs y Consultas de Acceso a la Información Pública"),"No aplica",'5. Valoración de Controles'!$R23))</f>
        <v/>
      </c>
      <c r="AB23" s="92"/>
      <c r="AC23" s="92"/>
      <c r="AD23" s="92"/>
      <c r="AE23" s="92"/>
      <c r="AF23" s="92"/>
      <c r="AG23" s="92"/>
      <c r="AH23" s="92"/>
      <c r="AI23" s="92"/>
      <c r="AJ23" s="92"/>
      <c r="AK23" s="92"/>
      <c r="AL23" s="92"/>
      <c r="AM23" s="3"/>
      <c r="AN23" s="3"/>
      <c r="AO23" s="3"/>
      <c r="AP23" s="3"/>
      <c r="AQ23" s="3"/>
      <c r="AR23" s="3"/>
      <c r="AS23" s="3"/>
      <c r="AT23" s="3"/>
      <c r="AU23" s="3"/>
      <c r="AV23" s="3"/>
      <c r="AW23" s="3"/>
      <c r="AX23" s="3"/>
      <c r="AY23" s="3"/>
      <c r="AZ23" s="3"/>
      <c r="BA23" s="3"/>
      <c r="BB23" s="3"/>
      <c r="BC23" s="3"/>
      <c r="BD23" s="3"/>
      <c r="BE23" s="3"/>
      <c r="BF23" s="3"/>
    </row>
    <row r="24" spans="1:58" ht="30.75" customHeight="1">
      <c r="A24" s="98">
        <v>6</v>
      </c>
      <c r="B24" s="93" t="str">
        <f>'2. Identificación del Riesgo'!B24:B26</f>
        <v/>
      </c>
      <c r="C24" s="93" t="str">
        <f>IF('2. Identificación del Riesgo'!C24:C26="","",'2. Identificación del Riesgo'!C24:C26)</f>
        <v/>
      </c>
      <c r="D24" s="93" t="str">
        <f>IF('2. Identificación del Riesgo'!D24:D26="","",'2. Identificación del Riesgo'!D24:D26)</f>
        <v/>
      </c>
      <c r="E24" s="93" t="str">
        <f>IF('2. Identificación del Riesgo'!E24:E26="","",'2. Identificación del Riesgo'!E24:E26)</f>
        <v/>
      </c>
      <c r="F24" s="93" t="str">
        <f>IF('2. Identificación del Riesgo'!F24:F26="","",'2. Identificación del Riesgo'!F24:F26)</f>
        <v/>
      </c>
      <c r="G24" s="93" t="str">
        <f>IF('2. Identificación del Riesgo'!G24:G26="","",'2. Identificación del Riesgo'!G24:G26)</f>
        <v/>
      </c>
      <c r="H24" s="93" t="str">
        <f>IF('2. Identificación del Riesgo'!H24:H26="","",'2. Identificación del Riesgo'!H24:H26)</f>
        <v/>
      </c>
      <c r="I24" s="93" t="str">
        <f>IF('2. Identificación del Riesgo'!I24:I26="","",'2. Identificación del Riesgo'!I24:I26)</f>
        <v/>
      </c>
      <c r="J24" s="93" t="str">
        <f>IF('2. Identificación del Riesgo'!J24:J26="","",'2. Identificación del Riesgo'!J24:J26)</f>
        <v/>
      </c>
      <c r="K24" s="94" t="str">
        <f>'2. Identificación del Riesgo'!K24:K26</f>
        <v/>
      </c>
      <c r="L24" s="95" t="str">
        <f>'2. Identificación del Riesgo'!L24:L26</f>
        <v/>
      </c>
      <c r="M24" s="9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
      </c>
      <c r="N24" s="94" t="str">
        <f>'2. Identificación del Riesgo'!N24:N26</f>
        <v/>
      </c>
      <c r="O24" s="95" t="str">
        <f>'2. Identificación del Riesgo'!O24:O26</f>
        <v/>
      </c>
      <c r="P24" s="90" t="str">
        <f>'2. Identificación del Riesgo'!P24:P26</f>
        <v/>
      </c>
      <c r="Q24" s="31" t="str">
        <f>IF($H$24="","",
IF(OR($H$24="Corrupción",$H$24="Lavado de Activos",$H$24="Financiación del Terrorismo",$H$24="Trámites, OPAs y Consultas de Acceso a la Información Pública"),'6.Valoración Control Corrupción'!$E24,'5. Valoración de Controles'!$H24))</f>
        <v/>
      </c>
      <c r="R24" s="24" t="str">
        <f>IF($H$24="","",
IF(OR($H$24="Corrupción",$H$24="Lavado de Activos",$H$24="Financiación del Terrorismo",$H$24="Trámites, OPAs y Consultas de Acceso a la Información Pública"),"No Aplica",'5. Valoración de Controles'!$I24))</f>
        <v/>
      </c>
      <c r="S24" s="24" t="str">
        <f>IF($H$24="","",
IF(OR($H$24="Corrupción",$H$24="Lavado de Activos",$H$24="Financiación del Terrorismo",$H$24="Trámites, OPAs y Consultas de Acceso a la Información Pública"),"No Aplica",'5. Valoración de Controles'!$J24))</f>
        <v/>
      </c>
      <c r="T24" s="24" t="str">
        <f>IF($H$24="","",
IF(OR($H$24="Corrupción",$H$24="Lavado de Activos",$H$24="Financiación del Terrorismo",$H$24="Trámites, OPAs y Consultas de Acceso a la Información Pública"),"No Aplica",'5. Valoración de Controles'!$K24))</f>
        <v/>
      </c>
      <c r="U24" s="24" t="str">
        <f>IF($H$24="","",
IF(OR($H$24="Corrupción",$H$24="Lavado de Activos",$H$24="Financiación del Terrorismo",$H$24="Trámites, OPAs y Consultas de Acceso a la Información Pública"),"No Aplica",'5. Valoración de Controles'!$L24))</f>
        <v/>
      </c>
      <c r="V24" s="24" t="str">
        <f>IF($H$24="","",
IF(OR($H$24="Corrupción",$H$24="Lavado de Activos",$H$24="Financiación del Terrorismo",$H$24="Trámites, OPAs y Consultas de Acceso a la Información Pública"),"No Aplica",'5. Valoración de Controles'!$M24))</f>
        <v/>
      </c>
      <c r="W24" s="24" t="str">
        <f>IF($H$24="","",
IF(OR($H$24="Corrupción",$H$24="Lavado de Activos",$H$24="Financiación del Terrorismo",$H$24="Trámites, OPAs y Consultas de Acceso a la Información Pública"),"No Aplica",'5. Valoración de Controles'!$N24))</f>
        <v/>
      </c>
      <c r="X24" s="32" t="str">
        <f>IF($H$24="","",
IF(OR($H$24="Corrupción",$H$24="Lavado de Activos",$H$24="Financiación del Terrorismo",$H$24="Trámites, OPAs y Consultas de Acceso a la Información Pública"),"No Aplica",'5. Valoración de Controles'!$O24))</f>
        <v/>
      </c>
      <c r="Y24" s="32" t="str">
        <f>IF($H$24="","",
IF(OR($H$24="Corrupción",$H$24="Lavado de Activos",$H$24="Financiación del Terrorismo",$H$24="Trámites, OPAs y Consultas de Acceso a la Información Pública"),"No Aplica",'5. Valoración de Controles'!$P24))</f>
        <v/>
      </c>
      <c r="Z24" s="32" t="str">
        <f>IF($H$24="","",
IF(OR($H$24="Corrupción",$H$24="Lavado de Activos",$H$24="Financiación del Terrorismo",$H$24="Trámites, OPAs y Consultas de Acceso a la Información Pública"),"No Aplica",'5. Valoración de Controles'!$Q24))</f>
        <v/>
      </c>
      <c r="AA24" s="25" t="str">
        <f>IF($H$24="","",
IF(OR($H$24="Corrupción",$H$24="Lavado de Activos",$H$24="Financiación del Terrorismo",$H$24="Trámites, OPAs y Consultas de Acceso a la Información Pública"),"No aplica",'5. Valoración de Controles'!$R24))</f>
        <v/>
      </c>
      <c r="AB24" s="94"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
      </c>
      <c r="AC24" s="122" t="str">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
      </c>
      <c r="AD24" s="94"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
      </c>
      <c r="AE24" s="122" t="str">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
      </c>
      <c r="AF24" s="90"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
      </c>
      <c r="AG24" s="96"/>
      <c r="AH24" s="113"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
      </c>
      <c r="AI24" s="112"/>
      <c r="AJ24" s="121"/>
      <c r="AK24" s="121" t="str">
        <f>IF(AI24="","","∑ Peso porcentual de cada acción definida")</f>
        <v/>
      </c>
      <c r="AL24" s="93"/>
      <c r="AM24" s="3"/>
      <c r="AN24" s="3"/>
      <c r="AO24" s="3"/>
      <c r="AP24" s="3"/>
      <c r="AQ24" s="3"/>
      <c r="AR24" s="3"/>
      <c r="AS24" s="3"/>
      <c r="AT24" s="3"/>
      <c r="AU24" s="3"/>
      <c r="AV24" s="3"/>
      <c r="AW24" s="3"/>
      <c r="AX24" s="3"/>
      <c r="AY24" s="3"/>
      <c r="AZ24" s="3"/>
      <c r="BA24" s="3"/>
      <c r="BB24" s="3"/>
      <c r="BC24" s="3"/>
      <c r="BD24" s="3"/>
      <c r="BE24" s="3"/>
      <c r="BF24" s="3"/>
    </row>
    <row r="25" spans="1:58" ht="30.75" customHeight="1">
      <c r="A25" s="91"/>
      <c r="B25" s="91"/>
      <c r="C25" s="91"/>
      <c r="D25" s="91"/>
      <c r="E25" s="91"/>
      <c r="F25" s="91"/>
      <c r="G25" s="91"/>
      <c r="H25" s="91"/>
      <c r="I25" s="91"/>
      <c r="J25" s="91"/>
      <c r="K25" s="91"/>
      <c r="L25" s="91"/>
      <c r="M25" s="91"/>
      <c r="N25" s="91"/>
      <c r="O25" s="91"/>
      <c r="P25" s="91"/>
      <c r="Q25" s="31" t="str">
        <f>IF($H$24="","",
IF(OR($H$24="Corrupción",$H$24="Lavado de Activos",$H$24="Financiación del Terrorismo",$H$24="Trámites, OPAs y Consultas de Acceso a la Información Pública"),'6.Valoración Control Corrupción'!$E25,'5. Valoración de Controles'!$H25))</f>
        <v/>
      </c>
      <c r="R25" s="24" t="str">
        <f>IF($H$24="","",
IF(OR($H$24="Corrupción",$H$24="Lavado de Activos",$H$24="Financiación del Terrorismo",$H$24="Trámites, OPAs y Consultas de Acceso a la Información Pública"),"No Aplica",'5. Valoración de Controles'!$I25))</f>
        <v/>
      </c>
      <c r="S25" s="24" t="str">
        <f>IF($H$24="","",
IF(OR($H$24="Corrupción",$H$24="Lavado de Activos",$H$24="Financiación del Terrorismo",$H$24="Trámites, OPAs y Consultas de Acceso a la Información Pública"),"No Aplica",'5. Valoración de Controles'!$J25))</f>
        <v/>
      </c>
      <c r="T25" s="24" t="str">
        <f>IF($H$24="","",
IF(OR($H$24="Corrupción",$H$24="Lavado de Activos",$H$24="Financiación del Terrorismo",$H$24="Trámites, OPAs y Consultas de Acceso a la Información Pública"),"No Aplica",'5. Valoración de Controles'!$K25))</f>
        <v/>
      </c>
      <c r="U25" s="24" t="str">
        <f>IF($H$24="","",
IF(OR($H$24="Corrupción",$H$24="Lavado de Activos",$H$24="Financiación del Terrorismo",$H$24="Trámites, OPAs y Consultas de Acceso a la Información Pública"),"No Aplica",'5. Valoración de Controles'!$L25))</f>
        <v/>
      </c>
      <c r="V25" s="24" t="str">
        <f>IF($H$24="","",
IF(OR($H$24="Corrupción",$H$24="Lavado de Activos",$H$24="Financiación del Terrorismo",$H$24="Trámites, OPAs y Consultas de Acceso a la Información Pública"),"No Aplica",'5. Valoración de Controles'!$M25))</f>
        <v/>
      </c>
      <c r="W25" s="24" t="str">
        <f>IF($H$24="","",
IF(OR($H$24="Corrupción",$H$24="Lavado de Activos",$H$24="Financiación del Terrorismo",$H$24="Trámites, OPAs y Consultas de Acceso a la Información Pública"),"No Aplica",'5. Valoración de Controles'!$N25))</f>
        <v/>
      </c>
      <c r="X25" s="32" t="str">
        <f>IF($H$24="","",
IF(OR($H$24="Corrupción",$H$24="Lavado de Activos",$H$24="Financiación del Terrorismo",$H$24="Trámites, OPAs y Consultas de Acceso a la Información Pública"),"No Aplica",'5. Valoración de Controles'!$O25))</f>
        <v/>
      </c>
      <c r="Y25" s="32" t="str">
        <f>IF($H$24="","",
IF(OR($H$24="Corrupción",$H$24="Lavado de Activos",$H$24="Financiación del Terrorismo",$H$24="Trámites, OPAs y Consultas de Acceso a la Información Pública"),"No Aplica",'5. Valoración de Controles'!$P25))</f>
        <v/>
      </c>
      <c r="Z25" s="32" t="str">
        <f>IF($H$24="","",
IF(OR($H$24="Corrupción",$H$24="Lavado de Activos",$H$24="Financiación del Terrorismo",$H$24="Trámites, OPAs y Consultas de Acceso a la Información Pública"),"No Aplica",'5. Valoración de Controles'!$Q25))</f>
        <v/>
      </c>
      <c r="AA25" s="25" t="str">
        <f>IF($H$24="","",
IF(OR($H$24="Corrupción",$H$24="Lavado de Activos",$H$24="Financiación del Terrorismo",$H$24="Trámites, OPAs y Consultas de Acceso a la Información Pública"),"No aplica",'5. Valoración de Controles'!$R25))</f>
        <v/>
      </c>
      <c r="AB25" s="91"/>
      <c r="AC25" s="91"/>
      <c r="AD25" s="91"/>
      <c r="AE25" s="91"/>
      <c r="AF25" s="91"/>
      <c r="AG25" s="91"/>
      <c r="AH25" s="91"/>
      <c r="AI25" s="91"/>
      <c r="AJ25" s="91"/>
      <c r="AK25" s="91"/>
      <c r="AL25" s="91"/>
      <c r="AM25" s="3"/>
      <c r="AN25" s="3"/>
      <c r="AO25" s="3"/>
      <c r="AP25" s="3"/>
      <c r="AQ25" s="3"/>
      <c r="AR25" s="3"/>
      <c r="AS25" s="3"/>
      <c r="AT25" s="3"/>
      <c r="AU25" s="3"/>
      <c r="AV25" s="3"/>
      <c r="AW25" s="3"/>
      <c r="AX25" s="3"/>
      <c r="AY25" s="3"/>
      <c r="AZ25" s="3"/>
      <c r="BA25" s="3"/>
      <c r="BB25" s="3"/>
      <c r="BC25" s="3"/>
      <c r="BD25" s="3"/>
      <c r="BE25" s="3"/>
      <c r="BF25" s="3"/>
    </row>
    <row r="26" spans="1:58" ht="30.75" customHeight="1">
      <c r="A26" s="92"/>
      <c r="B26" s="92"/>
      <c r="C26" s="92"/>
      <c r="D26" s="92"/>
      <c r="E26" s="92"/>
      <c r="F26" s="92"/>
      <c r="G26" s="92"/>
      <c r="H26" s="92"/>
      <c r="I26" s="92"/>
      <c r="J26" s="92"/>
      <c r="K26" s="92"/>
      <c r="L26" s="92"/>
      <c r="M26" s="92"/>
      <c r="N26" s="92"/>
      <c r="O26" s="92"/>
      <c r="P26" s="92"/>
      <c r="Q26" s="31" t="str">
        <f>IF($H$24="","",
IF(OR($H$24="Corrupción",$H$24="Lavado de Activos",$H$24="Financiación del Terrorismo",$H$24="Trámites, OPAs y Consultas de Acceso a la Información Pública"),'6.Valoración Control Corrupción'!$E26,'5. Valoración de Controles'!$H26))</f>
        <v/>
      </c>
      <c r="R26" s="24" t="str">
        <f>IF($H$24="","",
IF(OR($H$24="Corrupción",$H$24="Lavado de Activos",$H$24="Financiación del Terrorismo",$H$24="Trámites, OPAs y Consultas de Acceso a la Información Pública"),"No Aplica",'5. Valoración de Controles'!$I26))</f>
        <v/>
      </c>
      <c r="S26" s="24" t="str">
        <f>IF($H$24="","",
IF(OR($H$24="Corrupción",$H$24="Lavado de Activos",$H$24="Financiación del Terrorismo",$H$24="Trámites, OPAs y Consultas de Acceso a la Información Pública"),"No Aplica",'5. Valoración de Controles'!$J26))</f>
        <v/>
      </c>
      <c r="T26" s="24" t="str">
        <f>IF($H$24="","",
IF(OR($H$24="Corrupción",$H$24="Lavado de Activos",$H$24="Financiación del Terrorismo",$H$24="Trámites, OPAs y Consultas de Acceso a la Información Pública"),"No Aplica",'5. Valoración de Controles'!$K26))</f>
        <v/>
      </c>
      <c r="U26" s="24" t="str">
        <f>IF($H$24="","",
IF(OR($H$24="Corrupción",$H$24="Lavado de Activos",$H$24="Financiación del Terrorismo",$H$24="Trámites, OPAs y Consultas de Acceso a la Información Pública"),"No Aplica",'5. Valoración de Controles'!$L26))</f>
        <v/>
      </c>
      <c r="V26" s="24" t="str">
        <f>IF($H$24="","",
IF(OR($H$24="Corrupción",$H$24="Lavado de Activos",$H$24="Financiación del Terrorismo",$H$24="Trámites, OPAs y Consultas de Acceso a la Información Pública"),"No Aplica",'5. Valoración de Controles'!$M26))</f>
        <v/>
      </c>
      <c r="W26" s="24" t="str">
        <f>IF($H$24="","",
IF(OR($H$24="Corrupción",$H$24="Lavado de Activos",$H$24="Financiación del Terrorismo",$H$24="Trámites, OPAs y Consultas de Acceso a la Información Pública"),"No Aplica",'5. Valoración de Controles'!$N26))</f>
        <v/>
      </c>
      <c r="X26" s="32" t="str">
        <f>IF($H$24="","",
IF(OR($H$24="Corrupción",$H$24="Lavado de Activos",$H$24="Financiación del Terrorismo",$H$24="Trámites, OPAs y Consultas de Acceso a la Información Pública"),"No Aplica",'5. Valoración de Controles'!$O26))</f>
        <v/>
      </c>
      <c r="Y26" s="32" t="str">
        <f>IF($H$24="","",
IF(OR($H$24="Corrupción",$H$24="Lavado de Activos",$H$24="Financiación del Terrorismo",$H$24="Trámites, OPAs y Consultas de Acceso a la Información Pública"),"No Aplica",'5. Valoración de Controles'!$P26))</f>
        <v/>
      </c>
      <c r="Z26" s="32" t="str">
        <f>IF($H$24="","",
IF(OR($H$24="Corrupción",$H$24="Lavado de Activos",$H$24="Financiación del Terrorismo",$H$24="Trámites, OPAs y Consultas de Acceso a la Información Pública"),"No Aplica",'5. Valoración de Controles'!$Q26))</f>
        <v/>
      </c>
      <c r="AA26" s="25" t="str">
        <f>IF($H$24="","",
IF(OR($H$24="Corrupción",$H$24="Lavado de Activos",$H$24="Financiación del Terrorismo",$H$24="Trámites, OPAs y Consultas de Acceso a la Información Pública"),"No aplica",'5. Valoración de Controles'!$R26))</f>
        <v/>
      </c>
      <c r="AB26" s="92"/>
      <c r="AC26" s="92"/>
      <c r="AD26" s="92"/>
      <c r="AE26" s="92"/>
      <c r="AF26" s="92"/>
      <c r="AG26" s="92"/>
      <c r="AH26" s="92"/>
      <c r="AI26" s="92"/>
      <c r="AJ26" s="92"/>
      <c r="AK26" s="92"/>
      <c r="AL26" s="92"/>
      <c r="AM26" s="3"/>
      <c r="AN26" s="3"/>
      <c r="AO26" s="3"/>
      <c r="AP26" s="3"/>
      <c r="AQ26" s="3"/>
      <c r="AR26" s="3"/>
      <c r="AS26" s="3"/>
      <c r="AT26" s="3"/>
      <c r="AU26" s="3"/>
      <c r="AV26" s="3"/>
      <c r="AW26" s="3"/>
      <c r="AX26" s="3"/>
      <c r="AY26" s="3"/>
      <c r="AZ26" s="3"/>
      <c r="BA26" s="3"/>
      <c r="BB26" s="3"/>
      <c r="BC26" s="3"/>
      <c r="BD26" s="3"/>
      <c r="BE26" s="3"/>
      <c r="BF26" s="3"/>
    </row>
    <row r="27" spans="1:58" ht="31.5" customHeight="1">
      <c r="A27" s="98">
        <v>7</v>
      </c>
      <c r="B27" s="93" t="str">
        <f>'2. Identificación del Riesgo'!B27:B29</f>
        <v/>
      </c>
      <c r="C27" s="93" t="str">
        <f>IF('2. Identificación del Riesgo'!C27:C29="","",'2. Identificación del Riesgo'!C27:C29)</f>
        <v/>
      </c>
      <c r="D27" s="93" t="str">
        <f>IF('2. Identificación del Riesgo'!D27:D29="","",'2. Identificación del Riesgo'!D27:D29)</f>
        <v/>
      </c>
      <c r="E27" s="93" t="str">
        <f>IF('2. Identificación del Riesgo'!E27:E29="","",'2. Identificación del Riesgo'!E27:E29)</f>
        <v/>
      </c>
      <c r="F27" s="93" t="str">
        <f>IF('2. Identificación del Riesgo'!F27:F29="","",'2. Identificación del Riesgo'!F27:F29)</f>
        <v/>
      </c>
      <c r="G27" s="93" t="str">
        <f>IF('2. Identificación del Riesgo'!G27:G29="","",'2. Identificación del Riesgo'!G27:G29)</f>
        <v/>
      </c>
      <c r="H27" s="93" t="str">
        <f>IF('2. Identificación del Riesgo'!H27:H29="","",'2. Identificación del Riesgo'!H27:H29)</f>
        <v/>
      </c>
      <c r="I27" s="93" t="str">
        <f>IF('2. Identificación del Riesgo'!I27:I29="","",'2. Identificación del Riesgo'!I27:I29)</f>
        <v/>
      </c>
      <c r="J27" s="93" t="str">
        <f>IF('2. Identificación del Riesgo'!J27:J29="","",'2. Identificación del Riesgo'!J27:J29)</f>
        <v/>
      </c>
      <c r="K27" s="94" t="str">
        <f>'2. Identificación del Riesgo'!K27:K29</f>
        <v/>
      </c>
      <c r="L27" s="95" t="str">
        <f>'2. Identificación del Riesgo'!L27:L29</f>
        <v/>
      </c>
      <c r="M27" s="9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94" t="str">
        <f>'2. Identificación del Riesgo'!N27:N29</f>
        <v/>
      </c>
      <c r="O27" s="95" t="str">
        <f>'2. Identificación del Riesgo'!O27:O29</f>
        <v/>
      </c>
      <c r="P27" s="90" t="str">
        <f>'2. Identificación del Riesgo'!P27:P29</f>
        <v/>
      </c>
      <c r="Q27" s="31" t="str">
        <f>IF($H$27="","",
IF(OR($H$27="Corrupción",$H$27="Lavado de Activos",$H$27="Financiación del Terrorismo",$H$27="Trámites, OPAs y Consultas de Acceso a la Información Pública"),'6.Valoración Control Corrupción'!$E27,'5. Valoración de Controles'!$H27))</f>
        <v/>
      </c>
      <c r="R27" s="24" t="str">
        <f>IF($H$27="","",
IF(OR($H$27="Corrupción",$H$27="Lavado de Activos",$H$27="Financiación del Terrorismo",$H$27="Trámites, OPAs y Consultas de Acceso a la Información Pública"),"No Aplica",'5. Valoración de Controles'!$I27))</f>
        <v/>
      </c>
      <c r="S27" s="24" t="str">
        <f>IF($H$27="","",
IF(OR($H$27="Corrupción",$H$27="Lavado de Activos",$H$27="Financiación del Terrorismo",$H$27="Trámites, OPAs y Consultas de Acceso a la Información Pública"),"No Aplica",'5. Valoración de Controles'!$J27))</f>
        <v/>
      </c>
      <c r="T27" s="24" t="str">
        <f>IF($H$27="","",
IF(OR($H$27="Corrupción",$H$27="Lavado de Activos",$H$27="Financiación del Terrorismo",$H$27="Trámites, OPAs y Consultas de Acceso a la Información Pública"),"No Aplica",'5. Valoración de Controles'!$K27))</f>
        <v/>
      </c>
      <c r="U27" s="24" t="str">
        <f>IF($H$27="","",
IF(OR($H$27="Corrupción",$H$27="Lavado de Activos",$H$27="Financiación del Terrorismo",$H$27="Trámites, OPAs y Consultas de Acceso a la Información Pública"),"No Aplica",'5. Valoración de Controles'!$L27))</f>
        <v/>
      </c>
      <c r="V27" s="24" t="str">
        <f>IF($H$27="","",
IF(OR($H$27="Corrupción",$H$27="Lavado de Activos",$H$27="Financiación del Terrorismo",$H$27="Trámites, OPAs y Consultas de Acceso a la Información Pública"),"No Aplica",'5. Valoración de Controles'!$M27))</f>
        <v/>
      </c>
      <c r="W27" s="24" t="str">
        <f>IF($H$27="","",
IF(OR($H$27="Corrupción",$H$27="Lavado de Activos",$H$27="Financiación del Terrorismo",$H$27="Trámites, OPAs y Consultas de Acceso a la Información Pública"),"No Aplica",'5. Valoración de Controles'!$N27))</f>
        <v/>
      </c>
      <c r="X27" s="32" t="str">
        <f>IF($H$27="","",
IF(OR($H$27="Corrupción",$H$27="Lavado de Activos",$H$27="Financiación del Terrorismo",$H$27="Trámites, OPAs y Consultas de Acceso a la Información Pública"),"No Aplica",'5. Valoración de Controles'!$O27))</f>
        <v/>
      </c>
      <c r="Y27" s="32" t="str">
        <f>IF($H$27="","",
IF(OR($H$27="Corrupción",$H$27="Lavado de Activos",$H$27="Financiación del Terrorismo",$H$27="Trámites, OPAs y Consultas de Acceso a la Información Pública"),"No Aplica",'5. Valoración de Controles'!$P27))</f>
        <v/>
      </c>
      <c r="Z27" s="32" t="str">
        <f>IF($H$27="","",
IF(OR($H$27="Corrupción",$H$27="Lavado de Activos",$H$27="Financiación del Terrorismo",$H$27="Trámites, OPAs y Consultas de Acceso a la Información Pública"),"No Aplica",'5. Valoración de Controles'!$Q27))</f>
        <v/>
      </c>
      <c r="AA27" s="25" t="str">
        <f>IF($H$27="","",
IF(OR($H$27="Corrupción",$H$27="Lavado de Activos",$H$27="Financiación del Terrorismo",$H$27="Trámites, OPAs y Consultas de Acceso a la Información Pública"),"No aplica",'5. Valoración de Controles'!$R27))</f>
        <v/>
      </c>
      <c r="AB27" s="94"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122"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94"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122"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90"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96"/>
      <c r="AH27" s="113"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112"/>
      <c r="AJ27" s="121"/>
      <c r="AK27" s="121" t="str">
        <f>IF(AI27="","","∑ Peso porcentual de cada acción definida")</f>
        <v/>
      </c>
      <c r="AL27" s="93"/>
      <c r="AM27" s="3"/>
      <c r="AN27" s="3"/>
      <c r="AO27" s="3"/>
      <c r="AP27" s="3"/>
      <c r="AQ27" s="3"/>
      <c r="AR27" s="3"/>
      <c r="AS27" s="3"/>
      <c r="AT27" s="3"/>
      <c r="AU27" s="3"/>
      <c r="AV27" s="3"/>
      <c r="AW27" s="3"/>
      <c r="AX27" s="3"/>
      <c r="AY27" s="3"/>
      <c r="AZ27" s="3"/>
      <c r="BA27" s="3"/>
      <c r="BB27" s="3"/>
      <c r="BC27" s="3"/>
      <c r="BD27" s="3"/>
      <c r="BE27" s="3"/>
      <c r="BF27" s="3"/>
    </row>
    <row r="28" spans="1:58" ht="31.5" customHeight="1">
      <c r="A28" s="91"/>
      <c r="B28" s="91"/>
      <c r="C28" s="91"/>
      <c r="D28" s="91"/>
      <c r="E28" s="91"/>
      <c r="F28" s="91"/>
      <c r="G28" s="91"/>
      <c r="H28" s="91"/>
      <c r="I28" s="91"/>
      <c r="J28" s="91"/>
      <c r="K28" s="91"/>
      <c r="L28" s="91"/>
      <c r="M28" s="91"/>
      <c r="N28" s="91"/>
      <c r="O28" s="91"/>
      <c r="P28" s="91"/>
      <c r="Q28" s="31" t="str">
        <f>IF($H$27="","",
IF(OR($H$27="Corrupción",$H$27="Lavado de Activos",$H$27="Financiación del Terrorismo",$H$27="Trámites, OPAs y Consultas de Acceso a la Información Pública"),'6.Valoración Control Corrupción'!$E28,'5. Valoración de Controles'!$H28))</f>
        <v/>
      </c>
      <c r="R28" s="24" t="str">
        <f>IF($H$27="","",
IF(OR($H$27="Corrupción",$H$27="Lavado de Activos",$H$27="Financiación del Terrorismo",$H$27="Trámites, OPAs y Consultas de Acceso a la Información Pública"),"No Aplica",'5. Valoración de Controles'!$I28))</f>
        <v/>
      </c>
      <c r="S28" s="24" t="str">
        <f>IF($H$27="","",
IF(OR($H$27="Corrupción",$H$27="Lavado de Activos",$H$27="Financiación del Terrorismo",$H$27="Trámites, OPAs y Consultas de Acceso a la Información Pública"),"No Aplica",'5. Valoración de Controles'!$J28))</f>
        <v/>
      </c>
      <c r="T28" s="24" t="str">
        <f>IF($H$27="","",
IF(OR($H$27="Corrupción",$H$27="Lavado de Activos",$H$27="Financiación del Terrorismo",$H$27="Trámites, OPAs y Consultas de Acceso a la Información Pública"),"No Aplica",'5. Valoración de Controles'!$K28))</f>
        <v/>
      </c>
      <c r="U28" s="24" t="str">
        <f>IF($H$27="","",
IF(OR($H$27="Corrupción",$H$27="Lavado de Activos",$H$27="Financiación del Terrorismo",$H$27="Trámites, OPAs y Consultas de Acceso a la Información Pública"),"No Aplica",'5. Valoración de Controles'!$L28))</f>
        <v/>
      </c>
      <c r="V28" s="24" t="str">
        <f>IF($H$27="","",
IF(OR($H$27="Corrupción",$H$27="Lavado de Activos",$H$27="Financiación del Terrorismo",$H$27="Trámites, OPAs y Consultas de Acceso a la Información Pública"),"No Aplica",'5. Valoración de Controles'!$M28))</f>
        <v/>
      </c>
      <c r="W28" s="24" t="str">
        <f>IF($H$27="","",
IF(OR($H$27="Corrupción",$H$27="Lavado de Activos",$H$27="Financiación del Terrorismo",$H$27="Trámites, OPAs y Consultas de Acceso a la Información Pública"),"No Aplica",'5. Valoración de Controles'!$N28))</f>
        <v/>
      </c>
      <c r="X28" s="32" t="str">
        <f>IF($H$27="","",
IF(OR($H$27="Corrupción",$H$27="Lavado de Activos",$H$27="Financiación del Terrorismo",$H$27="Trámites, OPAs y Consultas de Acceso a la Información Pública"),"No Aplica",'5. Valoración de Controles'!$O28))</f>
        <v/>
      </c>
      <c r="Y28" s="32" t="str">
        <f>IF($H$27="","",
IF(OR($H$27="Corrupción",$H$27="Lavado de Activos",$H$27="Financiación del Terrorismo",$H$27="Trámites, OPAs y Consultas de Acceso a la Información Pública"),"No Aplica",'5. Valoración de Controles'!$P28))</f>
        <v/>
      </c>
      <c r="Z28" s="32" t="str">
        <f>IF($H$27="","",
IF(OR($H$27="Corrupción",$H$27="Lavado de Activos",$H$27="Financiación del Terrorismo",$H$27="Trámites, OPAs y Consultas de Acceso a la Información Pública"),"No Aplica",'5. Valoración de Controles'!$Q28))</f>
        <v/>
      </c>
      <c r="AA28" s="25" t="str">
        <f>IF($H$27="","",
IF(OR($H$27="Corrupción",$H$27="Lavado de Activos",$H$27="Financiación del Terrorismo",$H$27="Trámites, OPAs y Consultas de Acceso a la Información Pública"),"No aplica",'5. Valoración de Controles'!$R28))</f>
        <v/>
      </c>
      <c r="AB28" s="91"/>
      <c r="AC28" s="91"/>
      <c r="AD28" s="91"/>
      <c r="AE28" s="91"/>
      <c r="AF28" s="91"/>
      <c r="AG28" s="91"/>
      <c r="AH28" s="91"/>
      <c r="AI28" s="91"/>
      <c r="AJ28" s="91"/>
      <c r="AK28" s="91"/>
      <c r="AL28" s="91"/>
      <c r="AM28" s="3"/>
      <c r="AN28" s="3"/>
      <c r="AO28" s="3"/>
      <c r="AP28" s="3"/>
      <c r="AQ28" s="3"/>
      <c r="AR28" s="3"/>
      <c r="AS28" s="3"/>
      <c r="AT28" s="3"/>
      <c r="AU28" s="3"/>
      <c r="AV28" s="3"/>
      <c r="AW28" s="3"/>
      <c r="AX28" s="3"/>
      <c r="AY28" s="3"/>
      <c r="AZ28" s="3"/>
      <c r="BA28" s="3"/>
      <c r="BB28" s="3"/>
      <c r="BC28" s="3"/>
      <c r="BD28" s="3"/>
      <c r="BE28" s="3"/>
      <c r="BF28" s="3"/>
    </row>
    <row r="29" spans="1:58" ht="31.5" customHeight="1">
      <c r="A29" s="92"/>
      <c r="B29" s="92"/>
      <c r="C29" s="92"/>
      <c r="D29" s="92"/>
      <c r="E29" s="92"/>
      <c r="F29" s="92"/>
      <c r="G29" s="92"/>
      <c r="H29" s="92"/>
      <c r="I29" s="92"/>
      <c r="J29" s="92"/>
      <c r="K29" s="92"/>
      <c r="L29" s="92"/>
      <c r="M29" s="92"/>
      <c r="N29" s="92"/>
      <c r="O29" s="92"/>
      <c r="P29" s="92"/>
      <c r="Q29" s="31" t="str">
        <f>IF($H$27="","",
IF(OR($H$27="Corrupción",$H$27="Lavado de Activos",$H$27="Financiación del Terrorismo",$H$27="Trámites, OPAs y Consultas de Acceso a la Información Pública"),'6.Valoración Control Corrupción'!$E29,'5. Valoración de Controles'!$H29))</f>
        <v/>
      </c>
      <c r="R29" s="24" t="str">
        <f>IF($H$27="","",
IF(OR($H$27="Corrupción",$H$27="Lavado de Activos",$H$27="Financiación del Terrorismo",$H$27="Trámites, OPAs y Consultas de Acceso a la Información Pública"),"No Aplica",'5. Valoración de Controles'!$I29))</f>
        <v/>
      </c>
      <c r="S29" s="24" t="str">
        <f>IF($H$27="","",
IF(OR($H$27="Corrupción",$H$27="Lavado de Activos",$H$27="Financiación del Terrorismo",$H$27="Trámites, OPAs y Consultas de Acceso a la Información Pública"),"No Aplica",'5. Valoración de Controles'!$J29))</f>
        <v/>
      </c>
      <c r="T29" s="24" t="str">
        <f>IF($H$27="","",
IF(OR($H$27="Corrupción",$H$27="Lavado de Activos",$H$27="Financiación del Terrorismo",$H$27="Trámites, OPAs y Consultas de Acceso a la Información Pública"),"No Aplica",'5. Valoración de Controles'!$K29))</f>
        <v/>
      </c>
      <c r="U29" s="24" t="str">
        <f>IF($H$27="","",
IF(OR($H$27="Corrupción",$H$27="Lavado de Activos",$H$27="Financiación del Terrorismo",$H$27="Trámites, OPAs y Consultas de Acceso a la Información Pública"),"No Aplica",'5. Valoración de Controles'!$L29))</f>
        <v/>
      </c>
      <c r="V29" s="24" t="str">
        <f>IF($H$27="","",
IF(OR($H$27="Corrupción",$H$27="Lavado de Activos",$H$27="Financiación del Terrorismo",$H$27="Trámites, OPAs y Consultas de Acceso a la Información Pública"),"No Aplica",'5. Valoración de Controles'!$M29))</f>
        <v/>
      </c>
      <c r="W29" s="24" t="str">
        <f>IF($H$27="","",
IF(OR($H$27="Corrupción",$H$27="Lavado de Activos",$H$27="Financiación del Terrorismo",$H$27="Trámites, OPAs y Consultas de Acceso a la Información Pública"),"No Aplica",'5. Valoración de Controles'!$N29))</f>
        <v/>
      </c>
      <c r="X29" s="32" t="str">
        <f>IF($H$27="","",
IF(OR($H$27="Corrupción",$H$27="Lavado de Activos",$H$27="Financiación del Terrorismo",$H$27="Trámites, OPAs y Consultas de Acceso a la Información Pública"),"No Aplica",'5. Valoración de Controles'!$O29))</f>
        <v/>
      </c>
      <c r="Y29" s="32" t="str">
        <f>IF($H$27="","",
IF(OR($H$27="Corrupción",$H$27="Lavado de Activos",$H$27="Financiación del Terrorismo",$H$27="Trámites, OPAs y Consultas de Acceso a la Información Pública"),"No Aplica",'5. Valoración de Controles'!$P29))</f>
        <v/>
      </c>
      <c r="Z29" s="32" t="str">
        <f>IF($H$27="","",
IF(OR($H$27="Corrupción",$H$27="Lavado de Activos",$H$27="Financiación del Terrorismo",$H$27="Trámites, OPAs y Consultas de Acceso a la Información Pública"),"No Aplica",'5. Valoración de Controles'!$Q29))</f>
        <v/>
      </c>
      <c r="AA29" s="25" t="str">
        <f>IF($H$27="","",
IF(OR($H$27="Corrupción",$H$27="Lavado de Activos",$H$27="Financiación del Terrorismo",$H$27="Trámites, OPAs y Consultas de Acceso a la Información Pública"),"No aplica",'5. Valoración de Controles'!$R29))</f>
        <v/>
      </c>
      <c r="AB29" s="92"/>
      <c r="AC29" s="92"/>
      <c r="AD29" s="92"/>
      <c r="AE29" s="92"/>
      <c r="AF29" s="92"/>
      <c r="AG29" s="92"/>
      <c r="AH29" s="92"/>
      <c r="AI29" s="92"/>
      <c r="AJ29" s="92"/>
      <c r="AK29" s="92"/>
      <c r="AL29" s="92"/>
      <c r="AM29" s="3"/>
      <c r="AN29" s="3"/>
      <c r="AO29" s="3"/>
      <c r="AP29" s="3"/>
      <c r="AQ29" s="3"/>
      <c r="AR29" s="3"/>
      <c r="AS29" s="3"/>
      <c r="AT29" s="3"/>
      <c r="AU29" s="3"/>
      <c r="AV29" s="3"/>
      <c r="AW29" s="3"/>
      <c r="AX29" s="3"/>
      <c r="AY29" s="3"/>
      <c r="AZ29" s="3"/>
      <c r="BA29" s="3"/>
      <c r="BB29" s="3"/>
      <c r="BC29" s="3"/>
      <c r="BD29" s="3"/>
      <c r="BE29" s="3"/>
      <c r="BF29" s="3"/>
    </row>
    <row r="30" spans="1:58" ht="31.5" customHeight="1">
      <c r="A30" s="98">
        <v>8</v>
      </c>
      <c r="B30" s="93" t="str">
        <f>'2. Identificación del Riesgo'!B30:B32</f>
        <v/>
      </c>
      <c r="C30" s="93" t="str">
        <f>IF('2. Identificación del Riesgo'!C30:C32="","",'2. Identificación del Riesgo'!C30:C32)</f>
        <v/>
      </c>
      <c r="D30" s="93" t="str">
        <f>IF('2. Identificación del Riesgo'!D30:D32="","",'2. Identificación del Riesgo'!D30:D32)</f>
        <v/>
      </c>
      <c r="E30" s="93" t="str">
        <f>IF('2. Identificación del Riesgo'!E30:E32="","",'2. Identificación del Riesgo'!E30:E32)</f>
        <v/>
      </c>
      <c r="F30" s="93" t="str">
        <f>IF('2. Identificación del Riesgo'!F30:F32="","",'2. Identificación del Riesgo'!F30:F32)</f>
        <v/>
      </c>
      <c r="G30" s="93" t="str">
        <f>IF('2. Identificación del Riesgo'!G30:G32="","",'2. Identificación del Riesgo'!G30:G32)</f>
        <v/>
      </c>
      <c r="H30" s="93" t="str">
        <f>IF('2. Identificación del Riesgo'!H30:H32="","",'2. Identificación del Riesgo'!H30:H32)</f>
        <v/>
      </c>
      <c r="I30" s="93" t="str">
        <f>IF('2. Identificación del Riesgo'!I30:I32="","",'2. Identificación del Riesgo'!I30:I32)</f>
        <v/>
      </c>
      <c r="J30" s="93" t="str">
        <f>IF('2. Identificación del Riesgo'!J30:J32="","",'2. Identificación del Riesgo'!J30:J32)</f>
        <v/>
      </c>
      <c r="K30" s="94" t="str">
        <f>'2. Identificación del Riesgo'!K30:K32</f>
        <v/>
      </c>
      <c r="L30" s="95" t="str">
        <f>'2. Identificación del Riesgo'!L30:L32</f>
        <v/>
      </c>
      <c r="M30" s="9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94" t="str">
        <f>'2. Identificación del Riesgo'!N30:N32</f>
        <v/>
      </c>
      <c r="O30" s="95" t="str">
        <f>'2. Identificación del Riesgo'!O30:O32</f>
        <v/>
      </c>
      <c r="P30" s="90" t="str">
        <f>'2. Identificación del Riesgo'!P30:P32</f>
        <v/>
      </c>
      <c r="Q30" s="31" t="str">
        <f>IF($H$30="","",
IF(OR($H$30="Corrupción",$H$30="Lavado de Activos",$H$30="Financiación del Terrorismo",$H$30="Trámites, OPAs y Consultas de Acceso a la Información Pública"),'6.Valoración Control Corrupción'!$E30,'5. Valoración de Controles'!$H30))</f>
        <v/>
      </c>
      <c r="R30" s="24" t="str">
        <f>IF($H$30="","",
IF(OR($H$30="Corrupción",$H$30="Lavado de Activos",$H$30="Financiación del Terrorismo",$H$30="Trámites, OPAs y Consultas de Acceso a la Información Pública"),"No Aplica",'5. Valoración de Controles'!$I30))</f>
        <v/>
      </c>
      <c r="S30" s="24" t="str">
        <f>IF($H$30="","",
IF(OR($H$30="Corrupción",$H$30="Lavado de Activos",$H$30="Financiación del Terrorismo",$H$30="Trámites, OPAs y Consultas de Acceso a la Información Pública"),"No Aplica",'5. Valoración de Controles'!$J30))</f>
        <v/>
      </c>
      <c r="T30" s="24" t="str">
        <f>IF($H$30="","",
IF(OR($H$30="Corrupción",$H$30="Lavado de Activos",$H$30="Financiación del Terrorismo",$H$30="Trámites, OPAs y Consultas de Acceso a la Información Pública"),"No Aplica",'5. Valoración de Controles'!$K30))</f>
        <v/>
      </c>
      <c r="U30" s="24" t="str">
        <f>IF($H$30="","",
IF(OR($H$30="Corrupción",$H$30="Lavado de Activos",$H$30="Financiación del Terrorismo",$H$30="Trámites, OPAs y Consultas de Acceso a la Información Pública"),"No Aplica",'5. Valoración de Controles'!$L30))</f>
        <v/>
      </c>
      <c r="V30" s="24" t="str">
        <f>IF($H$30="","",
IF(OR($H$30="Corrupción",$H$30="Lavado de Activos",$H$30="Financiación del Terrorismo",$H$30="Trámites, OPAs y Consultas de Acceso a la Información Pública"),"No Aplica",'5. Valoración de Controles'!$M30))</f>
        <v/>
      </c>
      <c r="W30" s="24" t="str">
        <f>IF($H$30="","",
IF(OR($H$30="Corrupción",$H$30="Lavado de Activos",$H$30="Financiación del Terrorismo",$H$30="Trámites, OPAs y Consultas de Acceso a la Información Pública"),"No Aplica",'5. Valoración de Controles'!$N30))</f>
        <v/>
      </c>
      <c r="X30" s="32" t="str">
        <f>IF($H$30="","",
IF(OR($H$30="Corrupción",$H$30="Lavado de Activos",$H$30="Financiación del Terrorismo",$H$30="Trámites, OPAs y Consultas de Acceso a la Información Pública"),"No Aplica",'5. Valoración de Controles'!$O30))</f>
        <v/>
      </c>
      <c r="Y30" s="32" t="str">
        <f>IF($H$30="","",
IF(OR($H$30="Corrupción",$H$30="Lavado de Activos",$H$30="Financiación del Terrorismo",$H$30="Trámites, OPAs y Consultas de Acceso a la Información Pública"),"No Aplica",'5. Valoración de Controles'!$P30))</f>
        <v/>
      </c>
      <c r="Z30" s="32" t="str">
        <f>IF($H$30="","",
IF(OR($H$30="Corrupción",$H$30="Lavado de Activos",$H$30="Financiación del Terrorismo",$H$30="Trámites, OPAs y Consultas de Acceso a la Información Pública"),"No Aplica",'5. Valoración de Controles'!$Q30))</f>
        <v/>
      </c>
      <c r="AA30" s="25" t="str">
        <f>IF($H$30="","",
IF(OR($H$30="Corrupción",$H$30="Lavado de Activos",$H$30="Financiación del Terrorismo",$H$30="Trámites, OPAs y Consultas de Acceso a la Información Pública"),"No aplica",'5. Valoración de Controles'!$R30))</f>
        <v/>
      </c>
      <c r="AB30" s="94"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22"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94"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22"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90"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96"/>
      <c r="AH30" s="113"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12"/>
      <c r="AJ30" s="121"/>
      <c r="AK30" s="121" t="str">
        <f>IF(AI30="","","∑ Peso porcentual de cada acción definida")</f>
        <v/>
      </c>
      <c r="AL30" s="93"/>
      <c r="AM30" s="3"/>
      <c r="AN30" s="3"/>
      <c r="AO30" s="3"/>
      <c r="AP30" s="3"/>
      <c r="AQ30" s="3"/>
      <c r="AR30" s="3"/>
      <c r="AS30" s="3"/>
      <c r="AT30" s="3"/>
      <c r="AU30" s="3"/>
      <c r="AV30" s="3"/>
      <c r="AW30" s="3"/>
      <c r="AX30" s="3"/>
      <c r="AY30" s="3"/>
      <c r="AZ30" s="3"/>
      <c r="BA30" s="3"/>
      <c r="BB30" s="3"/>
      <c r="BC30" s="3"/>
      <c r="BD30" s="3"/>
      <c r="BE30" s="3"/>
      <c r="BF30" s="3"/>
    </row>
    <row r="31" spans="1:58" ht="31.5" customHeight="1">
      <c r="A31" s="91"/>
      <c r="B31" s="91"/>
      <c r="C31" s="91"/>
      <c r="D31" s="91"/>
      <c r="E31" s="91"/>
      <c r="F31" s="91"/>
      <c r="G31" s="91"/>
      <c r="H31" s="91"/>
      <c r="I31" s="91"/>
      <c r="J31" s="91"/>
      <c r="K31" s="91"/>
      <c r="L31" s="91"/>
      <c r="M31" s="91"/>
      <c r="N31" s="91"/>
      <c r="O31" s="91"/>
      <c r="P31" s="91"/>
      <c r="Q31" s="31" t="str">
        <f>IF($H$30="","",
IF(OR($H$30="Corrupción",$H$30="Lavado de Activos",$H$30="Financiación del Terrorismo",$H$30="Trámites, OPAs y Consultas de Acceso a la Información Pública"),'6.Valoración Control Corrupción'!$E31,'5. Valoración de Controles'!$H31))</f>
        <v/>
      </c>
      <c r="R31" s="24" t="str">
        <f>IF($H$30="","",
IF(OR($H$30="Corrupción",$H$30="Lavado de Activos",$H$30="Financiación del Terrorismo",$H$30="Trámites, OPAs y Consultas de Acceso a la Información Pública"),"No Aplica",'5. Valoración de Controles'!$I31))</f>
        <v/>
      </c>
      <c r="S31" s="24" t="str">
        <f>IF($H$30="","",
IF(OR($H$30="Corrupción",$H$30="Lavado de Activos",$H$30="Financiación del Terrorismo",$H$30="Trámites, OPAs y Consultas de Acceso a la Información Pública"),"No Aplica",'5. Valoración de Controles'!$J31))</f>
        <v/>
      </c>
      <c r="T31" s="24" t="str">
        <f>IF($H$30="","",
IF(OR($H$30="Corrupción",$H$30="Lavado de Activos",$H$30="Financiación del Terrorismo",$H$30="Trámites, OPAs y Consultas de Acceso a la Información Pública"),"No Aplica",'5. Valoración de Controles'!$K31))</f>
        <v/>
      </c>
      <c r="U31" s="24" t="str">
        <f>IF($H$30="","",
IF(OR($H$30="Corrupción",$H$30="Lavado de Activos",$H$30="Financiación del Terrorismo",$H$30="Trámites, OPAs y Consultas de Acceso a la Información Pública"),"No Aplica",'5. Valoración de Controles'!$L31))</f>
        <v/>
      </c>
      <c r="V31" s="24" t="str">
        <f>IF($H$30="","",
IF(OR($H$30="Corrupción",$H$30="Lavado de Activos",$H$30="Financiación del Terrorismo",$H$30="Trámites, OPAs y Consultas de Acceso a la Información Pública"),"No Aplica",'5. Valoración de Controles'!$M31))</f>
        <v/>
      </c>
      <c r="W31" s="24" t="str">
        <f>IF($H$30="","",
IF(OR($H$30="Corrupción",$H$30="Lavado de Activos",$H$30="Financiación del Terrorismo",$H$30="Trámites, OPAs y Consultas de Acceso a la Información Pública"),"No Aplica",'5. Valoración de Controles'!$N31))</f>
        <v/>
      </c>
      <c r="X31" s="32" t="str">
        <f>IF($H$30="","",
IF(OR($H$30="Corrupción",$H$30="Lavado de Activos",$H$30="Financiación del Terrorismo",$H$30="Trámites, OPAs y Consultas de Acceso a la Información Pública"),"No Aplica",'5. Valoración de Controles'!$O31))</f>
        <v/>
      </c>
      <c r="Y31" s="32" t="str">
        <f>IF($H$30="","",
IF(OR($H$30="Corrupción",$H$30="Lavado de Activos",$H$30="Financiación del Terrorismo",$H$30="Trámites, OPAs y Consultas de Acceso a la Información Pública"),"No Aplica",'5. Valoración de Controles'!$P31))</f>
        <v/>
      </c>
      <c r="Z31" s="32" t="str">
        <f>IF($H$30="","",
IF(OR($H$30="Corrupción",$H$30="Lavado de Activos",$H$30="Financiación del Terrorismo",$H$30="Trámites, OPAs y Consultas de Acceso a la Información Pública"),"No Aplica",'5. Valoración de Controles'!$Q31))</f>
        <v/>
      </c>
      <c r="AA31" s="25" t="str">
        <f>IF($H$30="","",
IF(OR($H$30="Corrupción",$H$30="Lavado de Activos",$H$30="Financiación del Terrorismo",$H$30="Trámites, OPAs y Consultas de Acceso a la Información Pública"),"No aplica",'5. Valoración de Controles'!$R31))</f>
        <v/>
      </c>
      <c r="AB31" s="91"/>
      <c r="AC31" s="91"/>
      <c r="AD31" s="91"/>
      <c r="AE31" s="91"/>
      <c r="AF31" s="91"/>
      <c r="AG31" s="91"/>
      <c r="AH31" s="91"/>
      <c r="AI31" s="91"/>
      <c r="AJ31" s="91"/>
      <c r="AK31" s="91"/>
      <c r="AL31" s="91"/>
      <c r="AM31" s="3"/>
      <c r="AN31" s="3"/>
      <c r="AO31" s="3"/>
      <c r="AP31" s="3"/>
      <c r="AQ31" s="3"/>
      <c r="AR31" s="3"/>
      <c r="AS31" s="3"/>
      <c r="AT31" s="3"/>
      <c r="AU31" s="3"/>
      <c r="AV31" s="3"/>
      <c r="AW31" s="3"/>
      <c r="AX31" s="3"/>
      <c r="AY31" s="3"/>
      <c r="AZ31" s="3"/>
      <c r="BA31" s="3"/>
      <c r="BB31" s="3"/>
      <c r="BC31" s="3"/>
      <c r="BD31" s="3"/>
      <c r="BE31" s="3"/>
      <c r="BF31" s="3"/>
    </row>
    <row r="32" spans="1:58" ht="31.5" customHeight="1">
      <c r="A32" s="92"/>
      <c r="B32" s="92"/>
      <c r="C32" s="92"/>
      <c r="D32" s="92"/>
      <c r="E32" s="92"/>
      <c r="F32" s="92"/>
      <c r="G32" s="92"/>
      <c r="H32" s="92"/>
      <c r="I32" s="92"/>
      <c r="J32" s="92"/>
      <c r="K32" s="92"/>
      <c r="L32" s="92"/>
      <c r="M32" s="92"/>
      <c r="N32" s="92"/>
      <c r="O32" s="92"/>
      <c r="P32" s="92"/>
      <c r="Q32" s="31" t="str">
        <f>IF($H$30="","",
IF(OR($H$30="Corrupción",$H$30="Lavado de Activos",$H$30="Financiación del Terrorismo",$H$30="Trámites, OPAs y Consultas de Acceso a la Información Pública"),'6.Valoración Control Corrupción'!$E32,'5. Valoración de Controles'!$H32))</f>
        <v/>
      </c>
      <c r="R32" s="24" t="str">
        <f>IF($H$30="","",
IF(OR($H$30="Corrupción",$H$30="Lavado de Activos",$H$30="Financiación del Terrorismo",$H$30="Trámites, OPAs y Consultas de Acceso a la Información Pública"),"No Aplica",'5. Valoración de Controles'!$I32))</f>
        <v/>
      </c>
      <c r="S32" s="24" t="str">
        <f>IF($H$30="","",
IF(OR($H$30="Corrupción",$H$30="Lavado de Activos",$H$30="Financiación del Terrorismo",$H$30="Trámites, OPAs y Consultas de Acceso a la Información Pública"),"No Aplica",'5. Valoración de Controles'!$J32))</f>
        <v/>
      </c>
      <c r="T32" s="24" t="str">
        <f>IF($H$30="","",
IF(OR($H$30="Corrupción",$H$30="Lavado de Activos",$H$30="Financiación del Terrorismo",$H$30="Trámites, OPAs y Consultas de Acceso a la Información Pública"),"No Aplica",'5. Valoración de Controles'!$K32))</f>
        <v/>
      </c>
      <c r="U32" s="24" t="str">
        <f>IF($H$30="","",
IF(OR($H$30="Corrupción",$H$30="Lavado de Activos",$H$30="Financiación del Terrorismo",$H$30="Trámites, OPAs y Consultas de Acceso a la Información Pública"),"No Aplica",'5. Valoración de Controles'!$L32))</f>
        <v/>
      </c>
      <c r="V32" s="24" t="str">
        <f>IF($H$30="","",
IF(OR($H$30="Corrupción",$H$30="Lavado de Activos",$H$30="Financiación del Terrorismo",$H$30="Trámites, OPAs y Consultas de Acceso a la Información Pública"),"No Aplica",'5. Valoración de Controles'!$M32))</f>
        <v/>
      </c>
      <c r="W32" s="24" t="str">
        <f>IF($H$30="","",
IF(OR($H$30="Corrupción",$H$30="Lavado de Activos",$H$30="Financiación del Terrorismo",$H$30="Trámites, OPAs y Consultas de Acceso a la Información Pública"),"No Aplica",'5. Valoración de Controles'!$N32))</f>
        <v/>
      </c>
      <c r="X32" s="32" t="str">
        <f>IF($H$30="","",
IF(OR($H$30="Corrupción",$H$30="Lavado de Activos",$H$30="Financiación del Terrorismo",$H$30="Trámites, OPAs y Consultas de Acceso a la Información Pública"),"No Aplica",'5. Valoración de Controles'!$O32))</f>
        <v/>
      </c>
      <c r="Y32" s="32" t="str">
        <f>IF($H$30="","",
IF(OR($H$30="Corrupción",$H$30="Lavado de Activos",$H$30="Financiación del Terrorismo",$H$30="Trámites, OPAs y Consultas de Acceso a la Información Pública"),"No Aplica",'5. Valoración de Controles'!$P32))</f>
        <v/>
      </c>
      <c r="Z32" s="32" t="str">
        <f>IF($H$30="","",
IF(OR($H$30="Corrupción",$H$30="Lavado de Activos",$H$30="Financiación del Terrorismo",$H$30="Trámites, OPAs y Consultas de Acceso a la Información Pública"),"No Aplica",'5. Valoración de Controles'!$Q32))</f>
        <v/>
      </c>
      <c r="AA32" s="25" t="str">
        <f>IF($H$30="","",
IF(OR($H$30="Corrupción",$H$30="Lavado de Activos",$H$30="Financiación del Terrorismo",$H$30="Trámites, OPAs y Consultas de Acceso a la Información Pública"),"No aplica",'5. Valoración de Controles'!$R32))</f>
        <v/>
      </c>
      <c r="AB32" s="92"/>
      <c r="AC32" s="92"/>
      <c r="AD32" s="92"/>
      <c r="AE32" s="92"/>
      <c r="AF32" s="92"/>
      <c r="AG32" s="92"/>
      <c r="AH32" s="92"/>
      <c r="AI32" s="92"/>
      <c r="AJ32" s="92"/>
      <c r="AK32" s="92"/>
      <c r="AL32" s="92"/>
      <c r="AM32" s="3"/>
      <c r="AN32" s="3"/>
      <c r="AO32" s="3"/>
      <c r="AP32" s="3"/>
      <c r="AQ32" s="3"/>
      <c r="AR32" s="3"/>
      <c r="AS32" s="3"/>
      <c r="AT32" s="3"/>
      <c r="AU32" s="3"/>
      <c r="AV32" s="3"/>
      <c r="AW32" s="3"/>
      <c r="AX32" s="3"/>
      <c r="AY32" s="3"/>
      <c r="AZ32" s="3"/>
      <c r="BA32" s="3"/>
      <c r="BB32" s="3"/>
      <c r="BC32" s="3"/>
      <c r="BD32" s="3"/>
      <c r="BE32" s="3"/>
      <c r="BF32" s="3"/>
    </row>
    <row r="33" spans="1:58" ht="31.5" customHeight="1">
      <c r="A33" s="98">
        <v>9</v>
      </c>
      <c r="B33" s="93" t="str">
        <f>'2. Identificación del Riesgo'!B33:B35</f>
        <v/>
      </c>
      <c r="C33" s="93" t="str">
        <f>IF('2. Identificación del Riesgo'!C33:C35="","",'2. Identificación del Riesgo'!C33:C35)</f>
        <v/>
      </c>
      <c r="D33" s="93" t="str">
        <f>IF('2. Identificación del Riesgo'!D33:D35="","",'2. Identificación del Riesgo'!D33:D35)</f>
        <v/>
      </c>
      <c r="E33" s="93" t="str">
        <f>IF('2. Identificación del Riesgo'!E33:E35="","",'2. Identificación del Riesgo'!E33:E35)</f>
        <v/>
      </c>
      <c r="F33" s="93" t="str">
        <f>IF('2. Identificación del Riesgo'!F33:F35="","",'2. Identificación del Riesgo'!F33:F35)</f>
        <v/>
      </c>
      <c r="G33" s="93" t="str">
        <f>IF('2. Identificación del Riesgo'!G33:G35="","",'2. Identificación del Riesgo'!G33:G35)</f>
        <v/>
      </c>
      <c r="H33" s="93" t="str">
        <f>IF('2. Identificación del Riesgo'!H33:H35="","",'2. Identificación del Riesgo'!H33:H35)</f>
        <v/>
      </c>
      <c r="I33" s="93" t="str">
        <f>IF('2. Identificación del Riesgo'!I33:I35="","",'2. Identificación del Riesgo'!I33:I35)</f>
        <v/>
      </c>
      <c r="J33" s="93" t="str">
        <f>IF('2. Identificación del Riesgo'!J33:J35="","",'2. Identificación del Riesgo'!J33:J35)</f>
        <v/>
      </c>
      <c r="K33" s="94" t="str">
        <f>'2. Identificación del Riesgo'!K33:K35</f>
        <v/>
      </c>
      <c r="L33" s="95" t="str">
        <f>'2. Identificación del Riesgo'!L33:L35</f>
        <v/>
      </c>
      <c r="M33" s="9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94" t="str">
        <f>'2. Identificación del Riesgo'!N33:N35</f>
        <v/>
      </c>
      <c r="O33" s="95" t="str">
        <f>'2. Identificación del Riesgo'!O33:O35</f>
        <v/>
      </c>
      <c r="P33" s="90" t="str">
        <f>'2. Identificación del Riesgo'!P33:P35</f>
        <v/>
      </c>
      <c r="Q33" s="31" t="str">
        <f>IF($H$33="","",
IF(OR($H$33="Corrupción",$H$33="Lavado de Activos",$H$33="Financiación del Terrorismo",$H$33="Trámites, OPAs y Consultas de Acceso a la Información Pública"),'6.Valoración Control Corrupción'!$E33,'5. Valoración de Controles'!$H33))</f>
        <v/>
      </c>
      <c r="R33" s="24" t="str">
        <f>IF($H$33="","",
IF(OR($H$33="Corrupción",$H$33="Lavado de Activos",$H$33="Financiación del Terrorismo",$H$33="Trámites, OPAs y Consultas de Acceso a la Información Pública"),"No Aplica",'5. Valoración de Controles'!$I33))</f>
        <v/>
      </c>
      <c r="S33" s="24" t="str">
        <f>IF($H$33="","",
IF(OR($H$33="Corrupción",$H$33="Lavado de Activos",$H$33="Financiación del Terrorismo",$H$33="Trámites, OPAs y Consultas de Acceso a la Información Pública"),"No Aplica",'5. Valoración de Controles'!$J33))</f>
        <v/>
      </c>
      <c r="T33" s="24" t="str">
        <f>IF($H$33="","",
IF(OR($H$33="Corrupción",$H$33="Lavado de Activos",$H$33="Financiación del Terrorismo",$H$33="Trámites, OPAs y Consultas de Acceso a la Información Pública"),"No Aplica",'5. Valoración de Controles'!$K33))</f>
        <v/>
      </c>
      <c r="U33" s="24" t="str">
        <f>IF($H$33="","",
IF(OR($H$33="Corrupción",$H$33="Lavado de Activos",$H$33="Financiación del Terrorismo",$H$33="Trámites, OPAs y Consultas de Acceso a la Información Pública"),"No Aplica",'5. Valoración de Controles'!$L33))</f>
        <v/>
      </c>
      <c r="V33" s="24" t="str">
        <f>IF($H$33="","",
IF(OR($H$33="Corrupción",$H$33="Lavado de Activos",$H$33="Financiación del Terrorismo",$H$33="Trámites, OPAs y Consultas de Acceso a la Información Pública"),"No Aplica",'5. Valoración de Controles'!$M33))</f>
        <v/>
      </c>
      <c r="W33" s="24" t="str">
        <f>IF($H$33="","",
IF(OR($H$33="Corrupción",$H$33="Lavado de Activos",$H$33="Financiación del Terrorismo",$H$33="Trámites, OPAs y Consultas de Acceso a la Información Pública"),"No Aplica",'5. Valoración de Controles'!$N33))</f>
        <v/>
      </c>
      <c r="X33" s="32" t="str">
        <f>IF($H$33="","",
IF(OR($H$33="Corrupción",$H$33="Lavado de Activos",$H$33="Financiación del Terrorismo",$H$33="Trámites, OPAs y Consultas de Acceso a la Información Pública"),"No Aplica",'5. Valoración de Controles'!$O33))</f>
        <v/>
      </c>
      <c r="Y33" s="32" t="str">
        <f>IF($H$33="","",
IF(OR($H$33="Corrupción",$H$33="Lavado de Activos",$H$33="Financiación del Terrorismo",$H$33="Trámites, OPAs y Consultas de Acceso a la Información Pública"),"No Aplica",'5. Valoración de Controles'!$P33))</f>
        <v/>
      </c>
      <c r="Z33" s="32" t="str">
        <f>IF($H$33="","",
IF(OR($H$33="Corrupción",$H$33="Lavado de Activos",$H$33="Financiación del Terrorismo",$H$33="Trámites, OPAs y Consultas de Acceso a la Información Pública"),"No Aplica",'5. Valoración de Controles'!$Q33))</f>
        <v/>
      </c>
      <c r="AA33" s="25" t="str">
        <f>IF($H$33="","",
IF(OR($H$33="Corrupción",$H$33="Lavado de Activos",$H$33="Financiación del Terrorismo",$H$33="Trámites, OPAs y Consultas de Acceso a la Información Pública"),"No aplica",'5. Valoración de Controles'!$R33))</f>
        <v/>
      </c>
      <c r="AB33" s="94"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22"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94"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22"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90"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96"/>
      <c r="AH33" s="113"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12"/>
      <c r="AJ33" s="121"/>
      <c r="AK33" s="121" t="str">
        <f>IF(AI33="","","∑ Peso porcentual de cada acción definida")</f>
        <v/>
      </c>
      <c r="AL33" s="93"/>
      <c r="AM33" s="3"/>
      <c r="AN33" s="3"/>
      <c r="AO33" s="3"/>
      <c r="AP33" s="3"/>
      <c r="AQ33" s="3"/>
      <c r="AR33" s="3"/>
      <c r="AS33" s="3"/>
      <c r="AT33" s="3"/>
      <c r="AU33" s="3"/>
      <c r="AV33" s="3"/>
      <c r="AW33" s="3"/>
      <c r="AX33" s="3"/>
      <c r="AY33" s="3"/>
      <c r="AZ33" s="3"/>
      <c r="BA33" s="3"/>
      <c r="BB33" s="3"/>
      <c r="BC33" s="3"/>
      <c r="BD33" s="3"/>
      <c r="BE33" s="3"/>
      <c r="BF33" s="3"/>
    </row>
    <row r="34" spans="1:58" ht="31.5" customHeight="1">
      <c r="A34" s="91"/>
      <c r="B34" s="91"/>
      <c r="C34" s="91"/>
      <c r="D34" s="91"/>
      <c r="E34" s="91"/>
      <c r="F34" s="91"/>
      <c r="G34" s="91"/>
      <c r="H34" s="91"/>
      <c r="I34" s="91"/>
      <c r="J34" s="91"/>
      <c r="K34" s="91"/>
      <c r="L34" s="91"/>
      <c r="M34" s="91"/>
      <c r="N34" s="91"/>
      <c r="O34" s="91"/>
      <c r="P34" s="91"/>
      <c r="Q34" s="31" t="str">
        <f>IF($H$33="","",
IF(OR($H$33="Corrupción",$H$33="Lavado de Activos",$H$33="Financiación del Terrorismo",$H$33="Trámites, OPAs y Consultas de Acceso a la Información Pública"),'6.Valoración Control Corrupción'!$E34,'5. Valoración de Controles'!$H34))</f>
        <v/>
      </c>
      <c r="R34" s="24" t="str">
        <f>IF($H$33="","",
IF(OR($H$33="Corrupción",$H$33="Lavado de Activos",$H$33="Financiación del Terrorismo",$H$33="Trámites, OPAs y Consultas de Acceso a la Información Pública"),"No Aplica",'5. Valoración de Controles'!$I34))</f>
        <v/>
      </c>
      <c r="S34" s="24" t="str">
        <f>IF($H$33="","",
IF(OR($H$33="Corrupción",$H$33="Lavado de Activos",$H$33="Financiación del Terrorismo",$H$33="Trámites, OPAs y Consultas de Acceso a la Información Pública"),"No Aplica",'5. Valoración de Controles'!$J34))</f>
        <v/>
      </c>
      <c r="T34" s="24" t="str">
        <f>IF($H$33="","",
IF(OR($H$33="Corrupción",$H$33="Lavado de Activos",$H$33="Financiación del Terrorismo",$H$33="Trámites, OPAs y Consultas de Acceso a la Información Pública"),"No Aplica",'5. Valoración de Controles'!$K34))</f>
        <v/>
      </c>
      <c r="U34" s="24" t="str">
        <f>IF($H$33="","",
IF(OR($H$33="Corrupción",$H$33="Lavado de Activos",$H$33="Financiación del Terrorismo",$H$33="Trámites, OPAs y Consultas de Acceso a la Información Pública"),"No Aplica",'5. Valoración de Controles'!$L34))</f>
        <v/>
      </c>
      <c r="V34" s="24" t="str">
        <f>IF($H$33="","",
IF(OR($H$33="Corrupción",$H$33="Lavado de Activos",$H$33="Financiación del Terrorismo",$H$33="Trámites, OPAs y Consultas de Acceso a la Información Pública"),"No Aplica",'5. Valoración de Controles'!$M34))</f>
        <v/>
      </c>
      <c r="W34" s="24" t="str">
        <f>IF($H$33="","",
IF(OR($H$33="Corrupción",$H$33="Lavado de Activos",$H$33="Financiación del Terrorismo",$H$33="Trámites, OPAs y Consultas de Acceso a la Información Pública"),"No Aplica",'5. Valoración de Controles'!$N34))</f>
        <v/>
      </c>
      <c r="X34" s="32" t="str">
        <f>IF($H$33="","",
IF(OR($H$33="Corrupción",$H$33="Lavado de Activos",$H$33="Financiación del Terrorismo",$H$33="Trámites, OPAs y Consultas de Acceso a la Información Pública"),"No Aplica",'5. Valoración de Controles'!$O34))</f>
        <v/>
      </c>
      <c r="Y34" s="32" t="str">
        <f>IF($H$33="","",
IF(OR($H$33="Corrupción",$H$33="Lavado de Activos",$H$33="Financiación del Terrorismo",$H$33="Trámites, OPAs y Consultas de Acceso a la Información Pública"),"No Aplica",'5. Valoración de Controles'!$P34))</f>
        <v/>
      </c>
      <c r="Z34" s="32" t="str">
        <f>IF($H$33="","",
IF(OR($H$33="Corrupción",$H$33="Lavado de Activos",$H$33="Financiación del Terrorismo",$H$33="Trámites, OPAs y Consultas de Acceso a la Información Pública"),"No Aplica",'5. Valoración de Controles'!$Q34))</f>
        <v/>
      </c>
      <c r="AA34" s="25" t="str">
        <f>IF($H$33="","",
IF(OR($H$33="Corrupción",$H$33="Lavado de Activos",$H$33="Financiación del Terrorismo",$H$33="Trámites, OPAs y Consultas de Acceso a la Información Pública"),"No aplica",'5. Valoración de Controles'!$R34))</f>
        <v/>
      </c>
      <c r="AB34" s="91"/>
      <c r="AC34" s="91"/>
      <c r="AD34" s="91"/>
      <c r="AE34" s="91"/>
      <c r="AF34" s="91"/>
      <c r="AG34" s="91"/>
      <c r="AH34" s="91"/>
      <c r="AI34" s="91"/>
      <c r="AJ34" s="91"/>
      <c r="AK34" s="91"/>
      <c r="AL34" s="91"/>
      <c r="AM34" s="3"/>
      <c r="AN34" s="3"/>
      <c r="AO34" s="3"/>
      <c r="AP34" s="3"/>
      <c r="AQ34" s="3"/>
      <c r="AR34" s="3"/>
      <c r="AS34" s="3"/>
      <c r="AT34" s="3"/>
      <c r="AU34" s="3"/>
      <c r="AV34" s="3"/>
      <c r="AW34" s="3"/>
      <c r="AX34" s="3"/>
      <c r="AY34" s="3"/>
      <c r="AZ34" s="3"/>
      <c r="BA34" s="3"/>
      <c r="BB34" s="3"/>
      <c r="BC34" s="3"/>
      <c r="BD34" s="3"/>
      <c r="BE34" s="3"/>
      <c r="BF34" s="3"/>
    </row>
    <row r="35" spans="1:58" ht="31.5" customHeight="1">
      <c r="A35" s="92"/>
      <c r="B35" s="92"/>
      <c r="C35" s="92"/>
      <c r="D35" s="92"/>
      <c r="E35" s="92"/>
      <c r="F35" s="92"/>
      <c r="G35" s="92"/>
      <c r="H35" s="92"/>
      <c r="I35" s="92"/>
      <c r="J35" s="92"/>
      <c r="K35" s="92"/>
      <c r="L35" s="92"/>
      <c r="M35" s="92"/>
      <c r="N35" s="92"/>
      <c r="O35" s="92"/>
      <c r="P35" s="92"/>
      <c r="Q35" s="31" t="str">
        <f>IF($H$33="","",
IF(OR($H$33="Corrupción",$H$33="Lavado de Activos",$H$33="Financiación del Terrorismo",$H$33="Trámites, OPAs y Consultas de Acceso a la Información Pública"),'6.Valoración Control Corrupción'!$E35,'5. Valoración de Controles'!$H35))</f>
        <v/>
      </c>
      <c r="R35" s="24" t="str">
        <f>IF($H$33="","",
IF(OR($H$33="Corrupción",$H$33="Lavado de Activos",$H$33="Financiación del Terrorismo",$H$33="Trámites, OPAs y Consultas de Acceso a la Información Pública"),"No Aplica",'5. Valoración de Controles'!$I35))</f>
        <v/>
      </c>
      <c r="S35" s="24" t="str">
        <f>IF($H$33="","",
IF(OR($H$33="Corrupción",$H$33="Lavado de Activos",$H$33="Financiación del Terrorismo",$H$33="Trámites, OPAs y Consultas de Acceso a la Información Pública"),"No Aplica",'5. Valoración de Controles'!$J35))</f>
        <v/>
      </c>
      <c r="T35" s="24" t="str">
        <f>IF($H$33="","",
IF(OR($H$33="Corrupción",$H$33="Lavado de Activos",$H$33="Financiación del Terrorismo",$H$33="Trámites, OPAs y Consultas de Acceso a la Información Pública"),"No Aplica",'5. Valoración de Controles'!$K35))</f>
        <v/>
      </c>
      <c r="U35" s="24" t="str">
        <f>IF($H$33="","",
IF(OR($H$33="Corrupción",$H$33="Lavado de Activos",$H$33="Financiación del Terrorismo",$H$33="Trámites, OPAs y Consultas de Acceso a la Información Pública"),"No Aplica",'5. Valoración de Controles'!$L35))</f>
        <v/>
      </c>
      <c r="V35" s="24" t="str">
        <f>IF($H$33="","",
IF(OR($H$33="Corrupción",$H$33="Lavado de Activos",$H$33="Financiación del Terrorismo",$H$33="Trámites, OPAs y Consultas de Acceso a la Información Pública"),"No Aplica",'5. Valoración de Controles'!$M35))</f>
        <v/>
      </c>
      <c r="W35" s="24" t="str">
        <f>IF($H$33="","",
IF(OR($H$33="Corrupción",$H$33="Lavado de Activos",$H$33="Financiación del Terrorismo",$H$33="Trámites, OPAs y Consultas de Acceso a la Información Pública"),"No Aplica",'5. Valoración de Controles'!$N35))</f>
        <v/>
      </c>
      <c r="X35" s="32" t="str">
        <f>IF($H$33="","",
IF(OR($H$33="Corrupción",$H$33="Lavado de Activos",$H$33="Financiación del Terrorismo",$H$33="Trámites, OPAs y Consultas de Acceso a la Información Pública"),"No Aplica",'5. Valoración de Controles'!$O35))</f>
        <v/>
      </c>
      <c r="Y35" s="32" t="str">
        <f>IF($H$33="","",
IF(OR($H$33="Corrupción",$H$33="Lavado de Activos",$H$33="Financiación del Terrorismo",$H$33="Trámites, OPAs y Consultas de Acceso a la Información Pública"),"No Aplica",'5. Valoración de Controles'!$P35))</f>
        <v/>
      </c>
      <c r="Z35" s="32" t="str">
        <f>IF($H$33="","",
IF(OR($H$33="Corrupción",$H$33="Lavado de Activos",$H$33="Financiación del Terrorismo",$H$33="Trámites, OPAs y Consultas de Acceso a la Información Pública"),"No Aplica",'5. Valoración de Controles'!$Q35))</f>
        <v/>
      </c>
      <c r="AA35" s="25" t="str">
        <f>IF($H$33="","",
IF(OR($H$33="Corrupción",$H$33="Lavado de Activos",$H$33="Financiación del Terrorismo",$H$33="Trámites, OPAs y Consultas de Acceso a la Información Pública"),"No aplica",'5. Valoración de Controles'!$R35))</f>
        <v/>
      </c>
      <c r="AB35" s="92"/>
      <c r="AC35" s="92"/>
      <c r="AD35" s="92"/>
      <c r="AE35" s="92"/>
      <c r="AF35" s="92"/>
      <c r="AG35" s="92"/>
      <c r="AH35" s="92"/>
      <c r="AI35" s="92"/>
      <c r="AJ35" s="92"/>
      <c r="AK35" s="92"/>
      <c r="AL35" s="92"/>
      <c r="AM35" s="3"/>
      <c r="AN35" s="3"/>
      <c r="AO35" s="3"/>
      <c r="AP35" s="3"/>
      <c r="AQ35" s="3"/>
      <c r="AR35" s="3"/>
      <c r="AS35" s="3"/>
      <c r="AT35" s="3"/>
      <c r="AU35" s="3"/>
      <c r="AV35" s="3"/>
      <c r="AW35" s="3"/>
      <c r="AX35" s="3"/>
      <c r="AY35" s="3"/>
      <c r="AZ35" s="3"/>
      <c r="BA35" s="3"/>
      <c r="BB35" s="3"/>
      <c r="BC35" s="3"/>
      <c r="BD35" s="3"/>
      <c r="BE35" s="3"/>
      <c r="BF35" s="3"/>
    </row>
    <row r="36" spans="1:58" ht="31.5" customHeight="1">
      <c r="A36" s="98">
        <v>10</v>
      </c>
      <c r="B36" s="93" t="str">
        <f>'2. Identificación del Riesgo'!B36:B38</f>
        <v/>
      </c>
      <c r="C36" s="93" t="str">
        <f>IF('2. Identificación del Riesgo'!C36:C38="","",'2. Identificación del Riesgo'!C36:C38)</f>
        <v/>
      </c>
      <c r="D36" s="93" t="str">
        <f>IF('2. Identificación del Riesgo'!D36:D38="","",'2. Identificación del Riesgo'!D36:D38)</f>
        <v/>
      </c>
      <c r="E36" s="93" t="str">
        <f>IF('2. Identificación del Riesgo'!E36:E38="","",'2. Identificación del Riesgo'!E36:E38)</f>
        <v/>
      </c>
      <c r="F36" s="93" t="str">
        <f>IF('2. Identificación del Riesgo'!F36:F38="","",'2. Identificación del Riesgo'!F36:F38)</f>
        <v/>
      </c>
      <c r="G36" s="93" t="str">
        <f>IF('2. Identificación del Riesgo'!G36:G38="","",'2. Identificación del Riesgo'!G36:G38)</f>
        <v/>
      </c>
      <c r="H36" s="93" t="str">
        <f>IF('2. Identificación del Riesgo'!H36:H38="","",'2. Identificación del Riesgo'!H36:H38)</f>
        <v/>
      </c>
      <c r="I36" s="93" t="str">
        <f>IF('2. Identificación del Riesgo'!I36:I38="","",'2. Identificación del Riesgo'!I36:I38)</f>
        <v/>
      </c>
      <c r="J36" s="93" t="str">
        <f>IF('2. Identificación del Riesgo'!J36:J38="","",'2. Identificación del Riesgo'!J36:J38)</f>
        <v/>
      </c>
      <c r="K36" s="94" t="str">
        <f>'2. Identificación del Riesgo'!K36:K38</f>
        <v/>
      </c>
      <c r="L36" s="95" t="str">
        <f>'2. Identificación del Riesgo'!L36:L38</f>
        <v/>
      </c>
      <c r="M36" s="9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94" t="str">
        <f>'2. Identificación del Riesgo'!N36:N38</f>
        <v/>
      </c>
      <c r="O36" s="95" t="str">
        <f>'2. Identificación del Riesgo'!O36:O38</f>
        <v/>
      </c>
      <c r="P36" s="90" t="str">
        <f>'2. Identificación del Riesgo'!P36:P38</f>
        <v/>
      </c>
      <c r="Q36" s="31" t="str">
        <f>IF($H$36="","",
IF(OR($H$36="Corrupción",$H$36="Lavado de Activos",$H$36="Financiación del Terrorismo",$H$36="Trámites, OPAs y Consultas de Acceso a la Información Pública"),'6.Valoración Control Corrupción'!$E36,'5. Valoración de Controles'!$H36))</f>
        <v/>
      </c>
      <c r="R36" s="24" t="str">
        <f>IF($H$36="","",
IF(OR($H$36="Corrupción",$H$36="Lavado de Activos",$H$36="Financiación del Terrorismo",$H$36="Trámites, OPAs y Consultas de Acceso a la Información Pública"),"No Aplica",'5. Valoración de Controles'!$I36))</f>
        <v/>
      </c>
      <c r="S36" s="24" t="str">
        <f>IF($H$36="","",
IF(OR($H$36="Corrupción",$H$36="Lavado de Activos",$H$36="Financiación del Terrorismo",$H$36="Trámites, OPAs y Consultas de Acceso a la Información Pública"),"No Aplica",'5. Valoración de Controles'!$J36))</f>
        <v/>
      </c>
      <c r="T36" s="24" t="str">
        <f>IF($H$36="","",
IF(OR($H$36="Corrupción",$H$36="Lavado de Activos",$H$36="Financiación del Terrorismo",$H$36="Trámites, OPAs y Consultas de Acceso a la Información Pública"),"No Aplica",'5. Valoración de Controles'!$K36))</f>
        <v/>
      </c>
      <c r="U36" s="24" t="str">
        <f>IF($H$36="","",
IF(OR($H$36="Corrupción",$H$36="Lavado de Activos",$H$36="Financiación del Terrorismo",$H$36="Trámites, OPAs y Consultas de Acceso a la Información Pública"),"No Aplica",'5. Valoración de Controles'!$L36))</f>
        <v/>
      </c>
      <c r="V36" s="24" t="str">
        <f>IF($H$36="","",
IF(OR($H$36="Corrupción",$H$36="Lavado de Activos",$H$36="Financiación del Terrorismo",$H$36="Trámites, OPAs y Consultas de Acceso a la Información Pública"),"No Aplica",'5. Valoración de Controles'!$M36))</f>
        <v/>
      </c>
      <c r="W36" s="24" t="str">
        <f>IF($H$36="","",
IF(OR($H$36="Corrupción",$H$36="Lavado de Activos",$H$36="Financiación del Terrorismo",$H$36="Trámites, OPAs y Consultas de Acceso a la Información Pública"),"No Aplica",'5. Valoración de Controles'!$N36))</f>
        <v/>
      </c>
      <c r="X36" s="32" t="str">
        <f>IF($H$36="","",
IF(OR($H$36="Corrupción",$H$36="Lavado de Activos",$H$36="Financiación del Terrorismo",$H$36="Trámites, OPAs y Consultas de Acceso a la Información Pública"),"No Aplica",'5. Valoración de Controles'!$O36))</f>
        <v/>
      </c>
      <c r="Y36" s="32" t="str">
        <f>IF($H$36="","",
IF(OR($H$36="Corrupción",$H$36="Lavado de Activos",$H$36="Financiación del Terrorismo",$H$36="Trámites, OPAs y Consultas de Acceso a la Información Pública"),"No Aplica",'5. Valoración de Controles'!$P36))</f>
        <v/>
      </c>
      <c r="Z36" s="32" t="str">
        <f>IF($H$36="","",
IF(OR($H$36="Corrupción",$H$36="Lavado de Activos",$H$36="Financiación del Terrorismo",$H$36="Trámites, OPAs y Consultas de Acceso a la Información Pública"),"No Aplica",'5. Valoración de Controles'!$Q36))</f>
        <v/>
      </c>
      <c r="AA36" s="25" t="str">
        <f>IF($H$36="","",
IF(OR($H$36="Corrupción",$H$36="Lavado de Activos",$H$36="Financiación del Terrorismo",$H$36="Trámites, OPAs y Consultas de Acceso a la Información Pública"),"No aplica",'5. Valoración de Controles'!$R36))</f>
        <v/>
      </c>
      <c r="AB36" s="94"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22"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94"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22"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90"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96"/>
      <c r="AH36" s="113"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12"/>
      <c r="AJ36" s="121"/>
      <c r="AK36" s="121" t="str">
        <f>IF(AI36="","","∑ Peso porcentual de cada acción definida")</f>
        <v/>
      </c>
      <c r="AL36" s="93"/>
      <c r="AM36" s="3"/>
      <c r="AN36" s="3"/>
      <c r="AO36" s="3"/>
      <c r="AP36" s="3"/>
      <c r="AQ36" s="3"/>
      <c r="AR36" s="3"/>
      <c r="AS36" s="3"/>
      <c r="AT36" s="3"/>
      <c r="AU36" s="3"/>
      <c r="AV36" s="3"/>
      <c r="AW36" s="3"/>
      <c r="AX36" s="3"/>
      <c r="AY36" s="3"/>
      <c r="AZ36" s="3"/>
      <c r="BA36" s="3"/>
      <c r="BB36" s="3"/>
      <c r="BC36" s="3"/>
      <c r="BD36" s="3"/>
      <c r="BE36" s="3"/>
      <c r="BF36" s="3"/>
    </row>
    <row r="37" spans="1:58" ht="31.5" customHeight="1">
      <c r="A37" s="91"/>
      <c r="B37" s="91"/>
      <c r="C37" s="91"/>
      <c r="D37" s="91"/>
      <c r="E37" s="91"/>
      <c r="F37" s="91"/>
      <c r="G37" s="91"/>
      <c r="H37" s="91"/>
      <c r="I37" s="91"/>
      <c r="J37" s="91"/>
      <c r="K37" s="91"/>
      <c r="L37" s="91"/>
      <c r="M37" s="91"/>
      <c r="N37" s="91"/>
      <c r="O37" s="91"/>
      <c r="P37" s="91"/>
      <c r="Q37" s="31" t="str">
        <f>IF($H$36="","",
IF(OR($H$36="Corrupción",$H$36="Lavado de Activos",$H$36="Financiación del Terrorismo",$H$36="Trámites, OPAs y Consultas de Acceso a la Información Pública"),'6.Valoración Control Corrupción'!$E37,'5. Valoración de Controles'!$H37))</f>
        <v/>
      </c>
      <c r="R37" s="24" t="str">
        <f>IF($H$36="","",
IF(OR($H$36="Corrupción",$H$36="Lavado de Activos",$H$36="Financiación del Terrorismo",$H$36="Trámites, OPAs y Consultas de Acceso a la Información Pública"),"No Aplica",'5. Valoración de Controles'!$I37))</f>
        <v/>
      </c>
      <c r="S37" s="24" t="str">
        <f>IF($H$36="","",
IF(OR($H$36="Corrupción",$H$36="Lavado de Activos",$H$36="Financiación del Terrorismo",$H$36="Trámites, OPAs y Consultas de Acceso a la Información Pública"),"No Aplica",'5. Valoración de Controles'!$J37))</f>
        <v/>
      </c>
      <c r="T37" s="24" t="str">
        <f>IF($H$36="","",
IF(OR($H$36="Corrupción",$H$36="Lavado de Activos",$H$36="Financiación del Terrorismo",$H$36="Trámites, OPAs y Consultas de Acceso a la Información Pública"),"No Aplica",'5. Valoración de Controles'!$K37))</f>
        <v/>
      </c>
      <c r="U37" s="24" t="str">
        <f>IF($H$36="","",
IF(OR($H$36="Corrupción",$H$36="Lavado de Activos",$H$36="Financiación del Terrorismo",$H$36="Trámites, OPAs y Consultas de Acceso a la Información Pública"),"No Aplica",'5. Valoración de Controles'!$L37))</f>
        <v/>
      </c>
      <c r="V37" s="24" t="str">
        <f>IF($H$36="","",
IF(OR($H$36="Corrupción",$H$36="Lavado de Activos",$H$36="Financiación del Terrorismo",$H$36="Trámites, OPAs y Consultas de Acceso a la Información Pública"),"No Aplica",'5. Valoración de Controles'!$M37))</f>
        <v/>
      </c>
      <c r="W37" s="24" t="str">
        <f>IF($H$36="","",
IF(OR($H$36="Corrupción",$H$36="Lavado de Activos",$H$36="Financiación del Terrorismo",$H$36="Trámites, OPAs y Consultas de Acceso a la Información Pública"),"No Aplica",'5. Valoración de Controles'!$N37))</f>
        <v/>
      </c>
      <c r="X37" s="32" t="str">
        <f>IF($H$36="","",
IF(OR($H$36="Corrupción",$H$36="Lavado de Activos",$H$36="Financiación del Terrorismo",$H$36="Trámites, OPAs y Consultas de Acceso a la Información Pública"),"No Aplica",'5. Valoración de Controles'!$O37))</f>
        <v/>
      </c>
      <c r="Y37" s="32" t="str">
        <f>IF($H$36="","",
IF(OR($H$36="Corrupción",$H$36="Lavado de Activos",$H$36="Financiación del Terrorismo",$H$36="Trámites, OPAs y Consultas de Acceso a la Información Pública"),"No Aplica",'5. Valoración de Controles'!$P37))</f>
        <v/>
      </c>
      <c r="Z37" s="32" t="str">
        <f>IF($H$36="","",
IF(OR($H$36="Corrupción",$H$36="Lavado de Activos",$H$36="Financiación del Terrorismo",$H$36="Trámites, OPAs y Consultas de Acceso a la Información Pública"),"No Aplica",'5. Valoración de Controles'!$Q37))</f>
        <v/>
      </c>
      <c r="AA37" s="25" t="str">
        <f>IF($H$36="","",
IF(OR($H$36="Corrupción",$H$36="Lavado de Activos",$H$36="Financiación del Terrorismo",$H$36="Trámites, OPAs y Consultas de Acceso a la Información Pública"),"No aplica",'5. Valoración de Controles'!$R37))</f>
        <v/>
      </c>
      <c r="AB37" s="91"/>
      <c r="AC37" s="91"/>
      <c r="AD37" s="91"/>
      <c r="AE37" s="91"/>
      <c r="AF37" s="91"/>
      <c r="AG37" s="91"/>
      <c r="AH37" s="91"/>
      <c r="AI37" s="91"/>
      <c r="AJ37" s="91"/>
      <c r="AK37" s="91"/>
      <c r="AL37" s="91"/>
      <c r="AM37" s="2"/>
      <c r="AN37" s="2"/>
      <c r="AO37" s="2"/>
      <c r="AP37" s="2"/>
      <c r="AQ37" s="2"/>
      <c r="AR37" s="2"/>
      <c r="AS37" s="2"/>
      <c r="AT37" s="2"/>
      <c r="AU37" s="2"/>
      <c r="AV37" s="2"/>
      <c r="AW37" s="2"/>
      <c r="AX37" s="2"/>
      <c r="AY37" s="2"/>
      <c r="AZ37" s="2"/>
      <c r="BA37" s="2"/>
      <c r="BB37" s="2"/>
      <c r="BC37" s="2"/>
      <c r="BD37" s="2"/>
      <c r="BE37" s="2"/>
      <c r="BF37" s="2"/>
    </row>
    <row r="38" spans="1:58" ht="31.5" customHeight="1">
      <c r="A38" s="92"/>
      <c r="B38" s="92"/>
      <c r="C38" s="92"/>
      <c r="D38" s="92"/>
      <c r="E38" s="92"/>
      <c r="F38" s="92"/>
      <c r="G38" s="92"/>
      <c r="H38" s="92"/>
      <c r="I38" s="92"/>
      <c r="J38" s="92"/>
      <c r="K38" s="92"/>
      <c r="L38" s="92"/>
      <c r="M38" s="92"/>
      <c r="N38" s="92"/>
      <c r="O38" s="92"/>
      <c r="P38" s="92"/>
      <c r="Q38" s="31" t="str">
        <f>IF($H$36="","",
IF(OR($H$36="Corrupción",$H$36="Lavado de Activos",$H$36="Financiación del Terrorismo",$H$36="Trámites, OPAs y Consultas de Acceso a la Información Pública"),'6.Valoración Control Corrupción'!$E38,'5. Valoración de Controles'!$H38))</f>
        <v/>
      </c>
      <c r="R38" s="24" t="str">
        <f>IF($H$36="","",
IF(OR($H$36="Corrupción",$H$36="Lavado de Activos",$H$36="Financiación del Terrorismo",$H$36="Trámites, OPAs y Consultas de Acceso a la Información Pública"),"No Aplica",'5. Valoración de Controles'!$I38))</f>
        <v/>
      </c>
      <c r="S38" s="24" t="str">
        <f>IF($H$36="","",
IF(OR($H$36="Corrupción",$H$36="Lavado de Activos",$H$36="Financiación del Terrorismo",$H$36="Trámites, OPAs y Consultas de Acceso a la Información Pública"),"No Aplica",'5. Valoración de Controles'!$J38))</f>
        <v/>
      </c>
      <c r="T38" s="24" t="str">
        <f>IF($H$36="","",
IF(OR($H$36="Corrupción",$H$36="Lavado de Activos",$H$36="Financiación del Terrorismo",$H$36="Trámites, OPAs y Consultas de Acceso a la Información Pública"),"No Aplica",'5. Valoración de Controles'!$K38))</f>
        <v/>
      </c>
      <c r="U38" s="24" t="str">
        <f>IF($H$36="","",
IF(OR($H$36="Corrupción",$H$36="Lavado de Activos",$H$36="Financiación del Terrorismo",$H$36="Trámites, OPAs y Consultas de Acceso a la Información Pública"),"No Aplica",'5. Valoración de Controles'!$L38))</f>
        <v/>
      </c>
      <c r="V38" s="24" t="str">
        <f>IF($H$36="","",
IF(OR($H$36="Corrupción",$H$36="Lavado de Activos",$H$36="Financiación del Terrorismo",$H$36="Trámites, OPAs y Consultas de Acceso a la Información Pública"),"No Aplica",'5. Valoración de Controles'!$M38))</f>
        <v/>
      </c>
      <c r="W38" s="24" t="str">
        <f>IF($H$36="","",
IF(OR($H$36="Corrupción",$H$36="Lavado de Activos",$H$36="Financiación del Terrorismo",$H$36="Trámites, OPAs y Consultas de Acceso a la Información Pública"),"No Aplica",'5. Valoración de Controles'!$N38))</f>
        <v/>
      </c>
      <c r="X38" s="32" t="str">
        <f>IF($H$36="","",
IF(OR($H$36="Corrupción",$H$36="Lavado de Activos",$H$36="Financiación del Terrorismo",$H$36="Trámites, OPAs y Consultas de Acceso a la Información Pública"),"No Aplica",'5. Valoración de Controles'!$O38))</f>
        <v/>
      </c>
      <c r="Y38" s="32" t="str">
        <f>IF($H$36="","",
IF(OR($H$36="Corrupción",$H$36="Lavado de Activos",$H$36="Financiación del Terrorismo",$H$36="Trámites, OPAs y Consultas de Acceso a la Información Pública"),"No Aplica",'5. Valoración de Controles'!$P38))</f>
        <v/>
      </c>
      <c r="Z38" s="32" t="str">
        <f>IF($H$36="","",
IF(OR($H$36="Corrupción",$H$36="Lavado de Activos",$H$36="Financiación del Terrorismo",$H$36="Trámites, OPAs y Consultas de Acceso a la Información Pública"),"No Aplica",'5. Valoración de Controles'!$Q38))</f>
        <v/>
      </c>
      <c r="AA38" s="25" t="str">
        <f>IF($H$36="","",
IF(OR($H$36="Corrupción",$H$36="Lavado de Activos",$H$36="Financiación del Terrorismo",$H$36="Trámites, OPAs y Consultas de Acceso a la Información Pública"),"No aplica",'5. Valoración de Controles'!$R38))</f>
        <v/>
      </c>
      <c r="AB38" s="92"/>
      <c r="AC38" s="92"/>
      <c r="AD38" s="92"/>
      <c r="AE38" s="92"/>
      <c r="AF38" s="92"/>
      <c r="AG38" s="92"/>
      <c r="AH38" s="92"/>
      <c r="AI38" s="92"/>
      <c r="AJ38" s="92"/>
      <c r="AK38" s="92"/>
      <c r="AL38" s="92"/>
      <c r="AM38" s="2"/>
      <c r="AN38" s="2"/>
      <c r="AO38" s="2"/>
      <c r="AP38" s="2"/>
      <c r="AQ38" s="2"/>
      <c r="AR38" s="2"/>
      <c r="AS38" s="2"/>
      <c r="AT38" s="2"/>
      <c r="AU38" s="2"/>
      <c r="AV38" s="2"/>
      <c r="AW38" s="2"/>
      <c r="AX38" s="2"/>
      <c r="AY38" s="2"/>
      <c r="AZ38" s="2"/>
      <c r="BA38" s="2"/>
      <c r="BB38" s="2"/>
      <c r="BC38" s="2"/>
      <c r="BD38" s="2"/>
      <c r="BE38" s="2"/>
      <c r="BF38" s="2"/>
    </row>
    <row r="39" spans="1:58" ht="31.5" customHeight="1">
      <c r="A39" s="98">
        <v>11</v>
      </c>
      <c r="B39" s="93" t="str">
        <f>'2. Identificación del Riesgo'!B39:B41</f>
        <v/>
      </c>
      <c r="C39" s="93" t="str">
        <f>IF('2. Identificación del Riesgo'!C39:C41="","",'2. Identificación del Riesgo'!C39:C41)</f>
        <v/>
      </c>
      <c r="D39" s="93" t="str">
        <f>IF('2. Identificación del Riesgo'!D39:D41="","",'2. Identificación del Riesgo'!D39:D41)</f>
        <v/>
      </c>
      <c r="E39" s="93" t="str">
        <f>IF('2. Identificación del Riesgo'!E39:E41="","",'2. Identificación del Riesgo'!E39:E41)</f>
        <v/>
      </c>
      <c r="F39" s="93" t="str">
        <f>IF('2. Identificación del Riesgo'!F39:F41="","",'2. Identificación del Riesgo'!F39:F41)</f>
        <v/>
      </c>
      <c r="G39" s="93" t="str">
        <f>IF('2. Identificación del Riesgo'!G39:G41="","",'2. Identificación del Riesgo'!G39:G41)</f>
        <v/>
      </c>
      <c r="H39" s="93" t="str">
        <f>IF('2. Identificación del Riesgo'!H39:H41="","",'2. Identificación del Riesgo'!H39:H41)</f>
        <v/>
      </c>
      <c r="I39" s="93" t="str">
        <f>IF('2. Identificación del Riesgo'!I39:I41="","",'2. Identificación del Riesgo'!I39:I41)</f>
        <v/>
      </c>
      <c r="J39" s="93" t="str">
        <f>IF('2. Identificación del Riesgo'!J39:J41="","",'2. Identificación del Riesgo'!J39:J41)</f>
        <v/>
      </c>
      <c r="K39" s="94" t="str">
        <f>'2. Identificación del Riesgo'!K39:K41</f>
        <v/>
      </c>
      <c r="L39" s="95" t="str">
        <f>'2. Identificación del Riesgo'!L39:L41</f>
        <v/>
      </c>
      <c r="M39" s="9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94" t="str">
        <f>'2. Identificación del Riesgo'!N39:N41</f>
        <v/>
      </c>
      <c r="O39" s="95" t="str">
        <f>'2. Identificación del Riesgo'!O39:O41</f>
        <v/>
      </c>
      <c r="P39" s="90" t="str">
        <f>'2. Identificación del Riesgo'!P39:P41</f>
        <v/>
      </c>
      <c r="Q39" s="31" t="str">
        <f>IF($H$39="","",
IF(OR($H$39="Corrupción",$H$39="Lavado de Activos",$H$39="Financiación del Terrorismo",$H$39="Trámites, OPAs y Consultas de Acceso a la Información Pública"),'6.Valoración Control Corrupción'!$E39,'5. Valoración de Controles'!$H39))</f>
        <v/>
      </c>
      <c r="R39" s="24" t="str">
        <f>IF($H$39="","",
IF(OR($H$39="Corrupción",$H$39="Lavado de Activos",$H$39="Financiación del Terrorismo",$H$39="Trámites, OPAs y Consultas de Acceso a la Información Pública"),"No Aplica",'5. Valoración de Controles'!$I39))</f>
        <v/>
      </c>
      <c r="S39" s="24" t="str">
        <f>IF($H$39="","",
IF(OR($H$39="Corrupción",$H$39="Lavado de Activos",$H$39="Financiación del Terrorismo",$H$39="Trámites, OPAs y Consultas de Acceso a la Información Pública"),"No Aplica",'5. Valoración de Controles'!$J39))</f>
        <v/>
      </c>
      <c r="T39" s="24" t="str">
        <f>IF($H$39="","",
IF(OR($H$39="Corrupción",$H$39="Lavado de Activos",$H$39="Financiación del Terrorismo",$H$39="Trámites, OPAs y Consultas de Acceso a la Información Pública"),"No Aplica",'5. Valoración de Controles'!$K39))</f>
        <v/>
      </c>
      <c r="U39" s="24" t="str">
        <f>IF($H$39="","",
IF(OR($H$39="Corrupción",$H$39="Lavado de Activos",$H$39="Financiación del Terrorismo",$H$39="Trámites, OPAs y Consultas de Acceso a la Información Pública"),"No Aplica",'5. Valoración de Controles'!$L39))</f>
        <v/>
      </c>
      <c r="V39" s="24" t="str">
        <f>IF($H$39="","",
IF(OR($H$39="Corrupción",$H$39="Lavado de Activos",$H$39="Financiación del Terrorismo",$H$39="Trámites, OPAs y Consultas de Acceso a la Información Pública"),"No Aplica",'5. Valoración de Controles'!$M39))</f>
        <v/>
      </c>
      <c r="W39" s="24" t="str">
        <f>IF($H$39="","",
IF(OR($H$39="Corrupción",$H$39="Lavado de Activos",$H$39="Financiación del Terrorismo",$H$39="Trámites, OPAs y Consultas de Acceso a la Información Pública"),"No Aplica",'5. Valoración de Controles'!$N39))</f>
        <v/>
      </c>
      <c r="X39" s="32" t="str">
        <f>IF($H$39="","",
IF(OR($H$39="Corrupción",$H$39="Lavado de Activos",$H$39="Financiación del Terrorismo",$H$39="Trámites, OPAs y Consultas de Acceso a la Información Pública"),"No Aplica",'5. Valoración de Controles'!$O39))</f>
        <v/>
      </c>
      <c r="Y39" s="32" t="str">
        <f>IF($H$39="","",
IF(OR($H$39="Corrupción",$H$39="Lavado de Activos",$H$39="Financiación del Terrorismo",$H$39="Trámites, OPAs y Consultas de Acceso a la Información Pública"),"No Aplica",'5. Valoración de Controles'!$P39))</f>
        <v/>
      </c>
      <c r="Z39" s="32" t="str">
        <f>IF($H$39="","",
IF(OR($H$39="Corrupción",$H$39="Lavado de Activos",$H$39="Financiación del Terrorismo",$H$39="Trámites, OPAs y Consultas de Acceso a la Información Pública"),"No Aplica",'5. Valoración de Controles'!$Q39))</f>
        <v/>
      </c>
      <c r="AA39" s="25" t="str">
        <f>IF($H$39="","",
IF(OR($H$39="Corrupción",$H$39="Lavado de Activos",$H$39="Financiación del Terrorismo",$H$39="Trámites, OPAs y Consultas de Acceso a la Información Pública"),"No aplica",'5. Valoración de Controles'!$R39))</f>
        <v/>
      </c>
      <c r="AB39" s="94"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22"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94"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22"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90"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96"/>
      <c r="AH39" s="113"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12"/>
      <c r="AJ39" s="121"/>
      <c r="AK39" s="121" t="str">
        <f>IF(AI39="","","∑ Peso porcentual de cada acción definida")</f>
        <v/>
      </c>
      <c r="AL39" s="93"/>
      <c r="AM39" s="3"/>
      <c r="AN39" s="3"/>
      <c r="AO39" s="3"/>
      <c r="AP39" s="3"/>
      <c r="AQ39" s="3"/>
      <c r="AR39" s="3"/>
      <c r="AS39" s="3"/>
      <c r="AT39" s="3"/>
      <c r="AU39" s="3"/>
      <c r="AV39" s="3"/>
      <c r="AW39" s="3"/>
      <c r="AX39" s="3"/>
      <c r="AY39" s="3"/>
      <c r="AZ39" s="3"/>
      <c r="BA39" s="3"/>
      <c r="BB39" s="3"/>
      <c r="BC39" s="3"/>
      <c r="BD39" s="3"/>
      <c r="BE39" s="3"/>
      <c r="BF39" s="3"/>
    </row>
    <row r="40" spans="1:58" ht="31.5" customHeight="1">
      <c r="A40" s="91"/>
      <c r="B40" s="91"/>
      <c r="C40" s="91"/>
      <c r="D40" s="91"/>
      <c r="E40" s="91"/>
      <c r="F40" s="91"/>
      <c r="G40" s="91"/>
      <c r="H40" s="91"/>
      <c r="I40" s="91"/>
      <c r="J40" s="91"/>
      <c r="K40" s="91"/>
      <c r="L40" s="91"/>
      <c r="M40" s="91"/>
      <c r="N40" s="91"/>
      <c r="O40" s="91"/>
      <c r="P40" s="91"/>
      <c r="Q40" s="31" t="str">
        <f>IF($H$39="","",
IF(OR($H$39="Corrupción",$H$39="Lavado de Activos",$H$39="Financiación del Terrorismo",$H$39="Trámites, OPAs y Consultas de Acceso a la Información Pública"),'6.Valoración Control Corrupción'!$E40,'5. Valoración de Controles'!$H40))</f>
        <v/>
      </c>
      <c r="R40" s="24" t="str">
        <f>IF($H$39="","",
IF(OR($H$39="Corrupción",$H$39="Lavado de Activos",$H$39="Financiación del Terrorismo",$H$39="Trámites, OPAs y Consultas de Acceso a la Información Pública"),"No Aplica",'5. Valoración de Controles'!$I40))</f>
        <v/>
      </c>
      <c r="S40" s="24" t="str">
        <f>IF($H$39="","",
IF(OR($H$39="Corrupción",$H$39="Lavado de Activos",$H$39="Financiación del Terrorismo",$H$39="Trámites, OPAs y Consultas de Acceso a la Información Pública"),"No Aplica",'5. Valoración de Controles'!$J40))</f>
        <v/>
      </c>
      <c r="T40" s="24" t="str">
        <f>IF($H$39="","",
IF(OR($H$39="Corrupción",$H$39="Lavado de Activos",$H$39="Financiación del Terrorismo",$H$39="Trámites, OPAs y Consultas de Acceso a la Información Pública"),"No Aplica",'5. Valoración de Controles'!$K40))</f>
        <v/>
      </c>
      <c r="U40" s="24" t="str">
        <f>IF($H$39="","",
IF(OR($H$39="Corrupción",$H$39="Lavado de Activos",$H$39="Financiación del Terrorismo",$H$39="Trámites, OPAs y Consultas de Acceso a la Información Pública"),"No Aplica",'5. Valoración de Controles'!$L40))</f>
        <v/>
      </c>
      <c r="V40" s="24" t="str">
        <f>IF($H$39="","",
IF(OR($H$39="Corrupción",$H$39="Lavado de Activos",$H$39="Financiación del Terrorismo",$H$39="Trámites, OPAs y Consultas de Acceso a la Información Pública"),"No Aplica",'5. Valoración de Controles'!$M40))</f>
        <v/>
      </c>
      <c r="W40" s="24" t="str">
        <f>IF($H$39="","",
IF(OR($H$39="Corrupción",$H$39="Lavado de Activos",$H$39="Financiación del Terrorismo",$H$39="Trámites, OPAs y Consultas de Acceso a la Información Pública"),"No Aplica",'5. Valoración de Controles'!$N40))</f>
        <v/>
      </c>
      <c r="X40" s="32" t="str">
        <f>IF($H$39="","",
IF(OR($H$39="Corrupción",$H$39="Lavado de Activos",$H$39="Financiación del Terrorismo",$H$39="Trámites, OPAs y Consultas de Acceso a la Información Pública"),"No Aplica",'5. Valoración de Controles'!$O40))</f>
        <v/>
      </c>
      <c r="Y40" s="32" t="str">
        <f>IF($H$39="","",
IF(OR($H$39="Corrupción",$H$39="Lavado de Activos",$H$39="Financiación del Terrorismo",$H$39="Trámites, OPAs y Consultas de Acceso a la Información Pública"),"No Aplica",'5. Valoración de Controles'!$P40))</f>
        <v/>
      </c>
      <c r="Z40" s="32" t="str">
        <f>IF($H$39="","",
IF(OR($H$39="Corrupción",$H$39="Lavado de Activos",$H$39="Financiación del Terrorismo",$H$39="Trámites, OPAs y Consultas de Acceso a la Información Pública"),"No Aplica",'5. Valoración de Controles'!$Q40))</f>
        <v/>
      </c>
      <c r="AA40" s="25" t="str">
        <f>IF($H$39="","",
IF(OR($H$39="Corrupción",$H$39="Lavado de Activos",$H$39="Financiación del Terrorismo",$H$39="Trámites, OPAs y Consultas de Acceso a la Información Pública"),"No aplica",'5. Valoración de Controles'!$R40))</f>
        <v/>
      </c>
      <c r="AB40" s="91"/>
      <c r="AC40" s="91"/>
      <c r="AD40" s="91"/>
      <c r="AE40" s="91"/>
      <c r="AF40" s="91"/>
      <c r="AG40" s="91"/>
      <c r="AH40" s="91"/>
      <c r="AI40" s="91"/>
      <c r="AJ40" s="91"/>
      <c r="AK40" s="91"/>
      <c r="AL40" s="91"/>
      <c r="AM40" s="2"/>
      <c r="AN40" s="2"/>
      <c r="AO40" s="2"/>
      <c r="AP40" s="2"/>
      <c r="AQ40" s="2"/>
      <c r="AR40" s="2"/>
      <c r="AS40" s="2"/>
      <c r="AT40" s="2"/>
      <c r="AU40" s="2"/>
      <c r="AV40" s="2"/>
      <c r="AW40" s="2"/>
      <c r="AX40" s="2"/>
      <c r="AY40" s="2"/>
      <c r="AZ40" s="2"/>
      <c r="BA40" s="2"/>
      <c r="BB40" s="2"/>
      <c r="BC40" s="2"/>
      <c r="BD40" s="2"/>
      <c r="BE40" s="2"/>
      <c r="BF40" s="2"/>
    </row>
    <row r="41" spans="1:58" ht="31.5" customHeight="1">
      <c r="A41" s="92"/>
      <c r="B41" s="92"/>
      <c r="C41" s="92"/>
      <c r="D41" s="92"/>
      <c r="E41" s="92"/>
      <c r="F41" s="92"/>
      <c r="G41" s="92"/>
      <c r="H41" s="92"/>
      <c r="I41" s="92"/>
      <c r="J41" s="92"/>
      <c r="K41" s="92"/>
      <c r="L41" s="92"/>
      <c r="M41" s="92"/>
      <c r="N41" s="92"/>
      <c r="O41" s="92"/>
      <c r="P41" s="92"/>
      <c r="Q41" s="31" t="str">
        <f>IF($H$39="","",
IF(OR($H$39="Corrupción",$H$39="Lavado de Activos",$H$39="Financiación del Terrorismo",$H$39="Trámites, OPAs y Consultas de Acceso a la Información Pública"),'6.Valoración Control Corrupción'!$E41,'5. Valoración de Controles'!$H41))</f>
        <v/>
      </c>
      <c r="R41" s="24" t="str">
        <f>IF($H$39="","",
IF(OR($H$39="Corrupción",$H$39="Lavado de Activos",$H$39="Financiación del Terrorismo",$H$39="Trámites, OPAs y Consultas de Acceso a la Información Pública"),"No Aplica",'5. Valoración de Controles'!$I41))</f>
        <v/>
      </c>
      <c r="S41" s="24" t="str">
        <f>IF($H$39="","",
IF(OR($H$39="Corrupción",$H$39="Lavado de Activos",$H$39="Financiación del Terrorismo",$H$39="Trámites, OPAs y Consultas de Acceso a la Información Pública"),"No Aplica",'5. Valoración de Controles'!$J41))</f>
        <v/>
      </c>
      <c r="T41" s="24" t="str">
        <f>IF($H$39="","",
IF(OR($H$39="Corrupción",$H$39="Lavado de Activos",$H$39="Financiación del Terrorismo",$H$39="Trámites, OPAs y Consultas de Acceso a la Información Pública"),"No Aplica",'5. Valoración de Controles'!$K41))</f>
        <v/>
      </c>
      <c r="U41" s="24" t="str">
        <f>IF($H$39="","",
IF(OR($H$39="Corrupción",$H$39="Lavado de Activos",$H$39="Financiación del Terrorismo",$H$39="Trámites, OPAs y Consultas de Acceso a la Información Pública"),"No Aplica",'5. Valoración de Controles'!$L41))</f>
        <v/>
      </c>
      <c r="V41" s="24" t="str">
        <f>IF($H$39="","",
IF(OR($H$39="Corrupción",$H$39="Lavado de Activos",$H$39="Financiación del Terrorismo",$H$39="Trámites, OPAs y Consultas de Acceso a la Información Pública"),"No Aplica",'5. Valoración de Controles'!$M41))</f>
        <v/>
      </c>
      <c r="W41" s="24" t="str">
        <f>IF($H$39="","",
IF(OR($H$39="Corrupción",$H$39="Lavado de Activos",$H$39="Financiación del Terrorismo",$H$39="Trámites, OPAs y Consultas de Acceso a la Información Pública"),"No Aplica",'5. Valoración de Controles'!$N41))</f>
        <v/>
      </c>
      <c r="X41" s="32" t="str">
        <f>IF($H$39="","",
IF(OR($H$39="Corrupción",$H$39="Lavado de Activos",$H$39="Financiación del Terrorismo",$H$39="Trámites, OPAs y Consultas de Acceso a la Información Pública"),"No Aplica",'5. Valoración de Controles'!$O41))</f>
        <v/>
      </c>
      <c r="Y41" s="32" t="str">
        <f>IF($H$39="","",
IF(OR($H$39="Corrupción",$H$39="Lavado de Activos",$H$39="Financiación del Terrorismo",$H$39="Trámites, OPAs y Consultas de Acceso a la Información Pública"),"No Aplica",'5. Valoración de Controles'!$P41))</f>
        <v/>
      </c>
      <c r="Z41" s="32" t="str">
        <f>IF($H$39="","",
IF(OR($H$39="Corrupción",$H$39="Lavado de Activos",$H$39="Financiación del Terrorismo",$H$39="Trámites, OPAs y Consultas de Acceso a la Información Pública"),"No Aplica",'5. Valoración de Controles'!$Q41))</f>
        <v/>
      </c>
      <c r="AA41" s="25" t="str">
        <f>IF($H$39="","",
IF(OR($H$39="Corrupción",$H$39="Lavado de Activos",$H$39="Financiación del Terrorismo",$H$39="Trámites, OPAs y Consultas de Acceso a la Información Pública"),"No aplica",'5. Valoración de Controles'!$R41))</f>
        <v/>
      </c>
      <c r="AB41" s="92"/>
      <c r="AC41" s="92"/>
      <c r="AD41" s="92"/>
      <c r="AE41" s="92"/>
      <c r="AF41" s="92"/>
      <c r="AG41" s="92"/>
      <c r="AH41" s="92"/>
      <c r="AI41" s="92"/>
      <c r="AJ41" s="92"/>
      <c r="AK41" s="92"/>
      <c r="AL41" s="92"/>
      <c r="AM41" s="2"/>
      <c r="AN41" s="2"/>
      <c r="AO41" s="2"/>
      <c r="AP41" s="2"/>
      <c r="AQ41" s="2"/>
      <c r="AR41" s="2"/>
      <c r="AS41" s="2"/>
      <c r="AT41" s="2"/>
      <c r="AU41" s="2"/>
      <c r="AV41" s="2"/>
      <c r="AW41" s="2"/>
      <c r="AX41" s="2"/>
      <c r="AY41" s="2"/>
      <c r="AZ41" s="2"/>
      <c r="BA41" s="2"/>
      <c r="BB41" s="2"/>
      <c r="BC41" s="2"/>
      <c r="BD41" s="2"/>
      <c r="BE41" s="2"/>
      <c r="BF41" s="2"/>
    </row>
    <row r="42" spans="1:58" ht="31.5" customHeight="1">
      <c r="A42" s="98">
        <v>12</v>
      </c>
      <c r="B42" s="93" t="str">
        <f>'2. Identificación del Riesgo'!B42:B44</f>
        <v/>
      </c>
      <c r="C42" s="93" t="str">
        <f>IF('2. Identificación del Riesgo'!C42:C44="","",'2. Identificación del Riesgo'!C42:C44)</f>
        <v/>
      </c>
      <c r="D42" s="93" t="str">
        <f>IF('2. Identificación del Riesgo'!D42:D44="","",'2. Identificación del Riesgo'!D42:D44)</f>
        <v/>
      </c>
      <c r="E42" s="93" t="str">
        <f>IF('2. Identificación del Riesgo'!E42:E44="","",'2. Identificación del Riesgo'!E42:E44)</f>
        <v/>
      </c>
      <c r="F42" s="93" t="str">
        <f>IF('2. Identificación del Riesgo'!F42:F44="","",'2. Identificación del Riesgo'!F42:F44)</f>
        <v/>
      </c>
      <c r="G42" s="93" t="str">
        <f>IF('2. Identificación del Riesgo'!G42:G44="","",'2. Identificación del Riesgo'!G42:G44)</f>
        <v/>
      </c>
      <c r="H42" s="93" t="str">
        <f>IF('2. Identificación del Riesgo'!H42:H44="","",'2. Identificación del Riesgo'!H42:H44)</f>
        <v/>
      </c>
      <c r="I42" s="93" t="str">
        <f>IF('2. Identificación del Riesgo'!I42:I44="","",'2. Identificación del Riesgo'!I42:I44)</f>
        <v/>
      </c>
      <c r="J42" s="93" t="str">
        <f>IF('2. Identificación del Riesgo'!J42:J44="","",'2. Identificación del Riesgo'!J42:J44)</f>
        <v/>
      </c>
      <c r="K42" s="94" t="str">
        <f>'2. Identificación del Riesgo'!K42:K44</f>
        <v/>
      </c>
      <c r="L42" s="95" t="str">
        <f>'2. Identificación del Riesgo'!L42:L44</f>
        <v/>
      </c>
      <c r="M42" s="9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94" t="str">
        <f>'2. Identificación del Riesgo'!N42:N44</f>
        <v/>
      </c>
      <c r="O42" s="95" t="str">
        <f>'2. Identificación del Riesgo'!O42:O44</f>
        <v/>
      </c>
      <c r="P42" s="90" t="str">
        <f>'2. Identificación del Riesgo'!P42:P44</f>
        <v/>
      </c>
      <c r="Q42" s="31" t="str">
        <f>IF($H$42="","",
IF(OR($H$42="Corrupción",$H$42="Lavado de Activos",$H$42="Financiación del Terrorismo",$H$42="Trámites, OPAs y Consultas de Acceso a la Información Pública"),'6.Valoración Control Corrupción'!$E42,'5. Valoración de Controles'!$H42))</f>
        <v/>
      </c>
      <c r="R42" s="24" t="str">
        <f>IF($H$42="","",
IF(OR($H$42="Corrupción",$H$42="Lavado de Activos",$H$42="Financiación del Terrorismo",$H$42="Trámites, OPAs y Consultas de Acceso a la Información Pública"),"No Aplica",'5. Valoración de Controles'!$I42))</f>
        <v/>
      </c>
      <c r="S42" s="24" t="str">
        <f>IF($H$42="","",
IF(OR($H$42="Corrupción",$H$42="Lavado de Activos",$H$42="Financiación del Terrorismo",$H$42="Trámites, OPAs y Consultas de Acceso a la Información Pública"),"No Aplica",'5. Valoración de Controles'!$J42))</f>
        <v/>
      </c>
      <c r="T42" s="24" t="str">
        <f>IF($H$42="","",
IF(OR($H$42="Corrupción",$H$42="Lavado de Activos",$H$42="Financiación del Terrorismo",$H$42="Trámites, OPAs y Consultas de Acceso a la Información Pública"),"No Aplica",'5. Valoración de Controles'!$K42))</f>
        <v/>
      </c>
      <c r="U42" s="24" t="str">
        <f>IF($H$42="","",
IF(OR($H$42="Corrupción",$H$42="Lavado de Activos",$H$42="Financiación del Terrorismo",$H$42="Trámites, OPAs y Consultas de Acceso a la Información Pública"),"No Aplica",'5. Valoración de Controles'!$L42))</f>
        <v/>
      </c>
      <c r="V42" s="24" t="str">
        <f>IF($H$42="","",
IF(OR($H$42="Corrupción",$H$42="Lavado de Activos",$H$42="Financiación del Terrorismo",$H$42="Trámites, OPAs y Consultas de Acceso a la Información Pública"),"No Aplica",'5. Valoración de Controles'!$M42))</f>
        <v/>
      </c>
      <c r="W42" s="24" t="str">
        <f>IF($H$42="","",
IF(OR($H$42="Corrupción",$H$42="Lavado de Activos",$H$42="Financiación del Terrorismo",$H$42="Trámites, OPAs y Consultas de Acceso a la Información Pública"),"No Aplica",'5. Valoración de Controles'!$N42))</f>
        <v/>
      </c>
      <c r="X42" s="32" t="str">
        <f>IF($H$42="","",
IF(OR($H$42="Corrupción",$H$42="Lavado de Activos",$H$42="Financiación del Terrorismo",$H$42="Trámites, OPAs y Consultas de Acceso a la Información Pública"),"No Aplica",'5. Valoración de Controles'!$O42))</f>
        <v/>
      </c>
      <c r="Y42" s="32" t="str">
        <f>IF($H$42="","",
IF(OR($H$42="Corrupción",$H$42="Lavado de Activos",$H$42="Financiación del Terrorismo",$H$42="Trámites, OPAs y Consultas de Acceso a la Información Pública"),"No Aplica",'5. Valoración de Controles'!$P42))</f>
        <v/>
      </c>
      <c r="Z42" s="32" t="str">
        <f>IF($H$42="","",
IF(OR($H$42="Corrupción",$H$42="Lavado de Activos",$H$42="Financiación del Terrorismo",$H$42="Trámites, OPAs y Consultas de Acceso a la Información Pública"),"No Aplica",'5. Valoración de Controles'!$Q42))</f>
        <v/>
      </c>
      <c r="AA42" s="25" t="str">
        <f>IF($H$42="","",
IF(OR($H$42="Corrupción",$H$42="Lavado de Activos",$H$42="Financiación del Terrorismo",$H$42="Trámites, OPAs y Consultas de Acceso a la Información Pública"),"No aplica",'5. Valoración de Controles'!$R42))</f>
        <v/>
      </c>
      <c r="AB42" s="94"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22"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94"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22"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90"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96"/>
      <c r="AH42" s="113"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12"/>
      <c r="AJ42" s="121"/>
      <c r="AK42" s="121" t="str">
        <f>IF(AI42="","","∑ Peso porcentual de cada acción definida")</f>
        <v/>
      </c>
      <c r="AL42" s="93"/>
      <c r="AM42" s="3"/>
      <c r="AN42" s="3"/>
      <c r="AO42" s="3"/>
      <c r="AP42" s="3"/>
      <c r="AQ42" s="3"/>
      <c r="AR42" s="3"/>
      <c r="AS42" s="3"/>
      <c r="AT42" s="3"/>
      <c r="AU42" s="3"/>
      <c r="AV42" s="3"/>
      <c r="AW42" s="3"/>
      <c r="AX42" s="3"/>
      <c r="AY42" s="3"/>
      <c r="AZ42" s="3"/>
      <c r="BA42" s="3"/>
      <c r="BB42" s="3"/>
      <c r="BC42" s="3"/>
      <c r="BD42" s="3"/>
      <c r="BE42" s="3"/>
      <c r="BF42" s="3"/>
    </row>
    <row r="43" spans="1:58" ht="31.5" customHeight="1">
      <c r="A43" s="91"/>
      <c r="B43" s="91"/>
      <c r="C43" s="91"/>
      <c r="D43" s="91"/>
      <c r="E43" s="91"/>
      <c r="F43" s="91"/>
      <c r="G43" s="91"/>
      <c r="H43" s="91"/>
      <c r="I43" s="91"/>
      <c r="J43" s="91"/>
      <c r="K43" s="91"/>
      <c r="L43" s="91"/>
      <c r="M43" s="91"/>
      <c r="N43" s="91"/>
      <c r="O43" s="91"/>
      <c r="P43" s="91"/>
      <c r="Q43" s="31" t="str">
        <f>IF($H$42="","",
IF(OR($H$42="Corrupción",$H$42="Lavado de Activos",$H$42="Financiación del Terrorismo",$H$42="Trámites, OPAs y Consultas de Acceso a la Información Pública"),'6.Valoración Control Corrupción'!$E43,'5. Valoración de Controles'!$H43))</f>
        <v/>
      </c>
      <c r="R43" s="24" t="str">
        <f>IF($H$42="","",
IF(OR($H$42="Corrupción",$H$42="Lavado de Activos",$H$42="Financiación del Terrorismo",$H$42="Trámites, OPAs y Consultas de Acceso a la Información Pública"),"No Aplica",'5. Valoración de Controles'!$I43))</f>
        <v/>
      </c>
      <c r="S43" s="24" t="str">
        <f>IF($H$42="","",
IF(OR($H$42="Corrupción",$H$42="Lavado de Activos",$H$42="Financiación del Terrorismo",$H$42="Trámites, OPAs y Consultas de Acceso a la Información Pública"),"No Aplica",'5. Valoración de Controles'!$J43))</f>
        <v/>
      </c>
      <c r="T43" s="24" t="str">
        <f>IF($H$42="","",
IF(OR($H$42="Corrupción",$H$42="Lavado de Activos",$H$42="Financiación del Terrorismo",$H$42="Trámites, OPAs y Consultas de Acceso a la Información Pública"),"No Aplica",'5. Valoración de Controles'!$K43))</f>
        <v/>
      </c>
      <c r="U43" s="24" t="str">
        <f>IF($H$42="","",
IF(OR($H$42="Corrupción",$H$42="Lavado de Activos",$H$42="Financiación del Terrorismo",$H$42="Trámites, OPAs y Consultas de Acceso a la Información Pública"),"No Aplica",'5. Valoración de Controles'!$L43))</f>
        <v/>
      </c>
      <c r="V43" s="24" t="str">
        <f>IF($H$42="","",
IF(OR($H$42="Corrupción",$H$42="Lavado de Activos",$H$42="Financiación del Terrorismo",$H$42="Trámites, OPAs y Consultas de Acceso a la Información Pública"),"No Aplica",'5. Valoración de Controles'!$M43))</f>
        <v/>
      </c>
      <c r="W43" s="24" t="str">
        <f>IF($H$42="","",
IF(OR($H$42="Corrupción",$H$42="Lavado de Activos",$H$42="Financiación del Terrorismo",$H$42="Trámites, OPAs y Consultas de Acceso a la Información Pública"),"No Aplica",'5. Valoración de Controles'!$N43))</f>
        <v/>
      </c>
      <c r="X43" s="32" t="str">
        <f>IF($H$42="","",
IF(OR($H$42="Corrupción",$H$42="Lavado de Activos",$H$42="Financiación del Terrorismo",$H$42="Trámites, OPAs y Consultas de Acceso a la Información Pública"),"No Aplica",'5. Valoración de Controles'!$O43))</f>
        <v/>
      </c>
      <c r="Y43" s="32" t="str">
        <f>IF($H$42="","",
IF(OR($H$42="Corrupción",$H$42="Lavado de Activos",$H$42="Financiación del Terrorismo",$H$42="Trámites, OPAs y Consultas de Acceso a la Información Pública"),"No Aplica",'5. Valoración de Controles'!$P43))</f>
        <v/>
      </c>
      <c r="Z43" s="32" t="str">
        <f>IF($H$42="","",
IF(OR($H$42="Corrupción",$H$42="Lavado de Activos",$H$42="Financiación del Terrorismo",$H$42="Trámites, OPAs y Consultas de Acceso a la Información Pública"),"No Aplica",'5. Valoración de Controles'!$Q43))</f>
        <v/>
      </c>
      <c r="AA43" s="25" t="str">
        <f>IF($H$42="","",
IF(OR($H$42="Corrupción",$H$42="Lavado de Activos",$H$42="Financiación del Terrorismo",$H$42="Trámites, OPAs y Consultas de Acceso a la Información Pública"),"No aplica",'5. Valoración de Controles'!$R43))</f>
        <v/>
      </c>
      <c r="AB43" s="91"/>
      <c r="AC43" s="91"/>
      <c r="AD43" s="91"/>
      <c r="AE43" s="91"/>
      <c r="AF43" s="91"/>
      <c r="AG43" s="91"/>
      <c r="AH43" s="91"/>
      <c r="AI43" s="91"/>
      <c r="AJ43" s="91"/>
      <c r="AK43" s="91"/>
      <c r="AL43" s="91"/>
      <c r="AM43" s="2"/>
      <c r="AN43" s="2"/>
      <c r="AO43" s="2"/>
      <c r="AP43" s="2"/>
      <c r="AQ43" s="2"/>
      <c r="AR43" s="2"/>
      <c r="AS43" s="2"/>
      <c r="AT43" s="2"/>
      <c r="AU43" s="2"/>
      <c r="AV43" s="2"/>
      <c r="AW43" s="2"/>
      <c r="AX43" s="2"/>
      <c r="AY43" s="2"/>
      <c r="AZ43" s="2"/>
      <c r="BA43" s="2"/>
      <c r="BB43" s="2"/>
      <c r="BC43" s="2"/>
      <c r="BD43" s="2"/>
      <c r="BE43" s="2"/>
      <c r="BF43" s="2"/>
    </row>
    <row r="44" spans="1:58" ht="31.5" customHeight="1">
      <c r="A44" s="92"/>
      <c r="B44" s="92"/>
      <c r="C44" s="92"/>
      <c r="D44" s="92"/>
      <c r="E44" s="92"/>
      <c r="F44" s="92"/>
      <c r="G44" s="92"/>
      <c r="H44" s="92"/>
      <c r="I44" s="92"/>
      <c r="J44" s="92"/>
      <c r="K44" s="92"/>
      <c r="L44" s="92"/>
      <c r="M44" s="92"/>
      <c r="N44" s="92"/>
      <c r="O44" s="92"/>
      <c r="P44" s="92"/>
      <c r="Q44" s="31" t="str">
        <f>IF($H$42="","",
IF(OR($H$42="Corrupción",$H$42="Lavado de Activos",$H$42="Financiación del Terrorismo",$H$42="Trámites, OPAs y Consultas de Acceso a la Información Pública"),'6.Valoración Control Corrupción'!$E44,'5. Valoración de Controles'!$H44))</f>
        <v/>
      </c>
      <c r="R44" s="24" t="str">
        <f>IF($H$42="","",
IF(OR($H$42="Corrupción",$H$42="Lavado de Activos",$H$42="Financiación del Terrorismo",$H$42="Trámites, OPAs y Consultas de Acceso a la Información Pública"),"No Aplica",'5. Valoración de Controles'!$I44))</f>
        <v/>
      </c>
      <c r="S44" s="24" t="str">
        <f>IF($H$42="","",
IF(OR($H$42="Corrupción",$H$42="Lavado de Activos",$H$42="Financiación del Terrorismo",$H$42="Trámites, OPAs y Consultas de Acceso a la Información Pública"),"No Aplica",'5. Valoración de Controles'!$J44))</f>
        <v/>
      </c>
      <c r="T44" s="24" t="str">
        <f>IF($H$42="","",
IF(OR($H$42="Corrupción",$H$42="Lavado de Activos",$H$42="Financiación del Terrorismo",$H$42="Trámites, OPAs y Consultas de Acceso a la Información Pública"),"No Aplica",'5. Valoración de Controles'!$K44))</f>
        <v/>
      </c>
      <c r="U44" s="24" t="str">
        <f>IF($H$42="","",
IF(OR($H$42="Corrupción",$H$42="Lavado de Activos",$H$42="Financiación del Terrorismo",$H$42="Trámites, OPAs y Consultas de Acceso a la Información Pública"),"No Aplica",'5. Valoración de Controles'!$L44))</f>
        <v/>
      </c>
      <c r="V44" s="24" t="str">
        <f>IF($H$42="","",
IF(OR($H$42="Corrupción",$H$42="Lavado de Activos",$H$42="Financiación del Terrorismo",$H$42="Trámites, OPAs y Consultas de Acceso a la Información Pública"),"No Aplica",'5. Valoración de Controles'!$M44))</f>
        <v/>
      </c>
      <c r="W44" s="24" t="str">
        <f>IF($H$42="","",
IF(OR($H$42="Corrupción",$H$42="Lavado de Activos",$H$42="Financiación del Terrorismo",$H$42="Trámites, OPAs y Consultas de Acceso a la Información Pública"),"No Aplica",'5. Valoración de Controles'!$N44))</f>
        <v/>
      </c>
      <c r="X44" s="32" t="str">
        <f>IF($H$42="","",
IF(OR($H$42="Corrupción",$H$42="Lavado de Activos",$H$42="Financiación del Terrorismo",$H$42="Trámites, OPAs y Consultas de Acceso a la Información Pública"),"No Aplica",'5. Valoración de Controles'!$O44))</f>
        <v/>
      </c>
      <c r="Y44" s="32" t="str">
        <f>IF($H$42="","",
IF(OR($H$42="Corrupción",$H$42="Lavado de Activos",$H$42="Financiación del Terrorismo",$H$42="Trámites, OPAs y Consultas de Acceso a la Información Pública"),"No Aplica",'5. Valoración de Controles'!$P44))</f>
        <v/>
      </c>
      <c r="Z44" s="32" t="str">
        <f>IF($H$42="","",
IF(OR($H$42="Corrupción",$H$42="Lavado de Activos",$H$42="Financiación del Terrorismo",$H$42="Trámites, OPAs y Consultas de Acceso a la Información Pública"),"No Aplica",'5. Valoración de Controles'!$Q44))</f>
        <v/>
      </c>
      <c r="AA44" s="25" t="str">
        <f>IF($H$42="","",
IF(OR($H$42="Corrupción",$H$42="Lavado de Activos",$H$42="Financiación del Terrorismo",$H$42="Trámites, OPAs y Consultas de Acceso a la Información Pública"),"No aplica",'5. Valoración de Controles'!$R44))</f>
        <v/>
      </c>
      <c r="AB44" s="92"/>
      <c r="AC44" s="92"/>
      <c r="AD44" s="92"/>
      <c r="AE44" s="92"/>
      <c r="AF44" s="92"/>
      <c r="AG44" s="92"/>
      <c r="AH44" s="92"/>
      <c r="AI44" s="92"/>
      <c r="AJ44" s="92"/>
      <c r="AK44" s="92"/>
      <c r="AL44" s="92"/>
      <c r="AM44" s="2"/>
      <c r="AN44" s="2"/>
      <c r="AO44" s="2"/>
      <c r="AP44" s="2"/>
      <c r="AQ44" s="2"/>
      <c r="AR44" s="2"/>
      <c r="AS44" s="2"/>
      <c r="AT44" s="2"/>
      <c r="AU44" s="2"/>
      <c r="AV44" s="2"/>
      <c r="AW44" s="2"/>
      <c r="AX44" s="2"/>
      <c r="AY44" s="2"/>
      <c r="AZ44" s="2"/>
      <c r="BA44" s="2"/>
      <c r="BB44" s="2"/>
      <c r="BC44" s="2"/>
      <c r="BD44" s="2"/>
      <c r="BE44" s="2"/>
      <c r="BF44" s="2"/>
    </row>
    <row r="45" spans="1:58" ht="31.5" customHeight="1">
      <c r="A45" s="98">
        <v>13</v>
      </c>
      <c r="B45" s="93" t="str">
        <f>'2. Identificación del Riesgo'!B45:B47</f>
        <v/>
      </c>
      <c r="C45" s="93" t="str">
        <f>IF('2. Identificación del Riesgo'!C45:C47="","",'2. Identificación del Riesgo'!C45:C47)</f>
        <v/>
      </c>
      <c r="D45" s="93" t="str">
        <f>IF('2. Identificación del Riesgo'!D45:D47="","",'2. Identificación del Riesgo'!D45:D47)</f>
        <v/>
      </c>
      <c r="E45" s="93" t="str">
        <f>IF('2. Identificación del Riesgo'!E45:E47="","",'2. Identificación del Riesgo'!E45:E47)</f>
        <v/>
      </c>
      <c r="F45" s="93" t="str">
        <f>IF('2. Identificación del Riesgo'!F45:F47="","",'2. Identificación del Riesgo'!F45:F47)</f>
        <v/>
      </c>
      <c r="G45" s="93" t="str">
        <f>IF('2. Identificación del Riesgo'!G45:G47="","",'2. Identificación del Riesgo'!G45:G47)</f>
        <v/>
      </c>
      <c r="H45" s="93" t="str">
        <f>IF('2. Identificación del Riesgo'!H45:H47="","",'2. Identificación del Riesgo'!H45:H47)</f>
        <v/>
      </c>
      <c r="I45" s="93" t="str">
        <f>IF('2. Identificación del Riesgo'!I45:I47="","",'2. Identificación del Riesgo'!I45:I47)</f>
        <v/>
      </c>
      <c r="J45" s="93" t="str">
        <f>IF('2. Identificación del Riesgo'!J45:J47="","",'2. Identificación del Riesgo'!J45:J47)</f>
        <v/>
      </c>
      <c r="K45" s="94" t="str">
        <f>'2. Identificación del Riesgo'!K45:K47</f>
        <v/>
      </c>
      <c r="L45" s="95" t="str">
        <f>'2. Identificación del Riesgo'!L45:L47</f>
        <v/>
      </c>
      <c r="M45" s="9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94" t="str">
        <f>'2. Identificación del Riesgo'!N45:N47</f>
        <v/>
      </c>
      <c r="O45" s="95" t="str">
        <f>'2. Identificación del Riesgo'!O45:O47</f>
        <v/>
      </c>
      <c r="P45" s="90" t="str">
        <f>'2. Identificación del Riesgo'!P45:P47</f>
        <v/>
      </c>
      <c r="Q45" s="31" t="str">
        <f>IF($H$45="","",
IF(OR($H$45="Corrupción",$H$45="Lavado de Activos",$H$45="Financiación del Terrorismo",$H$45="Trámites, OPAs y Consultas de Acceso a la Información Pública"),'6.Valoración Control Corrupción'!$E45,'5. Valoración de Controles'!$H45))</f>
        <v/>
      </c>
      <c r="R45" s="24" t="str">
        <f>IF($H$45="","",
IF(OR($H$45="Corrupción",$H$45="Lavado de Activos",$H$45="Financiación del Terrorismo",$H$45="Trámites, OPAs y Consultas de Acceso a la Información Pública"),"No Aplica",'5. Valoración de Controles'!$I45))</f>
        <v/>
      </c>
      <c r="S45" s="24" t="str">
        <f>IF($H$45="","",
IF(OR($H$45="Corrupción",$H$45="Lavado de Activos",$H$45="Financiación del Terrorismo",$H$45="Trámites, OPAs y Consultas de Acceso a la Información Pública"),"No Aplica",'5. Valoración de Controles'!$J45))</f>
        <v/>
      </c>
      <c r="T45" s="24" t="str">
        <f>IF($H$45="","",
IF(OR($H$45="Corrupción",$H$45="Lavado de Activos",$H$45="Financiación del Terrorismo",$H$45="Trámites, OPAs y Consultas de Acceso a la Información Pública"),"No Aplica",'5. Valoración de Controles'!$K45))</f>
        <v/>
      </c>
      <c r="U45" s="24" t="str">
        <f>IF($H$45="","",
IF(OR($H$45="Corrupción",$H$45="Lavado de Activos",$H$45="Financiación del Terrorismo",$H$45="Trámites, OPAs y Consultas de Acceso a la Información Pública"),"No Aplica",'5. Valoración de Controles'!$L45))</f>
        <v/>
      </c>
      <c r="V45" s="24" t="str">
        <f>IF($H$45="","",
IF(OR($H$45="Corrupción",$H$45="Lavado de Activos",$H$45="Financiación del Terrorismo",$H$45="Trámites, OPAs y Consultas de Acceso a la Información Pública"),"No Aplica",'5. Valoración de Controles'!$M45))</f>
        <v/>
      </c>
      <c r="W45" s="24" t="str">
        <f>IF($H$45="","",
IF(OR($H$45="Corrupción",$H$45="Lavado de Activos",$H$45="Financiación del Terrorismo",$H$45="Trámites, OPAs y Consultas de Acceso a la Información Pública"),"No Aplica",'5. Valoración de Controles'!$N45))</f>
        <v/>
      </c>
      <c r="X45" s="32" t="str">
        <f>IF($H$45="","",
IF(OR($H$45="Corrupción",$H$45="Lavado de Activos",$H$45="Financiación del Terrorismo",$H$45="Trámites, OPAs y Consultas de Acceso a la Información Pública"),"No Aplica",'5. Valoración de Controles'!$O45))</f>
        <v/>
      </c>
      <c r="Y45" s="32" t="str">
        <f>IF($H$45="","",
IF(OR($H$45="Corrupción",$H$45="Lavado de Activos",$H$45="Financiación del Terrorismo",$H$45="Trámites, OPAs y Consultas de Acceso a la Información Pública"),"No Aplica",'5. Valoración de Controles'!$P45))</f>
        <v/>
      </c>
      <c r="Z45" s="32" t="str">
        <f>IF($H$45="","",
IF(OR($H$45="Corrupción",$H$45="Lavado de Activos",$H$45="Financiación del Terrorismo",$H$45="Trámites, OPAs y Consultas de Acceso a la Información Pública"),"No Aplica",'5. Valoración de Controles'!$Q45))</f>
        <v/>
      </c>
      <c r="AA45" s="25" t="str">
        <f>IF($H$45="","",
IF(OR($H$45="Corrupción",$H$45="Lavado de Activos",$H$45="Financiación del Terrorismo",$H$45="Trámites, OPAs y Consultas de Acceso a la Información Pública"),"No aplica",'5. Valoración de Controles'!$R45))</f>
        <v/>
      </c>
      <c r="AB45" s="94"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22"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94"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22"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90"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96"/>
      <c r="AH45" s="113"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12"/>
      <c r="AJ45" s="121"/>
      <c r="AK45" s="121" t="str">
        <f>IF(AI45="","","∑ Peso porcentual de cada acción definida")</f>
        <v/>
      </c>
      <c r="AL45" s="93"/>
      <c r="AM45" s="3"/>
      <c r="AN45" s="3"/>
      <c r="AO45" s="3"/>
      <c r="AP45" s="3"/>
      <c r="AQ45" s="3"/>
      <c r="AR45" s="3"/>
      <c r="AS45" s="3"/>
      <c r="AT45" s="3"/>
      <c r="AU45" s="3"/>
      <c r="AV45" s="3"/>
      <c r="AW45" s="3"/>
      <c r="AX45" s="3"/>
      <c r="AY45" s="3"/>
      <c r="AZ45" s="3"/>
      <c r="BA45" s="3"/>
      <c r="BB45" s="3"/>
      <c r="BC45" s="3"/>
      <c r="BD45" s="3"/>
      <c r="BE45" s="3"/>
      <c r="BF45" s="3"/>
    </row>
    <row r="46" spans="1:58" ht="31.5" customHeight="1">
      <c r="A46" s="91"/>
      <c r="B46" s="91"/>
      <c r="C46" s="91"/>
      <c r="D46" s="91"/>
      <c r="E46" s="91"/>
      <c r="F46" s="91"/>
      <c r="G46" s="91"/>
      <c r="H46" s="91"/>
      <c r="I46" s="91"/>
      <c r="J46" s="91"/>
      <c r="K46" s="91"/>
      <c r="L46" s="91"/>
      <c r="M46" s="91"/>
      <c r="N46" s="91"/>
      <c r="O46" s="91"/>
      <c r="P46" s="91"/>
      <c r="Q46" s="31" t="str">
        <f>IF($H$45="","",
IF(OR($H$45="Corrupción",$H$45="Lavado de Activos",$H$45="Financiación del Terrorismo",$H$45="Trámites, OPAs y Consultas de Acceso a la Información Pública"),'6.Valoración Control Corrupción'!$E46,'5. Valoración de Controles'!$H46))</f>
        <v/>
      </c>
      <c r="R46" s="24" t="str">
        <f>IF($H$45="","",
IF(OR($H$45="Corrupción",$H$45="Lavado de Activos",$H$45="Financiación del Terrorismo",$H$45="Trámites, OPAs y Consultas de Acceso a la Información Pública"),"No Aplica",'5. Valoración de Controles'!$I46))</f>
        <v/>
      </c>
      <c r="S46" s="24" t="str">
        <f>IF($H$45="","",
IF(OR($H$45="Corrupción",$H$45="Lavado de Activos",$H$45="Financiación del Terrorismo",$H$45="Trámites, OPAs y Consultas de Acceso a la Información Pública"),"No Aplica",'5. Valoración de Controles'!$J46))</f>
        <v/>
      </c>
      <c r="T46" s="24" t="str">
        <f>IF($H$45="","",
IF(OR($H$45="Corrupción",$H$45="Lavado de Activos",$H$45="Financiación del Terrorismo",$H$45="Trámites, OPAs y Consultas de Acceso a la Información Pública"),"No Aplica",'5. Valoración de Controles'!$K46))</f>
        <v/>
      </c>
      <c r="U46" s="24" t="str">
        <f>IF($H$45="","",
IF(OR($H$45="Corrupción",$H$45="Lavado de Activos",$H$45="Financiación del Terrorismo",$H$45="Trámites, OPAs y Consultas de Acceso a la Información Pública"),"No Aplica",'5. Valoración de Controles'!$L46))</f>
        <v/>
      </c>
      <c r="V46" s="24" t="str">
        <f>IF($H$45="","",
IF(OR($H$45="Corrupción",$H$45="Lavado de Activos",$H$45="Financiación del Terrorismo",$H$45="Trámites, OPAs y Consultas de Acceso a la Información Pública"),"No Aplica",'5. Valoración de Controles'!$M46))</f>
        <v/>
      </c>
      <c r="W46" s="24" t="str">
        <f>IF($H$45="","",
IF(OR($H$45="Corrupción",$H$45="Lavado de Activos",$H$45="Financiación del Terrorismo",$H$45="Trámites, OPAs y Consultas de Acceso a la Información Pública"),"No Aplica",'5. Valoración de Controles'!$N46))</f>
        <v/>
      </c>
      <c r="X46" s="32" t="str">
        <f>IF($H$45="","",
IF(OR($H$45="Corrupción",$H$45="Lavado de Activos",$H$45="Financiación del Terrorismo",$H$45="Trámites, OPAs y Consultas de Acceso a la Información Pública"),"No Aplica",'5. Valoración de Controles'!$O46))</f>
        <v/>
      </c>
      <c r="Y46" s="32" t="str">
        <f>IF($H$45="","",
IF(OR($H$45="Corrupción",$H$45="Lavado de Activos",$H$45="Financiación del Terrorismo",$H$45="Trámites, OPAs y Consultas de Acceso a la Información Pública"),"No Aplica",'5. Valoración de Controles'!$P46))</f>
        <v/>
      </c>
      <c r="Z46" s="32" t="str">
        <f>IF($H$45="","",
IF(OR($H$45="Corrupción",$H$45="Lavado de Activos",$H$45="Financiación del Terrorismo",$H$45="Trámites, OPAs y Consultas de Acceso a la Información Pública"),"No Aplica",'5. Valoración de Controles'!$Q46))</f>
        <v/>
      </c>
      <c r="AA46" s="25" t="str">
        <f>IF($H$45="","",
IF(OR($H$45="Corrupción",$H$45="Lavado de Activos",$H$45="Financiación del Terrorismo",$H$45="Trámites, OPAs y Consultas de Acceso a la Información Pública"),"No aplica",'5. Valoración de Controles'!$R46))</f>
        <v/>
      </c>
      <c r="AB46" s="91"/>
      <c r="AC46" s="91"/>
      <c r="AD46" s="91"/>
      <c r="AE46" s="91"/>
      <c r="AF46" s="91"/>
      <c r="AG46" s="91"/>
      <c r="AH46" s="91"/>
      <c r="AI46" s="91"/>
      <c r="AJ46" s="91"/>
      <c r="AK46" s="91"/>
      <c r="AL46" s="91"/>
      <c r="AM46" s="2"/>
      <c r="AN46" s="2"/>
      <c r="AO46" s="2"/>
      <c r="AP46" s="2"/>
      <c r="AQ46" s="2"/>
      <c r="AR46" s="2"/>
      <c r="AS46" s="2"/>
      <c r="AT46" s="2"/>
      <c r="AU46" s="2"/>
      <c r="AV46" s="2"/>
      <c r="AW46" s="2"/>
      <c r="AX46" s="2"/>
      <c r="AY46" s="2"/>
      <c r="AZ46" s="2"/>
      <c r="BA46" s="2"/>
      <c r="BB46" s="2"/>
      <c r="BC46" s="2"/>
      <c r="BD46" s="2"/>
      <c r="BE46" s="2"/>
      <c r="BF46" s="2"/>
    </row>
    <row r="47" spans="1:58" ht="31.5" customHeight="1">
      <c r="A47" s="92"/>
      <c r="B47" s="92"/>
      <c r="C47" s="92"/>
      <c r="D47" s="92"/>
      <c r="E47" s="92"/>
      <c r="F47" s="92"/>
      <c r="G47" s="92"/>
      <c r="H47" s="92"/>
      <c r="I47" s="92"/>
      <c r="J47" s="92"/>
      <c r="K47" s="92"/>
      <c r="L47" s="92"/>
      <c r="M47" s="92"/>
      <c r="N47" s="92"/>
      <c r="O47" s="92"/>
      <c r="P47" s="92"/>
      <c r="Q47" s="31" t="str">
        <f>IF($H$45="","",
IF(OR($H$45="Corrupción",$H$45="Lavado de Activos",$H$45="Financiación del Terrorismo",$H$45="Trámites, OPAs y Consultas de Acceso a la Información Pública"),'6.Valoración Control Corrupción'!$E47,'5. Valoración de Controles'!$H47))</f>
        <v/>
      </c>
      <c r="R47" s="24" t="str">
        <f>IF($H$45="","",
IF(OR($H$45="Corrupción",$H$45="Lavado de Activos",$H$45="Financiación del Terrorismo",$H$45="Trámites, OPAs y Consultas de Acceso a la Información Pública"),"No Aplica",'5. Valoración de Controles'!$I47))</f>
        <v/>
      </c>
      <c r="S47" s="24" t="str">
        <f>IF($H$45="","",
IF(OR($H$45="Corrupción",$H$45="Lavado de Activos",$H$45="Financiación del Terrorismo",$H$45="Trámites, OPAs y Consultas de Acceso a la Información Pública"),"No Aplica",'5. Valoración de Controles'!$J47))</f>
        <v/>
      </c>
      <c r="T47" s="24" t="str">
        <f>IF($H$45="","",
IF(OR($H$45="Corrupción",$H$45="Lavado de Activos",$H$45="Financiación del Terrorismo",$H$45="Trámites, OPAs y Consultas de Acceso a la Información Pública"),"No Aplica",'5. Valoración de Controles'!$K47))</f>
        <v/>
      </c>
      <c r="U47" s="24" t="str">
        <f>IF($H$45="","",
IF(OR($H$45="Corrupción",$H$45="Lavado de Activos",$H$45="Financiación del Terrorismo",$H$45="Trámites, OPAs y Consultas de Acceso a la Información Pública"),"No Aplica",'5. Valoración de Controles'!$L47))</f>
        <v/>
      </c>
      <c r="V47" s="24" t="str">
        <f>IF($H$45="","",
IF(OR($H$45="Corrupción",$H$45="Lavado de Activos",$H$45="Financiación del Terrorismo",$H$45="Trámites, OPAs y Consultas de Acceso a la Información Pública"),"No Aplica",'5. Valoración de Controles'!$M47))</f>
        <v/>
      </c>
      <c r="W47" s="24" t="str">
        <f>IF($H$45="","",
IF(OR($H$45="Corrupción",$H$45="Lavado de Activos",$H$45="Financiación del Terrorismo",$H$45="Trámites, OPAs y Consultas de Acceso a la Información Pública"),"No Aplica",'5. Valoración de Controles'!$N47))</f>
        <v/>
      </c>
      <c r="X47" s="32" t="str">
        <f>IF($H$45="","",
IF(OR($H$45="Corrupción",$H$45="Lavado de Activos",$H$45="Financiación del Terrorismo",$H$45="Trámites, OPAs y Consultas de Acceso a la Información Pública"),"No Aplica",'5. Valoración de Controles'!$O47))</f>
        <v/>
      </c>
      <c r="Y47" s="32" t="str">
        <f>IF($H$45="","",
IF(OR($H$45="Corrupción",$H$45="Lavado de Activos",$H$45="Financiación del Terrorismo",$H$45="Trámites, OPAs y Consultas de Acceso a la Información Pública"),"No Aplica",'5. Valoración de Controles'!$P47))</f>
        <v/>
      </c>
      <c r="Z47" s="32" t="str">
        <f>IF($H$45="","",
IF(OR($H$45="Corrupción",$H$45="Lavado de Activos",$H$45="Financiación del Terrorismo",$H$45="Trámites, OPAs y Consultas de Acceso a la Información Pública"),"No Aplica",'5. Valoración de Controles'!$Q47))</f>
        <v/>
      </c>
      <c r="AA47" s="25" t="str">
        <f>IF($H$45="","",
IF(OR($H$45="Corrupción",$H$45="Lavado de Activos",$H$45="Financiación del Terrorismo",$H$45="Trámites, OPAs y Consultas de Acceso a la Información Pública"),"No aplica",'5. Valoración de Controles'!$R47))</f>
        <v/>
      </c>
      <c r="AB47" s="92"/>
      <c r="AC47" s="92"/>
      <c r="AD47" s="92"/>
      <c r="AE47" s="92"/>
      <c r="AF47" s="92"/>
      <c r="AG47" s="92"/>
      <c r="AH47" s="92"/>
      <c r="AI47" s="92"/>
      <c r="AJ47" s="92"/>
      <c r="AK47" s="92"/>
      <c r="AL47" s="92"/>
      <c r="AM47" s="2"/>
      <c r="AN47" s="2"/>
      <c r="AO47" s="2"/>
      <c r="AP47" s="2"/>
      <c r="AQ47" s="2"/>
      <c r="AR47" s="2"/>
      <c r="AS47" s="2"/>
      <c r="AT47" s="2"/>
      <c r="AU47" s="2"/>
      <c r="AV47" s="2"/>
      <c r="AW47" s="2"/>
      <c r="AX47" s="2"/>
      <c r="AY47" s="2"/>
      <c r="AZ47" s="2"/>
      <c r="BA47" s="2"/>
      <c r="BB47" s="2"/>
      <c r="BC47" s="2"/>
      <c r="BD47" s="2"/>
      <c r="BE47" s="2"/>
      <c r="BF47" s="2"/>
    </row>
    <row r="48" spans="1:58" ht="31.5" customHeight="1">
      <c r="A48" s="98">
        <v>14</v>
      </c>
      <c r="B48" s="93" t="str">
        <f>'2. Identificación del Riesgo'!B48:B50</f>
        <v/>
      </c>
      <c r="C48" s="93" t="str">
        <f>IF('2. Identificación del Riesgo'!C48:C50="","",'2. Identificación del Riesgo'!C48:C50)</f>
        <v/>
      </c>
      <c r="D48" s="93" t="str">
        <f>IF('2. Identificación del Riesgo'!D48:D50="","",'2. Identificación del Riesgo'!D48:D50)</f>
        <v/>
      </c>
      <c r="E48" s="93" t="str">
        <f>IF('2. Identificación del Riesgo'!E48:E50="","",'2. Identificación del Riesgo'!E48:E50)</f>
        <v/>
      </c>
      <c r="F48" s="93" t="str">
        <f>IF('2. Identificación del Riesgo'!F48:F50="","",'2. Identificación del Riesgo'!F48:F50)</f>
        <v/>
      </c>
      <c r="G48" s="93" t="str">
        <f>IF('2. Identificación del Riesgo'!G48:G50="","",'2. Identificación del Riesgo'!G48:G50)</f>
        <v/>
      </c>
      <c r="H48" s="93" t="str">
        <f>IF('2. Identificación del Riesgo'!H48:H50="","",'2. Identificación del Riesgo'!H48:H50)</f>
        <v/>
      </c>
      <c r="I48" s="93" t="str">
        <f>IF('2. Identificación del Riesgo'!I48:I50="","",'2. Identificación del Riesgo'!I48:I50)</f>
        <v/>
      </c>
      <c r="J48" s="93" t="str">
        <f>IF('2. Identificación del Riesgo'!J48:J50="","",'2. Identificación del Riesgo'!J48:J50)</f>
        <v/>
      </c>
      <c r="K48" s="94" t="str">
        <f>'2. Identificación del Riesgo'!K48:K50</f>
        <v/>
      </c>
      <c r="L48" s="95" t="str">
        <f>'2. Identificación del Riesgo'!L48:L50</f>
        <v/>
      </c>
      <c r="M48" s="9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94" t="str">
        <f>'2. Identificación del Riesgo'!N48:N50</f>
        <v/>
      </c>
      <c r="O48" s="95" t="str">
        <f>'2. Identificación del Riesgo'!O48:O50</f>
        <v/>
      </c>
      <c r="P48" s="90" t="str">
        <f>'2. Identificación del Riesgo'!P48:P50</f>
        <v/>
      </c>
      <c r="Q48" s="31" t="str">
        <f>IF($H$48="","",
IF(OR($H$48="Corrupción",$H$48="Lavado de Activos",$H$48="Financiación del Terrorismo",$H$48="Trámites, OPAs y Consultas de Acceso a la Información Pública"),'6.Valoración Control Corrupción'!$E48,'5. Valoración de Controles'!$H48))</f>
        <v/>
      </c>
      <c r="R48" s="24" t="str">
        <f>IF($H$48="","",
IF(OR($H$48="Corrupción",$H$48="Lavado de Activos",$H$48="Financiación del Terrorismo",$H$48="Trámites, OPAs y Consultas de Acceso a la Información Pública"),"No Aplica",'5. Valoración de Controles'!$I48))</f>
        <v/>
      </c>
      <c r="S48" s="24" t="str">
        <f>IF($H$48="","",
IF(OR($H$48="Corrupción",$H$48="Lavado de Activos",$H$48="Financiación del Terrorismo",$H$48="Trámites, OPAs y Consultas de Acceso a la Información Pública"),"No Aplica",'5. Valoración de Controles'!$J48))</f>
        <v/>
      </c>
      <c r="T48" s="24" t="str">
        <f>IF($H$48="","",
IF(OR($H$48="Corrupción",$H$48="Lavado de Activos",$H$48="Financiación del Terrorismo",$H$48="Trámites, OPAs y Consultas de Acceso a la Información Pública"),"No Aplica",'5. Valoración de Controles'!$K48))</f>
        <v/>
      </c>
      <c r="U48" s="24" t="str">
        <f>IF($H$48="","",
IF(OR($H$48="Corrupción",$H$48="Lavado de Activos",$H$48="Financiación del Terrorismo",$H$48="Trámites, OPAs y Consultas de Acceso a la Información Pública"),"No Aplica",'5. Valoración de Controles'!$L48))</f>
        <v/>
      </c>
      <c r="V48" s="24" t="str">
        <f>IF($H$48="","",
IF(OR($H$48="Corrupción",$H$48="Lavado de Activos",$H$48="Financiación del Terrorismo",$H$48="Trámites, OPAs y Consultas de Acceso a la Información Pública"),"No Aplica",'5. Valoración de Controles'!$M48))</f>
        <v/>
      </c>
      <c r="W48" s="24" t="str">
        <f>IF($H$48="","",
IF(OR($H$48="Corrupción",$H$48="Lavado de Activos",$H$48="Financiación del Terrorismo",$H$48="Trámites, OPAs y Consultas de Acceso a la Información Pública"),"No Aplica",'5. Valoración de Controles'!$N48))</f>
        <v/>
      </c>
      <c r="X48" s="32" t="str">
        <f>IF($H$48="","",
IF(OR($H$48="Corrupción",$H$48="Lavado de Activos",$H$48="Financiación del Terrorismo",$H$48="Trámites, OPAs y Consultas de Acceso a la Información Pública"),"No Aplica",'5. Valoración de Controles'!$O48))</f>
        <v/>
      </c>
      <c r="Y48" s="32" t="str">
        <f>IF($H$48="","",
IF(OR($H$48="Corrupción",$H$48="Lavado de Activos",$H$48="Financiación del Terrorismo",$H$48="Trámites, OPAs y Consultas de Acceso a la Información Pública"),"No Aplica",'5. Valoración de Controles'!$P48))</f>
        <v/>
      </c>
      <c r="Z48" s="32" t="str">
        <f>IF($H$48="","",
IF(OR($H$48="Corrupción",$H$48="Lavado de Activos",$H$48="Financiación del Terrorismo",$H$48="Trámites, OPAs y Consultas de Acceso a la Información Pública"),"No Aplica",'5. Valoración de Controles'!$Q48))</f>
        <v/>
      </c>
      <c r="AA48" s="25" t="str">
        <f>IF($H$48="","",
IF(OR($H$48="Corrupción",$H$48="Lavado de Activos",$H$48="Financiación del Terrorismo",$H$48="Trámites, OPAs y Consultas de Acceso a la Información Pública"),"No aplica",'5. Valoración de Controles'!$R48))</f>
        <v/>
      </c>
      <c r="AB48" s="94"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22"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94"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22"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90"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96"/>
      <c r="AH48" s="113"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12"/>
      <c r="AJ48" s="121"/>
      <c r="AK48" s="121" t="str">
        <f>IF(AI48="","","∑ Peso porcentual de cada acción definida")</f>
        <v/>
      </c>
      <c r="AL48" s="93"/>
      <c r="AM48" s="3"/>
      <c r="AN48" s="3"/>
      <c r="AO48" s="3"/>
      <c r="AP48" s="3"/>
      <c r="AQ48" s="3"/>
      <c r="AR48" s="3"/>
      <c r="AS48" s="3"/>
      <c r="AT48" s="3"/>
      <c r="AU48" s="3"/>
      <c r="AV48" s="3"/>
      <c r="AW48" s="3"/>
      <c r="AX48" s="3"/>
      <c r="AY48" s="3"/>
      <c r="AZ48" s="3"/>
      <c r="BA48" s="3"/>
      <c r="BB48" s="3"/>
      <c r="BC48" s="3"/>
      <c r="BD48" s="3"/>
      <c r="BE48" s="3"/>
      <c r="BF48" s="3"/>
    </row>
    <row r="49" spans="1:58" ht="31.5" customHeight="1">
      <c r="A49" s="91"/>
      <c r="B49" s="91"/>
      <c r="C49" s="91"/>
      <c r="D49" s="91"/>
      <c r="E49" s="91"/>
      <c r="F49" s="91"/>
      <c r="G49" s="91"/>
      <c r="H49" s="91"/>
      <c r="I49" s="91"/>
      <c r="J49" s="91"/>
      <c r="K49" s="91"/>
      <c r="L49" s="91"/>
      <c r="M49" s="91"/>
      <c r="N49" s="91"/>
      <c r="O49" s="91"/>
      <c r="P49" s="91"/>
      <c r="Q49" s="31" t="str">
        <f>IF($H$48="","",
IF(OR($H$48="Corrupción",$H$48="Lavado de Activos",$H$48="Financiación del Terrorismo",$H$48="Trámites, OPAs y Consultas de Acceso a la Información Pública"),'6.Valoración Control Corrupción'!$E49,'5. Valoración de Controles'!$H49))</f>
        <v/>
      </c>
      <c r="R49" s="24" t="str">
        <f>IF($H$48="","",
IF(OR($H$48="Corrupción",$H$48="Lavado de Activos",$H$48="Financiación del Terrorismo",$H$48="Trámites, OPAs y Consultas de Acceso a la Información Pública"),"No Aplica",'5. Valoración de Controles'!$I49))</f>
        <v/>
      </c>
      <c r="S49" s="24" t="str">
        <f>IF($H$48="","",
IF(OR($H$48="Corrupción",$H$48="Lavado de Activos",$H$48="Financiación del Terrorismo",$H$48="Trámites, OPAs y Consultas de Acceso a la Información Pública"),"No Aplica",'5. Valoración de Controles'!$J49))</f>
        <v/>
      </c>
      <c r="T49" s="24" t="str">
        <f>IF($H$48="","",
IF(OR($H$48="Corrupción",$H$48="Lavado de Activos",$H$48="Financiación del Terrorismo",$H$48="Trámites, OPAs y Consultas de Acceso a la Información Pública"),"No Aplica",'5. Valoración de Controles'!$K49))</f>
        <v/>
      </c>
      <c r="U49" s="24" t="str">
        <f>IF($H$48="","",
IF(OR($H$48="Corrupción",$H$48="Lavado de Activos",$H$48="Financiación del Terrorismo",$H$48="Trámites, OPAs y Consultas de Acceso a la Información Pública"),"No Aplica",'5. Valoración de Controles'!$L49))</f>
        <v/>
      </c>
      <c r="V49" s="24" t="str">
        <f>IF($H$48="","",
IF(OR($H$48="Corrupción",$H$48="Lavado de Activos",$H$48="Financiación del Terrorismo",$H$48="Trámites, OPAs y Consultas de Acceso a la Información Pública"),"No Aplica",'5. Valoración de Controles'!$M49))</f>
        <v/>
      </c>
      <c r="W49" s="24" t="str">
        <f>IF($H$48="","",
IF(OR($H$48="Corrupción",$H$48="Lavado de Activos",$H$48="Financiación del Terrorismo",$H$48="Trámites, OPAs y Consultas de Acceso a la Información Pública"),"No Aplica",'5. Valoración de Controles'!$N49))</f>
        <v/>
      </c>
      <c r="X49" s="32" t="str">
        <f>IF($H$48="","",
IF(OR($H$48="Corrupción",$H$48="Lavado de Activos",$H$48="Financiación del Terrorismo",$H$48="Trámites, OPAs y Consultas de Acceso a la Información Pública"),"No Aplica",'5. Valoración de Controles'!$O49))</f>
        <v/>
      </c>
      <c r="Y49" s="32" t="str">
        <f>IF($H$48="","",
IF(OR($H$48="Corrupción",$H$48="Lavado de Activos",$H$48="Financiación del Terrorismo",$H$48="Trámites, OPAs y Consultas de Acceso a la Información Pública"),"No Aplica",'5. Valoración de Controles'!$P49))</f>
        <v/>
      </c>
      <c r="Z49" s="32" t="str">
        <f>IF($H$48="","",
IF(OR($H$48="Corrupción",$H$48="Lavado de Activos",$H$48="Financiación del Terrorismo",$H$48="Trámites, OPAs y Consultas de Acceso a la Información Pública"),"No Aplica",'5. Valoración de Controles'!$Q49))</f>
        <v/>
      </c>
      <c r="AA49" s="25" t="str">
        <f>IF($H$48="","",
IF(OR($H$48="Corrupción",$H$48="Lavado de Activos",$H$48="Financiación del Terrorismo",$H$48="Trámites, OPAs y Consultas de Acceso a la Información Pública"),"No aplica",'5. Valoración de Controles'!$R49))</f>
        <v/>
      </c>
      <c r="AB49" s="91"/>
      <c r="AC49" s="91"/>
      <c r="AD49" s="91"/>
      <c r="AE49" s="91"/>
      <c r="AF49" s="91"/>
      <c r="AG49" s="91"/>
      <c r="AH49" s="91"/>
      <c r="AI49" s="91"/>
      <c r="AJ49" s="91"/>
      <c r="AK49" s="91"/>
      <c r="AL49" s="91"/>
      <c r="AM49" s="2"/>
      <c r="AN49" s="2"/>
      <c r="AO49" s="2"/>
      <c r="AP49" s="2"/>
      <c r="AQ49" s="2"/>
      <c r="AR49" s="2"/>
      <c r="AS49" s="2"/>
      <c r="AT49" s="2"/>
      <c r="AU49" s="2"/>
      <c r="AV49" s="2"/>
      <c r="AW49" s="2"/>
      <c r="AX49" s="2"/>
      <c r="AY49" s="2"/>
      <c r="AZ49" s="2"/>
      <c r="BA49" s="2"/>
      <c r="BB49" s="2"/>
      <c r="BC49" s="2"/>
      <c r="BD49" s="2"/>
      <c r="BE49" s="2"/>
      <c r="BF49" s="2"/>
    </row>
    <row r="50" spans="1:58" ht="31.5" customHeight="1">
      <c r="A50" s="92"/>
      <c r="B50" s="92"/>
      <c r="C50" s="92"/>
      <c r="D50" s="92"/>
      <c r="E50" s="92"/>
      <c r="F50" s="92"/>
      <c r="G50" s="92"/>
      <c r="H50" s="92"/>
      <c r="I50" s="92"/>
      <c r="J50" s="92"/>
      <c r="K50" s="92"/>
      <c r="L50" s="92"/>
      <c r="M50" s="92"/>
      <c r="N50" s="92"/>
      <c r="O50" s="92"/>
      <c r="P50" s="92"/>
      <c r="Q50" s="31" t="str">
        <f>IF($H$48="","",
IF(OR($H$48="Corrupción",$H$48="Lavado de Activos",$H$48="Financiación del Terrorismo",$H$48="Trámites, OPAs y Consultas de Acceso a la Información Pública"),'6.Valoración Control Corrupción'!$E50,'5. Valoración de Controles'!$H50))</f>
        <v/>
      </c>
      <c r="R50" s="24" t="str">
        <f>IF($H$48="","",
IF(OR($H$48="Corrupción",$H$48="Lavado de Activos",$H$48="Financiación del Terrorismo",$H$48="Trámites, OPAs y Consultas de Acceso a la Información Pública"),"No Aplica",'5. Valoración de Controles'!$I50))</f>
        <v/>
      </c>
      <c r="S50" s="24" t="str">
        <f>IF($H$48="","",
IF(OR($H$48="Corrupción",$H$48="Lavado de Activos",$H$48="Financiación del Terrorismo",$H$48="Trámites, OPAs y Consultas de Acceso a la Información Pública"),"No Aplica",'5. Valoración de Controles'!$J50))</f>
        <v/>
      </c>
      <c r="T50" s="24" t="str">
        <f>IF($H$48="","",
IF(OR($H$48="Corrupción",$H$48="Lavado de Activos",$H$48="Financiación del Terrorismo",$H$48="Trámites, OPAs y Consultas de Acceso a la Información Pública"),"No Aplica",'5. Valoración de Controles'!$K50))</f>
        <v/>
      </c>
      <c r="U50" s="24" t="str">
        <f>IF($H$48="","",
IF(OR($H$48="Corrupción",$H$48="Lavado de Activos",$H$48="Financiación del Terrorismo",$H$48="Trámites, OPAs y Consultas de Acceso a la Información Pública"),"No Aplica",'5. Valoración de Controles'!$L50))</f>
        <v/>
      </c>
      <c r="V50" s="24" t="str">
        <f>IF($H$48="","",
IF(OR($H$48="Corrupción",$H$48="Lavado de Activos",$H$48="Financiación del Terrorismo",$H$48="Trámites, OPAs y Consultas de Acceso a la Información Pública"),"No Aplica",'5. Valoración de Controles'!$M50))</f>
        <v/>
      </c>
      <c r="W50" s="24" t="str">
        <f>IF($H$48="","",
IF(OR($H$48="Corrupción",$H$48="Lavado de Activos",$H$48="Financiación del Terrorismo",$H$48="Trámites, OPAs y Consultas de Acceso a la Información Pública"),"No Aplica",'5. Valoración de Controles'!$N50))</f>
        <v/>
      </c>
      <c r="X50" s="32" t="str">
        <f>IF($H$48="","",
IF(OR($H$48="Corrupción",$H$48="Lavado de Activos",$H$48="Financiación del Terrorismo",$H$48="Trámites, OPAs y Consultas de Acceso a la Información Pública"),"No Aplica",'5. Valoración de Controles'!$O50))</f>
        <v/>
      </c>
      <c r="Y50" s="32" t="str">
        <f>IF($H$48="","",
IF(OR($H$48="Corrupción",$H$48="Lavado de Activos",$H$48="Financiación del Terrorismo",$H$48="Trámites, OPAs y Consultas de Acceso a la Información Pública"),"No Aplica",'5. Valoración de Controles'!$P50))</f>
        <v/>
      </c>
      <c r="Z50" s="32" t="str">
        <f>IF($H$48="","",
IF(OR($H$48="Corrupción",$H$48="Lavado de Activos",$H$48="Financiación del Terrorismo",$H$48="Trámites, OPAs y Consultas de Acceso a la Información Pública"),"No Aplica",'5. Valoración de Controles'!$Q50))</f>
        <v/>
      </c>
      <c r="AA50" s="25" t="str">
        <f>IF($H$48="","",
IF(OR($H$48="Corrupción",$H$48="Lavado de Activos",$H$48="Financiación del Terrorismo",$H$48="Trámites, OPAs y Consultas de Acceso a la Información Pública"),"No aplica",'5. Valoración de Controles'!$R50))</f>
        <v/>
      </c>
      <c r="AB50" s="92"/>
      <c r="AC50" s="92"/>
      <c r="AD50" s="92"/>
      <c r="AE50" s="92"/>
      <c r="AF50" s="92"/>
      <c r="AG50" s="92"/>
      <c r="AH50" s="92"/>
      <c r="AI50" s="92"/>
      <c r="AJ50" s="92"/>
      <c r="AK50" s="92"/>
      <c r="AL50" s="92"/>
      <c r="AM50" s="2"/>
      <c r="AN50" s="2"/>
      <c r="AO50" s="2"/>
      <c r="AP50" s="2"/>
      <c r="AQ50" s="2"/>
      <c r="AR50" s="2"/>
      <c r="AS50" s="2"/>
      <c r="AT50" s="2"/>
      <c r="AU50" s="2"/>
      <c r="AV50" s="2"/>
      <c r="AW50" s="2"/>
      <c r="AX50" s="2"/>
      <c r="AY50" s="2"/>
      <c r="AZ50" s="2"/>
      <c r="BA50" s="2"/>
      <c r="BB50" s="2"/>
      <c r="BC50" s="2"/>
      <c r="BD50" s="2"/>
      <c r="BE50" s="2"/>
      <c r="BF50" s="2"/>
    </row>
    <row r="51" spans="1:58" ht="31.5" customHeight="1">
      <c r="A51" s="98">
        <v>15</v>
      </c>
      <c r="B51" s="93" t="str">
        <f>'2. Identificación del Riesgo'!B51:B53</f>
        <v/>
      </c>
      <c r="C51" s="93" t="str">
        <f>IF('2. Identificación del Riesgo'!C51:C53="","",'2. Identificación del Riesgo'!C51:C53)</f>
        <v/>
      </c>
      <c r="D51" s="93" t="str">
        <f>IF('2. Identificación del Riesgo'!D51:D53="","",'2. Identificación del Riesgo'!D51:D53)</f>
        <v/>
      </c>
      <c r="E51" s="93" t="str">
        <f>IF('2. Identificación del Riesgo'!E51:E53="","",'2. Identificación del Riesgo'!E51:E53)</f>
        <v/>
      </c>
      <c r="F51" s="93" t="str">
        <f>IF('2. Identificación del Riesgo'!F51:F53="","",'2. Identificación del Riesgo'!F51:F53)</f>
        <v/>
      </c>
      <c r="G51" s="93" t="str">
        <f>IF('2. Identificación del Riesgo'!G51:G53="","",'2. Identificación del Riesgo'!G51:G53)</f>
        <v/>
      </c>
      <c r="H51" s="93" t="str">
        <f>IF('2. Identificación del Riesgo'!H51:H53="","",'2. Identificación del Riesgo'!H51:H53)</f>
        <v/>
      </c>
      <c r="I51" s="93" t="str">
        <f>IF('2. Identificación del Riesgo'!I51:I53="","",'2. Identificación del Riesgo'!I51:I53)</f>
        <v/>
      </c>
      <c r="J51" s="93" t="str">
        <f>IF('2. Identificación del Riesgo'!J51:J53="","",'2. Identificación del Riesgo'!J51:J53)</f>
        <v/>
      </c>
      <c r="K51" s="94" t="str">
        <f>'2. Identificación del Riesgo'!K51:K53</f>
        <v/>
      </c>
      <c r="L51" s="95" t="str">
        <f>'2. Identificación del Riesgo'!L51:L53</f>
        <v/>
      </c>
      <c r="M51" s="9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94" t="str">
        <f>'2. Identificación del Riesgo'!N51:N53</f>
        <v/>
      </c>
      <c r="O51" s="95" t="str">
        <f>'2. Identificación del Riesgo'!O51:O53</f>
        <v/>
      </c>
      <c r="P51" s="90" t="str">
        <f>'2. Identificación del Riesgo'!P51:P53</f>
        <v/>
      </c>
      <c r="Q51" s="31" t="str">
        <f>IF($H$51="","",
IF(OR($H$51="Corrupción",$H$51="Lavado de Activos",$H$51="Financiación del Terrorismo",$H$51="Trámites, OPAs y Consultas de Acceso a la Información Pública"),'6.Valoración Control Corrupción'!$E51,'5. Valoración de Controles'!$H51))</f>
        <v/>
      </c>
      <c r="R51" s="24" t="str">
        <f>IF($H$51="","",
IF(OR($H$51="Corrupción",$H$51="Lavado de Activos",$H$51="Financiación del Terrorismo",$H$51="Trámites, OPAs y Consultas de Acceso a la Información Pública"),"No Aplica",'5. Valoración de Controles'!$I51))</f>
        <v/>
      </c>
      <c r="S51" s="24" t="str">
        <f>IF($H$51="","",
IF(OR($H$51="Corrupción",$H$51="Lavado de Activos",$H$51="Financiación del Terrorismo",$H$51="Trámites, OPAs y Consultas de Acceso a la Información Pública"),"No Aplica",'5. Valoración de Controles'!$J51))</f>
        <v/>
      </c>
      <c r="T51" s="24" t="str">
        <f>IF($H$51="","",
IF(OR($H$51="Corrupción",$H$51="Lavado de Activos",$H$51="Financiación del Terrorismo",$H$51="Trámites, OPAs y Consultas de Acceso a la Información Pública"),"No Aplica",'5. Valoración de Controles'!$K51))</f>
        <v/>
      </c>
      <c r="U51" s="24" t="str">
        <f>IF($H$51="","",
IF(OR($H$51="Corrupción",$H$51="Lavado de Activos",$H$51="Financiación del Terrorismo",$H$51="Trámites, OPAs y Consultas de Acceso a la Información Pública"),"No Aplica",'5. Valoración de Controles'!$L51))</f>
        <v/>
      </c>
      <c r="V51" s="24" t="str">
        <f>IF($H$51="","",
IF(OR($H$51="Corrupción",$H$51="Lavado de Activos",$H$51="Financiación del Terrorismo",$H$51="Trámites, OPAs y Consultas de Acceso a la Información Pública"),"No Aplica",'5. Valoración de Controles'!$M51))</f>
        <v/>
      </c>
      <c r="W51" s="24" t="str">
        <f>IF($H$51="","",
IF(OR($H$51="Corrupción",$H$51="Lavado de Activos",$H$51="Financiación del Terrorismo",$H$51="Trámites, OPAs y Consultas de Acceso a la Información Pública"),"No Aplica",'5. Valoración de Controles'!$N51))</f>
        <v/>
      </c>
      <c r="X51" s="32" t="str">
        <f>IF($H$51="","",
IF(OR($H$51="Corrupción",$H$51="Lavado de Activos",$H$51="Financiación del Terrorismo",$H$51="Trámites, OPAs y Consultas de Acceso a la Información Pública"),"No Aplica",'5. Valoración de Controles'!$O51))</f>
        <v/>
      </c>
      <c r="Y51" s="32" t="str">
        <f>IF($H$51="","",
IF(OR($H$51="Corrupción",$H$51="Lavado de Activos",$H$51="Financiación del Terrorismo",$H$51="Trámites, OPAs y Consultas de Acceso a la Información Pública"),"No Aplica",'5. Valoración de Controles'!$P51))</f>
        <v/>
      </c>
      <c r="Z51" s="32" t="str">
        <f>IF($H$51="","",
IF(OR($H$51="Corrupción",$H$51="Lavado de Activos",$H$51="Financiación del Terrorismo",$H$51="Trámites, OPAs y Consultas de Acceso a la Información Pública"),"No Aplica",'5. Valoración de Controles'!$Q51))</f>
        <v/>
      </c>
      <c r="AA51" s="25" t="str">
        <f>IF($H$51="","",
IF(OR($H$51="Corrupción",$H$51="Lavado de Activos",$H$51="Financiación del Terrorismo",$H$51="Trámites, OPAs y Consultas de Acceso a la Información Pública"),"No aplica",'5. Valoración de Controles'!$R51))</f>
        <v/>
      </c>
      <c r="AB51" s="94"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22"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94"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22"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90"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96"/>
      <c r="AH51" s="113"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12"/>
      <c r="AJ51" s="121"/>
      <c r="AK51" s="121" t="str">
        <f>IF(AI51="","","∑ Peso porcentual de cada acción definida")</f>
        <v/>
      </c>
      <c r="AL51" s="93"/>
      <c r="AM51" s="3"/>
      <c r="AN51" s="3"/>
      <c r="AO51" s="3"/>
      <c r="AP51" s="3"/>
      <c r="AQ51" s="3"/>
      <c r="AR51" s="3"/>
      <c r="AS51" s="3"/>
      <c r="AT51" s="3"/>
      <c r="AU51" s="3"/>
      <c r="AV51" s="3"/>
      <c r="AW51" s="3"/>
      <c r="AX51" s="3"/>
      <c r="AY51" s="3"/>
      <c r="AZ51" s="3"/>
      <c r="BA51" s="3"/>
      <c r="BB51" s="3"/>
      <c r="BC51" s="3"/>
      <c r="BD51" s="3"/>
      <c r="BE51" s="3"/>
      <c r="BF51" s="3"/>
    </row>
    <row r="52" spans="1:58" ht="31.5" customHeight="1">
      <c r="A52" s="91"/>
      <c r="B52" s="91"/>
      <c r="C52" s="91"/>
      <c r="D52" s="91"/>
      <c r="E52" s="91"/>
      <c r="F52" s="91"/>
      <c r="G52" s="91"/>
      <c r="H52" s="91"/>
      <c r="I52" s="91"/>
      <c r="J52" s="91"/>
      <c r="K52" s="91"/>
      <c r="L52" s="91"/>
      <c r="M52" s="91"/>
      <c r="N52" s="91"/>
      <c r="O52" s="91"/>
      <c r="P52" s="91"/>
      <c r="Q52" s="31" t="str">
        <f>IF($H$51="","",
IF(OR($H$51="Corrupción",$H$51="Lavado de Activos",$H$51="Financiación del Terrorismo",$H$51="Trámites, OPAs y Consultas de Acceso a la Información Pública"),'6.Valoración Control Corrupción'!$E52,'5. Valoración de Controles'!$H52))</f>
        <v/>
      </c>
      <c r="R52" s="24" t="str">
        <f>IF($H$51="","",
IF(OR($H$51="Corrupción",$H$51="Lavado de Activos",$H$51="Financiación del Terrorismo",$H$51="Trámites, OPAs y Consultas de Acceso a la Información Pública"),"No Aplica",'5. Valoración de Controles'!$I52))</f>
        <v/>
      </c>
      <c r="S52" s="24" t="str">
        <f>IF($H$51="","",
IF(OR($H$51="Corrupción",$H$51="Lavado de Activos",$H$51="Financiación del Terrorismo",$H$51="Trámites, OPAs y Consultas de Acceso a la Información Pública"),"No Aplica",'5. Valoración de Controles'!$J52))</f>
        <v/>
      </c>
      <c r="T52" s="24" t="str">
        <f>IF($H$51="","",
IF(OR($H$51="Corrupción",$H$51="Lavado de Activos",$H$51="Financiación del Terrorismo",$H$51="Trámites, OPAs y Consultas de Acceso a la Información Pública"),"No Aplica",'5. Valoración de Controles'!$K52))</f>
        <v/>
      </c>
      <c r="U52" s="24" t="str">
        <f>IF($H$51="","",
IF(OR($H$51="Corrupción",$H$51="Lavado de Activos",$H$51="Financiación del Terrorismo",$H$51="Trámites, OPAs y Consultas de Acceso a la Información Pública"),"No Aplica",'5. Valoración de Controles'!$L52))</f>
        <v/>
      </c>
      <c r="V52" s="24" t="str">
        <f>IF($H$51="","",
IF(OR($H$51="Corrupción",$H$51="Lavado de Activos",$H$51="Financiación del Terrorismo",$H$51="Trámites, OPAs y Consultas de Acceso a la Información Pública"),"No Aplica",'5. Valoración de Controles'!$M52))</f>
        <v/>
      </c>
      <c r="W52" s="24" t="str">
        <f>IF($H$51="","",
IF(OR($H$51="Corrupción",$H$51="Lavado de Activos",$H$51="Financiación del Terrorismo",$H$51="Trámites, OPAs y Consultas de Acceso a la Información Pública"),"No Aplica",'5. Valoración de Controles'!$N52))</f>
        <v/>
      </c>
      <c r="X52" s="32" t="str">
        <f>IF($H$51="","",
IF(OR($H$51="Corrupción",$H$51="Lavado de Activos",$H$51="Financiación del Terrorismo",$H$51="Trámites, OPAs y Consultas de Acceso a la Información Pública"),"No Aplica",'5. Valoración de Controles'!$O52))</f>
        <v/>
      </c>
      <c r="Y52" s="32" t="str">
        <f>IF($H$51="","",
IF(OR($H$51="Corrupción",$H$51="Lavado de Activos",$H$51="Financiación del Terrorismo",$H$51="Trámites, OPAs y Consultas de Acceso a la Información Pública"),"No Aplica",'5. Valoración de Controles'!$P52))</f>
        <v/>
      </c>
      <c r="Z52" s="32" t="str">
        <f>IF($H$51="","",
IF(OR($H$51="Corrupción",$H$51="Lavado de Activos",$H$51="Financiación del Terrorismo",$H$51="Trámites, OPAs y Consultas de Acceso a la Información Pública"),"No Aplica",'5. Valoración de Controles'!$Q52))</f>
        <v/>
      </c>
      <c r="AA52" s="25" t="str">
        <f>IF($H$51="","",
IF(OR($H$51="Corrupción",$H$51="Lavado de Activos",$H$51="Financiación del Terrorismo",$H$51="Trámites, OPAs y Consultas de Acceso a la Información Pública"),"No aplica",'5. Valoración de Controles'!$R52))</f>
        <v/>
      </c>
      <c r="AB52" s="91"/>
      <c r="AC52" s="91"/>
      <c r="AD52" s="91"/>
      <c r="AE52" s="91"/>
      <c r="AF52" s="91"/>
      <c r="AG52" s="91"/>
      <c r="AH52" s="91"/>
      <c r="AI52" s="91"/>
      <c r="AJ52" s="91"/>
      <c r="AK52" s="91"/>
      <c r="AL52" s="91"/>
      <c r="AM52" s="2"/>
      <c r="AN52" s="2"/>
      <c r="AO52" s="2"/>
      <c r="AP52" s="2"/>
      <c r="AQ52" s="2"/>
      <c r="AR52" s="2"/>
      <c r="AS52" s="2"/>
      <c r="AT52" s="2"/>
      <c r="AU52" s="2"/>
      <c r="AV52" s="2"/>
      <c r="AW52" s="2"/>
      <c r="AX52" s="2"/>
      <c r="AY52" s="2"/>
      <c r="AZ52" s="2"/>
      <c r="BA52" s="2"/>
      <c r="BB52" s="2"/>
      <c r="BC52" s="2"/>
      <c r="BD52" s="2"/>
      <c r="BE52" s="2"/>
      <c r="BF52" s="2"/>
    </row>
    <row r="53" spans="1:58" ht="31.5" customHeight="1">
      <c r="A53" s="92"/>
      <c r="B53" s="92"/>
      <c r="C53" s="92"/>
      <c r="D53" s="92"/>
      <c r="E53" s="92"/>
      <c r="F53" s="92"/>
      <c r="G53" s="92"/>
      <c r="H53" s="92"/>
      <c r="I53" s="92"/>
      <c r="J53" s="92"/>
      <c r="K53" s="92"/>
      <c r="L53" s="92"/>
      <c r="M53" s="92"/>
      <c r="N53" s="92"/>
      <c r="O53" s="92"/>
      <c r="P53" s="92"/>
      <c r="Q53" s="31" t="str">
        <f>IF($H$51="","",
IF(OR($H$51="Corrupción",$H$51="Lavado de Activos",$H$51="Financiación del Terrorismo",$H$51="Trámites, OPAs y Consultas de Acceso a la Información Pública"),'6.Valoración Control Corrupción'!$E53,'5. Valoración de Controles'!$H53))</f>
        <v/>
      </c>
      <c r="R53" s="24" t="str">
        <f>IF($H$51="","",
IF(OR($H$51="Corrupción",$H$51="Lavado de Activos",$H$51="Financiación del Terrorismo",$H$51="Trámites, OPAs y Consultas de Acceso a la Información Pública"),"No Aplica",'5. Valoración de Controles'!$I53))</f>
        <v/>
      </c>
      <c r="S53" s="24" t="str">
        <f>IF($H$51="","",
IF(OR($H$51="Corrupción",$H$51="Lavado de Activos",$H$51="Financiación del Terrorismo",$H$51="Trámites, OPAs y Consultas de Acceso a la Información Pública"),"No Aplica",'5. Valoración de Controles'!$J53))</f>
        <v/>
      </c>
      <c r="T53" s="24" t="str">
        <f>IF($H$51="","",
IF(OR($H$51="Corrupción",$H$51="Lavado de Activos",$H$51="Financiación del Terrorismo",$H$51="Trámites, OPAs y Consultas de Acceso a la Información Pública"),"No Aplica",'5. Valoración de Controles'!$K53))</f>
        <v/>
      </c>
      <c r="U53" s="24" t="str">
        <f>IF($H$51="","",
IF(OR($H$51="Corrupción",$H$51="Lavado de Activos",$H$51="Financiación del Terrorismo",$H$51="Trámites, OPAs y Consultas de Acceso a la Información Pública"),"No Aplica",'5. Valoración de Controles'!$L53))</f>
        <v/>
      </c>
      <c r="V53" s="24" t="str">
        <f>IF($H$51="","",
IF(OR($H$51="Corrupción",$H$51="Lavado de Activos",$H$51="Financiación del Terrorismo",$H$51="Trámites, OPAs y Consultas de Acceso a la Información Pública"),"No Aplica",'5. Valoración de Controles'!$M53))</f>
        <v/>
      </c>
      <c r="W53" s="24" t="str">
        <f>IF($H$51="","",
IF(OR($H$51="Corrupción",$H$51="Lavado de Activos",$H$51="Financiación del Terrorismo",$H$51="Trámites, OPAs y Consultas de Acceso a la Información Pública"),"No Aplica",'5. Valoración de Controles'!$N53))</f>
        <v/>
      </c>
      <c r="X53" s="32" t="str">
        <f>IF($H$51="","",
IF(OR($H$51="Corrupción",$H$51="Lavado de Activos",$H$51="Financiación del Terrorismo",$H$51="Trámites, OPAs y Consultas de Acceso a la Información Pública"),"No Aplica",'5. Valoración de Controles'!$O53))</f>
        <v/>
      </c>
      <c r="Y53" s="32" t="str">
        <f>IF($H$51="","",
IF(OR($H$51="Corrupción",$H$51="Lavado de Activos",$H$51="Financiación del Terrorismo",$H$51="Trámites, OPAs y Consultas de Acceso a la Información Pública"),"No Aplica",'5. Valoración de Controles'!$P53))</f>
        <v/>
      </c>
      <c r="Z53" s="32" t="str">
        <f>IF($H$51="","",
IF(OR($H$51="Corrupción",$H$51="Lavado de Activos",$H$51="Financiación del Terrorismo",$H$51="Trámites, OPAs y Consultas de Acceso a la Información Pública"),"No Aplica",'5. Valoración de Controles'!$Q53))</f>
        <v/>
      </c>
      <c r="AA53" s="25" t="str">
        <f>IF($H$51="","",
IF(OR($H$51="Corrupción",$H$51="Lavado de Activos",$H$51="Financiación del Terrorismo",$H$51="Trámites, OPAs y Consultas de Acceso a la Información Pública"),"No aplica",'5. Valoración de Controles'!$R53))</f>
        <v/>
      </c>
      <c r="AB53" s="92"/>
      <c r="AC53" s="92"/>
      <c r="AD53" s="92"/>
      <c r="AE53" s="92"/>
      <c r="AF53" s="92"/>
      <c r="AG53" s="92"/>
      <c r="AH53" s="92"/>
      <c r="AI53" s="92"/>
      <c r="AJ53" s="92"/>
      <c r="AK53" s="92"/>
      <c r="AL53" s="92"/>
      <c r="AM53" s="2"/>
      <c r="AN53" s="2"/>
      <c r="AO53" s="2"/>
      <c r="AP53" s="2"/>
      <c r="AQ53" s="2"/>
      <c r="AR53" s="2"/>
      <c r="AS53" s="2"/>
      <c r="AT53" s="2"/>
      <c r="AU53" s="2"/>
      <c r="AV53" s="2"/>
      <c r="AW53" s="2"/>
      <c r="AX53" s="2"/>
      <c r="AY53" s="2"/>
      <c r="AZ53" s="2"/>
      <c r="BA53" s="2"/>
      <c r="BB53" s="2"/>
      <c r="BC53" s="2"/>
      <c r="BD53" s="2"/>
      <c r="BE53" s="2"/>
      <c r="BF53" s="2"/>
    </row>
    <row r="54" spans="1:58" ht="31.5" customHeight="1">
      <c r="A54" s="98">
        <v>16</v>
      </c>
      <c r="B54" s="93" t="str">
        <f>'2. Identificación del Riesgo'!B54:B56</f>
        <v/>
      </c>
      <c r="C54" s="93" t="str">
        <f>IF('2. Identificación del Riesgo'!C54:C56="","",'2. Identificación del Riesgo'!C54:C56)</f>
        <v/>
      </c>
      <c r="D54" s="93" t="str">
        <f>IF('2. Identificación del Riesgo'!D54:D56="","",'2. Identificación del Riesgo'!D54:D56)</f>
        <v/>
      </c>
      <c r="E54" s="93" t="str">
        <f>IF('2. Identificación del Riesgo'!E54:E56="","",'2. Identificación del Riesgo'!E54:E56)</f>
        <v/>
      </c>
      <c r="F54" s="93" t="str">
        <f>IF('2. Identificación del Riesgo'!F54:F56="","",'2. Identificación del Riesgo'!F54:F56)</f>
        <v/>
      </c>
      <c r="G54" s="93" t="str">
        <f>IF('2. Identificación del Riesgo'!G54:G56="","",'2. Identificación del Riesgo'!G54:G56)</f>
        <v/>
      </c>
      <c r="H54" s="93" t="str">
        <f>IF('2. Identificación del Riesgo'!H54:H56="","",'2. Identificación del Riesgo'!H54:H56)</f>
        <v/>
      </c>
      <c r="I54" s="93" t="str">
        <f>IF('2. Identificación del Riesgo'!I54:I56="","",'2. Identificación del Riesgo'!I54:I56)</f>
        <v/>
      </c>
      <c r="J54" s="93" t="str">
        <f>IF('2. Identificación del Riesgo'!J54:J56="","",'2. Identificación del Riesgo'!J54:J56)</f>
        <v/>
      </c>
      <c r="K54" s="94" t="str">
        <f>'2. Identificación del Riesgo'!K54:K56</f>
        <v/>
      </c>
      <c r="L54" s="95" t="str">
        <f>'2. Identificación del Riesgo'!L54:L56</f>
        <v/>
      </c>
      <c r="M54" s="9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94" t="str">
        <f>'2. Identificación del Riesgo'!N54:N56</f>
        <v/>
      </c>
      <c r="O54" s="95" t="str">
        <f>'2. Identificación del Riesgo'!O54:O56</f>
        <v/>
      </c>
      <c r="P54" s="90" t="str">
        <f>'2. Identificación del Riesgo'!P54:P56</f>
        <v/>
      </c>
      <c r="Q54" s="31" t="str">
        <f>IF($H$54="","",
IF(OR($H$54="Corrupción",$H$54="Lavado de Activos",$H$54="Financiación del Terrorismo",$H$54="Trámites, OPAs y Consultas de Acceso a la Información Pública"),'6.Valoración Control Corrupción'!$E54,'5. Valoración de Controles'!$H54))</f>
        <v/>
      </c>
      <c r="R54" s="24" t="str">
        <f>IF($H$54="","",
IF(OR($H$54="Corrupción",$H$54="Lavado de Activos",$H$54="Financiación del Terrorismo",$H$54="Trámites, OPAs y Consultas de Acceso a la Información Pública"),"No Aplica",'5. Valoración de Controles'!$I54))</f>
        <v/>
      </c>
      <c r="S54" s="24" t="str">
        <f>IF($H$54="","",
IF(OR($H$54="Corrupción",$H$54="Lavado de Activos",$H$54="Financiación del Terrorismo",$H$54="Trámites, OPAs y Consultas de Acceso a la Información Pública"),"No Aplica",'5. Valoración de Controles'!$J54))</f>
        <v/>
      </c>
      <c r="T54" s="24" t="str">
        <f>IF($H$54="","",
IF(OR($H$54="Corrupción",$H$54="Lavado de Activos",$H$54="Financiación del Terrorismo",$H$54="Trámites, OPAs y Consultas de Acceso a la Información Pública"),"No Aplica",'5. Valoración de Controles'!$K54))</f>
        <v/>
      </c>
      <c r="U54" s="24" t="str">
        <f>IF($H$54="","",
IF(OR($H$54="Corrupción",$H$54="Lavado de Activos",$H$54="Financiación del Terrorismo",$H$54="Trámites, OPAs y Consultas de Acceso a la Información Pública"),"No Aplica",'5. Valoración de Controles'!$L54))</f>
        <v/>
      </c>
      <c r="V54" s="24" t="str">
        <f>IF($H$54="","",
IF(OR($H$54="Corrupción",$H$54="Lavado de Activos",$H$54="Financiación del Terrorismo",$H$54="Trámites, OPAs y Consultas de Acceso a la Información Pública"),"No Aplica",'5. Valoración de Controles'!$M54))</f>
        <v/>
      </c>
      <c r="W54" s="24" t="str">
        <f>IF($H$54="","",
IF(OR($H$54="Corrupción",$H$54="Lavado de Activos",$H$54="Financiación del Terrorismo",$H$54="Trámites, OPAs y Consultas de Acceso a la Información Pública"),"No Aplica",'5. Valoración de Controles'!$N54))</f>
        <v/>
      </c>
      <c r="X54" s="32" t="str">
        <f>IF($H$54="","",
IF(OR($H$54="Corrupción",$H$54="Lavado de Activos",$H$54="Financiación del Terrorismo",$H$54="Trámites, OPAs y Consultas de Acceso a la Información Pública"),"No Aplica",'5. Valoración de Controles'!$O54))</f>
        <v/>
      </c>
      <c r="Y54" s="32" t="str">
        <f>IF($H$54="","",
IF(OR($H$54="Corrupción",$H$54="Lavado de Activos",$H$54="Financiación del Terrorismo",$H$54="Trámites, OPAs y Consultas de Acceso a la Información Pública"),"No Aplica",'5. Valoración de Controles'!$P54))</f>
        <v/>
      </c>
      <c r="Z54" s="32" t="str">
        <f>IF($H$54="","",
IF(OR($H$54="Corrupción",$H$54="Lavado de Activos",$H$54="Financiación del Terrorismo",$H$54="Trámites, OPAs y Consultas de Acceso a la Información Pública"),"No Aplica",'5. Valoración de Controles'!$Q54))</f>
        <v/>
      </c>
      <c r="AA54" s="25" t="str">
        <f>IF($H$54="","",
IF(OR($H$54="Corrupción",$H$54="Lavado de Activos",$H$54="Financiación del Terrorismo",$H$54="Trámites, OPAs y Consultas de Acceso a la Información Pública"),"No aplica",'5. Valoración de Controles'!$R54))</f>
        <v/>
      </c>
      <c r="AB54" s="94"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22"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94"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22"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90"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96"/>
      <c r="AH54" s="113"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12"/>
      <c r="AJ54" s="121"/>
      <c r="AK54" s="121" t="str">
        <f>IF(AI54="","","∑ Peso porcentual de cada acción definida")</f>
        <v/>
      </c>
      <c r="AL54" s="93"/>
      <c r="AM54" s="3"/>
      <c r="AN54" s="3"/>
      <c r="AO54" s="3"/>
      <c r="AP54" s="3"/>
      <c r="AQ54" s="3"/>
      <c r="AR54" s="3"/>
      <c r="AS54" s="3"/>
      <c r="AT54" s="3"/>
      <c r="AU54" s="3"/>
      <c r="AV54" s="3"/>
      <c r="AW54" s="3"/>
      <c r="AX54" s="3"/>
      <c r="AY54" s="3"/>
      <c r="AZ54" s="3"/>
      <c r="BA54" s="3"/>
      <c r="BB54" s="3"/>
      <c r="BC54" s="3"/>
      <c r="BD54" s="3"/>
      <c r="BE54" s="3"/>
      <c r="BF54" s="3"/>
    </row>
    <row r="55" spans="1:58" ht="31.5" customHeight="1">
      <c r="A55" s="91"/>
      <c r="B55" s="91"/>
      <c r="C55" s="91"/>
      <c r="D55" s="91"/>
      <c r="E55" s="91"/>
      <c r="F55" s="91"/>
      <c r="G55" s="91"/>
      <c r="H55" s="91"/>
      <c r="I55" s="91"/>
      <c r="J55" s="91"/>
      <c r="K55" s="91"/>
      <c r="L55" s="91"/>
      <c r="M55" s="91"/>
      <c r="N55" s="91"/>
      <c r="O55" s="91"/>
      <c r="P55" s="91"/>
      <c r="Q55" s="31" t="str">
        <f>IF($H$54="","",
IF(OR($H$54="Corrupción",$H$54="Lavado de Activos",$H$54="Financiación del Terrorismo",$H$54="Trámites, OPAs y Consultas de Acceso a la Información Pública"),'6.Valoración Control Corrupción'!$E55,'5. Valoración de Controles'!$H55))</f>
        <v/>
      </c>
      <c r="R55" s="24" t="str">
        <f>IF($H$54="","",
IF(OR($H$54="Corrupción",$H$54="Lavado de Activos",$H$54="Financiación del Terrorismo",$H$54="Trámites, OPAs y Consultas de Acceso a la Información Pública"),"No Aplica",'5. Valoración de Controles'!$I55))</f>
        <v/>
      </c>
      <c r="S55" s="24" t="str">
        <f>IF($H$54="","",
IF(OR($H$54="Corrupción",$H$54="Lavado de Activos",$H$54="Financiación del Terrorismo",$H$54="Trámites, OPAs y Consultas de Acceso a la Información Pública"),"No Aplica",'5. Valoración de Controles'!$J55))</f>
        <v/>
      </c>
      <c r="T55" s="24" t="str">
        <f>IF($H$54="","",
IF(OR($H$54="Corrupción",$H$54="Lavado de Activos",$H$54="Financiación del Terrorismo",$H$54="Trámites, OPAs y Consultas de Acceso a la Información Pública"),"No Aplica",'5. Valoración de Controles'!$K55))</f>
        <v/>
      </c>
      <c r="U55" s="24" t="str">
        <f>IF($H$54="","",
IF(OR($H$54="Corrupción",$H$54="Lavado de Activos",$H$54="Financiación del Terrorismo",$H$54="Trámites, OPAs y Consultas de Acceso a la Información Pública"),"No Aplica",'5. Valoración de Controles'!$L55))</f>
        <v/>
      </c>
      <c r="V55" s="24" t="str">
        <f>IF($H$54="","",
IF(OR($H$54="Corrupción",$H$54="Lavado de Activos",$H$54="Financiación del Terrorismo",$H$54="Trámites, OPAs y Consultas de Acceso a la Información Pública"),"No Aplica",'5. Valoración de Controles'!$M55))</f>
        <v/>
      </c>
      <c r="W55" s="24" t="str">
        <f>IF($H$54="","",
IF(OR($H$54="Corrupción",$H$54="Lavado de Activos",$H$54="Financiación del Terrorismo",$H$54="Trámites, OPAs y Consultas de Acceso a la Información Pública"),"No Aplica",'5. Valoración de Controles'!$N55))</f>
        <v/>
      </c>
      <c r="X55" s="32" t="str">
        <f>IF($H$54="","",
IF(OR($H$54="Corrupción",$H$54="Lavado de Activos",$H$54="Financiación del Terrorismo",$H$54="Trámites, OPAs y Consultas de Acceso a la Información Pública"),"No Aplica",'5. Valoración de Controles'!$O55))</f>
        <v/>
      </c>
      <c r="Y55" s="32" t="str">
        <f>IF($H$54="","",
IF(OR($H$54="Corrupción",$H$54="Lavado de Activos",$H$54="Financiación del Terrorismo",$H$54="Trámites, OPAs y Consultas de Acceso a la Información Pública"),"No Aplica",'5. Valoración de Controles'!$P55))</f>
        <v/>
      </c>
      <c r="Z55" s="32" t="str">
        <f>IF($H$54="","",
IF(OR($H$54="Corrupción",$H$54="Lavado de Activos",$H$54="Financiación del Terrorismo",$H$54="Trámites, OPAs y Consultas de Acceso a la Información Pública"),"No Aplica",'5. Valoración de Controles'!$Q55))</f>
        <v/>
      </c>
      <c r="AA55" s="25" t="str">
        <f>IF($H$54="","",
IF(OR($H$54="Corrupción",$H$54="Lavado de Activos",$H$54="Financiación del Terrorismo",$H$54="Trámites, OPAs y Consultas de Acceso a la Información Pública"),"No aplica",'5. Valoración de Controles'!$R55))</f>
        <v/>
      </c>
      <c r="AB55" s="91"/>
      <c r="AC55" s="91"/>
      <c r="AD55" s="91"/>
      <c r="AE55" s="91"/>
      <c r="AF55" s="91"/>
      <c r="AG55" s="91"/>
      <c r="AH55" s="91"/>
      <c r="AI55" s="91"/>
      <c r="AJ55" s="91"/>
      <c r="AK55" s="91"/>
      <c r="AL55" s="91"/>
      <c r="AM55" s="2"/>
      <c r="AN55" s="2"/>
      <c r="AO55" s="2"/>
      <c r="AP55" s="2"/>
      <c r="AQ55" s="2"/>
      <c r="AR55" s="2"/>
      <c r="AS55" s="2"/>
      <c r="AT55" s="2"/>
      <c r="AU55" s="2"/>
      <c r="AV55" s="2"/>
      <c r="AW55" s="2"/>
      <c r="AX55" s="2"/>
      <c r="AY55" s="2"/>
      <c r="AZ55" s="2"/>
      <c r="BA55" s="2"/>
      <c r="BB55" s="2"/>
      <c r="BC55" s="2"/>
      <c r="BD55" s="2"/>
      <c r="BE55" s="2"/>
      <c r="BF55" s="2"/>
    </row>
    <row r="56" spans="1:58" ht="31.5" customHeight="1">
      <c r="A56" s="92"/>
      <c r="B56" s="92"/>
      <c r="C56" s="92"/>
      <c r="D56" s="92"/>
      <c r="E56" s="92"/>
      <c r="F56" s="92"/>
      <c r="G56" s="92"/>
      <c r="H56" s="92"/>
      <c r="I56" s="92"/>
      <c r="J56" s="92"/>
      <c r="K56" s="92"/>
      <c r="L56" s="92"/>
      <c r="M56" s="92"/>
      <c r="N56" s="92"/>
      <c r="O56" s="92"/>
      <c r="P56" s="92"/>
      <c r="Q56" s="31" t="str">
        <f>IF($H$54="","",
IF(OR($H$54="Corrupción",$H$54="Lavado de Activos",$H$54="Financiación del Terrorismo",$H$54="Trámites, OPAs y Consultas de Acceso a la Información Pública"),'6.Valoración Control Corrupción'!$E56,'5. Valoración de Controles'!$H56))</f>
        <v/>
      </c>
      <c r="R56" s="24" t="str">
        <f>IF($H$54="","",
IF(OR($H$54="Corrupción",$H$54="Lavado de Activos",$H$54="Financiación del Terrorismo",$H$54="Trámites, OPAs y Consultas de Acceso a la Información Pública"),"No Aplica",'5. Valoración de Controles'!$I56))</f>
        <v/>
      </c>
      <c r="S56" s="24" t="str">
        <f>IF($H$54="","",
IF(OR($H$54="Corrupción",$H$54="Lavado de Activos",$H$54="Financiación del Terrorismo",$H$54="Trámites, OPAs y Consultas de Acceso a la Información Pública"),"No Aplica",'5. Valoración de Controles'!$J56))</f>
        <v/>
      </c>
      <c r="T56" s="24" t="str">
        <f>IF($H$54="","",
IF(OR($H$54="Corrupción",$H$54="Lavado de Activos",$H$54="Financiación del Terrorismo",$H$54="Trámites, OPAs y Consultas de Acceso a la Información Pública"),"No Aplica",'5. Valoración de Controles'!$K56))</f>
        <v/>
      </c>
      <c r="U56" s="24" t="str">
        <f>IF($H$54="","",
IF(OR($H$54="Corrupción",$H$54="Lavado de Activos",$H$54="Financiación del Terrorismo",$H$54="Trámites, OPAs y Consultas de Acceso a la Información Pública"),"No Aplica",'5. Valoración de Controles'!$L56))</f>
        <v/>
      </c>
      <c r="V56" s="24" t="str">
        <f>IF($H$54="","",
IF(OR($H$54="Corrupción",$H$54="Lavado de Activos",$H$54="Financiación del Terrorismo",$H$54="Trámites, OPAs y Consultas de Acceso a la Información Pública"),"No Aplica",'5. Valoración de Controles'!$M56))</f>
        <v/>
      </c>
      <c r="W56" s="24" t="str">
        <f>IF($H$54="","",
IF(OR($H$54="Corrupción",$H$54="Lavado de Activos",$H$54="Financiación del Terrorismo",$H$54="Trámites, OPAs y Consultas de Acceso a la Información Pública"),"No Aplica",'5. Valoración de Controles'!$N56))</f>
        <v/>
      </c>
      <c r="X56" s="32" t="str">
        <f>IF($H$54="","",
IF(OR($H$54="Corrupción",$H$54="Lavado de Activos",$H$54="Financiación del Terrorismo",$H$54="Trámites, OPAs y Consultas de Acceso a la Información Pública"),"No Aplica",'5. Valoración de Controles'!$O56))</f>
        <v/>
      </c>
      <c r="Y56" s="32" t="str">
        <f>IF($H$54="","",
IF(OR($H$54="Corrupción",$H$54="Lavado de Activos",$H$54="Financiación del Terrorismo",$H$54="Trámites, OPAs y Consultas de Acceso a la Información Pública"),"No Aplica",'5. Valoración de Controles'!$P56))</f>
        <v/>
      </c>
      <c r="Z56" s="32" t="str">
        <f>IF($H$54="","",
IF(OR($H$54="Corrupción",$H$54="Lavado de Activos",$H$54="Financiación del Terrorismo",$H$54="Trámites, OPAs y Consultas de Acceso a la Información Pública"),"No Aplica",'5. Valoración de Controles'!$Q56))</f>
        <v/>
      </c>
      <c r="AA56" s="25" t="str">
        <f>IF($H$54="","",
IF(OR($H$54="Corrupción",$H$54="Lavado de Activos",$H$54="Financiación del Terrorismo",$H$54="Trámites, OPAs y Consultas de Acceso a la Información Pública"),"No aplica",'5. Valoración de Controles'!$R56))</f>
        <v/>
      </c>
      <c r="AB56" s="92"/>
      <c r="AC56" s="92"/>
      <c r="AD56" s="92"/>
      <c r="AE56" s="92"/>
      <c r="AF56" s="92"/>
      <c r="AG56" s="92"/>
      <c r="AH56" s="92"/>
      <c r="AI56" s="92"/>
      <c r="AJ56" s="92"/>
      <c r="AK56" s="92"/>
      <c r="AL56" s="92"/>
      <c r="AM56" s="2"/>
      <c r="AN56" s="2"/>
      <c r="AO56" s="2"/>
      <c r="AP56" s="2"/>
      <c r="AQ56" s="2"/>
      <c r="AR56" s="2"/>
      <c r="AS56" s="2"/>
      <c r="AT56" s="2"/>
      <c r="AU56" s="2"/>
      <c r="AV56" s="2"/>
      <c r="AW56" s="2"/>
      <c r="AX56" s="2"/>
      <c r="AY56" s="2"/>
      <c r="AZ56" s="2"/>
      <c r="BA56" s="2"/>
      <c r="BB56" s="2"/>
      <c r="BC56" s="2"/>
      <c r="BD56" s="2"/>
      <c r="BE56" s="2"/>
      <c r="BF56" s="2"/>
    </row>
    <row r="57" spans="1:58" ht="31.5" customHeight="1">
      <c r="A57" s="98">
        <v>17</v>
      </c>
      <c r="B57" s="93" t="str">
        <f>'2. Identificación del Riesgo'!B57:B59</f>
        <v/>
      </c>
      <c r="C57" s="93" t="str">
        <f>IF('2. Identificación del Riesgo'!C57:C59="","",'2. Identificación del Riesgo'!C57:C59)</f>
        <v/>
      </c>
      <c r="D57" s="93" t="str">
        <f>IF('2. Identificación del Riesgo'!D57:D59="","",'2. Identificación del Riesgo'!D57:D59)</f>
        <v/>
      </c>
      <c r="E57" s="93" t="str">
        <f>IF('2. Identificación del Riesgo'!E57:E59="","",'2. Identificación del Riesgo'!E57:E59)</f>
        <v/>
      </c>
      <c r="F57" s="93" t="str">
        <f>IF('2. Identificación del Riesgo'!F57:F59="","",'2. Identificación del Riesgo'!F57:F59)</f>
        <v/>
      </c>
      <c r="G57" s="93" t="str">
        <f>IF('2. Identificación del Riesgo'!G57:G59="","",'2. Identificación del Riesgo'!G57:G59)</f>
        <v/>
      </c>
      <c r="H57" s="93" t="str">
        <f>IF('2. Identificación del Riesgo'!H57:H59="","",'2. Identificación del Riesgo'!H57:H59)</f>
        <v/>
      </c>
      <c r="I57" s="93" t="str">
        <f>IF('2. Identificación del Riesgo'!I57:I59="","",'2. Identificación del Riesgo'!I57:I59)</f>
        <v/>
      </c>
      <c r="J57" s="93" t="str">
        <f>IF('2. Identificación del Riesgo'!J57:J59="","",'2. Identificación del Riesgo'!J57:J59)</f>
        <v/>
      </c>
      <c r="K57" s="94" t="str">
        <f>'2. Identificación del Riesgo'!K57:K59</f>
        <v/>
      </c>
      <c r="L57" s="95" t="str">
        <f>'2. Identificación del Riesgo'!L57:L59</f>
        <v/>
      </c>
      <c r="M57" s="9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94" t="str">
        <f>'2. Identificación del Riesgo'!N57:N59</f>
        <v/>
      </c>
      <c r="O57" s="95" t="str">
        <f>'2. Identificación del Riesgo'!O57:O59</f>
        <v/>
      </c>
      <c r="P57" s="90" t="str">
        <f>'2. Identificación del Riesgo'!P57:P59</f>
        <v/>
      </c>
      <c r="Q57" s="31" t="str">
        <f>IF($H$57="","",
IF(OR($H$57="Corrupción",$H$57="Lavado de Activos",$H$57="Financiación del Terrorismo",$H$57="Trámites, OPAs y Consultas de Acceso a la Información Pública"),'6.Valoración Control Corrupción'!$E57,'5. Valoración de Controles'!$H57))</f>
        <v/>
      </c>
      <c r="R57" s="24" t="str">
        <f>IF($H$57="","",
IF(OR($H$57="Corrupción",$H$57="Lavado de Activos",$H$57="Financiación del Terrorismo",$H$57="Trámites, OPAs y Consultas de Acceso a la Información Pública"),"No Aplica",'5. Valoración de Controles'!$I57))</f>
        <v/>
      </c>
      <c r="S57" s="24" t="str">
        <f>IF($H$57="","",
IF(OR($H$57="Corrupción",$H$57="Lavado de Activos",$H$57="Financiación del Terrorismo",$H$57="Trámites, OPAs y Consultas de Acceso a la Información Pública"),"No Aplica",'5. Valoración de Controles'!$J57))</f>
        <v/>
      </c>
      <c r="T57" s="24" t="str">
        <f>IF($H$57="","",
IF(OR($H$57="Corrupción",$H$57="Lavado de Activos",$H$57="Financiación del Terrorismo",$H$57="Trámites, OPAs y Consultas de Acceso a la Información Pública"),"No Aplica",'5. Valoración de Controles'!$K57))</f>
        <v/>
      </c>
      <c r="U57" s="24" t="str">
        <f>IF($H$57="","",
IF(OR($H$57="Corrupción",$H$57="Lavado de Activos",$H$57="Financiación del Terrorismo",$H$57="Trámites, OPAs y Consultas de Acceso a la Información Pública"),"No Aplica",'5. Valoración de Controles'!$L57))</f>
        <v/>
      </c>
      <c r="V57" s="24" t="str">
        <f>IF($H$57="","",
IF(OR($H$57="Corrupción",$H$57="Lavado de Activos",$H$57="Financiación del Terrorismo",$H$57="Trámites, OPAs y Consultas de Acceso a la Información Pública"),"No Aplica",'5. Valoración de Controles'!$M57))</f>
        <v/>
      </c>
      <c r="W57" s="24" t="str">
        <f>IF($H$57="","",
IF(OR($H$57="Corrupción",$H$57="Lavado de Activos",$H$57="Financiación del Terrorismo",$H$57="Trámites, OPAs y Consultas de Acceso a la Información Pública"),"No Aplica",'5. Valoración de Controles'!$N57))</f>
        <v/>
      </c>
      <c r="X57" s="32" t="str">
        <f>IF($H$57="","",
IF(OR($H$57="Corrupción",$H$57="Lavado de Activos",$H$57="Financiación del Terrorismo",$H$57="Trámites, OPAs y Consultas de Acceso a la Información Pública"),"No Aplica",'5. Valoración de Controles'!$O57))</f>
        <v/>
      </c>
      <c r="Y57" s="32" t="str">
        <f>IF($H$57="","",
IF(OR($H$57="Corrupción",$H$57="Lavado de Activos",$H$57="Financiación del Terrorismo",$H$57="Trámites, OPAs y Consultas de Acceso a la Información Pública"),"No Aplica",'5. Valoración de Controles'!$P57))</f>
        <v/>
      </c>
      <c r="Z57" s="32" t="str">
        <f>IF($H$57="","",
IF(OR($H$57="Corrupción",$H$57="Lavado de Activos",$H$57="Financiación del Terrorismo",$H$57="Trámites, OPAs y Consultas de Acceso a la Información Pública"),"No Aplica",'5. Valoración de Controles'!$Q57))</f>
        <v/>
      </c>
      <c r="AA57" s="25" t="str">
        <f>IF($H$57="","",
IF(OR($H$57="Corrupción",$H$57="Lavado de Activos",$H$57="Financiación del Terrorismo",$H$57="Trámites, OPAs y Consultas de Acceso a la Información Pública"),"No aplica",'5. Valoración de Controles'!$R57))</f>
        <v/>
      </c>
      <c r="AB57" s="94"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22"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94"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22"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90"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96"/>
      <c r="AH57" s="113"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12"/>
      <c r="AJ57" s="121"/>
      <c r="AK57" s="121" t="str">
        <f>IF(AI57="","","∑ Peso porcentual de cada acción definida")</f>
        <v/>
      </c>
      <c r="AL57" s="93"/>
      <c r="AM57" s="3"/>
      <c r="AN57" s="3"/>
      <c r="AO57" s="3"/>
      <c r="AP57" s="3"/>
      <c r="AQ57" s="3"/>
      <c r="AR57" s="3"/>
      <c r="AS57" s="3"/>
      <c r="AT57" s="3"/>
      <c r="AU57" s="3"/>
      <c r="AV57" s="3"/>
      <c r="AW57" s="3"/>
      <c r="AX57" s="3"/>
      <c r="AY57" s="3"/>
      <c r="AZ57" s="3"/>
      <c r="BA57" s="3"/>
      <c r="BB57" s="3"/>
      <c r="BC57" s="3"/>
      <c r="BD57" s="3"/>
      <c r="BE57" s="3"/>
      <c r="BF57" s="3"/>
    </row>
    <row r="58" spans="1:58" ht="31.5" customHeight="1">
      <c r="A58" s="91"/>
      <c r="B58" s="91"/>
      <c r="C58" s="91"/>
      <c r="D58" s="91"/>
      <c r="E58" s="91"/>
      <c r="F58" s="91"/>
      <c r="G58" s="91"/>
      <c r="H58" s="91"/>
      <c r="I58" s="91"/>
      <c r="J58" s="91"/>
      <c r="K58" s="91"/>
      <c r="L58" s="91"/>
      <c r="M58" s="91"/>
      <c r="N58" s="91"/>
      <c r="O58" s="91"/>
      <c r="P58" s="91"/>
      <c r="Q58" s="31" t="str">
        <f>IF($H$57="","",
IF(OR($H$57="Corrupción",$H$57="Lavado de Activos",$H$57="Financiación del Terrorismo",$H$57="Trámites, OPAs y Consultas de Acceso a la Información Pública"),'6.Valoración Control Corrupción'!$E58,'5. Valoración de Controles'!$H58))</f>
        <v/>
      </c>
      <c r="R58" s="24" t="str">
        <f>IF($H$57="","",
IF(OR($H$57="Corrupción",$H$57="Lavado de Activos",$H$57="Financiación del Terrorismo",$H$57="Trámites, OPAs y Consultas de Acceso a la Información Pública"),"No Aplica",'5. Valoración de Controles'!$I58))</f>
        <v/>
      </c>
      <c r="S58" s="24" t="str">
        <f>IF($H$57="","",
IF(OR($H$57="Corrupción",$H$57="Lavado de Activos",$H$57="Financiación del Terrorismo",$H$57="Trámites, OPAs y Consultas de Acceso a la Información Pública"),"No Aplica",'5. Valoración de Controles'!$J58))</f>
        <v/>
      </c>
      <c r="T58" s="24" t="str">
        <f>IF($H$57="","",
IF(OR($H$57="Corrupción",$H$57="Lavado de Activos",$H$57="Financiación del Terrorismo",$H$57="Trámites, OPAs y Consultas de Acceso a la Información Pública"),"No Aplica",'5. Valoración de Controles'!$K58))</f>
        <v/>
      </c>
      <c r="U58" s="24" t="str">
        <f>IF($H$57="","",
IF(OR($H$57="Corrupción",$H$57="Lavado de Activos",$H$57="Financiación del Terrorismo",$H$57="Trámites, OPAs y Consultas de Acceso a la Información Pública"),"No Aplica",'5. Valoración de Controles'!$L58))</f>
        <v/>
      </c>
      <c r="V58" s="24" t="str">
        <f>IF($H$57="","",
IF(OR($H$57="Corrupción",$H$57="Lavado de Activos",$H$57="Financiación del Terrorismo",$H$57="Trámites, OPAs y Consultas de Acceso a la Información Pública"),"No Aplica",'5. Valoración de Controles'!$M58))</f>
        <v/>
      </c>
      <c r="W58" s="24" t="str">
        <f>IF($H$57="","",
IF(OR($H$57="Corrupción",$H$57="Lavado de Activos",$H$57="Financiación del Terrorismo",$H$57="Trámites, OPAs y Consultas de Acceso a la Información Pública"),"No Aplica",'5. Valoración de Controles'!$N58))</f>
        <v/>
      </c>
      <c r="X58" s="32" t="str">
        <f>IF($H$57="","",
IF(OR($H$57="Corrupción",$H$57="Lavado de Activos",$H$57="Financiación del Terrorismo",$H$57="Trámites, OPAs y Consultas de Acceso a la Información Pública"),"No Aplica",'5. Valoración de Controles'!$O58))</f>
        <v/>
      </c>
      <c r="Y58" s="32" t="str">
        <f>IF($H$57="","",
IF(OR($H$57="Corrupción",$H$57="Lavado de Activos",$H$57="Financiación del Terrorismo",$H$57="Trámites, OPAs y Consultas de Acceso a la Información Pública"),"No Aplica",'5. Valoración de Controles'!$P58))</f>
        <v/>
      </c>
      <c r="Z58" s="32" t="str">
        <f>IF($H$57="","",
IF(OR($H$57="Corrupción",$H$57="Lavado de Activos",$H$57="Financiación del Terrorismo",$H$57="Trámites, OPAs y Consultas de Acceso a la Información Pública"),"No Aplica",'5. Valoración de Controles'!$Q58))</f>
        <v/>
      </c>
      <c r="AA58" s="25" t="str">
        <f>IF($H$57="","",
IF(OR($H$57="Corrupción",$H$57="Lavado de Activos",$H$57="Financiación del Terrorismo",$H$57="Trámites, OPAs y Consultas de Acceso a la Información Pública"),"No aplica",'5. Valoración de Controles'!$R58))</f>
        <v/>
      </c>
      <c r="AB58" s="91"/>
      <c r="AC58" s="91"/>
      <c r="AD58" s="91"/>
      <c r="AE58" s="91"/>
      <c r="AF58" s="91"/>
      <c r="AG58" s="91"/>
      <c r="AH58" s="91"/>
      <c r="AI58" s="91"/>
      <c r="AJ58" s="91"/>
      <c r="AK58" s="91"/>
      <c r="AL58" s="91"/>
      <c r="AM58" s="2"/>
      <c r="AN58" s="2"/>
      <c r="AO58" s="2"/>
      <c r="AP58" s="2"/>
      <c r="AQ58" s="2"/>
      <c r="AR58" s="2"/>
      <c r="AS58" s="2"/>
      <c r="AT58" s="2"/>
      <c r="AU58" s="2"/>
      <c r="AV58" s="2"/>
      <c r="AW58" s="2"/>
      <c r="AX58" s="2"/>
      <c r="AY58" s="2"/>
      <c r="AZ58" s="2"/>
      <c r="BA58" s="2"/>
      <c r="BB58" s="2"/>
      <c r="BC58" s="2"/>
      <c r="BD58" s="2"/>
      <c r="BE58" s="2"/>
      <c r="BF58" s="2"/>
    </row>
    <row r="59" spans="1:58" ht="31.5" customHeight="1">
      <c r="A59" s="92"/>
      <c r="B59" s="92"/>
      <c r="C59" s="92"/>
      <c r="D59" s="92"/>
      <c r="E59" s="92"/>
      <c r="F59" s="92"/>
      <c r="G59" s="92"/>
      <c r="H59" s="92"/>
      <c r="I59" s="92"/>
      <c r="J59" s="92"/>
      <c r="K59" s="92"/>
      <c r="L59" s="92"/>
      <c r="M59" s="92"/>
      <c r="N59" s="92"/>
      <c r="O59" s="92"/>
      <c r="P59" s="92"/>
      <c r="Q59" s="31" t="str">
        <f>IF($H$57="","",
IF(OR($H$57="Corrupción",$H$57="Lavado de Activos",$H$57="Financiación del Terrorismo",$H$57="Trámites, OPAs y Consultas de Acceso a la Información Pública"),'6.Valoración Control Corrupción'!$E59,'5. Valoración de Controles'!$H59))</f>
        <v/>
      </c>
      <c r="R59" s="24" t="str">
        <f>IF($H$57="","",
IF(OR($H$57="Corrupción",$H$57="Lavado de Activos",$H$57="Financiación del Terrorismo",$H$57="Trámites, OPAs y Consultas de Acceso a la Información Pública"),"No Aplica",'5. Valoración de Controles'!$I59))</f>
        <v/>
      </c>
      <c r="S59" s="24" t="str">
        <f>IF($H$57="","",
IF(OR($H$57="Corrupción",$H$57="Lavado de Activos",$H$57="Financiación del Terrorismo",$H$57="Trámites, OPAs y Consultas de Acceso a la Información Pública"),"No Aplica",'5. Valoración de Controles'!$J59))</f>
        <v/>
      </c>
      <c r="T59" s="24" t="str">
        <f>IF($H$57="","",
IF(OR($H$57="Corrupción",$H$57="Lavado de Activos",$H$57="Financiación del Terrorismo",$H$57="Trámites, OPAs y Consultas de Acceso a la Información Pública"),"No Aplica",'5. Valoración de Controles'!$K59))</f>
        <v/>
      </c>
      <c r="U59" s="24" t="str">
        <f>IF($H$57="","",
IF(OR($H$57="Corrupción",$H$57="Lavado de Activos",$H$57="Financiación del Terrorismo",$H$57="Trámites, OPAs y Consultas de Acceso a la Información Pública"),"No Aplica",'5. Valoración de Controles'!$L59))</f>
        <v/>
      </c>
      <c r="V59" s="24" t="str">
        <f>IF($H$57="","",
IF(OR($H$57="Corrupción",$H$57="Lavado de Activos",$H$57="Financiación del Terrorismo",$H$57="Trámites, OPAs y Consultas de Acceso a la Información Pública"),"No Aplica",'5. Valoración de Controles'!$M59))</f>
        <v/>
      </c>
      <c r="W59" s="24" t="str">
        <f>IF($H$57="","",
IF(OR($H$57="Corrupción",$H$57="Lavado de Activos",$H$57="Financiación del Terrorismo",$H$57="Trámites, OPAs y Consultas de Acceso a la Información Pública"),"No Aplica",'5. Valoración de Controles'!$N59))</f>
        <v/>
      </c>
      <c r="X59" s="32" t="str">
        <f>IF($H$57="","",
IF(OR($H$57="Corrupción",$H$57="Lavado de Activos",$H$57="Financiación del Terrorismo",$H$57="Trámites, OPAs y Consultas de Acceso a la Información Pública"),"No Aplica",'5. Valoración de Controles'!$O59))</f>
        <v/>
      </c>
      <c r="Y59" s="32" t="str">
        <f>IF($H$57="","",
IF(OR($H$57="Corrupción",$H$57="Lavado de Activos",$H$57="Financiación del Terrorismo",$H$57="Trámites, OPAs y Consultas de Acceso a la Información Pública"),"No Aplica",'5. Valoración de Controles'!$P59))</f>
        <v/>
      </c>
      <c r="Z59" s="32" t="str">
        <f>IF($H$57="","",
IF(OR($H$57="Corrupción",$H$57="Lavado de Activos",$H$57="Financiación del Terrorismo",$H$57="Trámites, OPAs y Consultas de Acceso a la Información Pública"),"No Aplica",'5. Valoración de Controles'!$Q59))</f>
        <v/>
      </c>
      <c r="AA59" s="25" t="str">
        <f>IF($H$57="","",
IF(OR($H$57="Corrupción",$H$57="Lavado de Activos",$H$57="Financiación del Terrorismo",$H$57="Trámites, OPAs y Consultas de Acceso a la Información Pública"),"No aplica",'5. Valoración de Controles'!$R59))</f>
        <v/>
      </c>
      <c r="AB59" s="92"/>
      <c r="AC59" s="92"/>
      <c r="AD59" s="92"/>
      <c r="AE59" s="92"/>
      <c r="AF59" s="92"/>
      <c r="AG59" s="92"/>
      <c r="AH59" s="92"/>
      <c r="AI59" s="92"/>
      <c r="AJ59" s="92"/>
      <c r="AK59" s="92"/>
      <c r="AL59" s="92"/>
      <c r="AM59" s="2"/>
      <c r="AN59" s="2"/>
      <c r="AO59" s="2"/>
      <c r="AP59" s="2"/>
      <c r="AQ59" s="2"/>
      <c r="AR59" s="2"/>
      <c r="AS59" s="2"/>
      <c r="AT59" s="2"/>
      <c r="AU59" s="2"/>
      <c r="AV59" s="2"/>
      <c r="AW59" s="2"/>
      <c r="AX59" s="2"/>
      <c r="AY59" s="2"/>
      <c r="AZ59" s="2"/>
      <c r="BA59" s="2"/>
      <c r="BB59" s="2"/>
      <c r="BC59" s="2"/>
      <c r="BD59" s="2"/>
      <c r="BE59" s="2"/>
      <c r="BF59" s="2"/>
    </row>
    <row r="60" spans="1:58" ht="31.5" customHeight="1">
      <c r="A60" s="98">
        <v>18</v>
      </c>
      <c r="B60" s="93" t="str">
        <f>'2. Identificación del Riesgo'!B60:B62</f>
        <v/>
      </c>
      <c r="C60" s="93" t="str">
        <f>IF('2. Identificación del Riesgo'!C60:C62="","",'2. Identificación del Riesgo'!C60:C62)</f>
        <v/>
      </c>
      <c r="D60" s="93" t="str">
        <f>IF('2. Identificación del Riesgo'!D60:D62="","",'2. Identificación del Riesgo'!D60:D62)</f>
        <v/>
      </c>
      <c r="E60" s="93" t="str">
        <f>IF('2. Identificación del Riesgo'!E60:E62="","",'2. Identificación del Riesgo'!E60:E62)</f>
        <v/>
      </c>
      <c r="F60" s="93" t="str">
        <f>IF('2. Identificación del Riesgo'!F60:F62="","",'2. Identificación del Riesgo'!F60:F62)</f>
        <v/>
      </c>
      <c r="G60" s="93" t="str">
        <f>IF('2. Identificación del Riesgo'!G60:G62="","",'2. Identificación del Riesgo'!G60:G62)</f>
        <v/>
      </c>
      <c r="H60" s="93" t="str">
        <f>IF('2. Identificación del Riesgo'!H60:H62="","",'2. Identificación del Riesgo'!H60:H62)</f>
        <v/>
      </c>
      <c r="I60" s="93" t="str">
        <f>IF('2. Identificación del Riesgo'!I60:I62="","",'2. Identificación del Riesgo'!I60:I62)</f>
        <v/>
      </c>
      <c r="J60" s="93" t="str">
        <f>IF('2. Identificación del Riesgo'!J60:J62="","",'2. Identificación del Riesgo'!J60:J62)</f>
        <v/>
      </c>
      <c r="K60" s="94" t="str">
        <f>'2. Identificación del Riesgo'!K60:K62</f>
        <v/>
      </c>
      <c r="L60" s="95" t="str">
        <f>'2. Identificación del Riesgo'!L60:L62</f>
        <v/>
      </c>
      <c r="M60" s="9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94" t="str">
        <f>'2. Identificación del Riesgo'!N60:N62</f>
        <v/>
      </c>
      <c r="O60" s="95" t="str">
        <f>'2. Identificación del Riesgo'!O60:O62</f>
        <v/>
      </c>
      <c r="P60" s="90" t="str">
        <f>'2. Identificación del Riesgo'!P60:P62</f>
        <v/>
      </c>
      <c r="Q60" s="31" t="str">
        <f>IF($H$60="","",
IF(OR($H$60="Corrupción",$H$60="Lavado de Activos",$H$60="Financiación del Terrorismo",$H$60="Trámites, OPAs y Consultas de Acceso a la Información Pública"),'6.Valoración Control Corrupción'!$E60,'5. Valoración de Controles'!$H60))</f>
        <v/>
      </c>
      <c r="R60" s="24" t="str">
        <f>IF($H$60="","",
IF(OR($H$60="Corrupción",$H$60="Lavado de Activos",$H$60="Financiación del Terrorismo",$H$60="Trámites, OPAs y Consultas de Acceso a la Información Pública"),"No Aplica",'5. Valoración de Controles'!$I60))</f>
        <v/>
      </c>
      <c r="S60" s="24" t="str">
        <f>IF($H$60="","",
IF(OR($H$60="Corrupción",$H$60="Lavado de Activos",$H$60="Financiación del Terrorismo",$H$60="Trámites, OPAs y Consultas de Acceso a la Información Pública"),"No Aplica",'5. Valoración de Controles'!$J60))</f>
        <v/>
      </c>
      <c r="T60" s="24" t="str">
        <f>IF($H$60="","",
IF(OR($H$60="Corrupción",$H$60="Lavado de Activos",$H$60="Financiación del Terrorismo",$H$60="Trámites, OPAs y Consultas de Acceso a la Información Pública"),"No Aplica",'5. Valoración de Controles'!$K60))</f>
        <v/>
      </c>
      <c r="U60" s="24" t="str">
        <f>IF($H$60="","",
IF(OR($H$60="Corrupción",$H$60="Lavado de Activos",$H$60="Financiación del Terrorismo",$H$60="Trámites, OPAs y Consultas de Acceso a la Información Pública"),"No Aplica",'5. Valoración de Controles'!$L60))</f>
        <v/>
      </c>
      <c r="V60" s="24" t="str">
        <f>IF($H$60="","",
IF(OR($H$60="Corrupción",$H$60="Lavado de Activos",$H$60="Financiación del Terrorismo",$H$60="Trámites, OPAs y Consultas de Acceso a la Información Pública"),"No Aplica",'5. Valoración de Controles'!$M60))</f>
        <v/>
      </c>
      <c r="W60" s="24" t="str">
        <f>IF($H$60="","",
IF(OR($H$60="Corrupción",$H$60="Lavado de Activos",$H$60="Financiación del Terrorismo",$H$60="Trámites, OPAs y Consultas de Acceso a la Información Pública"),"No Aplica",'5. Valoración de Controles'!$N60))</f>
        <v/>
      </c>
      <c r="X60" s="32" t="str">
        <f>IF($H$60="","",
IF(OR($H$60="Corrupción",$H$60="Lavado de Activos",$H$60="Financiación del Terrorismo",$H$60="Trámites, OPAs y Consultas de Acceso a la Información Pública"),"No Aplica",'5. Valoración de Controles'!$O60))</f>
        <v/>
      </c>
      <c r="Y60" s="32" t="str">
        <f>IF($H$60="","",
IF(OR($H$60="Corrupción",$H$60="Lavado de Activos",$H$60="Financiación del Terrorismo",$H$60="Trámites, OPAs y Consultas de Acceso a la Información Pública"),"No Aplica",'5. Valoración de Controles'!$P60))</f>
        <v/>
      </c>
      <c r="Z60" s="32" t="str">
        <f>IF($H$60="","",
IF(OR($H$60="Corrupción",$H$60="Lavado de Activos",$H$60="Financiación del Terrorismo",$H$60="Trámites, OPAs y Consultas de Acceso a la Información Pública"),"No Aplica",'5. Valoración de Controles'!$Q60))</f>
        <v/>
      </c>
      <c r="AA60" s="25" t="str">
        <f>IF($H$60="","",
IF(OR($H$60="Corrupción",$H$60="Lavado de Activos",$H$60="Financiación del Terrorismo",$H$60="Trámites, OPAs y Consultas de Acceso a la Información Pública"),"No aplica",'5. Valoración de Controles'!$R60))</f>
        <v/>
      </c>
      <c r="AB60" s="94"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22"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94"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22"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90"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96"/>
      <c r="AH60" s="113"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12"/>
      <c r="AJ60" s="121"/>
      <c r="AK60" s="121" t="str">
        <f>IF(AI60="","","∑ Peso porcentual de cada acción definida")</f>
        <v/>
      </c>
      <c r="AL60" s="93"/>
      <c r="AM60" s="3"/>
      <c r="AN60" s="3"/>
      <c r="AO60" s="3"/>
      <c r="AP60" s="3"/>
      <c r="AQ60" s="3"/>
      <c r="AR60" s="3"/>
      <c r="AS60" s="3"/>
      <c r="AT60" s="3"/>
      <c r="AU60" s="3"/>
      <c r="AV60" s="3"/>
      <c r="AW60" s="3"/>
      <c r="AX60" s="3"/>
      <c r="AY60" s="3"/>
      <c r="AZ60" s="3"/>
      <c r="BA60" s="3"/>
      <c r="BB60" s="3"/>
      <c r="BC60" s="3"/>
      <c r="BD60" s="3"/>
      <c r="BE60" s="3"/>
      <c r="BF60" s="3"/>
    </row>
    <row r="61" spans="1:58" ht="31.5" customHeight="1">
      <c r="A61" s="91"/>
      <c r="B61" s="91"/>
      <c r="C61" s="91"/>
      <c r="D61" s="91"/>
      <c r="E61" s="91"/>
      <c r="F61" s="91"/>
      <c r="G61" s="91"/>
      <c r="H61" s="91"/>
      <c r="I61" s="91"/>
      <c r="J61" s="91"/>
      <c r="K61" s="91"/>
      <c r="L61" s="91"/>
      <c r="M61" s="91"/>
      <c r="N61" s="91"/>
      <c r="O61" s="91"/>
      <c r="P61" s="91"/>
      <c r="Q61" s="31" t="str">
        <f>IF($H$60="","",
IF(OR($H$60="Corrupción",$H$60="Lavado de Activos",$H$60="Financiación del Terrorismo",$H$60="Trámites, OPAs y Consultas de Acceso a la Información Pública"),'6.Valoración Control Corrupción'!$E61,'5. Valoración de Controles'!$H61))</f>
        <v/>
      </c>
      <c r="R61" s="24" t="str">
        <f>IF($H$60="","",
IF(OR($H$60="Corrupción",$H$60="Lavado de Activos",$H$60="Financiación del Terrorismo",$H$60="Trámites, OPAs y Consultas de Acceso a la Información Pública"),"No Aplica",'5. Valoración de Controles'!$I61))</f>
        <v/>
      </c>
      <c r="S61" s="24" t="str">
        <f>IF($H$60="","",
IF(OR($H$60="Corrupción",$H$60="Lavado de Activos",$H$60="Financiación del Terrorismo",$H$60="Trámites, OPAs y Consultas de Acceso a la Información Pública"),"No Aplica",'5. Valoración de Controles'!$J61))</f>
        <v/>
      </c>
      <c r="T61" s="24" t="str">
        <f>IF($H$60="","",
IF(OR($H$60="Corrupción",$H$60="Lavado de Activos",$H$60="Financiación del Terrorismo",$H$60="Trámites, OPAs y Consultas de Acceso a la Información Pública"),"No Aplica",'5. Valoración de Controles'!$K61))</f>
        <v/>
      </c>
      <c r="U61" s="24" t="str">
        <f>IF($H$60="","",
IF(OR($H$60="Corrupción",$H$60="Lavado de Activos",$H$60="Financiación del Terrorismo",$H$60="Trámites, OPAs y Consultas de Acceso a la Información Pública"),"No Aplica",'5. Valoración de Controles'!$L61))</f>
        <v/>
      </c>
      <c r="V61" s="24" t="str">
        <f>IF($H$60="","",
IF(OR($H$60="Corrupción",$H$60="Lavado de Activos",$H$60="Financiación del Terrorismo",$H$60="Trámites, OPAs y Consultas de Acceso a la Información Pública"),"No Aplica",'5. Valoración de Controles'!$M61))</f>
        <v/>
      </c>
      <c r="W61" s="24" t="str">
        <f>IF($H$60="","",
IF(OR($H$60="Corrupción",$H$60="Lavado de Activos",$H$60="Financiación del Terrorismo",$H$60="Trámites, OPAs y Consultas de Acceso a la Información Pública"),"No Aplica",'5. Valoración de Controles'!$N61))</f>
        <v/>
      </c>
      <c r="X61" s="32" t="str">
        <f>IF($H$60="","",
IF(OR($H$60="Corrupción",$H$60="Lavado de Activos",$H$60="Financiación del Terrorismo",$H$60="Trámites, OPAs y Consultas de Acceso a la Información Pública"),"No Aplica",'5. Valoración de Controles'!$O61))</f>
        <v/>
      </c>
      <c r="Y61" s="32" t="str">
        <f>IF($H$60="","",
IF(OR($H$60="Corrupción",$H$60="Lavado de Activos",$H$60="Financiación del Terrorismo",$H$60="Trámites, OPAs y Consultas de Acceso a la Información Pública"),"No Aplica",'5. Valoración de Controles'!$P61))</f>
        <v/>
      </c>
      <c r="Z61" s="32" t="str">
        <f>IF($H$60="","",
IF(OR($H$60="Corrupción",$H$60="Lavado de Activos",$H$60="Financiación del Terrorismo",$H$60="Trámites, OPAs y Consultas de Acceso a la Información Pública"),"No Aplica",'5. Valoración de Controles'!$Q61))</f>
        <v/>
      </c>
      <c r="AA61" s="25" t="str">
        <f>IF($H$60="","",
IF(OR($H$60="Corrupción",$H$60="Lavado de Activos",$H$60="Financiación del Terrorismo",$H$60="Trámites, OPAs y Consultas de Acceso a la Información Pública"),"No aplica",'5. Valoración de Controles'!$R61))</f>
        <v/>
      </c>
      <c r="AB61" s="91"/>
      <c r="AC61" s="91"/>
      <c r="AD61" s="91"/>
      <c r="AE61" s="91"/>
      <c r="AF61" s="91"/>
      <c r="AG61" s="91"/>
      <c r="AH61" s="91"/>
      <c r="AI61" s="91"/>
      <c r="AJ61" s="91"/>
      <c r="AK61" s="91"/>
      <c r="AL61" s="91"/>
      <c r="AM61" s="2"/>
      <c r="AN61" s="2"/>
      <c r="AO61" s="2"/>
      <c r="AP61" s="2"/>
      <c r="AQ61" s="2"/>
      <c r="AR61" s="2"/>
      <c r="AS61" s="2"/>
      <c r="AT61" s="2"/>
      <c r="AU61" s="2"/>
      <c r="AV61" s="2"/>
      <c r="AW61" s="2"/>
      <c r="AX61" s="2"/>
      <c r="AY61" s="2"/>
      <c r="AZ61" s="2"/>
      <c r="BA61" s="2"/>
      <c r="BB61" s="2"/>
      <c r="BC61" s="2"/>
      <c r="BD61" s="2"/>
      <c r="BE61" s="2"/>
      <c r="BF61" s="2"/>
    </row>
    <row r="62" spans="1:58" ht="31.5" customHeight="1">
      <c r="A62" s="92"/>
      <c r="B62" s="92"/>
      <c r="C62" s="92"/>
      <c r="D62" s="92"/>
      <c r="E62" s="92"/>
      <c r="F62" s="92"/>
      <c r="G62" s="92"/>
      <c r="H62" s="92"/>
      <c r="I62" s="92"/>
      <c r="J62" s="92"/>
      <c r="K62" s="92"/>
      <c r="L62" s="92"/>
      <c r="M62" s="92"/>
      <c r="N62" s="92"/>
      <c r="O62" s="92"/>
      <c r="P62" s="92"/>
      <c r="Q62" s="31" t="str">
        <f>IF($H$60="","",
IF(OR($H$60="Corrupción",$H$60="Lavado de Activos",$H$60="Financiación del Terrorismo",$H$60="Trámites, OPAs y Consultas de Acceso a la Información Pública"),'6.Valoración Control Corrupción'!$E62,'5. Valoración de Controles'!$H62))</f>
        <v/>
      </c>
      <c r="R62" s="24" t="str">
        <f>IF($H$60="","",
IF(OR($H$60="Corrupción",$H$60="Lavado de Activos",$H$60="Financiación del Terrorismo",$H$60="Trámites, OPAs y Consultas de Acceso a la Información Pública"),"No Aplica",'5. Valoración de Controles'!$I62))</f>
        <v/>
      </c>
      <c r="S62" s="24" t="str">
        <f>IF($H$60="","",
IF(OR($H$60="Corrupción",$H$60="Lavado de Activos",$H$60="Financiación del Terrorismo",$H$60="Trámites, OPAs y Consultas de Acceso a la Información Pública"),"No Aplica",'5. Valoración de Controles'!$J62))</f>
        <v/>
      </c>
      <c r="T62" s="24" t="str">
        <f>IF($H$60="","",
IF(OR($H$60="Corrupción",$H$60="Lavado de Activos",$H$60="Financiación del Terrorismo",$H$60="Trámites, OPAs y Consultas de Acceso a la Información Pública"),"No Aplica",'5. Valoración de Controles'!$K62))</f>
        <v/>
      </c>
      <c r="U62" s="24" t="str">
        <f>IF($H$60="","",
IF(OR($H$60="Corrupción",$H$60="Lavado de Activos",$H$60="Financiación del Terrorismo",$H$60="Trámites, OPAs y Consultas de Acceso a la Información Pública"),"No Aplica",'5. Valoración de Controles'!$L62))</f>
        <v/>
      </c>
      <c r="V62" s="24" t="str">
        <f>IF($H$60="","",
IF(OR($H$60="Corrupción",$H$60="Lavado de Activos",$H$60="Financiación del Terrorismo",$H$60="Trámites, OPAs y Consultas de Acceso a la Información Pública"),"No Aplica",'5. Valoración de Controles'!$M62))</f>
        <v/>
      </c>
      <c r="W62" s="24" t="str">
        <f>IF($H$60="","",
IF(OR($H$60="Corrupción",$H$60="Lavado de Activos",$H$60="Financiación del Terrorismo",$H$60="Trámites, OPAs y Consultas de Acceso a la Información Pública"),"No Aplica",'5. Valoración de Controles'!$N62))</f>
        <v/>
      </c>
      <c r="X62" s="32" t="str">
        <f>IF($H$60="","",
IF(OR($H$60="Corrupción",$H$60="Lavado de Activos",$H$60="Financiación del Terrorismo",$H$60="Trámites, OPAs y Consultas de Acceso a la Información Pública"),"No Aplica",'5. Valoración de Controles'!$O62))</f>
        <v/>
      </c>
      <c r="Y62" s="32" t="str">
        <f>IF($H$60="","",
IF(OR($H$60="Corrupción",$H$60="Lavado de Activos",$H$60="Financiación del Terrorismo",$H$60="Trámites, OPAs y Consultas de Acceso a la Información Pública"),"No Aplica",'5. Valoración de Controles'!$P62))</f>
        <v/>
      </c>
      <c r="Z62" s="32" t="str">
        <f>IF($H$60="","",
IF(OR($H$60="Corrupción",$H$60="Lavado de Activos",$H$60="Financiación del Terrorismo",$H$60="Trámites, OPAs y Consultas de Acceso a la Información Pública"),"No Aplica",'5. Valoración de Controles'!$Q62))</f>
        <v/>
      </c>
      <c r="AA62" s="25" t="str">
        <f>IF($H$60="","",
IF(OR($H$60="Corrupción",$H$60="Lavado de Activos",$H$60="Financiación del Terrorismo",$H$60="Trámites, OPAs y Consultas de Acceso a la Información Pública"),"No aplica",'5. Valoración de Controles'!$R62))</f>
        <v/>
      </c>
      <c r="AB62" s="92"/>
      <c r="AC62" s="92"/>
      <c r="AD62" s="92"/>
      <c r="AE62" s="92"/>
      <c r="AF62" s="92"/>
      <c r="AG62" s="92"/>
      <c r="AH62" s="92"/>
      <c r="AI62" s="92"/>
      <c r="AJ62" s="92"/>
      <c r="AK62" s="92"/>
      <c r="AL62" s="92"/>
      <c r="AM62" s="2"/>
      <c r="AN62" s="2"/>
      <c r="AO62" s="2"/>
      <c r="AP62" s="2"/>
      <c r="AQ62" s="2"/>
      <c r="AR62" s="2"/>
      <c r="AS62" s="2"/>
      <c r="AT62" s="2"/>
      <c r="AU62" s="2"/>
      <c r="AV62" s="2"/>
      <c r="AW62" s="2"/>
      <c r="AX62" s="2"/>
      <c r="AY62" s="2"/>
      <c r="AZ62" s="2"/>
      <c r="BA62" s="2"/>
      <c r="BB62" s="2"/>
      <c r="BC62" s="2"/>
      <c r="BD62" s="2"/>
      <c r="BE62" s="2"/>
      <c r="BF62" s="2"/>
    </row>
    <row r="63" spans="1:58" ht="31.5" customHeight="1">
      <c r="A63" s="98">
        <v>19</v>
      </c>
      <c r="B63" s="93" t="str">
        <f>'2. Identificación del Riesgo'!B63:B65</f>
        <v/>
      </c>
      <c r="C63" s="93" t="str">
        <f>IF('2. Identificación del Riesgo'!C63:C65="","",'2. Identificación del Riesgo'!C63:C65)</f>
        <v/>
      </c>
      <c r="D63" s="93" t="str">
        <f>IF('2. Identificación del Riesgo'!D63:D65="","",'2. Identificación del Riesgo'!D63:D65)</f>
        <v/>
      </c>
      <c r="E63" s="93" t="str">
        <f>IF('2. Identificación del Riesgo'!E63:E65="","",'2. Identificación del Riesgo'!E63:E65)</f>
        <v/>
      </c>
      <c r="F63" s="93" t="str">
        <f>IF('2. Identificación del Riesgo'!F63:F65="","",'2. Identificación del Riesgo'!F63:F65)</f>
        <v/>
      </c>
      <c r="G63" s="93" t="str">
        <f>IF('2. Identificación del Riesgo'!G63:G65="","",'2. Identificación del Riesgo'!G63:G65)</f>
        <v/>
      </c>
      <c r="H63" s="93" t="str">
        <f>IF('2. Identificación del Riesgo'!H63:H65="","",'2. Identificación del Riesgo'!H63:H65)</f>
        <v/>
      </c>
      <c r="I63" s="93" t="str">
        <f>IF('2. Identificación del Riesgo'!I63:I65="","",'2. Identificación del Riesgo'!I63:I65)</f>
        <v/>
      </c>
      <c r="J63" s="93" t="str">
        <f>IF('2. Identificación del Riesgo'!J63:J65="","",'2. Identificación del Riesgo'!J63:J65)</f>
        <v/>
      </c>
      <c r="K63" s="94" t="str">
        <f>'2. Identificación del Riesgo'!K63:K65</f>
        <v/>
      </c>
      <c r="L63" s="95" t="str">
        <f>'2. Identificación del Riesgo'!L63:L65</f>
        <v/>
      </c>
      <c r="M63" s="9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94" t="str">
        <f>'2. Identificación del Riesgo'!N63:N65</f>
        <v/>
      </c>
      <c r="O63" s="95" t="str">
        <f>'2. Identificación del Riesgo'!O63:O65</f>
        <v/>
      </c>
      <c r="P63" s="90" t="str">
        <f>'2. Identificación del Riesgo'!P63:P65</f>
        <v/>
      </c>
      <c r="Q63" s="31" t="str">
        <f>IF($H$63="","",
IF(OR($H$63="Corrupción",$H$63="Lavado de Activos",$H$63="Financiación del Terrorismo",$H$63="Trámites, OPAs y Consultas de Acceso a la Información Pública"),'6.Valoración Control Corrupción'!$E63,'5. Valoración de Controles'!$H63))</f>
        <v/>
      </c>
      <c r="R63" s="24" t="str">
        <f>IF($H$63="","",
IF(OR($H$63="Corrupción",$H$63="Lavado de Activos",$H$63="Financiación del Terrorismo",$H$63="Trámites, OPAs y Consultas de Acceso a la Información Pública"),"No Aplica",'5. Valoración de Controles'!$I63))</f>
        <v/>
      </c>
      <c r="S63" s="24" t="str">
        <f>IF($H$63="","",
IF(OR($H$63="Corrupción",$H$63="Lavado de Activos",$H$63="Financiación del Terrorismo",$H$63="Trámites, OPAs y Consultas de Acceso a la Información Pública"),"No Aplica",'5. Valoración de Controles'!$J63))</f>
        <v/>
      </c>
      <c r="T63" s="24" t="str">
        <f>IF($H$63="","",
IF(OR($H$63="Corrupción",$H$63="Lavado de Activos",$H$63="Financiación del Terrorismo",$H$63="Trámites, OPAs y Consultas de Acceso a la Información Pública"),"No Aplica",'5. Valoración de Controles'!$K63))</f>
        <v/>
      </c>
      <c r="U63" s="24" t="str">
        <f>IF($H$63="","",
IF(OR($H$63="Corrupción",$H$63="Lavado de Activos",$H$63="Financiación del Terrorismo",$H$63="Trámites, OPAs y Consultas de Acceso a la Información Pública"),"No Aplica",'5. Valoración de Controles'!$L63))</f>
        <v/>
      </c>
      <c r="V63" s="24" t="str">
        <f>IF($H$63="","",
IF(OR($H$63="Corrupción",$H$63="Lavado de Activos",$H$63="Financiación del Terrorismo",$H$63="Trámites, OPAs y Consultas de Acceso a la Información Pública"),"No Aplica",'5. Valoración de Controles'!$M63))</f>
        <v/>
      </c>
      <c r="W63" s="24" t="str">
        <f>IF($H$63="","",
IF(OR($H$63="Corrupción",$H$63="Lavado de Activos",$H$63="Financiación del Terrorismo",$H$63="Trámites, OPAs y Consultas de Acceso a la Información Pública"),"No Aplica",'5. Valoración de Controles'!$N63))</f>
        <v/>
      </c>
      <c r="X63" s="32" t="str">
        <f>IF($H$63="","",
IF(OR($H$63="Corrupción",$H$63="Lavado de Activos",$H$63="Financiación del Terrorismo",$H$63="Trámites, OPAs y Consultas de Acceso a la Información Pública"),"No Aplica",'5. Valoración de Controles'!$O63))</f>
        <v/>
      </c>
      <c r="Y63" s="32" t="str">
        <f>IF($H$63="","",
IF(OR($H$63="Corrupción",$H$63="Lavado de Activos",$H$63="Financiación del Terrorismo",$H$63="Trámites, OPAs y Consultas de Acceso a la Información Pública"),"No Aplica",'5. Valoración de Controles'!$P63))</f>
        <v/>
      </c>
      <c r="Z63" s="32" t="str">
        <f>IF($H$63="","",
IF(OR($H$63="Corrupción",$H$63="Lavado de Activos",$H$63="Financiación del Terrorismo",$H$63="Trámites, OPAs y Consultas de Acceso a la Información Pública"),"No Aplica",'5. Valoración de Controles'!$Q63))</f>
        <v/>
      </c>
      <c r="AA63" s="25" t="str">
        <f>IF($H$63="","",
IF(OR($H$63="Corrupción",$H$63="Lavado de Activos",$H$63="Financiación del Terrorismo",$H$63="Trámites, OPAs y Consultas de Acceso a la Información Pública"),"No aplica",'5. Valoración de Controles'!$R63))</f>
        <v/>
      </c>
      <c r="AB63" s="94"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22"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94"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22"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90"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96"/>
      <c r="AH63" s="113"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12"/>
      <c r="AJ63" s="121"/>
      <c r="AK63" s="121" t="str">
        <f>IF(AI63="","","∑ Peso porcentual de cada acción definida")</f>
        <v/>
      </c>
      <c r="AL63" s="93"/>
      <c r="AM63" s="3"/>
      <c r="AN63" s="3"/>
      <c r="AO63" s="3"/>
      <c r="AP63" s="3"/>
      <c r="AQ63" s="3"/>
      <c r="AR63" s="3"/>
      <c r="AS63" s="3"/>
      <c r="AT63" s="3"/>
      <c r="AU63" s="3"/>
      <c r="AV63" s="3"/>
      <c r="AW63" s="3"/>
      <c r="AX63" s="3"/>
      <c r="AY63" s="3"/>
      <c r="AZ63" s="3"/>
      <c r="BA63" s="3"/>
      <c r="BB63" s="3"/>
      <c r="BC63" s="3"/>
      <c r="BD63" s="3"/>
      <c r="BE63" s="3"/>
      <c r="BF63" s="3"/>
    </row>
    <row r="64" spans="1:58" ht="31.5" customHeight="1">
      <c r="A64" s="91"/>
      <c r="B64" s="91"/>
      <c r="C64" s="91"/>
      <c r="D64" s="91"/>
      <c r="E64" s="91"/>
      <c r="F64" s="91"/>
      <c r="G64" s="91"/>
      <c r="H64" s="91"/>
      <c r="I64" s="91"/>
      <c r="J64" s="91"/>
      <c r="K64" s="91"/>
      <c r="L64" s="91"/>
      <c r="M64" s="91"/>
      <c r="N64" s="91"/>
      <c r="O64" s="91"/>
      <c r="P64" s="91"/>
      <c r="Q64" s="31" t="str">
        <f>IF($H$63="","",
IF(OR($H$63="Corrupción",$H$63="Lavado de Activos",$H$63="Financiación del Terrorismo",$H$63="Trámites, OPAs y Consultas de Acceso a la Información Pública"),'6.Valoración Control Corrupción'!$E64,'5. Valoración de Controles'!$H64))</f>
        <v/>
      </c>
      <c r="R64" s="24" t="str">
        <f>IF($H$63="","",
IF(OR($H$63="Corrupción",$H$63="Lavado de Activos",$H$63="Financiación del Terrorismo",$H$63="Trámites, OPAs y Consultas de Acceso a la Información Pública"),"No Aplica",'5. Valoración de Controles'!$I64))</f>
        <v/>
      </c>
      <c r="S64" s="24" t="str">
        <f>IF($H$63="","",
IF(OR($H$63="Corrupción",$H$63="Lavado de Activos",$H$63="Financiación del Terrorismo",$H$63="Trámites, OPAs y Consultas de Acceso a la Información Pública"),"No Aplica",'5. Valoración de Controles'!$J64))</f>
        <v/>
      </c>
      <c r="T64" s="24" t="str">
        <f>IF($H$63="","",
IF(OR($H$63="Corrupción",$H$63="Lavado de Activos",$H$63="Financiación del Terrorismo",$H$63="Trámites, OPAs y Consultas de Acceso a la Información Pública"),"No Aplica",'5. Valoración de Controles'!$K64))</f>
        <v/>
      </c>
      <c r="U64" s="24" t="str">
        <f>IF($H$63="","",
IF(OR($H$63="Corrupción",$H$63="Lavado de Activos",$H$63="Financiación del Terrorismo",$H$63="Trámites, OPAs y Consultas de Acceso a la Información Pública"),"No Aplica",'5. Valoración de Controles'!$L64))</f>
        <v/>
      </c>
      <c r="V64" s="24" t="str">
        <f>IF($H$63="","",
IF(OR($H$63="Corrupción",$H$63="Lavado de Activos",$H$63="Financiación del Terrorismo",$H$63="Trámites, OPAs y Consultas de Acceso a la Información Pública"),"No Aplica",'5. Valoración de Controles'!$M64))</f>
        <v/>
      </c>
      <c r="W64" s="24" t="str">
        <f>IF($H$63="","",
IF(OR($H$63="Corrupción",$H$63="Lavado de Activos",$H$63="Financiación del Terrorismo",$H$63="Trámites, OPAs y Consultas de Acceso a la Información Pública"),"No Aplica",'5. Valoración de Controles'!$N64))</f>
        <v/>
      </c>
      <c r="X64" s="32" t="str">
        <f>IF($H$63="","",
IF(OR($H$63="Corrupción",$H$63="Lavado de Activos",$H$63="Financiación del Terrorismo",$H$63="Trámites, OPAs y Consultas de Acceso a la Información Pública"),"No Aplica",'5. Valoración de Controles'!$O64))</f>
        <v/>
      </c>
      <c r="Y64" s="32" t="str">
        <f>IF($H$63="","",
IF(OR($H$63="Corrupción",$H$63="Lavado de Activos",$H$63="Financiación del Terrorismo",$H$63="Trámites, OPAs y Consultas de Acceso a la Información Pública"),"No Aplica",'5. Valoración de Controles'!$P64))</f>
        <v/>
      </c>
      <c r="Z64" s="32" t="str">
        <f>IF($H$63="","",
IF(OR($H$63="Corrupción",$H$63="Lavado de Activos",$H$63="Financiación del Terrorismo",$H$63="Trámites, OPAs y Consultas de Acceso a la Información Pública"),"No Aplica",'5. Valoración de Controles'!$Q64))</f>
        <v/>
      </c>
      <c r="AA64" s="25" t="str">
        <f>IF($H$63="","",
IF(OR($H$63="Corrupción",$H$63="Lavado de Activos",$H$63="Financiación del Terrorismo",$H$63="Trámites, OPAs y Consultas de Acceso a la Información Pública"),"No aplica",'5. Valoración de Controles'!$R64))</f>
        <v/>
      </c>
      <c r="AB64" s="91"/>
      <c r="AC64" s="91"/>
      <c r="AD64" s="91"/>
      <c r="AE64" s="91"/>
      <c r="AF64" s="91"/>
      <c r="AG64" s="91"/>
      <c r="AH64" s="91"/>
      <c r="AI64" s="91"/>
      <c r="AJ64" s="91"/>
      <c r="AK64" s="91"/>
      <c r="AL64" s="91"/>
      <c r="AM64" s="2"/>
      <c r="AN64" s="2"/>
      <c r="AO64" s="2"/>
      <c r="AP64" s="2"/>
      <c r="AQ64" s="2"/>
      <c r="AR64" s="2"/>
      <c r="AS64" s="2"/>
      <c r="AT64" s="2"/>
      <c r="AU64" s="2"/>
      <c r="AV64" s="2"/>
      <c r="AW64" s="2"/>
      <c r="AX64" s="2"/>
      <c r="AY64" s="2"/>
      <c r="AZ64" s="2"/>
      <c r="BA64" s="2"/>
      <c r="BB64" s="2"/>
      <c r="BC64" s="2"/>
      <c r="BD64" s="2"/>
      <c r="BE64" s="2"/>
      <c r="BF64" s="2"/>
    </row>
    <row r="65" spans="1:58" ht="31.5" customHeight="1">
      <c r="A65" s="92"/>
      <c r="B65" s="92"/>
      <c r="C65" s="92"/>
      <c r="D65" s="92"/>
      <c r="E65" s="92"/>
      <c r="F65" s="92"/>
      <c r="G65" s="92"/>
      <c r="H65" s="92"/>
      <c r="I65" s="92"/>
      <c r="J65" s="92"/>
      <c r="K65" s="92"/>
      <c r="L65" s="92"/>
      <c r="M65" s="92"/>
      <c r="N65" s="92"/>
      <c r="O65" s="92"/>
      <c r="P65" s="92"/>
      <c r="Q65" s="31" t="str">
        <f>IF($H$63="","",
IF(OR($H$63="Corrupción",$H$63="Lavado de Activos",$H$63="Financiación del Terrorismo",$H$63="Trámites, OPAs y Consultas de Acceso a la Información Pública"),'6.Valoración Control Corrupción'!$E65,'5. Valoración de Controles'!$H65))</f>
        <v/>
      </c>
      <c r="R65" s="24" t="str">
        <f>IF($H$63="","",
IF(OR($H$63="Corrupción",$H$63="Lavado de Activos",$H$63="Financiación del Terrorismo",$H$63="Trámites, OPAs y Consultas de Acceso a la Información Pública"),"No Aplica",'5. Valoración de Controles'!$I65))</f>
        <v/>
      </c>
      <c r="S65" s="24" t="str">
        <f>IF($H$63="","",
IF(OR($H$63="Corrupción",$H$63="Lavado de Activos",$H$63="Financiación del Terrorismo",$H$63="Trámites, OPAs y Consultas de Acceso a la Información Pública"),"No Aplica",'5. Valoración de Controles'!$J65))</f>
        <v/>
      </c>
      <c r="T65" s="24" t="str">
        <f>IF($H$63="","",
IF(OR($H$63="Corrupción",$H$63="Lavado de Activos",$H$63="Financiación del Terrorismo",$H$63="Trámites, OPAs y Consultas de Acceso a la Información Pública"),"No Aplica",'5. Valoración de Controles'!$K65))</f>
        <v/>
      </c>
      <c r="U65" s="24" t="str">
        <f>IF($H$63="","",
IF(OR($H$63="Corrupción",$H$63="Lavado de Activos",$H$63="Financiación del Terrorismo",$H$63="Trámites, OPAs y Consultas de Acceso a la Información Pública"),"No Aplica",'5. Valoración de Controles'!$L65))</f>
        <v/>
      </c>
      <c r="V65" s="24" t="str">
        <f>IF($H$63="","",
IF(OR($H$63="Corrupción",$H$63="Lavado de Activos",$H$63="Financiación del Terrorismo",$H$63="Trámites, OPAs y Consultas de Acceso a la Información Pública"),"No Aplica",'5. Valoración de Controles'!$M65))</f>
        <v/>
      </c>
      <c r="W65" s="24" t="str">
        <f>IF($H$63="","",
IF(OR($H$63="Corrupción",$H$63="Lavado de Activos",$H$63="Financiación del Terrorismo",$H$63="Trámites, OPAs y Consultas de Acceso a la Información Pública"),"No Aplica",'5. Valoración de Controles'!$N65))</f>
        <v/>
      </c>
      <c r="X65" s="32" t="str">
        <f>IF($H$63="","",
IF(OR($H$63="Corrupción",$H$63="Lavado de Activos",$H$63="Financiación del Terrorismo",$H$63="Trámites, OPAs y Consultas de Acceso a la Información Pública"),"No Aplica",'5. Valoración de Controles'!$O65))</f>
        <v/>
      </c>
      <c r="Y65" s="32" t="str">
        <f>IF($H$63="","",
IF(OR($H$63="Corrupción",$H$63="Lavado de Activos",$H$63="Financiación del Terrorismo",$H$63="Trámites, OPAs y Consultas de Acceso a la Información Pública"),"No Aplica",'5. Valoración de Controles'!$P65))</f>
        <v/>
      </c>
      <c r="Z65" s="32" t="str">
        <f>IF($H$63="","",
IF(OR($H$63="Corrupción",$H$63="Lavado de Activos",$H$63="Financiación del Terrorismo",$H$63="Trámites, OPAs y Consultas de Acceso a la Información Pública"),"No Aplica",'5. Valoración de Controles'!$Q65))</f>
        <v/>
      </c>
      <c r="AA65" s="25" t="str">
        <f>IF($H$63="","",
IF(OR($H$63="Corrupción",$H$63="Lavado de Activos",$H$63="Financiación del Terrorismo",$H$63="Trámites, OPAs y Consultas de Acceso a la Información Pública"),"No aplica",'5. Valoración de Controles'!$R65))</f>
        <v/>
      </c>
      <c r="AB65" s="92"/>
      <c r="AC65" s="92"/>
      <c r="AD65" s="92"/>
      <c r="AE65" s="92"/>
      <c r="AF65" s="92"/>
      <c r="AG65" s="92"/>
      <c r="AH65" s="92"/>
      <c r="AI65" s="92"/>
      <c r="AJ65" s="92"/>
      <c r="AK65" s="92"/>
      <c r="AL65" s="92"/>
      <c r="AM65" s="2"/>
      <c r="AN65" s="2"/>
      <c r="AO65" s="2"/>
      <c r="AP65" s="2"/>
      <c r="AQ65" s="2"/>
      <c r="AR65" s="2"/>
      <c r="AS65" s="2"/>
      <c r="AT65" s="2"/>
      <c r="AU65" s="2"/>
      <c r="AV65" s="2"/>
      <c r="AW65" s="2"/>
      <c r="AX65" s="2"/>
      <c r="AY65" s="2"/>
      <c r="AZ65" s="2"/>
      <c r="BA65" s="2"/>
      <c r="BB65" s="2"/>
      <c r="BC65" s="2"/>
      <c r="BD65" s="2"/>
      <c r="BE65" s="2"/>
      <c r="BF65" s="2"/>
    </row>
    <row r="66" spans="1:58" ht="31.5" customHeight="1">
      <c r="A66" s="98">
        <v>20</v>
      </c>
      <c r="B66" s="93" t="str">
        <f>'2. Identificación del Riesgo'!B66:B68</f>
        <v/>
      </c>
      <c r="C66" s="93" t="str">
        <f>IF('2. Identificación del Riesgo'!C66:C68="","",'2. Identificación del Riesgo'!C66:C68)</f>
        <v/>
      </c>
      <c r="D66" s="93" t="str">
        <f>IF('2. Identificación del Riesgo'!D66:D68="","",'2. Identificación del Riesgo'!D66:D68)</f>
        <v/>
      </c>
      <c r="E66" s="93" t="str">
        <f>IF('2. Identificación del Riesgo'!E66:E68="","",'2. Identificación del Riesgo'!E66:E68)</f>
        <v/>
      </c>
      <c r="F66" s="93" t="str">
        <f>IF('2. Identificación del Riesgo'!F66:F68="","",'2. Identificación del Riesgo'!F66:F68)</f>
        <v/>
      </c>
      <c r="G66" s="93" t="str">
        <f>IF('2. Identificación del Riesgo'!G66:G68="","",'2. Identificación del Riesgo'!G66:G68)</f>
        <v/>
      </c>
      <c r="H66" s="93" t="str">
        <f>IF('2. Identificación del Riesgo'!H66:H68="","",'2. Identificación del Riesgo'!H66:H68)</f>
        <v/>
      </c>
      <c r="I66" s="93" t="str">
        <f>IF('2. Identificación del Riesgo'!I66:I68="","",'2. Identificación del Riesgo'!I66:I68)</f>
        <v/>
      </c>
      <c r="J66" s="93" t="str">
        <f>IF('2. Identificación del Riesgo'!J66:J68="","",'2. Identificación del Riesgo'!J66:J68)</f>
        <v/>
      </c>
      <c r="K66" s="94" t="str">
        <f>'2. Identificación del Riesgo'!K66:K68</f>
        <v/>
      </c>
      <c r="L66" s="95" t="str">
        <f>'2. Identificación del Riesgo'!L66:L68</f>
        <v/>
      </c>
      <c r="M66" s="9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94" t="str">
        <f>'2. Identificación del Riesgo'!N66:N68</f>
        <v/>
      </c>
      <c r="O66" s="95" t="str">
        <f>'2. Identificación del Riesgo'!O66:O68</f>
        <v/>
      </c>
      <c r="P66" s="90" t="str">
        <f>'2. Identificación del Riesgo'!P66:P68</f>
        <v/>
      </c>
      <c r="Q66" s="31" t="str">
        <f>IF($H$66="","",
IF(OR($H$66="Corrupción",$H$66="Lavado de Activos",$H$66="Financiación del Terrorismo",$H$66="Trámites, OPAs y Consultas de Acceso a la Información Pública"),'6.Valoración Control Corrupción'!$E66,'5. Valoración de Controles'!$H66))</f>
        <v/>
      </c>
      <c r="R66" s="24" t="str">
        <f>IF($H$66="","",
IF(OR($H$66="Corrupción",$H$66="Lavado de Activos",$H$66="Financiación del Terrorismo",$H$66="Trámites, OPAs y Consultas de Acceso a la Información Pública"),"No Aplica",'5. Valoración de Controles'!$I66))</f>
        <v/>
      </c>
      <c r="S66" s="24" t="str">
        <f>IF($H$66="","",
IF(OR($H$66="Corrupción",$H$66="Lavado de Activos",$H$66="Financiación del Terrorismo",$H$66="Trámites, OPAs y Consultas de Acceso a la Información Pública"),"No Aplica",'5. Valoración de Controles'!$J66))</f>
        <v/>
      </c>
      <c r="T66" s="24" t="str">
        <f>IF($H$66="","",
IF(OR($H$66="Corrupción",$H$66="Lavado de Activos",$H$66="Financiación del Terrorismo",$H$66="Trámites, OPAs y Consultas de Acceso a la Información Pública"),"No Aplica",'5. Valoración de Controles'!$K66))</f>
        <v/>
      </c>
      <c r="U66" s="24" t="str">
        <f>IF($H$66="","",
IF(OR($H$66="Corrupción",$H$66="Lavado de Activos",$H$66="Financiación del Terrorismo",$H$66="Trámites, OPAs y Consultas de Acceso a la Información Pública"),"No Aplica",'5. Valoración de Controles'!$L66))</f>
        <v/>
      </c>
      <c r="V66" s="24" t="str">
        <f>IF($H$66="","",
IF(OR($H$66="Corrupción",$H$66="Lavado de Activos",$H$66="Financiación del Terrorismo",$H$66="Trámites, OPAs y Consultas de Acceso a la Información Pública"),"No Aplica",'5. Valoración de Controles'!$M66))</f>
        <v/>
      </c>
      <c r="W66" s="24" t="str">
        <f>IF($H$66="","",
IF(OR($H$66="Corrupción",$H$66="Lavado de Activos",$H$66="Financiación del Terrorismo",$H$66="Trámites, OPAs y Consultas de Acceso a la Información Pública"),"No Aplica",'5. Valoración de Controles'!$N66))</f>
        <v/>
      </c>
      <c r="X66" s="32" t="str">
        <f>IF($H$66="","",
IF(OR($H$66="Corrupción",$H$66="Lavado de Activos",$H$66="Financiación del Terrorismo",$H$66="Trámites, OPAs y Consultas de Acceso a la Información Pública"),"No Aplica",'5. Valoración de Controles'!$O66))</f>
        <v/>
      </c>
      <c r="Y66" s="32" t="str">
        <f>IF($H$66="","",
IF(OR($H$66="Corrupción",$H$66="Lavado de Activos",$H$66="Financiación del Terrorismo",$H$66="Trámites, OPAs y Consultas de Acceso a la Información Pública"),"No Aplica",'5. Valoración de Controles'!$P66))</f>
        <v/>
      </c>
      <c r="Z66" s="32" t="str">
        <f>IF($H$66="","",
IF(OR($H$66="Corrupción",$H$66="Lavado de Activos",$H$66="Financiación del Terrorismo",$H$66="Trámites, OPAs y Consultas de Acceso a la Información Pública"),"No Aplica",'5. Valoración de Controles'!$Q66))</f>
        <v/>
      </c>
      <c r="AA66" s="25" t="str">
        <f>IF($H$66="","",
IF(OR($H$66="Corrupción",$H$66="Lavado de Activos",$H$66="Financiación del Terrorismo",$H$66="Trámites, OPAs y Consultas de Acceso a la Información Pública"),"No aplica",'5. Valoración de Controles'!$R66))</f>
        <v/>
      </c>
      <c r="AB66" s="94"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22"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94"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22"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90"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96"/>
      <c r="AH66" s="113"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12"/>
      <c r="AJ66" s="121"/>
      <c r="AK66" s="121" t="str">
        <f>IF(AI66="","","∑ Peso porcentual de cada acción definida")</f>
        <v/>
      </c>
      <c r="AL66" s="93"/>
      <c r="AM66" s="3"/>
      <c r="AN66" s="3"/>
      <c r="AO66" s="3"/>
      <c r="AP66" s="3"/>
      <c r="AQ66" s="3"/>
      <c r="AR66" s="3"/>
      <c r="AS66" s="3"/>
      <c r="AT66" s="3"/>
      <c r="AU66" s="3"/>
      <c r="AV66" s="3"/>
      <c r="AW66" s="3"/>
      <c r="AX66" s="3"/>
      <c r="AY66" s="3"/>
      <c r="AZ66" s="3"/>
      <c r="BA66" s="3"/>
      <c r="BB66" s="3"/>
      <c r="BC66" s="3"/>
      <c r="BD66" s="3"/>
      <c r="BE66" s="3"/>
      <c r="BF66" s="3"/>
    </row>
    <row r="67" spans="1:58" ht="31.5" customHeight="1">
      <c r="A67" s="91"/>
      <c r="B67" s="91"/>
      <c r="C67" s="91"/>
      <c r="D67" s="91"/>
      <c r="E67" s="91"/>
      <c r="F67" s="91"/>
      <c r="G67" s="91"/>
      <c r="H67" s="91"/>
      <c r="I67" s="91"/>
      <c r="J67" s="91"/>
      <c r="K67" s="91"/>
      <c r="L67" s="91"/>
      <c r="M67" s="91"/>
      <c r="N67" s="91"/>
      <c r="O67" s="91"/>
      <c r="P67" s="91"/>
      <c r="Q67" s="31" t="str">
        <f>IF($H$66="","",
IF(OR($H$66="Corrupción",$H$66="Lavado de Activos",$H$66="Financiación del Terrorismo",$H$66="Trámites, OPAs y Consultas de Acceso a la Información Pública"),'6.Valoración Control Corrupción'!$E67,'5. Valoración de Controles'!$H67))</f>
        <v/>
      </c>
      <c r="R67" s="24" t="str">
        <f>IF($H$66="","",
IF(OR($H$66="Corrupción",$H$66="Lavado de Activos",$H$66="Financiación del Terrorismo",$H$66="Trámites, OPAs y Consultas de Acceso a la Información Pública"),"No Aplica",'5. Valoración de Controles'!$I67))</f>
        <v/>
      </c>
      <c r="S67" s="24" t="str">
        <f>IF($H$66="","",
IF(OR($H$66="Corrupción",$H$66="Lavado de Activos",$H$66="Financiación del Terrorismo",$H$66="Trámites, OPAs y Consultas de Acceso a la Información Pública"),"No Aplica",'5. Valoración de Controles'!$J67))</f>
        <v/>
      </c>
      <c r="T67" s="24" t="str">
        <f>IF($H$66="","",
IF(OR($H$66="Corrupción",$H$66="Lavado de Activos",$H$66="Financiación del Terrorismo",$H$66="Trámites, OPAs y Consultas de Acceso a la Información Pública"),"No Aplica",'5. Valoración de Controles'!$K67))</f>
        <v/>
      </c>
      <c r="U67" s="24" t="str">
        <f>IF($H$66="","",
IF(OR($H$66="Corrupción",$H$66="Lavado de Activos",$H$66="Financiación del Terrorismo",$H$66="Trámites, OPAs y Consultas de Acceso a la Información Pública"),"No Aplica",'5. Valoración de Controles'!$L67))</f>
        <v/>
      </c>
      <c r="V67" s="24" t="str">
        <f>IF($H$66="","",
IF(OR($H$66="Corrupción",$H$66="Lavado de Activos",$H$66="Financiación del Terrorismo",$H$66="Trámites, OPAs y Consultas de Acceso a la Información Pública"),"No Aplica",'5. Valoración de Controles'!$M67))</f>
        <v/>
      </c>
      <c r="W67" s="24" t="str">
        <f>IF($H$66="","",
IF(OR($H$66="Corrupción",$H$66="Lavado de Activos",$H$66="Financiación del Terrorismo",$H$66="Trámites, OPAs y Consultas de Acceso a la Información Pública"),"No Aplica",'5. Valoración de Controles'!$N67))</f>
        <v/>
      </c>
      <c r="X67" s="32" t="str">
        <f>IF($H$66="","",
IF(OR($H$66="Corrupción",$H$66="Lavado de Activos",$H$66="Financiación del Terrorismo",$H$66="Trámites, OPAs y Consultas de Acceso a la Información Pública"),"No Aplica",'5. Valoración de Controles'!$O67))</f>
        <v/>
      </c>
      <c r="Y67" s="32" t="str">
        <f>IF($H$66="","",
IF(OR($H$66="Corrupción",$H$66="Lavado de Activos",$H$66="Financiación del Terrorismo",$H$66="Trámites, OPAs y Consultas de Acceso a la Información Pública"),"No Aplica",'5. Valoración de Controles'!$P67))</f>
        <v/>
      </c>
      <c r="Z67" s="32" t="str">
        <f>IF($H$66="","",
IF(OR($H$66="Corrupción",$H$66="Lavado de Activos",$H$66="Financiación del Terrorismo",$H$66="Trámites, OPAs y Consultas de Acceso a la Información Pública"),"No Aplica",'5. Valoración de Controles'!$Q67))</f>
        <v/>
      </c>
      <c r="AA67" s="25" t="str">
        <f>IF($H$66="","",
IF(OR($H$66="Corrupción",$H$66="Lavado de Activos",$H$66="Financiación del Terrorismo",$H$66="Trámites, OPAs y Consultas de Acceso a la Información Pública"),"No aplica",'5. Valoración de Controles'!$R67))</f>
        <v/>
      </c>
      <c r="AB67" s="91"/>
      <c r="AC67" s="91"/>
      <c r="AD67" s="91"/>
      <c r="AE67" s="91"/>
      <c r="AF67" s="91"/>
      <c r="AG67" s="91"/>
      <c r="AH67" s="91"/>
      <c r="AI67" s="91"/>
      <c r="AJ67" s="91"/>
      <c r="AK67" s="91"/>
      <c r="AL67" s="91"/>
      <c r="AM67" s="2"/>
      <c r="AN67" s="2"/>
      <c r="AO67" s="2"/>
      <c r="AP67" s="2"/>
      <c r="AQ67" s="2"/>
      <c r="AR67" s="2"/>
      <c r="AS67" s="2"/>
      <c r="AT67" s="2"/>
      <c r="AU67" s="2"/>
      <c r="AV67" s="2"/>
      <c r="AW67" s="2"/>
      <c r="AX67" s="2"/>
      <c r="AY67" s="2"/>
      <c r="AZ67" s="2"/>
      <c r="BA67" s="2"/>
      <c r="BB67" s="2"/>
      <c r="BC67" s="2"/>
      <c r="BD67" s="2"/>
      <c r="BE67" s="2"/>
      <c r="BF67" s="2"/>
    </row>
    <row r="68" spans="1:58" ht="31.5" customHeight="1">
      <c r="A68" s="92"/>
      <c r="B68" s="92"/>
      <c r="C68" s="92"/>
      <c r="D68" s="92"/>
      <c r="E68" s="92"/>
      <c r="F68" s="92"/>
      <c r="G68" s="92"/>
      <c r="H68" s="92"/>
      <c r="I68" s="92"/>
      <c r="J68" s="92"/>
      <c r="K68" s="92"/>
      <c r="L68" s="92"/>
      <c r="M68" s="92"/>
      <c r="N68" s="92"/>
      <c r="O68" s="92"/>
      <c r="P68" s="92"/>
      <c r="Q68" s="31" t="str">
        <f>IF($H$66="","",
IF(OR($H$66="Corrupción",$H$66="Lavado de Activos",$H$66="Financiación del Terrorismo",$H$66="Trámites, OPAs y Consultas de Acceso a la Información Pública"),'6.Valoración Control Corrupción'!$E68,'5. Valoración de Controles'!$H68))</f>
        <v/>
      </c>
      <c r="R68" s="24" t="str">
        <f>IF($H$66="","",
IF(OR($H$66="Corrupción",$H$66="Lavado de Activos",$H$66="Financiación del Terrorismo",$H$66="Trámites, OPAs y Consultas de Acceso a la Información Pública"),"No Aplica",'5. Valoración de Controles'!$I68))</f>
        <v/>
      </c>
      <c r="S68" s="24" t="str">
        <f>IF($H$66="","",
IF(OR($H$66="Corrupción",$H$66="Lavado de Activos",$H$66="Financiación del Terrorismo",$H$66="Trámites, OPAs y Consultas de Acceso a la Información Pública"),"No Aplica",'5. Valoración de Controles'!$J68))</f>
        <v/>
      </c>
      <c r="T68" s="24" t="str">
        <f>IF($H$66="","",
IF(OR($H$66="Corrupción",$H$66="Lavado de Activos",$H$66="Financiación del Terrorismo",$H$66="Trámites, OPAs y Consultas de Acceso a la Información Pública"),"No Aplica",'5. Valoración de Controles'!$K68))</f>
        <v/>
      </c>
      <c r="U68" s="24" t="str">
        <f>IF($H$66="","",
IF(OR($H$66="Corrupción",$H$66="Lavado de Activos",$H$66="Financiación del Terrorismo",$H$66="Trámites, OPAs y Consultas de Acceso a la Información Pública"),"No Aplica",'5. Valoración de Controles'!$L68))</f>
        <v/>
      </c>
      <c r="V68" s="24" t="str">
        <f>IF($H$66="","",
IF(OR($H$66="Corrupción",$H$66="Lavado de Activos",$H$66="Financiación del Terrorismo",$H$66="Trámites, OPAs y Consultas de Acceso a la Información Pública"),"No Aplica",'5. Valoración de Controles'!$M68))</f>
        <v/>
      </c>
      <c r="W68" s="24" t="str">
        <f>IF($H$66="","",
IF(OR($H$66="Corrupción",$H$66="Lavado de Activos",$H$66="Financiación del Terrorismo",$H$66="Trámites, OPAs y Consultas de Acceso a la Información Pública"),"No Aplica",'5. Valoración de Controles'!$N68))</f>
        <v/>
      </c>
      <c r="X68" s="32" t="str">
        <f>IF($H$66="","",
IF(OR($H$66="Corrupción",$H$66="Lavado de Activos",$H$66="Financiación del Terrorismo",$H$66="Trámites, OPAs y Consultas de Acceso a la Información Pública"),"No Aplica",'5. Valoración de Controles'!$O68))</f>
        <v/>
      </c>
      <c r="Y68" s="32" t="str">
        <f>IF($H$66="","",
IF(OR($H$66="Corrupción",$H$66="Lavado de Activos",$H$66="Financiación del Terrorismo",$H$66="Trámites, OPAs y Consultas de Acceso a la Información Pública"),"No Aplica",'5. Valoración de Controles'!$P68))</f>
        <v/>
      </c>
      <c r="Z68" s="32" t="str">
        <f>IF($H$66="","",
IF(OR($H$66="Corrupción",$H$66="Lavado de Activos",$H$66="Financiación del Terrorismo",$H$66="Trámites, OPAs y Consultas de Acceso a la Información Pública"),"No Aplica",'5. Valoración de Controles'!$Q68))</f>
        <v/>
      </c>
      <c r="AA68" s="25" t="str">
        <f>IF($H$66="","",
IF(OR($H$66="Corrupción",$H$66="Lavado de Activos",$H$66="Financiación del Terrorismo",$H$66="Trámites, OPAs y Consultas de Acceso a la Información Pública"),"No aplica",'5. Valoración de Controles'!$R68))</f>
        <v/>
      </c>
      <c r="AB68" s="92"/>
      <c r="AC68" s="92"/>
      <c r="AD68" s="92"/>
      <c r="AE68" s="92"/>
      <c r="AF68" s="92"/>
      <c r="AG68" s="92"/>
      <c r="AH68" s="92"/>
      <c r="AI68" s="92"/>
      <c r="AJ68" s="92"/>
      <c r="AK68" s="92"/>
      <c r="AL68" s="92"/>
      <c r="AM68" s="2"/>
      <c r="AN68" s="2"/>
      <c r="AO68" s="2"/>
      <c r="AP68" s="2"/>
      <c r="AQ68" s="2"/>
      <c r="AR68" s="2"/>
      <c r="AS68" s="2"/>
      <c r="AT68" s="2"/>
      <c r="AU68" s="2"/>
      <c r="AV68" s="2"/>
      <c r="AW68" s="2"/>
      <c r="AX68" s="2"/>
      <c r="AY68" s="2"/>
      <c r="AZ68" s="2"/>
      <c r="BA68" s="2"/>
      <c r="BB68" s="2"/>
      <c r="BC68" s="2"/>
      <c r="BD68" s="2"/>
      <c r="BE68" s="2"/>
      <c r="BF68" s="2"/>
    </row>
    <row r="69" spans="1:58"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row>
    <row r="75" spans="1:58"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row>
    <row r="76" spans="1:58"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row>
    <row r="77" spans="1:58"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row>
    <row r="79" spans="1:58"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row>
    <row r="80" spans="1:58"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row>
    <row r="81" spans="1:58"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1:58"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row>
    <row r="83" spans="1:58"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row>
    <row r="85" spans="1:58"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row>
    <row r="89" spans="1:58"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row>
    <row r="90" spans="1:58"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row>
    <row r="91" spans="1:58"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row>
    <row r="92" spans="1:58"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row>
    <row r="93" spans="1:58"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row>
    <row r="95" spans="1:58"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row>
    <row r="96" spans="1:58"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row>
    <row r="97" spans="1:58"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row>
    <row r="98" spans="1:58"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row>
    <row r="99" spans="1:58"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row>
    <row r="100" spans="1:58"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1:58"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1:58"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1:58"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1:58"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1:58"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1:58"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1:58"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row>
    <row r="111" spans="1:58"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row>
    <row r="112" spans="1:58"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row>
    <row r="113" spans="1:58"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row>
    <row r="114" spans="1:58"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row>
    <row r="115" spans="1:58"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row>
    <row r="116" spans="1:58"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row>
    <row r="118" spans="1:58"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row>
    <row r="119" spans="1:58"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row>
    <row r="120" spans="1:58"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row>
    <row r="122" spans="1:58"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row>
    <row r="123" spans="1:58"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row>
    <row r="124" spans="1:58"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row>
    <row r="125" spans="1:58"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row>
    <row r="126" spans="1:58"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row>
    <row r="127" spans="1:58"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row>
    <row r="128" spans="1:58"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row>
    <row r="130" spans="1:58"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row>
    <row r="131" spans="1:58"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row>
    <row r="132" spans="1:58"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row>
    <row r="133" spans="1:58"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row>
    <row r="134" spans="1:58"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row>
    <row r="135" spans="1:58"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row>
    <row r="136" spans="1:58"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row>
    <row r="137" spans="1:58"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row>
    <row r="138" spans="1:58"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row>
    <row r="139" spans="1:58"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row>
    <row r="140" spans="1:58"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row>
    <row r="141" spans="1:58"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row>
    <row r="142" spans="1:58"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row>
    <row r="143" spans="1:58"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row>
    <row r="144" spans="1:58"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spans="1:58"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spans="1:58"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row>
    <row r="147" spans="1:58"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spans="1:58"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row>
    <row r="149" spans="1:58"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row>
    <row r="150" spans="1:58"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row>
    <row r="151" spans="1:58"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row>
    <row r="152" spans="1:58"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row>
    <row r="153" spans="1:58"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spans="1:58"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row>
    <row r="155" spans="1:58"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row>
    <row r="156" spans="1:58"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row>
    <row r="157" spans="1:58"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row>
    <row r="158" spans="1:58"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row>
    <row r="159" spans="1:58"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row>
    <row r="160" spans="1:58"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row>
    <row r="161" spans="1:58"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row>
    <row r="162" spans="1:58"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row>
    <row r="163" spans="1:58"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row>
    <row r="164" spans="1:58"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spans="1:58"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row>
    <row r="166" spans="1:58"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row>
    <row r="167" spans="1:58"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row>
    <row r="168" spans="1:58"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row>
    <row r="169" spans="1:58"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row>
    <row r="170" spans="1:58"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row>
    <row r="171" spans="1:58"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row>
    <row r="172" spans="1:58"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row>
    <row r="173" spans="1:58"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row>
    <row r="174" spans="1:58"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row>
    <row r="175" spans="1:58"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row>
    <row r="176" spans="1:58"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row>
    <row r="177" spans="1:58"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row>
    <row r="178" spans="1:58"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row>
    <row r="179" spans="1:58"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1:58"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row>
    <row r="181" spans="1:58"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row>
    <row r="182" spans="1:58"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row>
    <row r="183" spans="1:58"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row>
    <row r="184" spans="1:58"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row>
    <row r="185" spans="1:58"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row>
    <row r="186" spans="1:58"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spans="1:58"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spans="1:58"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spans="1:58"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spans="1:58"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spans="1:58"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spans="1:58"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spans="1:58"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spans="1:58"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spans="1:58"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spans="1:58"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spans="1:58"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spans="1:58"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spans="1:58"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spans="1:58"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spans="1:58"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spans="1:58"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spans="1:58"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spans="1:58"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spans="1:58"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spans="1:58"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spans="1:58"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spans="1:58"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spans="1:58"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spans="1:58"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spans="1:58"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spans="1:58"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spans="1:58"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spans="1:58"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spans="1:58"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spans="1:58"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spans="1:58"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spans="1:58"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spans="1:58"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spans="1:58"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spans="1:58"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spans="1:58"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spans="1:58"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spans="1:58"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spans="1:58"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spans="1:58"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spans="1:58"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spans="1:58"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spans="1:58"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spans="1:58"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spans="1:58"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spans="1:58"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spans="1:58"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spans="1:58"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spans="1:58"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spans="1:58"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spans="1:58"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spans="1:58"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spans="1:58"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spans="1:58"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spans="1:58"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spans="1:58"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spans="1:58"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spans="1:58"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spans="1:58"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spans="1:58"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spans="1:58"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spans="1:58"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spans="1:58"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spans="1:58"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spans="1:58"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spans="1:58"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spans="1:58"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spans="1:58"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spans="1:58"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spans="1:58"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15.75" customHeight="1"/>
    <row r="270" spans="1:58" ht="15.75" customHeight="1"/>
    <row r="271" spans="1:58" ht="15.75" customHeight="1"/>
    <row r="272" spans="1:5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82">
    <mergeCell ref="P7:P8"/>
    <mergeCell ref="Q7:Q8"/>
    <mergeCell ref="AH7:AH8"/>
    <mergeCell ref="AI7:AI8"/>
    <mergeCell ref="AJ7:AJ8"/>
    <mergeCell ref="AK7:AK8"/>
    <mergeCell ref="AL7:AL8"/>
    <mergeCell ref="AA7:AA8"/>
    <mergeCell ref="AB7:AB8"/>
    <mergeCell ref="AC7:AC8"/>
    <mergeCell ref="AD7:AD8"/>
    <mergeCell ref="AE7:AE8"/>
    <mergeCell ref="A9:A11"/>
    <mergeCell ref="B9:B11"/>
    <mergeCell ref="C9:C11"/>
    <mergeCell ref="D9:D11"/>
    <mergeCell ref="E9:E11"/>
    <mergeCell ref="F9:F11"/>
    <mergeCell ref="G9:G11"/>
    <mergeCell ref="A1:C4"/>
    <mergeCell ref="D1:AJ4"/>
    <mergeCell ref="O9:O11"/>
    <mergeCell ref="P9:P11"/>
    <mergeCell ref="AI9:AI11"/>
    <mergeCell ref="AJ9:AJ11"/>
    <mergeCell ref="AF7:AF8"/>
    <mergeCell ref="AG7:AG8"/>
    <mergeCell ref="H9:H11"/>
    <mergeCell ref="I9:I11"/>
    <mergeCell ref="J9:J11"/>
    <mergeCell ref="K9:K11"/>
    <mergeCell ref="L9:L11"/>
    <mergeCell ref="M9:M11"/>
    <mergeCell ref="N9:N11"/>
    <mergeCell ref="AB6:AH6"/>
    <mergeCell ref="AI6:AL6"/>
    <mergeCell ref="AK1:AL1"/>
    <mergeCell ref="AK2:AL2"/>
    <mergeCell ref="AK3:AL3"/>
    <mergeCell ref="AK4:AL4"/>
    <mergeCell ref="A6:J6"/>
    <mergeCell ref="R7:T7"/>
    <mergeCell ref="U7:Z7"/>
    <mergeCell ref="K6:P6"/>
    <mergeCell ref="Q6:AA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AI12:AI14"/>
    <mergeCell ref="AJ12:AJ14"/>
    <mergeCell ref="AB12:AB14"/>
    <mergeCell ref="AC12:AC14"/>
    <mergeCell ref="AD12:AD14"/>
    <mergeCell ref="AE12:AE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7" priority="7" operator="equal">
      <formula>"Catastrófico"</formula>
    </cfRule>
  </conditionalFormatting>
  <conditionalFormatting sqref="N9">
    <cfRule type="cellIs" dxfId="86" priority="8" operator="equal">
      <formula>"Mayor"</formula>
    </cfRule>
  </conditionalFormatting>
  <conditionalFormatting sqref="N9">
    <cfRule type="cellIs" dxfId="85" priority="9" operator="equal">
      <formula>"Moderado"</formula>
    </cfRule>
  </conditionalFormatting>
  <conditionalFormatting sqref="N9">
    <cfRule type="cellIs" dxfId="84" priority="10" operator="equal">
      <formula>"Menor"</formula>
    </cfRule>
  </conditionalFormatting>
  <conditionalFormatting sqref="N9">
    <cfRule type="cellIs" dxfId="83" priority="11" operator="equal">
      <formula>"Leve"</formula>
    </cfRule>
  </conditionalFormatting>
  <conditionalFormatting sqref="P9">
    <cfRule type="cellIs" dxfId="82" priority="12" operator="equal">
      <formula>"Extremo"</formula>
    </cfRule>
  </conditionalFormatting>
  <conditionalFormatting sqref="P9">
    <cfRule type="cellIs" dxfId="81" priority="13" operator="equal">
      <formula>"Alto"</formula>
    </cfRule>
  </conditionalFormatting>
  <conditionalFormatting sqref="P9">
    <cfRule type="cellIs" dxfId="80" priority="14" operator="equal">
      <formula>"Moderado"</formula>
    </cfRule>
  </conditionalFormatting>
  <conditionalFormatting sqref="P9">
    <cfRule type="cellIs" dxfId="79" priority="15" operator="equal">
      <formula>"Bajo"</formula>
    </cfRule>
  </conditionalFormatting>
  <conditionalFormatting sqref="AD9">
    <cfRule type="cellIs" dxfId="78" priority="16" operator="equal">
      <formula>"Catastrófico"</formula>
    </cfRule>
  </conditionalFormatting>
  <conditionalFormatting sqref="AD9">
    <cfRule type="cellIs" dxfId="77" priority="17" operator="equal">
      <formula>"Mayor"</formula>
    </cfRule>
  </conditionalFormatting>
  <conditionalFormatting sqref="AD9">
    <cfRule type="cellIs" dxfId="76" priority="18" operator="equal">
      <formula>"Moderado"</formula>
    </cfRule>
  </conditionalFormatting>
  <conditionalFormatting sqref="AD9">
    <cfRule type="cellIs" dxfId="75" priority="19" operator="equal">
      <formula>"Menor"</formula>
    </cfRule>
  </conditionalFormatting>
  <conditionalFormatting sqref="AD9">
    <cfRule type="cellIs" dxfId="74" priority="20" operator="equal">
      <formula>"Leve"</formula>
    </cfRule>
  </conditionalFormatting>
  <conditionalFormatting sqref="AF9">
    <cfRule type="cellIs" dxfId="73" priority="21" operator="equal">
      <formula>"Extremo"</formula>
    </cfRule>
  </conditionalFormatting>
  <conditionalFormatting sqref="AF9">
    <cfRule type="cellIs" dxfId="72" priority="22" operator="equal">
      <formula>"Alto"</formula>
    </cfRule>
  </conditionalFormatting>
  <conditionalFormatting sqref="AF9">
    <cfRule type="cellIs" dxfId="71" priority="23" operator="equal">
      <formula>"Moderado"</formula>
    </cfRule>
  </conditionalFormatting>
  <conditionalFormatting sqref="AF9">
    <cfRule type="cellIs" dxfId="70" priority="24" operator="equal">
      <formula>"Bajo"</formula>
    </cfRule>
  </conditionalFormatting>
  <conditionalFormatting sqref="K9">
    <cfRule type="cellIs" dxfId="69" priority="25" operator="equal">
      <formula>"Muy Alta"</formula>
    </cfRule>
  </conditionalFormatting>
  <conditionalFormatting sqref="K9">
    <cfRule type="cellIs" dxfId="68" priority="26" operator="equal">
      <formula>"Alta"</formula>
    </cfRule>
  </conditionalFormatting>
  <conditionalFormatting sqref="K9">
    <cfRule type="cellIs" dxfId="67" priority="27" operator="equal">
      <formula>"Media"</formula>
    </cfRule>
  </conditionalFormatting>
  <conditionalFormatting sqref="K9">
    <cfRule type="cellIs" dxfId="66" priority="28" operator="equal">
      <formula>"Baja"</formula>
    </cfRule>
  </conditionalFormatting>
  <conditionalFormatting sqref="K9">
    <cfRule type="cellIs" dxfId="65" priority="29" operator="equal">
      <formula>"Muy Baja"</formula>
    </cfRule>
  </conditionalFormatting>
  <conditionalFormatting sqref="K9:K11">
    <cfRule type="expression" dxfId="64" priority="30">
      <formula>IF($K9="Casi seguro",1,0)</formula>
    </cfRule>
  </conditionalFormatting>
  <conditionalFormatting sqref="K9:K11">
    <cfRule type="expression" dxfId="63" priority="31">
      <formula>IF($K9="Probable",1,0)</formula>
    </cfRule>
  </conditionalFormatting>
  <conditionalFormatting sqref="K9:K11">
    <cfRule type="expression" dxfId="62" priority="32">
      <formula>IF($K9="Posible",1,0)</formula>
    </cfRule>
  </conditionalFormatting>
  <conditionalFormatting sqref="K9:K11">
    <cfRule type="expression" dxfId="61" priority="33">
      <formula>IF($K9="Improbable",1,0)</formula>
    </cfRule>
  </conditionalFormatting>
  <conditionalFormatting sqref="K9:K11">
    <cfRule type="expression" dxfId="60" priority="34">
      <formula>IF($K9="Rara vez",1,0)</formula>
    </cfRule>
  </conditionalFormatting>
  <conditionalFormatting sqref="AB9">
    <cfRule type="cellIs" dxfId="59" priority="35" operator="equal">
      <formula>"Muy Alta"</formula>
    </cfRule>
  </conditionalFormatting>
  <conditionalFormatting sqref="AB9">
    <cfRule type="cellIs" dxfId="58" priority="36" operator="equal">
      <formula>"Alta"</formula>
    </cfRule>
  </conditionalFormatting>
  <conditionalFormatting sqref="AB9">
    <cfRule type="cellIs" dxfId="57" priority="37" operator="equal">
      <formula>"Media"</formula>
    </cfRule>
  </conditionalFormatting>
  <conditionalFormatting sqref="AB9">
    <cfRule type="cellIs" dxfId="56" priority="38" operator="equal">
      <formula>"Baja"</formula>
    </cfRule>
  </conditionalFormatting>
  <conditionalFormatting sqref="AB9">
    <cfRule type="cellIs" dxfId="55" priority="39" operator="equal">
      <formula>"Muy Baja"</formula>
    </cfRule>
  </conditionalFormatting>
  <conditionalFormatting sqref="AB9:AB11">
    <cfRule type="expression" dxfId="54" priority="40">
      <formula>IF($AB9="Casi seguro",1,0)</formula>
    </cfRule>
  </conditionalFormatting>
  <conditionalFormatting sqref="AB9:AB11">
    <cfRule type="expression" dxfId="53" priority="41">
      <formula>IF($AB9="Probable",1,0)</formula>
    </cfRule>
  </conditionalFormatting>
  <conditionalFormatting sqref="AB9:AB11">
    <cfRule type="expression" dxfId="52" priority="42">
      <formula>IF($AB9="Posible",1,0)</formula>
    </cfRule>
  </conditionalFormatting>
  <conditionalFormatting sqref="AB9:AB11">
    <cfRule type="expression" dxfId="51" priority="43">
      <formula>IF($AB9="Improbable",1,0)</formula>
    </cfRule>
  </conditionalFormatting>
  <conditionalFormatting sqref="AB9:AB11">
    <cfRule type="expression" dxfId="50" priority="44">
      <formula>IF($AB9="Rara vez",1,0)</formula>
    </cfRule>
  </conditionalFormatting>
  <conditionalFormatting sqref="N12 N15 N18 N21 N24 N27 N30 N33 N36 N39 N42 N45 N48 N51 N54 N57 N60 N63 N66">
    <cfRule type="cellIs" dxfId="49" priority="45" operator="equal">
      <formula>"Catastrófico"</formula>
    </cfRule>
  </conditionalFormatting>
  <conditionalFormatting sqref="N12 N15 N18 N21 N24 N27 N30 N33 N36 N39 N42 N45 N48 N51 N54 N57 N60 N63 N66">
    <cfRule type="cellIs" dxfId="48" priority="46" operator="equal">
      <formula>"Mayor"</formula>
    </cfRule>
  </conditionalFormatting>
  <conditionalFormatting sqref="N12 N15 N18 N21 N24 N27 N30 N33 N36 N39 N42 N45 N48 N51 N54 N57 N60 N63 N66">
    <cfRule type="cellIs" dxfId="47" priority="47" operator="equal">
      <formula>"Moderado"</formula>
    </cfRule>
  </conditionalFormatting>
  <conditionalFormatting sqref="N12 N15 N18 N21 N24 N27 N30 N33 N36 N39 N42 N45 N48 N51 N54 N57 N60 N63 N66">
    <cfRule type="cellIs" dxfId="46" priority="48" operator="equal">
      <formula>"Menor"</formula>
    </cfRule>
  </conditionalFormatting>
  <conditionalFormatting sqref="N12 N15 N18 N21 N24 N27 N30 N33 N36 N39 N42 N45 N48 N51 N54 N57 N60 N63 N66">
    <cfRule type="cellIs" dxfId="45" priority="49" operator="equal">
      <formula>"Leve"</formula>
    </cfRule>
  </conditionalFormatting>
  <conditionalFormatting sqref="P12 P15 P18 P21 P24 P27 P30 P33 P36 P39 P42 P45 P48 P51 P54 P57 P60 P63 P66">
    <cfRule type="cellIs" dxfId="44" priority="50" operator="equal">
      <formula>"Extremo"</formula>
    </cfRule>
  </conditionalFormatting>
  <conditionalFormatting sqref="P12 P15 P18 P21 P24 P27 P30 P33 P36 P39 P42 P45 P48 P51 P54 P57 P60 P63 P66">
    <cfRule type="cellIs" dxfId="43" priority="51" operator="equal">
      <formula>"Alto"</formula>
    </cfRule>
  </conditionalFormatting>
  <conditionalFormatting sqref="P12 P15 P18 P21 P24 P27 P30 P33 P36 P39 P42 P45 P48 P51 P54 P57 P60 P63 P66">
    <cfRule type="cellIs" dxfId="42" priority="52" operator="equal">
      <formula>"Moderado"</formula>
    </cfRule>
  </conditionalFormatting>
  <conditionalFormatting sqref="P12 P15 P18 P21 P24 P27 P30 P33 P36 P39 P42 P45 P48 P51 P54 P57 P60 P63 P66">
    <cfRule type="cellIs" dxfId="41" priority="53" operator="equal">
      <formula>"Bajo"</formula>
    </cfRule>
  </conditionalFormatting>
  <conditionalFormatting sqref="AD12 AD15 AD18 AD21 AD24 AD27 AD30 AD33 AD36 AD39 AD42 AD45 AD48 AD51 AD54 AD57 AD60 AD63 AD66">
    <cfRule type="cellIs" dxfId="40" priority="54" operator="equal">
      <formula>"Catastrófico"</formula>
    </cfRule>
  </conditionalFormatting>
  <conditionalFormatting sqref="AD12 AD15 AD18 AD21 AD24 AD27 AD30 AD33 AD36 AD39 AD42 AD45 AD48 AD51 AD54 AD57 AD60 AD63 AD66">
    <cfRule type="cellIs" dxfId="39" priority="55" operator="equal">
      <formula>"Mayor"</formula>
    </cfRule>
  </conditionalFormatting>
  <conditionalFormatting sqref="AD12 AD15 AD18 AD21 AD24 AD27 AD30 AD33 AD36 AD39 AD42 AD45 AD48 AD51 AD54 AD57 AD60 AD63 AD66">
    <cfRule type="cellIs" dxfId="38" priority="56" operator="equal">
      <formula>"Moderado"</formula>
    </cfRule>
  </conditionalFormatting>
  <conditionalFormatting sqref="AD12 AD15 AD18 AD21 AD24 AD27 AD30 AD33 AD36 AD39 AD42 AD45 AD48 AD51 AD54 AD57 AD60 AD63 AD66">
    <cfRule type="cellIs" dxfId="37" priority="57" operator="equal">
      <formula>"Menor"</formula>
    </cfRule>
  </conditionalFormatting>
  <conditionalFormatting sqref="AD12 AD15 AD18 AD21 AD24 AD27 AD30 AD33 AD36 AD39 AD42 AD45 AD48 AD51 AD54 AD57 AD60 AD63 AD66">
    <cfRule type="cellIs" dxfId="36" priority="58" operator="equal">
      <formula>"Leve"</formula>
    </cfRule>
  </conditionalFormatting>
  <conditionalFormatting sqref="AF12 AF15 AF18 AF21 AF24 AF27 AF30 AF33 AF36 AF39 AF42 AF45 AF48 AF51 AF54 AF57 AF60 AF63 AF66">
    <cfRule type="cellIs" dxfId="35" priority="59" operator="equal">
      <formula>"Extremo"</formula>
    </cfRule>
  </conditionalFormatting>
  <conditionalFormatting sqref="AF12 AF15 AF18 AF21 AF24 AF27 AF30 AF33 AF36 AF39 AF42 AF45 AF48 AF51 AF54 AF57 AF60 AF63 AF66">
    <cfRule type="cellIs" dxfId="34" priority="60" operator="equal">
      <formula>"Alto"</formula>
    </cfRule>
  </conditionalFormatting>
  <conditionalFormatting sqref="AF12 AF15 AF18 AF21 AF24 AF27 AF30 AF33 AF36 AF39 AF42 AF45 AF48 AF51 AF54 AF57 AF60 AF63 AF66">
    <cfRule type="cellIs" dxfId="33" priority="61" operator="equal">
      <formula>"Moderado"</formula>
    </cfRule>
  </conditionalFormatting>
  <conditionalFormatting sqref="AF12 AF15 AF18 AF21 AF24 AF27 AF30 AF33 AF36 AF39 AF42 AF45 AF48 AF51 AF54 AF57 AF60 AF63 AF66">
    <cfRule type="cellIs" dxfId="32" priority="62" operator="equal">
      <formula>"Bajo"</formula>
    </cfRule>
  </conditionalFormatting>
  <conditionalFormatting sqref="K12 K15 K18 K21 K24 K27 K30 K33 K36 K39 K42 K45 K48 K51 K54 K57 K60 K63 K66">
    <cfRule type="cellIs" dxfId="31" priority="63" operator="equal">
      <formula>"Muy Alta"</formula>
    </cfRule>
  </conditionalFormatting>
  <conditionalFormatting sqref="K12 K15 K18 K21 K24 K27 K30 K33 K36 K39 K42 K45 K48 K51 K54 K57 K60 K63 K66">
    <cfRule type="cellIs" dxfId="30" priority="64" operator="equal">
      <formula>"Alta"</formula>
    </cfRule>
  </conditionalFormatting>
  <conditionalFormatting sqref="K12 K15 K18 K21 K24 K27 K30 K33 K36 K39 K42 K45 K48 K51 K54 K57 K60 K63 K66">
    <cfRule type="cellIs" dxfId="29" priority="65" operator="equal">
      <formula>"Media"</formula>
    </cfRule>
  </conditionalFormatting>
  <conditionalFormatting sqref="K12 K15 K18 K21 K24 K27 K30 K33 K36 K39 K42 K45 K48 K51 K54 K57 K60 K63 K66">
    <cfRule type="cellIs" dxfId="28" priority="66" operator="equal">
      <formula>"Baja"</formula>
    </cfRule>
  </conditionalFormatting>
  <conditionalFormatting sqref="K12 K15 K18 K21 K24 K27 K30 K33 K36 K39 K42 K45 K48 K51 K54 K57 K60 K63 K66">
    <cfRule type="cellIs" dxfId="27" priority="67" operator="equal">
      <formula>"Muy Baja"</formula>
    </cfRule>
  </conditionalFormatting>
  <conditionalFormatting sqref="K12:K68">
    <cfRule type="expression" dxfId="26" priority="68">
      <formula>IF($K12="Casi seguro",1,0)</formula>
    </cfRule>
  </conditionalFormatting>
  <conditionalFormatting sqref="K12:K68">
    <cfRule type="expression" dxfId="25" priority="69">
      <formula>IF($K12="Probable",1,0)</formula>
    </cfRule>
  </conditionalFormatting>
  <conditionalFormatting sqref="K12:K68">
    <cfRule type="expression" dxfId="24" priority="70">
      <formula>IF($K12="Posible",1,0)</formula>
    </cfRule>
  </conditionalFormatting>
  <conditionalFormatting sqref="K12:K68">
    <cfRule type="expression" dxfId="23" priority="71">
      <formula>IF($K12="Improbable",1,0)</formula>
    </cfRule>
  </conditionalFormatting>
  <conditionalFormatting sqref="K12:K68">
    <cfRule type="expression" dxfId="22" priority="72">
      <formula>IF($K12="Rara vez",1,0)</formula>
    </cfRule>
  </conditionalFormatting>
  <conditionalFormatting sqref="AB12 AB15 AB18 AB21 AB24 AB27 AB30 AB33 AB36 AB39 AB42 AB45 AB48 AB51 AB54 AB57 AB60 AB63 AB66">
    <cfRule type="cellIs" dxfId="21" priority="73" operator="equal">
      <formula>"Muy Alta"</formula>
    </cfRule>
  </conditionalFormatting>
  <conditionalFormatting sqref="AB12 AB15 AB18 AB21 AB24 AB27 AB30 AB33 AB36 AB39 AB42 AB45 AB48 AB51 AB54 AB57 AB60 AB63 AB66">
    <cfRule type="cellIs" dxfId="20" priority="74" operator="equal">
      <formula>"Alta"</formula>
    </cfRule>
  </conditionalFormatting>
  <conditionalFormatting sqref="AB12 AB15 AB18 AB21 AB24 AB27 AB30 AB33 AB36 AB39 AB42 AB45 AB48 AB51 AB54 AB57 AB60 AB63 AB66">
    <cfRule type="cellIs" dxfId="19" priority="75" operator="equal">
      <formula>"Media"</formula>
    </cfRule>
  </conditionalFormatting>
  <conditionalFormatting sqref="AB12 AB15 AB18 AB21 AB24 AB27 AB30 AB33 AB36 AB39 AB42 AB45 AB48 AB51 AB54 AB57 AB60 AB63 AB66">
    <cfRule type="cellIs" dxfId="18" priority="76" operator="equal">
      <formula>"Baja"</formula>
    </cfRule>
  </conditionalFormatting>
  <conditionalFormatting sqref="AB12 AB15 AB18 AB21 AB24 AB27 AB30 AB33 AB36 AB39 AB42 AB45 AB48 AB51 AB54 AB57 AB60 AB63 AB66">
    <cfRule type="cellIs" dxfId="17" priority="77" operator="equal">
      <formula>"Muy Baja"</formula>
    </cfRule>
  </conditionalFormatting>
  <conditionalFormatting sqref="AB12:AB68">
    <cfRule type="expression" dxfId="16" priority="78">
      <formula>IF($AB12="Casi seguro",1,0)</formula>
    </cfRule>
  </conditionalFormatting>
  <conditionalFormatting sqref="AB12:AB68">
    <cfRule type="expression" dxfId="15" priority="79">
      <formula>IF($AB12="Probable",1,0)</formula>
    </cfRule>
  </conditionalFormatting>
  <conditionalFormatting sqref="AB12:AB68">
    <cfRule type="expression" dxfId="14" priority="80">
      <formula>IF($AB12="Posible",1,0)</formula>
    </cfRule>
  </conditionalFormatting>
  <conditionalFormatting sqref="AB12:AB68">
    <cfRule type="expression" dxfId="13" priority="81">
      <formula>IF($AB12="Improbable",1,0)</formula>
    </cfRule>
  </conditionalFormatting>
  <conditionalFormatting sqref="AB12:AB68">
    <cfRule type="expression" dxfId="12" priority="82">
      <formula>IF($AB12="Rara vez",1,0)</formula>
    </cfRule>
  </conditionalFormatting>
  <conditionalFormatting sqref="AK9:AK11">
    <cfRule type="expression" dxfId="11" priority="83">
      <formula>IF(OR($AG9="Evitar",$AG9="Compartir",$AG9="Aceptar",$AG9="Reducir (Transferir)"),1,0)</formula>
    </cfRule>
  </conditionalFormatting>
  <conditionalFormatting sqref="AK9:AK11">
    <cfRule type="expression" dxfId="10" priority="84">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K9:AK11">
    <cfRule type="expression" dxfId="9" priority="85">
      <formula>IF($AF9="Bajo",1,0)</formula>
    </cfRule>
  </conditionalFormatting>
  <conditionalFormatting sqref="AI15:AL68 AK12:AK14">
    <cfRule type="expression" dxfId="8" priority="86">
      <formula>IF(OR($AG12="Evitar",$AG12="Compartir",$AG12="Aceptar",$AG12="Reducir (Transferir)"),1,0)</formula>
    </cfRule>
  </conditionalFormatting>
  <conditionalFormatting sqref="AI15:AL68 AK12:AK14">
    <cfRule type="expression" dxfId="7" priority="87">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5:AL68 AK12:AK14">
    <cfRule type="expression" dxfId="6" priority="88">
      <formula>IF($AF12="Bajo",1,0)</formula>
    </cfRule>
  </conditionalFormatting>
  <conditionalFormatting sqref="AI9:AJ14">
    <cfRule type="expression" dxfId="5" priority="4">
      <formula>IF(OR($AG9="Evitar",$AG9="Compartir",$AG9="Aceptar",$AG9="Reducir (Transferir)"),1,0)</formula>
    </cfRule>
  </conditionalFormatting>
  <conditionalFormatting sqref="AI9:AJ14">
    <cfRule type="expression" dxfId="4" priority="5">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J14">
    <cfRule type="expression" dxfId="3" priority="6">
      <formula>IF($AF9="Bajo",1,0)</formula>
    </cfRule>
  </conditionalFormatting>
  <conditionalFormatting sqref="AL9:AL14">
    <cfRule type="expression" dxfId="2" priority="1">
      <formula>IF(OR($AG9="Evitar",$AG9="Compartir",$AG9="Aceptar",$AG9="Reducir (Transferir)"),1,0)</formula>
    </cfRule>
  </conditionalFormatting>
  <conditionalFormatting sqref="AL9:AL14">
    <cfRule type="expression" dxfId="1" priority="2">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L9:AL14">
    <cfRule type="expression" dxfId="0" priority="3">
      <formula>IF($AF9="Bajo",1,0)</formula>
    </cfRule>
  </conditionalFormatting>
  <dataValidations count="1">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topLeftCell="A7" zoomScaleNormal="100" workbookViewId="0">
      <selection activeCell="B7" sqref="B7:B8"/>
    </sheetView>
  </sheetViews>
  <sheetFormatPr baseColWidth="10" defaultColWidth="14.42578125" defaultRowHeight="15" customHeight="1"/>
  <cols>
    <col min="1" max="1" width="4" customWidth="1"/>
    <col min="2" max="2" width="19" customWidth="1"/>
    <col min="3" max="3" width="46.7109375" customWidth="1"/>
    <col min="4" max="4" width="21.28515625" customWidth="1"/>
    <col min="5" max="5" width="39.42578125" customWidth="1"/>
    <col min="6" max="6" width="17.42578125" customWidth="1"/>
    <col min="7" max="7" width="77" customWidth="1"/>
    <col min="8" max="8" width="23.7109375" customWidth="1"/>
    <col min="9" max="9" width="33.7109375" customWidth="1"/>
    <col min="10" max="10" width="9.5703125" customWidth="1"/>
    <col min="11" max="11" width="31.85546875" customWidth="1"/>
    <col min="12" max="12" width="23.7109375" customWidth="1"/>
    <col min="13" max="13" width="8.5703125" customWidth="1"/>
    <col min="14" max="14" width="59.85546875" customWidth="1"/>
    <col min="15" max="15" width="23.7109375" customWidth="1"/>
    <col min="16" max="16" width="33.7109375" customWidth="1"/>
    <col min="17" max="17" width="9.5703125" customWidth="1"/>
    <col min="18" max="18" width="31.85546875" customWidth="1"/>
    <col min="19" max="19" width="23.7109375" customWidth="1"/>
    <col min="20" max="20" width="8.5703125" customWidth="1"/>
    <col min="21" max="21" width="40.42578125" customWidth="1"/>
    <col min="22" max="22" width="23.7109375" customWidth="1"/>
    <col min="23" max="23" width="33.7109375" customWidth="1"/>
    <col min="24" max="24" width="9.5703125" customWidth="1"/>
    <col min="25" max="25" width="27.140625" customWidth="1"/>
    <col min="26" max="26" width="23.7109375" customWidth="1"/>
    <col min="27" max="27" width="11.42578125" customWidth="1"/>
    <col min="28" max="41" width="11.42578125" hidden="1" customWidth="1"/>
  </cols>
  <sheetData>
    <row r="1" spans="1:41" ht="16.5" customHeight="1">
      <c r="A1" s="76"/>
      <c r="B1" s="71"/>
      <c r="C1" s="76" t="s">
        <v>0</v>
      </c>
      <c r="D1" s="77"/>
      <c r="E1" s="77"/>
      <c r="F1" s="77"/>
      <c r="G1" s="77"/>
      <c r="H1" s="77"/>
      <c r="I1" s="77"/>
      <c r="J1" s="77"/>
      <c r="K1" s="77"/>
      <c r="L1" s="77"/>
      <c r="M1" s="77"/>
      <c r="N1" s="77"/>
      <c r="O1" s="77"/>
      <c r="P1" s="77"/>
      <c r="Q1" s="77"/>
      <c r="R1" s="77"/>
      <c r="S1" s="77"/>
      <c r="T1" s="77"/>
      <c r="U1" s="77"/>
      <c r="V1" s="77"/>
      <c r="W1" s="77"/>
      <c r="X1" s="71"/>
      <c r="Y1" s="110" t="s">
        <v>298</v>
      </c>
      <c r="Z1" s="63"/>
      <c r="AA1" s="3"/>
      <c r="AB1" s="3"/>
      <c r="AC1" s="3"/>
      <c r="AD1" s="3"/>
      <c r="AE1" s="3"/>
      <c r="AF1" s="3"/>
      <c r="AG1" s="3"/>
      <c r="AH1" s="3"/>
      <c r="AI1" s="3"/>
      <c r="AJ1" s="3"/>
      <c r="AK1" s="3"/>
      <c r="AL1" s="3"/>
      <c r="AM1" s="3"/>
      <c r="AN1" s="3"/>
      <c r="AO1" s="3"/>
    </row>
    <row r="2" spans="1:41" ht="16.5" customHeight="1">
      <c r="A2" s="72"/>
      <c r="B2" s="73"/>
      <c r="C2" s="72"/>
      <c r="D2" s="78"/>
      <c r="E2" s="78"/>
      <c r="F2" s="78"/>
      <c r="G2" s="78"/>
      <c r="H2" s="78"/>
      <c r="I2" s="78"/>
      <c r="J2" s="78"/>
      <c r="K2" s="78"/>
      <c r="L2" s="78"/>
      <c r="M2" s="78"/>
      <c r="N2" s="78"/>
      <c r="O2" s="78"/>
      <c r="P2" s="78"/>
      <c r="Q2" s="78"/>
      <c r="R2" s="78"/>
      <c r="S2" s="78"/>
      <c r="T2" s="78"/>
      <c r="U2" s="78"/>
      <c r="V2" s="78"/>
      <c r="W2" s="78"/>
      <c r="X2" s="73"/>
      <c r="Y2" s="110" t="s">
        <v>299</v>
      </c>
      <c r="Z2" s="63"/>
      <c r="AA2" s="3"/>
      <c r="AB2" s="3"/>
      <c r="AC2" s="3"/>
      <c r="AD2" s="3"/>
      <c r="AE2" s="3"/>
      <c r="AF2" s="3"/>
      <c r="AG2" s="3"/>
      <c r="AH2" s="3"/>
      <c r="AI2" s="3"/>
      <c r="AJ2" s="3"/>
      <c r="AK2" s="3"/>
      <c r="AL2" s="3"/>
      <c r="AM2" s="3"/>
      <c r="AN2" s="3"/>
      <c r="AO2" s="3"/>
    </row>
    <row r="3" spans="1:41" ht="16.5" customHeight="1">
      <c r="A3" s="72"/>
      <c r="B3" s="73"/>
      <c r="C3" s="72"/>
      <c r="D3" s="78"/>
      <c r="E3" s="78"/>
      <c r="F3" s="78"/>
      <c r="G3" s="78"/>
      <c r="H3" s="78"/>
      <c r="I3" s="78"/>
      <c r="J3" s="78"/>
      <c r="K3" s="78"/>
      <c r="L3" s="78"/>
      <c r="M3" s="78"/>
      <c r="N3" s="78"/>
      <c r="O3" s="78"/>
      <c r="P3" s="78"/>
      <c r="Q3" s="78"/>
      <c r="R3" s="78"/>
      <c r="S3" s="78"/>
      <c r="T3" s="78"/>
      <c r="U3" s="78"/>
      <c r="V3" s="78"/>
      <c r="W3" s="78"/>
      <c r="X3" s="73"/>
      <c r="Y3" s="110" t="s">
        <v>300</v>
      </c>
      <c r="Z3" s="63"/>
      <c r="AA3" s="3"/>
      <c r="AB3" s="3"/>
      <c r="AC3" s="3"/>
      <c r="AD3" s="3"/>
      <c r="AE3" s="3"/>
      <c r="AF3" s="3"/>
      <c r="AG3" s="3"/>
      <c r="AH3" s="3"/>
      <c r="AI3" s="3"/>
      <c r="AJ3" s="3"/>
      <c r="AK3" s="3"/>
      <c r="AL3" s="3"/>
      <c r="AM3" s="3"/>
      <c r="AN3" s="3"/>
      <c r="AO3" s="3"/>
    </row>
    <row r="4" spans="1:41" ht="16.5" customHeight="1">
      <c r="A4" s="74"/>
      <c r="B4" s="75"/>
      <c r="C4" s="74"/>
      <c r="D4" s="79"/>
      <c r="E4" s="79"/>
      <c r="F4" s="79"/>
      <c r="G4" s="79"/>
      <c r="H4" s="79"/>
      <c r="I4" s="79"/>
      <c r="J4" s="79"/>
      <c r="K4" s="79"/>
      <c r="L4" s="79"/>
      <c r="M4" s="79"/>
      <c r="N4" s="79"/>
      <c r="O4" s="79"/>
      <c r="P4" s="79"/>
      <c r="Q4" s="79"/>
      <c r="R4" s="79"/>
      <c r="S4" s="79"/>
      <c r="T4" s="79"/>
      <c r="U4" s="79"/>
      <c r="V4" s="79"/>
      <c r="W4" s="79"/>
      <c r="X4" s="75"/>
      <c r="Y4" s="110" t="s">
        <v>301</v>
      </c>
      <c r="Z4" s="63"/>
      <c r="AA4" s="3"/>
      <c r="AB4" s="3"/>
      <c r="AC4" s="3"/>
      <c r="AD4" s="3"/>
      <c r="AE4" s="3"/>
      <c r="AF4" s="3"/>
      <c r="AG4" s="3"/>
      <c r="AH4" s="3"/>
      <c r="AI4" s="3"/>
      <c r="AJ4" s="3"/>
      <c r="AK4" s="3"/>
      <c r="AL4" s="3"/>
      <c r="AM4" s="3"/>
      <c r="AN4" s="3"/>
      <c r="AO4" s="3"/>
    </row>
    <row r="5" spans="1:41" ht="16.5" customHeight="1">
      <c r="A5" s="15"/>
      <c r="B5" s="19"/>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6.5" customHeight="1">
      <c r="A6" s="117" t="s">
        <v>119</v>
      </c>
      <c r="B6" s="62"/>
      <c r="C6" s="62"/>
      <c r="D6" s="62"/>
      <c r="E6" s="33" t="s">
        <v>286</v>
      </c>
      <c r="F6" s="154" t="s">
        <v>302</v>
      </c>
      <c r="G6" s="62"/>
      <c r="H6" s="62"/>
      <c r="I6" s="62"/>
      <c r="J6" s="62"/>
      <c r="K6" s="62"/>
      <c r="L6" s="63"/>
      <c r="M6" s="154" t="s">
        <v>303</v>
      </c>
      <c r="N6" s="62"/>
      <c r="O6" s="62"/>
      <c r="P6" s="62"/>
      <c r="Q6" s="62"/>
      <c r="R6" s="62"/>
      <c r="S6" s="63"/>
      <c r="T6" s="154" t="s">
        <v>304</v>
      </c>
      <c r="U6" s="62"/>
      <c r="V6" s="62"/>
      <c r="W6" s="62"/>
      <c r="X6" s="62"/>
      <c r="Y6" s="62"/>
      <c r="Z6" s="63"/>
      <c r="AA6" s="3"/>
      <c r="AB6" s="3"/>
      <c r="AC6" s="3"/>
      <c r="AD6" s="3"/>
      <c r="AE6" s="3"/>
      <c r="AF6" s="3"/>
      <c r="AG6" s="3"/>
      <c r="AH6" s="3"/>
      <c r="AI6" s="3"/>
      <c r="AJ6" s="3"/>
      <c r="AK6" s="3"/>
      <c r="AL6" s="3"/>
      <c r="AM6" s="3"/>
      <c r="AN6" s="3"/>
      <c r="AO6" s="3"/>
    </row>
    <row r="7" spans="1:41" ht="26.25" customHeight="1">
      <c r="A7" s="155" t="s">
        <v>117</v>
      </c>
      <c r="B7" s="101" t="s">
        <v>118</v>
      </c>
      <c r="C7" s="102" t="s">
        <v>126</v>
      </c>
      <c r="D7" s="156" t="s">
        <v>127</v>
      </c>
      <c r="E7" s="157" t="s">
        <v>305</v>
      </c>
      <c r="F7" s="151" t="s">
        <v>306</v>
      </c>
      <c r="G7" s="62"/>
      <c r="H7" s="63"/>
      <c r="I7" s="34" t="s">
        <v>307</v>
      </c>
      <c r="J7" s="152" t="s">
        <v>308</v>
      </c>
      <c r="K7" s="62"/>
      <c r="L7" s="63"/>
      <c r="M7" s="151" t="s">
        <v>306</v>
      </c>
      <c r="N7" s="62"/>
      <c r="O7" s="63"/>
      <c r="P7" s="34" t="s">
        <v>307</v>
      </c>
      <c r="Q7" s="152" t="s">
        <v>308</v>
      </c>
      <c r="R7" s="62"/>
      <c r="S7" s="63"/>
      <c r="T7" s="151" t="s">
        <v>306</v>
      </c>
      <c r="U7" s="62"/>
      <c r="V7" s="63"/>
      <c r="W7" s="34" t="s">
        <v>307</v>
      </c>
      <c r="X7" s="152" t="s">
        <v>308</v>
      </c>
      <c r="Y7" s="62"/>
      <c r="Z7" s="63"/>
      <c r="AA7" s="3"/>
      <c r="AB7" s="3"/>
      <c r="AC7" s="3"/>
      <c r="AD7" s="3"/>
      <c r="AE7" s="3"/>
      <c r="AF7" s="3"/>
      <c r="AG7" s="3"/>
      <c r="AH7" s="3"/>
      <c r="AI7" s="3"/>
      <c r="AJ7" s="3"/>
      <c r="AK7" s="3"/>
      <c r="AL7" s="3"/>
      <c r="AM7" s="3"/>
      <c r="AN7" s="3"/>
      <c r="AO7" s="3"/>
    </row>
    <row r="8" spans="1:41" ht="29.25" customHeight="1">
      <c r="A8" s="92"/>
      <c r="B8" s="92"/>
      <c r="C8" s="92"/>
      <c r="D8" s="128"/>
      <c r="E8" s="128"/>
      <c r="F8" s="58" t="s">
        <v>309</v>
      </c>
      <c r="G8" s="58" t="s">
        <v>310</v>
      </c>
      <c r="H8" s="58" t="s">
        <v>311</v>
      </c>
      <c r="I8" s="59" t="s">
        <v>312</v>
      </c>
      <c r="J8" s="60" t="s">
        <v>309</v>
      </c>
      <c r="K8" s="60" t="s">
        <v>313</v>
      </c>
      <c r="L8" s="60" t="s">
        <v>314</v>
      </c>
      <c r="M8" s="58" t="s">
        <v>309</v>
      </c>
      <c r="N8" s="58" t="s">
        <v>310</v>
      </c>
      <c r="O8" s="58" t="s">
        <v>311</v>
      </c>
      <c r="P8" s="34" t="s">
        <v>312</v>
      </c>
      <c r="Q8" s="36" t="s">
        <v>309</v>
      </c>
      <c r="R8" s="36" t="s">
        <v>313</v>
      </c>
      <c r="S8" s="36" t="s">
        <v>314</v>
      </c>
      <c r="T8" s="35" t="s">
        <v>309</v>
      </c>
      <c r="U8" s="35" t="s">
        <v>310</v>
      </c>
      <c r="V8" s="35" t="s">
        <v>311</v>
      </c>
      <c r="W8" s="34" t="s">
        <v>312</v>
      </c>
      <c r="X8" s="36" t="s">
        <v>309</v>
      </c>
      <c r="Y8" s="36" t="s">
        <v>313</v>
      </c>
      <c r="Z8" s="36" t="s">
        <v>314</v>
      </c>
      <c r="AA8" s="16"/>
      <c r="AB8" s="16"/>
      <c r="AC8" s="16"/>
      <c r="AD8" s="16"/>
      <c r="AE8" s="16"/>
      <c r="AF8" s="16"/>
      <c r="AG8" s="16"/>
      <c r="AH8" s="16"/>
      <c r="AI8" s="16"/>
      <c r="AJ8" s="16"/>
      <c r="AK8" s="16"/>
      <c r="AL8" s="16"/>
      <c r="AM8" s="16"/>
      <c r="AN8" s="16"/>
      <c r="AO8" s="16"/>
    </row>
    <row r="9" spans="1:41" ht="60" customHeight="1">
      <c r="A9" s="98">
        <v>1</v>
      </c>
      <c r="B9" s="113" t="str">
        <f>IF('2. Identificación del Riesgo'!B9:B11="","",'2. Identificación del Riesgo'!B9:B11)</f>
        <v>Reducción del Riesgo y Adaptación al Cambio Climático</v>
      </c>
      <c r="C9" s="93"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93" t="str">
        <f>IF('2. Identificación del Riesgo'!H9:H11="","",'2. Identificación del Riesgo'!H9:H11)</f>
        <v>Gestión</v>
      </c>
      <c r="E9" s="134" t="str">
        <f>IF('7. Mapa de Riesgos General'!AI9:AI11="","",'7. Mapa de Riesgos General'!AI9:AI11)</f>
        <v/>
      </c>
      <c r="F9" s="135">
        <v>1</v>
      </c>
      <c r="G9" s="131" t="s">
        <v>481</v>
      </c>
      <c r="H9" s="138" t="s">
        <v>315</v>
      </c>
      <c r="I9" s="132" t="s">
        <v>480</v>
      </c>
      <c r="J9" s="141"/>
      <c r="K9" s="132"/>
      <c r="L9" s="132"/>
      <c r="M9" s="135"/>
      <c r="N9" s="131"/>
      <c r="O9" s="138"/>
      <c r="P9" s="140"/>
      <c r="Q9" s="150"/>
      <c r="R9" s="137"/>
      <c r="S9" s="137"/>
      <c r="T9" s="150"/>
      <c r="U9" s="153"/>
      <c r="V9" s="153"/>
      <c r="W9" s="137"/>
      <c r="X9" s="150"/>
      <c r="Y9" s="137"/>
      <c r="Z9" s="137"/>
      <c r="AA9" s="17"/>
      <c r="AB9" s="17"/>
      <c r="AC9" s="17"/>
      <c r="AD9" s="17"/>
      <c r="AE9" s="17"/>
      <c r="AF9" s="17"/>
      <c r="AG9" s="17"/>
      <c r="AH9" s="17"/>
      <c r="AI9" s="17"/>
      <c r="AJ9" s="17"/>
      <c r="AK9" s="17"/>
      <c r="AL9" s="17"/>
      <c r="AM9" s="17"/>
      <c r="AN9" s="17"/>
      <c r="AO9" s="17"/>
    </row>
    <row r="10" spans="1:41" ht="60" customHeight="1">
      <c r="A10" s="91"/>
      <c r="B10" s="91"/>
      <c r="C10" s="91"/>
      <c r="D10" s="91"/>
      <c r="E10" s="72"/>
      <c r="F10" s="136"/>
      <c r="G10" s="130"/>
      <c r="H10" s="130"/>
      <c r="I10" s="130"/>
      <c r="J10" s="130"/>
      <c r="K10" s="130"/>
      <c r="L10" s="130"/>
      <c r="M10" s="136"/>
      <c r="N10" s="130"/>
      <c r="O10" s="130"/>
      <c r="P10" s="73"/>
      <c r="Q10" s="91"/>
      <c r="R10" s="91"/>
      <c r="S10" s="91"/>
      <c r="T10" s="91"/>
      <c r="U10" s="91"/>
      <c r="V10" s="91"/>
      <c r="W10" s="91"/>
      <c r="X10" s="91"/>
      <c r="Y10" s="91"/>
      <c r="Z10" s="91"/>
      <c r="AA10" s="3"/>
      <c r="AB10" s="3"/>
      <c r="AC10" s="3"/>
      <c r="AD10" s="3"/>
      <c r="AE10" s="3"/>
      <c r="AF10" s="3"/>
      <c r="AG10" s="3"/>
      <c r="AH10" s="3"/>
      <c r="AI10" s="3"/>
      <c r="AJ10" s="3"/>
      <c r="AK10" s="3"/>
      <c r="AL10" s="3"/>
      <c r="AM10" s="3"/>
      <c r="AN10" s="3"/>
      <c r="AO10" s="3"/>
    </row>
    <row r="11" spans="1:41" ht="60" customHeight="1">
      <c r="A11" s="92"/>
      <c r="B11" s="92"/>
      <c r="C11" s="92"/>
      <c r="D11" s="92"/>
      <c r="E11" s="128"/>
      <c r="F11" s="136"/>
      <c r="G11" s="130"/>
      <c r="H11" s="130"/>
      <c r="I11" s="130"/>
      <c r="J11" s="130"/>
      <c r="K11" s="130"/>
      <c r="L11" s="130"/>
      <c r="M11" s="136"/>
      <c r="N11" s="130"/>
      <c r="O11" s="130"/>
      <c r="P11" s="116"/>
      <c r="Q11" s="92"/>
      <c r="R11" s="92"/>
      <c r="S11" s="92"/>
      <c r="T11" s="92"/>
      <c r="U11" s="92"/>
      <c r="V11" s="92"/>
      <c r="W11" s="92"/>
      <c r="X11" s="92"/>
      <c r="Y11" s="92"/>
      <c r="Z11" s="92"/>
      <c r="AA11" s="3"/>
      <c r="AB11" s="3"/>
      <c r="AC11" s="3"/>
      <c r="AD11" s="3"/>
      <c r="AE11" s="3"/>
      <c r="AF11" s="3"/>
      <c r="AG11" s="3"/>
      <c r="AH11" s="3"/>
      <c r="AI11" s="3"/>
      <c r="AJ11" s="3"/>
      <c r="AK11" s="3"/>
      <c r="AL11" s="3"/>
      <c r="AM11" s="3"/>
      <c r="AN11" s="3"/>
      <c r="AO11" s="3"/>
    </row>
    <row r="12" spans="1:41" ht="60" customHeight="1">
      <c r="A12" s="98">
        <v>2</v>
      </c>
      <c r="B12" s="113" t="str">
        <f>IF('2. Identificación del Riesgo'!B12:B14="","",'2. Identificación del Riesgo'!B12:B14)</f>
        <v>Reducción del Riesgo y Adaptación al Cambio Climático</v>
      </c>
      <c r="C12" s="93"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93" t="str">
        <f>IF('2. Identificación del Riesgo'!H12:H14="","",'2. Identificación del Riesgo'!H12:H14)</f>
        <v>Gestión</v>
      </c>
      <c r="E12" s="134" t="str">
        <f>IF('7. Mapa de Riesgos General'!AI12:AI14="","",'7. Mapa de Riesgos General'!AI12:AI14)</f>
        <v/>
      </c>
      <c r="F12" s="135">
        <v>0.17499999999999999</v>
      </c>
      <c r="G12" s="131" t="s">
        <v>316</v>
      </c>
      <c r="H12" s="138" t="s">
        <v>317</v>
      </c>
      <c r="I12" s="132" t="s">
        <v>480</v>
      </c>
      <c r="J12" s="141"/>
      <c r="K12" s="132"/>
      <c r="L12" s="132"/>
      <c r="M12" s="135"/>
      <c r="N12" s="131"/>
      <c r="O12" s="138"/>
      <c r="P12" s="140"/>
      <c r="Q12" s="95"/>
      <c r="R12" s="126"/>
      <c r="S12" s="126"/>
      <c r="T12" s="95"/>
      <c r="U12" s="125"/>
      <c r="V12" s="125"/>
      <c r="W12" s="126"/>
      <c r="X12" s="95"/>
      <c r="Y12" s="137"/>
      <c r="Z12" s="137"/>
      <c r="AA12" s="3"/>
      <c r="AB12" s="3"/>
      <c r="AC12" s="3"/>
      <c r="AD12" s="3"/>
      <c r="AE12" s="3"/>
      <c r="AF12" s="3"/>
      <c r="AG12" s="3"/>
      <c r="AH12" s="3"/>
      <c r="AI12" s="3"/>
      <c r="AJ12" s="3"/>
      <c r="AK12" s="3"/>
      <c r="AL12" s="3"/>
      <c r="AM12" s="3"/>
      <c r="AN12" s="3"/>
      <c r="AO12" s="3"/>
    </row>
    <row r="13" spans="1:41" ht="60" customHeight="1">
      <c r="A13" s="91"/>
      <c r="B13" s="91"/>
      <c r="C13" s="91"/>
      <c r="D13" s="91"/>
      <c r="E13" s="72"/>
      <c r="F13" s="136"/>
      <c r="G13" s="130"/>
      <c r="H13" s="130"/>
      <c r="I13" s="130"/>
      <c r="J13" s="130"/>
      <c r="K13" s="130"/>
      <c r="L13" s="130"/>
      <c r="M13" s="136"/>
      <c r="N13" s="130"/>
      <c r="O13" s="130"/>
      <c r="P13" s="73"/>
      <c r="Q13" s="91"/>
      <c r="R13" s="91"/>
      <c r="S13" s="91"/>
      <c r="T13" s="91"/>
      <c r="U13" s="91"/>
      <c r="V13" s="91"/>
      <c r="W13" s="91"/>
      <c r="X13" s="91"/>
      <c r="Y13" s="91"/>
      <c r="Z13" s="91"/>
      <c r="AA13" s="3"/>
      <c r="AB13" s="3"/>
      <c r="AC13" s="3"/>
      <c r="AD13" s="3"/>
      <c r="AE13" s="3"/>
      <c r="AF13" s="3"/>
      <c r="AG13" s="3"/>
      <c r="AH13" s="3"/>
      <c r="AI13" s="3"/>
      <c r="AJ13" s="3"/>
      <c r="AK13" s="3"/>
      <c r="AL13" s="3"/>
      <c r="AM13" s="3"/>
      <c r="AN13" s="3"/>
      <c r="AO13" s="3"/>
    </row>
    <row r="14" spans="1:41" ht="60" customHeight="1">
      <c r="A14" s="92"/>
      <c r="B14" s="92"/>
      <c r="C14" s="92"/>
      <c r="D14" s="92"/>
      <c r="E14" s="128"/>
      <c r="F14" s="136"/>
      <c r="G14" s="130"/>
      <c r="H14" s="130"/>
      <c r="I14" s="130"/>
      <c r="J14" s="130"/>
      <c r="K14" s="130"/>
      <c r="L14" s="130"/>
      <c r="M14" s="142"/>
      <c r="N14" s="139"/>
      <c r="O14" s="139"/>
      <c r="P14" s="73"/>
      <c r="Q14" s="92"/>
      <c r="R14" s="92"/>
      <c r="S14" s="92"/>
      <c r="T14" s="92"/>
      <c r="U14" s="92"/>
      <c r="V14" s="92"/>
      <c r="W14" s="92"/>
      <c r="X14" s="92"/>
      <c r="Y14" s="92"/>
      <c r="Z14" s="92"/>
      <c r="AA14" s="3"/>
      <c r="AB14" s="3"/>
      <c r="AC14" s="3"/>
      <c r="AD14" s="3"/>
      <c r="AE14" s="3"/>
      <c r="AF14" s="3"/>
      <c r="AG14" s="3"/>
      <c r="AH14" s="3"/>
      <c r="AI14" s="3"/>
      <c r="AJ14" s="3"/>
      <c r="AK14" s="3"/>
      <c r="AL14" s="3"/>
      <c r="AM14" s="3"/>
      <c r="AN14" s="3"/>
      <c r="AO14" s="3"/>
    </row>
    <row r="15" spans="1:41" ht="15.75" customHeight="1">
      <c r="A15" s="98">
        <v>1</v>
      </c>
      <c r="B15" s="113" t="str">
        <f>IF('2. Identificación del Riesgo'!B15:B17="","",'2. Identificación del Riesgo'!B15:B17)</f>
        <v/>
      </c>
      <c r="C15" s="149" t="str">
        <f>IF('2. Identificación del Riesgo'!G15:G17="","",'2. Identificación del Riesgo'!G15:G17)</f>
        <v/>
      </c>
      <c r="D15" s="93" t="str">
        <f>IF('2. Identificación del Riesgo'!H15:H17="","",'2. Identificación del Riesgo'!H15:H17)</f>
        <v/>
      </c>
      <c r="E15" s="127"/>
      <c r="F15" s="129"/>
      <c r="G15" s="131"/>
      <c r="H15" s="143"/>
      <c r="I15" s="140"/>
      <c r="J15" s="145"/>
      <c r="K15" s="146"/>
      <c r="L15" s="147"/>
      <c r="M15" s="129"/>
      <c r="N15" s="131"/>
      <c r="O15" s="132"/>
      <c r="P15" s="132"/>
      <c r="Q15" s="133"/>
      <c r="R15" s="126"/>
      <c r="S15" s="126"/>
      <c r="T15" s="95"/>
      <c r="U15" s="125"/>
      <c r="V15" s="125"/>
      <c r="W15" s="125"/>
      <c r="X15" s="95"/>
      <c r="Y15" s="126"/>
      <c r="Z15" s="126"/>
      <c r="AA15" s="3"/>
      <c r="AB15" s="3"/>
      <c r="AC15" s="3"/>
      <c r="AD15" s="3"/>
      <c r="AE15" s="3"/>
      <c r="AF15" s="3"/>
      <c r="AG15" s="3"/>
      <c r="AH15" s="3"/>
      <c r="AI15" s="3"/>
      <c r="AJ15" s="3"/>
      <c r="AK15" s="3"/>
      <c r="AL15" s="3"/>
      <c r="AM15" s="3"/>
      <c r="AN15" s="3"/>
      <c r="AO15" s="3"/>
    </row>
    <row r="16" spans="1:41" ht="15.75" customHeight="1">
      <c r="A16" s="91"/>
      <c r="B16" s="91"/>
      <c r="C16" s="91"/>
      <c r="D16" s="91"/>
      <c r="E16" s="72"/>
      <c r="F16" s="130"/>
      <c r="G16" s="130"/>
      <c r="H16" s="144"/>
      <c r="I16" s="73"/>
      <c r="J16" s="91"/>
      <c r="K16" s="91"/>
      <c r="L16" s="72"/>
      <c r="M16" s="148"/>
      <c r="N16" s="130"/>
      <c r="O16" s="130"/>
      <c r="P16" s="130"/>
      <c r="Q16" s="73"/>
      <c r="R16" s="91"/>
      <c r="S16" s="91"/>
      <c r="T16" s="91"/>
      <c r="U16" s="91"/>
      <c r="V16" s="91"/>
      <c r="W16" s="91"/>
      <c r="X16" s="91"/>
      <c r="Y16" s="91"/>
      <c r="Z16" s="91"/>
      <c r="AA16" s="3"/>
      <c r="AB16" s="3"/>
      <c r="AC16" s="3"/>
      <c r="AD16" s="3"/>
      <c r="AE16" s="3"/>
      <c r="AF16" s="3"/>
      <c r="AG16" s="3"/>
      <c r="AH16" s="3"/>
      <c r="AI16" s="3"/>
      <c r="AJ16" s="3"/>
      <c r="AK16" s="3"/>
      <c r="AL16" s="3"/>
      <c r="AM16" s="3"/>
      <c r="AN16" s="3"/>
      <c r="AO16" s="3"/>
    </row>
    <row r="17" spans="1:41" ht="15.75" customHeight="1">
      <c r="A17" s="92"/>
      <c r="B17" s="92"/>
      <c r="C17" s="92"/>
      <c r="D17" s="92"/>
      <c r="E17" s="128"/>
      <c r="F17" s="130"/>
      <c r="G17" s="130"/>
      <c r="H17" s="144"/>
      <c r="I17" s="116"/>
      <c r="J17" s="92"/>
      <c r="K17" s="92"/>
      <c r="L17" s="128"/>
      <c r="M17" s="148"/>
      <c r="N17" s="130"/>
      <c r="O17" s="130"/>
      <c r="P17" s="130"/>
      <c r="Q17" s="116"/>
      <c r="R17" s="92"/>
      <c r="S17" s="92"/>
      <c r="T17" s="92"/>
      <c r="U17" s="92"/>
      <c r="V17" s="92"/>
      <c r="W17" s="92"/>
      <c r="X17" s="92"/>
      <c r="Y17" s="92"/>
      <c r="Z17" s="92"/>
      <c r="AA17" s="3"/>
      <c r="AB17" s="3"/>
      <c r="AC17" s="3"/>
      <c r="AD17" s="3"/>
      <c r="AE17" s="3"/>
      <c r="AF17" s="3"/>
      <c r="AG17" s="3"/>
      <c r="AH17" s="3"/>
      <c r="AI17" s="3"/>
      <c r="AJ17" s="3"/>
      <c r="AK17" s="3"/>
      <c r="AL17" s="3"/>
      <c r="AM17" s="3"/>
      <c r="AN17" s="3"/>
      <c r="AO17" s="3"/>
    </row>
    <row r="18" spans="1:41" ht="15.75" customHeight="1">
      <c r="A18" s="98">
        <v>2</v>
      </c>
      <c r="B18" s="113" t="str">
        <f>IF('2. Identificación del Riesgo'!B18:B20="","",'2. Identificación del Riesgo'!B18:B20)</f>
        <v/>
      </c>
      <c r="C18" s="93" t="str">
        <f>IF('2. Identificación del Riesgo'!G18:G20="","",'2. Identificación del Riesgo'!G18:G20)</f>
        <v/>
      </c>
      <c r="D18" s="93" t="str">
        <f>IF('2. Identificación del Riesgo'!H18:H20="","",'2. Identificación del Riesgo'!H18:H20)</f>
        <v/>
      </c>
      <c r="E18" s="127"/>
      <c r="F18" s="129"/>
      <c r="G18" s="131"/>
      <c r="H18" s="132"/>
      <c r="I18" s="162"/>
      <c r="J18" s="167"/>
      <c r="K18" s="126"/>
      <c r="L18" s="165"/>
      <c r="M18" s="168"/>
      <c r="N18" s="131"/>
      <c r="O18" s="166"/>
      <c r="P18" s="132"/>
      <c r="Q18" s="133"/>
      <c r="R18" s="126"/>
      <c r="S18" s="126"/>
      <c r="T18" s="95"/>
      <c r="U18" s="125"/>
      <c r="V18" s="125"/>
      <c r="W18" s="126"/>
      <c r="X18" s="95"/>
      <c r="Y18" s="126"/>
      <c r="Z18" s="126"/>
      <c r="AA18" s="3"/>
      <c r="AB18" s="3"/>
      <c r="AC18" s="3"/>
      <c r="AD18" s="3"/>
      <c r="AE18" s="3"/>
      <c r="AF18" s="3"/>
      <c r="AG18" s="3"/>
      <c r="AH18" s="3"/>
      <c r="AI18" s="3"/>
      <c r="AJ18" s="3"/>
      <c r="AK18" s="3"/>
      <c r="AL18" s="3"/>
      <c r="AM18" s="3"/>
      <c r="AN18" s="3"/>
      <c r="AO18" s="3"/>
    </row>
    <row r="19" spans="1:41" ht="15.75" customHeight="1">
      <c r="A19" s="91"/>
      <c r="B19" s="91"/>
      <c r="C19" s="91"/>
      <c r="D19" s="91"/>
      <c r="E19" s="72"/>
      <c r="F19" s="130"/>
      <c r="G19" s="130"/>
      <c r="H19" s="130"/>
      <c r="I19" s="73"/>
      <c r="J19" s="91"/>
      <c r="K19" s="91"/>
      <c r="L19" s="72"/>
      <c r="M19" s="130"/>
      <c r="N19" s="130"/>
      <c r="O19" s="130"/>
      <c r="P19" s="130"/>
      <c r="Q19" s="73"/>
      <c r="R19" s="91"/>
      <c r="S19" s="91"/>
      <c r="T19" s="91"/>
      <c r="U19" s="91"/>
      <c r="V19" s="91"/>
      <c r="W19" s="91"/>
      <c r="X19" s="91"/>
      <c r="Y19" s="91"/>
      <c r="Z19" s="91"/>
      <c r="AA19" s="3"/>
      <c r="AB19" s="3"/>
      <c r="AC19" s="3"/>
      <c r="AD19" s="3"/>
      <c r="AE19" s="3"/>
      <c r="AF19" s="3"/>
      <c r="AG19" s="3"/>
      <c r="AH19" s="3"/>
      <c r="AI19" s="3"/>
      <c r="AJ19" s="3"/>
      <c r="AK19" s="3"/>
      <c r="AL19" s="3"/>
      <c r="AM19" s="3"/>
      <c r="AN19" s="3"/>
      <c r="AO19" s="3"/>
    </row>
    <row r="20" spans="1:41" ht="15.75" customHeight="1">
      <c r="A20" s="92"/>
      <c r="B20" s="92"/>
      <c r="C20" s="92"/>
      <c r="D20" s="92"/>
      <c r="E20" s="128"/>
      <c r="F20" s="130"/>
      <c r="G20" s="130"/>
      <c r="H20" s="130"/>
      <c r="I20" s="116"/>
      <c r="J20" s="92"/>
      <c r="K20" s="92"/>
      <c r="L20" s="128"/>
      <c r="M20" s="130"/>
      <c r="N20" s="130"/>
      <c r="O20" s="130"/>
      <c r="P20" s="130"/>
      <c r="Q20" s="116"/>
      <c r="R20" s="92"/>
      <c r="S20" s="92"/>
      <c r="T20" s="92"/>
      <c r="U20" s="92"/>
      <c r="V20" s="92"/>
      <c r="W20" s="92"/>
      <c r="X20" s="92"/>
      <c r="Y20" s="92"/>
      <c r="Z20" s="92"/>
      <c r="AA20" s="3"/>
      <c r="AB20" s="3"/>
      <c r="AC20" s="3"/>
      <c r="AD20" s="3"/>
      <c r="AE20" s="3"/>
      <c r="AF20" s="3"/>
      <c r="AG20" s="3"/>
      <c r="AH20" s="3"/>
      <c r="AI20" s="3"/>
      <c r="AJ20" s="3"/>
      <c r="AK20" s="3"/>
      <c r="AL20" s="3"/>
      <c r="AM20" s="3"/>
      <c r="AN20" s="3"/>
      <c r="AO20" s="3"/>
    </row>
    <row r="21" spans="1:41" ht="15.75" customHeight="1">
      <c r="A21" s="98">
        <v>5</v>
      </c>
      <c r="B21" s="113" t="str">
        <f>IF('2. Identificación del Riesgo'!B21:B23="","",'2. Identificación del Riesgo'!B21:B23)</f>
        <v/>
      </c>
      <c r="C21" s="93" t="str">
        <f>IF('2. Identificación del Riesgo'!G21:G23="","",'2. Identificación del Riesgo'!G21:G23)</f>
        <v/>
      </c>
      <c r="D21" s="93" t="str">
        <f>IF('2. Identificación del Riesgo'!H21:H23="","",'2. Identificación del Riesgo'!H21:H23)</f>
        <v/>
      </c>
      <c r="E21" s="134" t="str">
        <f>IF('7. Mapa de Riesgos General'!AI21:AI23="","",'7. Mapa de Riesgos General'!AI21:AI23)</f>
        <v/>
      </c>
      <c r="F21" s="132"/>
      <c r="G21" s="163"/>
      <c r="H21" s="164"/>
      <c r="I21" s="162"/>
      <c r="J21" s="95"/>
      <c r="K21" s="126"/>
      <c r="L21" s="165"/>
      <c r="M21" s="132"/>
      <c r="N21" s="163"/>
      <c r="O21" s="164"/>
      <c r="P21" s="132"/>
      <c r="Q21" s="133"/>
      <c r="R21" s="126"/>
      <c r="S21" s="126"/>
      <c r="T21" s="95"/>
      <c r="U21" s="125"/>
      <c r="V21" s="125"/>
      <c r="W21" s="126"/>
      <c r="X21" s="95"/>
      <c r="Y21" s="126"/>
      <c r="Z21" s="126"/>
      <c r="AA21" s="3"/>
      <c r="AB21" s="3"/>
      <c r="AC21" s="3"/>
      <c r="AD21" s="3"/>
      <c r="AE21" s="3"/>
      <c r="AF21" s="3"/>
      <c r="AG21" s="3"/>
      <c r="AH21" s="3"/>
      <c r="AI21" s="3"/>
      <c r="AJ21" s="3"/>
      <c r="AK21" s="3"/>
      <c r="AL21" s="3"/>
      <c r="AM21" s="3"/>
      <c r="AN21" s="3"/>
      <c r="AO21" s="3"/>
    </row>
    <row r="22" spans="1:41" ht="15.75" customHeight="1">
      <c r="A22" s="91"/>
      <c r="B22" s="91"/>
      <c r="C22" s="91"/>
      <c r="D22" s="91"/>
      <c r="E22" s="72"/>
      <c r="F22" s="130"/>
      <c r="G22" s="130"/>
      <c r="H22" s="130"/>
      <c r="I22" s="73"/>
      <c r="J22" s="91"/>
      <c r="K22" s="91"/>
      <c r="L22" s="72"/>
      <c r="M22" s="130"/>
      <c r="N22" s="130"/>
      <c r="O22" s="130"/>
      <c r="P22" s="130"/>
      <c r="Q22" s="73"/>
      <c r="R22" s="91"/>
      <c r="S22" s="91"/>
      <c r="T22" s="91"/>
      <c r="U22" s="91"/>
      <c r="V22" s="91"/>
      <c r="W22" s="91"/>
      <c r="X22" s="91"/>
      <c r="Y22" s="91"/>
      <c r="Z22" s="91"/>
      <c r="AA22" s="3"/>
      <c r="AB22" s="3"/>
      <c r="AC22" s="3"/>
      <c r="AD22" s="3"/>
      <c r="AE22" s="3"/>
      <c r="AF22" s="3"/>
      <c r="AG22" s="3"/>
      <c r="AH22" s="3"/>
      <c r="AI22" s="3"/>
      <c r="AJ22" s="3"/>
      <c r="AK22" s="3"/>
      <c r="AL22" s="3"/>
      <c r="AM22" s="3"/>
      <c r="AN22" s="3"/>
      <c r="AO22" s="3"/>
    </row>
    <row r="23" spans="1:41" ht="15.75" customHeight="1">
      <c r="A23" s="92"/>
      <c r="B23" s="92"/>
      <c r="C23" s="92"/>
      <c r="D23" s="92"/>
      <c r="E23" s="128"/>
      <c r="F23" s="130"/>
      <c r="G23" s="130"/>
      <c r="H23" s="130"/>
      <c r="I23" s="116"/>
      <c r="J23" s="92"/>
      <c r="K23" s="92"/>
      <c r="L23" s="128"/>
      <c r="M23" s="130"/>
      <c r="N23" s="130"/>
      <c r="O23" s="130"/>
      <c r="P23" s="130"/>
      <c r="Q23" s="116"/>
      <c r="R23" s="92"/>
      <c r="S23" s="92"/>
      <c r="T23" s="92"/>
      <c r="U23" s="92"/>
      <c r="V23" s="92"/>
      <c r="W23" s="92"/>
      <c r="X23" s="92"/>
      <c r="Y23" s="92"/>
      <c r="Z23" s="92"/>
      <c r="AA23" s="3"/>
      <c r="AB23" s="3"/>
      <c r="AC23" s="3"/>
      <c r="AD23" s="3"/>
      <c r="AE23" s="3"/>
      <c r="AF23" s="3"/>
      <c r="AG23" s="3"/>
      <c r="AH23" s="3"/>
      <c r="AI23" s="3"/>
      <c r="AJ23" s="3"/>
      <c r="AK23" s="3"/>
      <c r="AL23" s="3"/>
      <c r="AM23" s="3"/>
      <c r="AN23" s="3"/>
      <c r="AO23" s="3"/>
    </row>
    <row r="24" spans="1:41" ht="15.75" customHeight="1">
      <c r="A24" s="98">
        <v>3</v>
      </c>
      <c r="B24" s="113" t="str">
        <f>IF('2. Identificación del Riesgo'!B24:B26="","",'2. Identificación del Riesgo'!B24:B26)</f>
        <v/>
      </c>
      <c r="C24" s="93" t="str">
        <f>IF('2. Identificación del Riesgo'!G24:G26="","",'2. Identificación del Riesgo'!G24:G26)</f>
        <v/>
      </c>
      <c r="D24" s="93" t="str">
        <f>IF('2. Identificación del Riesgo'!H24:H26="","",'2. Identificación del Riesgo'!H24:H26)</f>
        <v/>
      </c>
      <c r="E24" s="134" t="str">
        <f>IF('7. Mapa de Riesgos General'!AI24:AI26="","",'7. Mapa de Riesgos General'!AI24:AI26)</f>
        <v/>
      </c>
      <c r="F24" s="141"/>
      <c r="G24" s="161"/>
      <c r="H24" s="161"/>
      <c r="I24" s="162"/>
      <c r="J24" s="95"/>
      <c r="K24" s="126"/>
      <c r="L24" s="126"/>
      <c r="M24" s="159"/>
      <c r="N24" s="160"/>
      <c r="O24" s="160"/>
      <c r="P24" s="146"/>
      <c r="Q24" s="95"/>
      <c r="R24" s="126"/>
      <c r="S24" s="126"/>
      <c r="T24" s="95"/>
      <c r="U24" s="125"/>
      <c r="V24" s="125"/>
      <c r="W24" s="126"/>
      <c r="X24" s="95"/>
      <c r="Y24" s="126"/>
      <c r="Z24" s="126"/>
      <c r="AA24" s="3"/>
      <c r="AB24" s="3"/>
      <c r="AC24" s="3"/>
      <c r="AD24" s="3"/>
      <c r="AE24" s="3"/>
      <c r="AF24" s="3"/>
      <c r="AG24" s="3"/>
      <c r="AH24" s="3"/>
      <c r="AI24" s="3"/>
      <c r="AJ24" s="3"/>
      <c r="AK24" s="3"/>
      <c r="AL24" s="3"/>
      <c r="AM24" s="3"/>
      <c r="AN24" s="3"/>
      <c r="AO24" s="3"/>
    </row>
    <row r="25" spans="1:41" ht="15.75" customHeight="1">
      <c r="A25" s="91"/>
      <c r="B25" s="91"/>
      <c r="C25" s="91"/>
      <c r="D25" s="91"/>
      <c r="E25" s="72"/>
      <c r="F25" s="130"/>
      <c r="G25" s="130"/>
      <c r="H25" s="130"/>
      <c r="I25" s="73"/>
      <c r="J25" s="91"/>
      <c r="K25" s="91"/>
      <c r="L25" s="91"/>
      <c r="M25" s="91"/>
      <c r="N25" s="91"/>
      <c r="O25" s="91"/>
      <c r="P25" s="91"/>
      <c r="Q25" s="91"/>
      <c r="R25" s="91"/>
      <c r="S25" s="91"/>
      <c r="T25" s="91"/>
      <c r="U25" s="91"/>
      <c r="V25" s="91"/>
      <c r="W25" s="91"/>
      <c r="X25" s="91"/>
      <c r="Y25" s="91"/>
      <c r="Z25" s="91"/>
      <c r="AA25" s="3"/>
      <c r="AB25" s="3"/>
      <c r="AC25" s="3"/>
      <c r="AD25" s="3"/>
      <c r="AE25" s="3"/>
      <c r="AF25" s="3"/>
      <c r="AG25" s="3"/>
      <c r="AH25" s="3"/>
      <c r="AI25" s="3"/>
      <c r="AJ25" s="3"/>
      <c r="AK25" s="3"/>
      <c r="AL25" s="3"/>
      <c r="AM25" s="3"/>
      <c r="AN25" s="3"/>
      <c r="AO25" s="3"/>
    </row>
    <row r="26" spans="1:41" ht="15.75" customHeight="1">
      <c r="A26" s="92"/>
      <c r="B26" s="92"/>
      <c r="C26" s="92"/>
      <c r="D26" s="92"/>
      <c r="E26" s="128"/>
      <c r="F26" s="130"/>
      <c r="G26" s="130"/>
      <c r="H26" s="130"/>
      <c r="I26" s="116"/>
      <c r="J26" s="92"/>
      <c r="K26" s="92"/>
      <c r="L26" s="92"/>
      <c r="M26" s="92"/>
      <c r="N26" s="92"/>
      <c r="O26" s="92"/>
      <c r="P26" s="92"/>
      <c r="Q26" s="92"/>
      <c r="R26" s="92"/>
      <c r="S26" s="92"/>
      <c r="T26" s="92"/>
      <c r="U26" s="92"/>
      <c r="V26" s="92"/>
      <c r="W26" s="92"/>
      <c r="X26" s="92"/>
      <c r="Y26" s="92"/>
      <c r="Z26" s="92"/>
      <c r="AA26" s="3"/>
      <c r="AB26" s="3"/>
      <c r="AC26" s="3"/>
      <c r="AD26" s="3"/>
      <c r="AE26" s="3"/>
      <c r="AF26" s="3"/>
      <c r="AG26" s="3"/>
      <c r="AH26" s="3"/>
      <c r="AI26" s="3"/>
      <c r="AJ26" s="3"/>
      <c r="AK26" s="3"/>
      <c r="AL26" s="3"/>
      <c r="AM26" s="3"/>
      <c r="AN26" s="3"/>
      <c r="AO26" s="3"/>
    </row>
    <row r="27" spans="1:41" ht="15.75" customHeight="1">
      <c r="A27" s="98">
        <v>4</v>
      </c>
      <c r="B27" s="113" t="str">
        <f>IF('2. Identificación del Riesgo'!B27:B29="","",'2. Identificación del Riesgo'!B27:B29)</f>
        <v/>
      </c>
      <c r="C27" s="93" t="str">
        <f>IF('2. Identificación del Riesgo'!G27:G29="","",'2. Identificación del Riesgo'!G27:G29)</f>
        <v/>
      </c>
      <c r="D27" s="93" t="str">
        <f>IF('2. Identificación del Riesgo'!H27:H29="","",'2. Identificación del Riesgo'!H27:H29)</f>
        <v/>
      </c>
      <c r="E27" s="158" t="str">
        <f>IF('7. Mapa de Riesgos General'!AI27:AI29="","",'7. Mapa de Riesgos General'!AI27:AI29)</f>
        <v/>
      </c>
      <c r="F27" s="159"/>
      <c r="G27" s="160"/>
      <c r="H27" s="160"/>
      <c r="I27" s="126"/>
      <c r="J27" s="95"/>
      <c r="K27" s="126"/>
      <c r="L27" s="126"/>
      <c r="M27" s="95"/>
      <c r="N27" s="125"/>
      <c r="O27" s="125"/>
      <c r="P27" s="126"/>
      <c r="Q27" s="95"/>
      <c r="R27" s="126"/>
      <c r="S27" s="126"/>
      <c r="T27" s="95"/>
      <c r="U27" s="125"/>
      <c r="V27" s="126"/>
      <c r="W27" s="126"/>
      <c r="X27" s="95"/>
      <c r="Y27" s="126"/>
      <c r="Z27" s="126"/>
      <c r="AA27" s="3"/>
      <c r="AB27" s="3"/>
      <c r="AC27" s="3"/>
      <c r="AD27" s="3"/>
      <c r="AE27" s="3"/>
      <c r="AF27" s="3"/>
      <c r="AG27" s="3"/>
      <c r="AH27" s="3"/>
      <c r="AI27" s="3"/>
      <c r="AJ27" s="3"/>
      <c r="AK27" s="3"/>
      <c r="AL27" s="3"/>
      <c r="AM27" s="3"/>
      <c r="AN27" s="3"/>
      <c r="AO27" s="3"/>
    </row>
    <row r="28" spans="1:41" ht="15.7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c r="AL28" s="3"/>
      <c r="AM28" s="3"/>
      <c r="AN28" s="3"/>
      <c r="AO28" s="3"/>
    </row>
    <row r="29" spans="1:41" ht="15.7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3"/>
      <c r="AB29" s="3"/>
      <c r="AC29" s="3"/>
      <c r="AD29" s="3"/>
      <c r="AE29" s="3"/>
      <c r="AF29" s="3"/>
      <c r="AG29" s="3"/>
      <c r="AH29" s="3"/>
      <c r="AI29" s="3"/>
      <c r="AJ29" s="3"/>
      <c r="AK29" s="3"/>
      <c r="AL29" s="3"/>
      <c r="AM29" s="3"/>
      <c r="AN29" s="3"/>
      <c r="AO29" s="3"/>
    </row>
    <row r="30" spans="1:41" ht="15.75" customHeight="1">
      <c r="A30" s="98">
        <v>5</v>
      </c>
      <c r="B30" s="113" t="str">
        <f>IF('2. Identificación del Riesgo'!B30:B32="","",'2. Identificación del Riesgo'!B30:B32)</f>
        <v/>
      </c>
      <c r="C30" s="93" t="str">
        <f>IF('2. Identificación del Riesgo'!G30:G32="","",'2. Identificación del Riesgo'!G30:G32)</f>
        <v/>
      </c>
      <c r="D30" s="93" t="str">
        <f>IF('2. Identificación del Riesgo'!H30:H32="","",'2. Identificación del Riesgo'!H30:H32)</f>
        <v/>
      </c>
      <c r="E30" s="158" t="str">
        <f>IF('7. Mapa de Riesgos General'!AI30:AI32="","",'7. Mapa de Riesgos General'!AI30:AI32)</f>
        <v/>
      </c>
      <c r="F30" s="95"/>
      <c r="G30" s="125"/>
      <c r="H30" s="125"/>
      <c r="I30" s="126"/>
      <c r="J30" s="95"/>
      <c r="K30" s="126"/>
      <c r="L30" s="126"/>
      <c r="M30" s="95"/>
      <c r="N30" s="125"/>
      <c r="O30" s="125"/>
      <c r="P30" s="126"/>
      <c r="Q30" s="95"/>
      <c r="R30" s="126"/>
      <c r="S30" s="126"/>
      <c r="T30" s="95"/>
      <c r="U30" s="125"/>
      <c r="V30" s="126"/>
      <c r="W30" s="126"/>
      <c r="X30" s="95"/>
      <c r="Y30" s="126"/>
      <c r="Z30" s="126"/>
      <c r="AA30" s="3"/>
      <c r="AB30" s="3"/>
      <c r="AC30" s="3"/>
      <c r="AD30" s="3"/>
      <c r="AE30" s="3"/>
      <c r="AF30" s="3"/>
      <c r="AG30" s="3"/>
      <c r="AH30" s="3"/>
      <c r="AI30" s="3"/>
      <c r="AJ30" s="3"/>
      <c r="AK30" s="3"/>
      <c r="AL30" s="3"/>
      <c r="AM30" s="3"/>
      <c r="AN30" s="3"/>
      <c r="AO30" s="3"/>
    </row>
    <row r="31" spans="1:41" ht="15.7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
      <c r="AB31" s="3"/>
      <c r="AC31" s="3"/>
      <c r="AD31" s="3"/>
      <c r="AE31" s="3"/>
      <c r="AF31" s="3"/>
      <c r="AG31" s="3"/>
      <c r="AH31" s="3"/>
      <c r="AI31" s="3"/>
      <c r="AJ31" s="3"/>
      <c r="AK31" s="3"/>
      <c r="AL31" s="3"/>
      <c r="AM31" s="3"/>
      <c r="AN31" s="3"/>
      <c r="AO31" s="3"/>
    </row>
    <row r="32" spans="1:41" ht="15.7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3"/>
      <c r="AB32" s="3"/>
      <c r="AC32" s="3"/>
      <c r="AD32" s="3"/>
      <c r="AE32" s="3"/>
      <c r="AF32" s="3"/>
      <c r="AG32" s="3"/>
      <c r="AH32" s="3"/>
      <c r="AI32" s="3"/>
      <c r="AJ32" s="3"/>
      <c r="AK32" s="3"/>
      <c r="AL32" s="3"/>
      <c r="AM32" s="3"/>
      <c r="AN32" s="3"/>
      <c r="AO32" s="3"/>
    </row>
    <row r="33" spans="1:41" ht="15.75" customHeight="1">
      <c r="A33" s="98">
        <v>6</v>
      </c>
      <c r="B33" s="113" t="str">
        <f>IF('2. Identificación del Riesgo'!B33:B35="","",'2. Identificación del Riesgo'!B33:B35)</f>
        <v/>
      </c>
      <c r="C33" s="93" t="str">
        <f>IF('2. Identificación del Riesgo'!G33:G35="","",'2. Identificación del Riesgo'!G33:G35)</f>
        <v/>
      </c>
      <c r="D33" s="93" t="str">
        <f>IF('2. Identificación del Riesgo'!H33:H35="","",'2. Identificación del Riesgo'!H33:H35)</f>
        <v/>
      </c>
      <c r="E33" s="158" t="str">
        <f>IF('7. Mapa de Riesgos General'!AI33:AI35="","",'7. Mapa de Riesgos General'!AI33:AI35)</f>
        <v/>
      </c>
      <c r="F33" s="95"/>
      <c r="G33" s="125"/>
      <c r="H33" s="125"/>
      <c r="I33" s="126"/>
      <c r="J33" s="95"/>
      <c r="K33" s="126"/>
      <c r="L33" s="126"/>
      <c r="M33" s="95"/>
      <c r="N33" s="125"/>
      <c r="O33" s="125"/>
      <c r="P33" s="126"/>
      <c r="Q33" s="95"/>
      <c r="R33" s="126"/>
      <c r="S33" s="126"/>
      <c r="T33" s="95"/>
      <c r="U33" s="125"/>
      <c r="V33" s="125"/>
      <c r="W33" s="126"/>
      <c r="X33" s="95"/>
      <c r="Y33" s="126"/>
      <c r="Z33" s="126"/>
      <c r="AA33" s="3"/>
      <c r="AB33" s="3"/>
      <c r="AC33" s="3"/>
      <c r="AD33" s="3"/>
      <c r="AE33" s="3"/>
      <c r="AF33" s="3"/>
      <c r="AG33" s="3"/>
      <c r="AH33" s="3"/>
      <c r="AI33" s="3"/>
      <c r="AJ33" s="3"/>
      <c r="AK33" s="3"/>
      <c r="AL33" s="3"/>
      <c r="AM33" s="3"/>
      <c r="AN33" s="3"/>
      <c r="AO33" s="3"/>
    </row>
    <row r="34" spans="1:41" ht="15.7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c r="AL34" s="3"/>
      <c r="AM34" s="3"/>
      <c r="AN34" s="3"/>
      <c r="AO34" s="3"/>
    </row>
    <row r="35" spans="1:41" ht="15.7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3"/>
      <c r="AB35" s="3"/>
      <c r="AC35" s="3"/>
      <c r="AD35" s="3"/>
      <c r="AE35" s="3"/>
      <c r="AF35" s="3"/>
      <c r="AG35" s="3"/>
      <c r="AH35" s="3"/>
      <c r="AI35" s="3"/>
      <c r="AJ35" s="3"/>
      <c r="AK35" s="3"/>
      <c r="AL35" s="3"/>
      <c r="AM35" s="3"/>
      <c r="AN35" s="3"/>
      <c r="AO35" s="3"/>
    </row>
    <row r="36" spans="1:41" ht="15.75" customHeight="1">
      <c r="A36" s="98">
        <v>7</v>
      </c>
      <c r="B36" s="113" t="str">
        <f>IF('2. Identificación del Riesgo'!B36:B38="","",'2. Identificación del Riesgo'!B36:B38)</f>
        <v/>
      </c>
      <c r="C36" s="93" t="str">
        <f>IF('2. Identificación del Riesgo'!G36:G38="","",'2. Identificación del Riesgo'!G36:G38)</f>
        <v/>
      </c>
      <c r="D36" s="93" t="str">
        <f>IF('2. Identificación del Riesgo'!H36:H38="","",'2. Identificación del Riesgo'!H36:H38)</f>
        <v/>
      </c>
      <c r="E36" s="158" t="str">
        <f>IF('7. Mapa de Riesgos General'!AI36:AI38="","",'7. Mapa de Riesgos General'!AI36:AI38)</f>
        <v/>
      </c>
      <c r="F36" s="95"/>
      <c r="G36" s="125"/>
      <c r="H36" s="125"/>
      <c r="I36" s="126"/>
      <c r="J36" s="95"/>
      <c r="K36" s="126"/>
      <c r="L36" s="126"/>
      <c r="M36" s="95"/>
      <c r="N36" s="125"/>
      <c r="O36" s="125"/>
      <c r="P36" s="126"/>
      <c r="Q36" s="95"/>
      <c r="R36" s="126"/>
      <c r="S36" s="126"/>
      <c r="T36" s="95"/>
      <c r="U36" s="125"/>
      <c r="V36" s="125"/>
      <c r="W36" s="126"/>
      <c r="X36" s="95"/>
      <c r="Y36" s="126"/>
      <c r="Z36" s="126"/>
      <c r="AA36" s="3"/>
      <c r="AB36" s="3"/>
      <c r="AC36" s="3"/>
      <c r="AD36" s="3"/>
      <c r="AE36" s="3"/>
      <c r="AF36" s="3"/>
      <c r="AG36" s="3"/>
      <c r="AH36" s="3"/>
      <c r="AI36" s="3"/>
      <c r="AJ36" s="3"/>
      <c r="AK36" s="3"/>
      <c r="AL36" s="3"/>
      <c r="AM36" s="3"/>
      <c r="AN36" s="3"/>
      <c r="AO36" s="3"/>
    </row>
    <row r="37" spans="1:41" ht="15.7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3"/>
      <c r="AB37" s="3"/>
      <c r="AC37" s="3"/>
      <c r="AD37" s="3"/>
      <c r="AE37" s="3"/>
      <c r="AF37" s="3"/>
      <c r="AG37" s="3"/>
      <c r="AH37" s="3"/>
      <c r="AI37" s="3"/>
      <c r="AJ37" s="3"/>
      <c r="AK37" s="3"/>
      <c r="AL37" s="3"/>
      <c r="AM37" s="3"/>
      <c r="AN37" s="3"/>
      <c r="AO37" s="3"/>
    </row>
    <row r="38" spans="1:41" ht="15.7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3"/>
      <c r="AB38" s="3"/>
      <c r="AC38" s="3"/>
      <c r="AD38" s="3"/>
      <c r="AE38" s="3"/>
      <c r="AF38" s="3"/>
      <c r="AG38" s="3"/>
      <c r="AH38" s="3"/>
      <c r="AI38" s="3"/>
      <c r="AJ38" s="3"/>
      <c r="AK38" s="3"/>
      <c r="AL38" s="3"/>
      <c r="AM38" s="3"/>
      <c r="AN38" s="3"/>
      <c r="AO38" s="3"/>
    </row>
    <row r="39" spans="1:41" ht="15.75" customHeight="1">
      <c r="A39" s="98">
        <v>8</v>
      </c>
      <c r="B39" s="113" t="str">
        <f>IF('2. Identificación del Riesgo'!B39:B41="","",'2. Identificación del Riesgo'!B39:B41)</f>
        <v/>
      </c>
      <c r="C39" s="93" t="str">
        <f>IF('2. Identificación del Riesgo'!G39:G41="","",'2. Identificación del Riesgo'!G39:G41)</f>
        <v/>
      </c>
      <c r="D39" s="93" t="str">
        <f>IF('2. Identificación del Riesgo'!H39:H41="","",'2. Identificación del Riesgo'!H39:H41)</f>
        <v/>
      </c>
      <c r="E39" s="158" t="str">
        <f>IF('7. Mapa de Riesgos General'!AI39:AI41="","",'7. Mapa de Riesgos General'!AI39:AI41)</f>
        <v/>
      </c>
      <c r="F39" s="95"/>
      <c r="G39" s="125"/>
      <c r="H39" s="125"/>
      <c r="I39" s="126"/>
      <c r="J39" s="95"/>
      <c r="K39" s="126"/>
      <c r="L39" s="126"/>
      <c r="M39" s="95"/>
      <c r="N39" s="125"/>
      <c r="O39" s="125"/>
      <c r="P39" s="126"/>
      <c r="Q39" s="95"/>
      <c r="R39" s="126"/>
      <c r="S39" s="126"/>
      <c r="T39" s="95"/>
      <c r="U39" s="125"/>
      <c r="V39" s="125"/>
      <c r="W39" s="126"/>
      <c r="X39" s="95"/>
      <c r="Y39" s="126"/>
      <c r="Z39" s="126"/>
      <c r="AA39" s="3"/>
      <c r="AB39" s="3"/>
      <c r="AC39" s="3"/>
      <c r="AD39" s="3"/>
      <c r="AE39" s="3"/>
      <c r="AF39" s="3"/>
      <c r="AG39" s="3"/>
      <c r="AH39" s="3"/>
      <c r="AI39" s="3"/>
      <c r="AJ39" s="3"/>
      <c r="AK39" s="3"/>
      <c r="AL39" s="3"/>
      <c r="AM39" s="3"/>
      <c r="AN39" s="3"/>
      <c r="AO39" s="3"/>
    </row>
    <row r="40" spans="1:41" ht="15.7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3"/>
      <c r="AB40" s="3"/>
      <c r="AC40" s="3"/>
      <c r="AD40" s="3"/>
      <c r="AE40" s="3"/>
      <c r="AF40" s="3"/>
      <c r="AG40" s="3"/>
      <c r="AH40" s="3"/>
      <c r="AI40" s="3"/>
      <c r="AJ40" s="3"/>
      <c r="AK40" s="3"/>
      <c r="AL40" s="3"/>
      <c r="AM40" s="3"/>
      <c r="AN40" s="3"/>
      <c r="AO40" s="3"/>
    </row>
    <row r="41" spans="1:41" ht="15.7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3"/>
      <c r="AB41" s="3"/>
      <c r="AC41" s="3"/>
      <c r="AD41" s="3"/>
      <c r="AE41" s="3"/>
      <c r="AF41" s="3"/>
      <c r="AG41" s="3"/>
      <c r="AH41" s="3"/>
      <c r="AI41" s="3"/>
      <c r="AJ41" s="3"/>
      <c r="AK41" s="3"/>
      <c r="AL41" s="3"/>
      <c r="AM41" s="3"/>
      <c r="AN41" s="3"/>
      <c r="AO41" s="3"/>
    </row>
    <row r="42" spans="1:41" ht="15.75" customHeight="1">
      <c r="A42" s="98">
        <v>9</v>
      </c>
      <c r="B42" s="113" t="str">
        <f>IF('2. Identificación del Riesgo'!B42:B44="","",'2. Identificación del Riesgo'!B42:B44)</f>
        <v/>
      </c>
      <c r="C42" s="93" t="str">
        <f>IF('2. Identificación del Riesgo'!G42:G44="","",'2. Identificación del Riesgo'!G42:G44)</f>
        <v/>
      </c>
      <c r="D42" s="93" t="str">
        <f>IF('2. Identificación del Riesgo'!H42:H44="","",'2. Identificación del Riesgo'!H42:H44)</f>
        <v/>
      </c>
      <c r="E42" s="158" t="str">
        <f>IF('7. Mapa de Riesgos General'!AI42:AI44="","",'7. Mapa de Riesgos General'!AI42:AI44)</f>
        <v/>
      </c>
      <c r="F42" s="95"/>
      <c r="G42" s="125"/>
      <c r="H42" s="125"/>
      <c r="I42" s="126"/>
      <c r="J42" s="95"/>
      <c r="K42" s="126"/>
      <c r="L42" s="126"/>
      <c r="M42" s="95"/>
      <c r="N42" s="125"/>
      <c r="O42" s="125"/>
      <c r="P42" s="126"/>
      <c r="Q42" s="95"/>
      <c r="R42" s="126"/>
      <c r="S42" s="126"/>
      <c r="T42" s="95"/>
      <c r="U42" s="125"/>
      <c r="V42" s="125"/>
      <c r="W42" s="126"/>
      <c r="X42" s="95"/>
      <c r="Y42" s="126"/>
      <c r="Z42" s="126"/>
      <c r="AA42" s="3"/>
      <c r="AB42" s="3"/>
      <c r="AC42" s="3"/>
      <c r="AD42" s="3"/>
      <c r="AE42" s="3"/>
      <c r="AF42" s="3"/>
      <c r="AG42" s="3"/>
      <c r="AH42" s="3"/>
      <c r="AI42" s="3"/>
      <c r="AJ42" s="3"/>
      <c r="AK42" s="3"/>
      <c r="AL42" s="3"/>
      <c r="AM42" s="3"/>
      <c r="AN42" s="3"/>
      <c r="AO42" s="3"/>
    </row>
    <row r="43" spans="1:41" ht="15.7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3"/>
      <c r="AB43" s="3"/>
      <c r="AC43" s="3"/>
      <c r="AD43" s="3"/>
      <c r="AE43" s="3"/>
      <c r="AF43" s="3"/>
      <c r="AG43" s="3"/>
      <c r="AH43" s="3"/>
      <c r="AI43" s="3"/>
      <c r="AJ43" s="3"/>
      <c r="AK43" s="3"/>
      <c r="AL43" s="3"/>
      <c r="AM43" s="3"/>
      <c r="AN43" s="3"/>
      <c r="AO43" s="3"/>
    </row>
    <row r="44" spans="1:41" ht="15.7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3"/>
      <c r="AB44" s="3"/>
      <c r="AC44" s="3"/>
      <c r="AD44" s="3"/>
      <c r="AE44" s="3"/>
      <c r="AF44" s="3"/>
      <c r="AG44" s="3"/>
      <c r="AH44" s="3"/>
      <c r="AI44" s="3"/>
      <c r="AJ44" s="3"/>
      <c r="AK44" s="3"/>
      <c r="AL44" s="3"/>
      <c r="AM44" s="3"/>
      <c r="AN44" s="3"/>
      <c r="AO44" s="3"/>
    </row>
    <row r="45" spans="1:41" ht="16.5" customHeight="1">
      <c r="A45" s="98"/>
      <c r="B45" s="113" t="str">
        <f>IF('2. Identificación del Riesgo'!B45:B47="","",'2. Identificación del Riesgo'!B45:B47)</f>
        <v/>
      </c>
      <c r="C45" s="93" t="str">
        <f>IF('2. Identificación del Riesgo'!G45:G47="","",'2. Identificación del Riesgo'!G45:G47)</f>
        <v/>
      </c>
      <c r="D45" s="93" t="str">
        <f>IF('2. Identificación del Riesgo'!H45:H47="","",'2. Identificación del Riesgo'!H45:H47)</f>
        <v/>
      </c>
      <c r="E45" s="158" t="str">
        <f>IF('7. Mapa de Riesgos General'!AI45:AI47="","",'7. Mapa de Riesgos General'!AI45:AI47)</f>
        <v/>
      </c>
      <c r="F45" s="95"/>
      <c r="G45" s="125"/>
      <c r="H45" s="125"/>
      <c r="I45" s="126"/>
      <c r="J45" s="95"/>
      <c r="K45" s="126"/>
      <c r="L45" s="126"/>
      <c r="M45" s="95"/>
      <c r="N45" s="125"/>
      <c r="O45" s="125"/>
      <c r="P45" s="126"/>
      <c r="Q45" s="95"/>
      <c r="R45" s="126"/>
      <c r="S45" s="126"/>
      <c r="T45" s="95"/>
      <c r="U45" s="125"/>
      <c r="V45" s="125"/>
      <c r="W45" s="126"/>
      <c r="X45" s="95"/>
      <c r="Y45" s="126"/>
      <c r="Z45" s="126"/>
      <c r="AA45" s="3"/>
      <c r="AB45" s="3"/>
      <c r="AC45" s="3"/>
      <c r="AD45" s="3"/>
      <c r="AE45" s="3"/>
      <c r="AF45" s="3"/>
      <c r="AG45" s="3"/>
      <c r="AH45" s="3"/>
      <c r="AI45" s="3"/>
      <c r="AJ45" s="3"/>
      <c r="AK45" s="3"/>
      <c r="AL45" s="3"/>
      <c r="AM45" s="3"/>
      <c r="AN45" s="3"/>
      <c r="AO45" s="3"/>
    </row>
    <row r="46" spans="1:41"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3"/>
      <c r="AB46" s="3"/>
      <c r="AC46" s="3"/>
      <c r="AD46" s="3"/>
      <c r="AE46" s="3"/>
      <c r="AF46" s="3"/>
      <c r="AG46" s="3"/>
      <c r="AH46" s="3"/>
      <c r="AI46" s="3"/>
      <c r="AJ46" s="3"/>
      <c r="AK46" s="3"/>
      <c r="AL46" s="3"/>
      <c r="AM46" s="3"/>
      <c r="AN46" s="3"/>
      <c r="AO46" s="3"/>
    </row>
    <row r="47" spans="1:41" ht="16.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3"/>
      <c r="AB47" s="3"/>
      <c r="AC47" s="3"/>
      <c r="AD47" s="3"/>
      <c r="AE47" s="3"/>
      <c r="AF47" s="3"/>
      <c r="AG47" s="3"/>
      <c r="AH47" s="3"/>
      <c r="AI47" s="3"/>
      <c r="AJ47" s="3"/>
      <c r="AK47" s="3"/>
      <c r="AL47" s="3"/>
      <c r="AM47" s="3"/>
      <c r="AN47" s="3"/>
      <c r="AO47" s="3"/>
    </row>
    <row r="48" spans="1:41" ht="16.5" customHeight="1">
      <c r="A48" s="98"/>
      <c r="B48" s="113" t="str">
        <f>IF('2. Identificación del Riesgo'!B48:B50="","",'2. Identificación del Riesgo'!B48:B50)</f>
        <v/>
      </c>
      <c r="C48" s="93" t="str">
        <f>IF('2. Identificación del Riesgo'!G48:G50="","",'2. Identificación del Riesgo'!G48:G50)</f>
        <v/>
      </c>
      <c r="D48" s="93" t="str">
        <f>IF('2. Identificación del Riesgo'!H48:H50="","",'2. Identificación del Riesgo'!H48:H50)</f>
        <v/>
      </c>
      <c r="E48" s="158" t="str">
        <f>IF('7. Mapa de Riesgos General'!AI48:AI50="","",'7. Mapa de Riesgos General'!AI48:AI50)</f>
        <v/>
      </c>
      <c r="F48" s="95"/>
      <c r="G48" s="125"/>
      <c r="H48" s="125"/>
      <c r="I48" s="126"/>
      <c r="J48" s="95"/>
      <c r="K48" s="126"/>
      <c r="L48" s="126"/>
      <c r="M48" s="95"/>
      <c r="N48" s="125"/>
      <c r="O48" s="125"/>
      <c r="P48" s="126"/>
      <c r="Q48" s="95"/>
      <c r="R48" s="126"/>
      <c r="S48" s="126"/>
      <c r="T48" s="95"/>
      <c r="U48" s="125"/>
      <c r="V48" s="125"/>
      <c r="W48" s="126"/>
      <c r="X48" s="95"/>
      <c r="Y48" s="126"/>
      <c r="Z48" s="126"/>
      <c r="AA48" s="3"/>
      <c r="AB48" s="3"/>
      <c r="AC48" s="3"/>
      <c r="AD48" s="3"/>
      <c r="AE48" s="3"/>
      <c r="AF48" s="3"/>
      <c r="AG48" s="3"/>
      <c r="AH48" s="3"/>
      <c r="AI48" s="3"/>
      <c r="AJ48" s="3"/>
      <c r="AK48" s="3"/>
      <c r="AL48" s="3"/>
      <c r="AM48" s="3"/>
      <c r="AN48" s="3"/>
      <c r="AO48" s="3"/>
    </row>
    <row r="49" spans="1:41"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3"/>
      <c r="AB49" s="3"/>
      <c r="AC49" s="3"/>
      <c r="AD49" s="3"/>
      <c r="AE49" s="3"/>
      <c r="AF49" s="3"/>
      <c r="AG49" s="3"/>
      <c r="AH49" s="3"/>
      <c r="AI49" s="3"/>
      <c r="AJ49" s="3"/>
      <c r="AK49" s="3"/>
      <c r="AL49" s="3"/>
      <c r="AM49" s="3"/>
      <c r="AN49" s="3"/>
      <c r="AO49" s="3"/>
    </row>
    <row r="50" spans="1:41" ht="16.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3"/>
      <c r="AB50" s="3"/>
      <c r="AC50" s="3"/>
      <c r="AD50" s="3"/>
      <c r="AE50" s="3"/>
      <c r="AF50" s="3"/>
      <c r="AG50" s="3"/>
      <c r="AH50" s="3"/>
      <c r="AI50" s="3"/>
      <c r="AJ50" s="3"/>
      <c r="AK50" s="3"/>
      <c r="AL50" s="3"/>
      <c r="AM50" s="3"/>
      <c r="AN50" s="3"/>
      <c r="AO50" s="3"/>
    </row>
    <row r="51" spans="1:41" ht="16.5" customHeight="1">
      <c r="A51" s="98"/>
      <c r="B51" s="113" t="str">
        <f>IF('2. Identificación del Riesgo'!B51:B53="","",'2. Identificación del Riesgo'!B51:B53)</f>
        <v/>
      </c>
      <c r="C51" s="93" t="str">
        <f>IF('2. Identificación del Riesgo'!G51:G53="","",'2. Identificación del Riesgo'!G51:G53)</f>
        <v/>
      </c>
      <c r="D51" s="93" t="str">
        <f>IF('2. Identificación del Riesgo'!H51:H53="","",'2. Identificación del Riesgo'!H51:H53)</f>
        <v/>
      </c>
      <c r="E51" s="158" t="str">
        <f>IF('7. Mapa de Riesgos General'!AI51:AI53="","",'7. Mapa de Riesgos General'!AI51:AI53)</f>
        <v/>
      </c>
      <c r="F51" s="95"/>
      <c r="G51" s="125"/>
      <c r="H51" s="125"/>
      <c r="I51" s="126"/>
      <c r="J51" s="95"/>
      <c r="K51" s="126"/>
      <c r="L51" s="126"/>
      <c r="M51" s="95"/>
      <c r="N51" s="125"/>
      <c r="O51" s="125"/>
      <c r="P51" s="126"/>
      <c r="Q51" s="95"/>
      <c r="R51" s="126"/>
      <c r="S51" s="126"/>
      <c r="T51" s="95"/>
      <c r="U51" s="125"/>
      <c r="V51" s="125"/>
      <c r="W51" s="126"/>
      <c r="X51" s="95"/>
      <c r="Y51" s="126"/>
      <c r="Z51" s="126"/>
      <c r="AA51" s="3"/>
      <c r="AB51" s="3"/>
      <c r="AC51" s="3"/>
      <c r="AD51" s="3"/>
      <c r="AE51" s="3"/>
      <c r="AF51" s="3"/>
      <c r="AG51" s="3"/>
      <c r="AH51" s="3"/>
      <c r="AI51" s="3"/>
      <c r="AJ51" s="3"/>
      <c r="AK51" s="3"/>
      <c r="AL51" s="3"/>
      <c r="AM51" s="3"/>
      <c r="AN51" s="3"/>
      <c r="AO51" s="3"/>
    </row>
    <row r="52" spans="1:41"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3"/>
      <c r="AB52" s="3"/>
      <c r="AC52" s="3"/>
      <c r="AD52" s="3"/>
      <c r="AE52" s="3"/>
      <c r="AF52" s="3"/>
      <c r="AG52" s="3"/>
      <c r="AH52" s="3"/>
      <c r="AI52" s="3"/>
      <c r="AJ52" s="3"/>
      <c r="AK52" s="3"/>
      <c r="AL52" s="3"/>
      <c r="AM52" s="3"/>
      <c r="AN52" s="3"/>
      <c r="AO52" s="3"/>
    </row>
    <row r="53" spans="1:41" ht="16.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3"/>
      <c r="AB53" s="3"/>
      <c r="AC53" s="3"/>
      <c r="AD53" s="3"/>
      <c r="AE53" s="3"/>
      <c r="AF53" s="3"/>
      <c r="AG53" s="3"/>
      <c r="AH53" s="3"/>
      <c r="AI53" s="3"/>
      <c r="AJ53" s="3"/>
      <c r="AK53" s="3"/>
      <c r="AL53" s="3"/>
      <c r="AM53" s="3"/>
      <c r="AN53" s="3"/>
      <c r="AO53" s="3"/>
    </row>
    <row r="54" spans="1:41" ht="16.5" customHeight="1">
      <c r="A54" s="98"/>
      <c r="B54" s="113" t="str">
        <f>IF('2. Identificación del Riesgo'!B54:B56="","",'2. Identificación del Riesgo'!B54:B56)</f>
        <v/>
      </c>
      <c r="C54" s="93" t="str">
        <f>IF('2. Identificación del Riesgo'!G54:G56="","",'2. Identificación del Riesgo'!G54:G56)</f>
        <v/>
      </c>
      <c r="D54" s="93" t="str">
        <f>IF('2. Identificación del Riesgo'!H54:H56="","",'2. Identificación del Riesgo'!H54:H56)</f>
        <v/>
      </c>
      <c r="E54" s="158" t="str">
        <f>IF('7. Mapa de Riesgos General'!AI54:AI56="","",'7. Mapa de Riesgos General'!AI54:AI56)</f>
        <v/>
      </c>
      <c r="F54" s="95"/>
      <c r="G54" s="125"/>
      <c r="H54" s="125"/>
      <c r="I54" s="126"/>
      <c r="J54" s="95"/>
      <c r="K54" s="126"/>
      <c r="L54" s="126"/>
      <c r="M54" s="95"/>
      <c r="N54" s="125"/>
      <c r="O54" s="125"/>
      <c r="P54" s="126"/>
      <c r="Q54" s="95"/>
      <c r="R54" s="126"/>
      <c r="S54" s="126"/>
      <c r="T54" s="95"/>
      <c r="U54" s="125"/>
      <c r="V54" s="125"/>
      <c r="W54" s="126"/>
      <c r="X54" s="95"/>
      <c r="Y54" s="126"/>
      <c r="Z54" s="126"/>
      <c r="AA54" s="3"/>
      <c r="AB54" s="3"/>
      <c r="AC54" s="3"/>
      <c r="AD54" s="3"/>
      <c r="AE54" s="3"/>
      <c r="AF54" s="3"/>
      <c r="AG54" s="3"/>
      <c r="AH54" s="3"/>
      <c r="AI54" s="3"/>
      <c r="AJ54" s="3"/>
      <c r="AK54" s="3"/>
      <c r="AL54" s="3"/>
      <c r="AM54" s="3"/>
      <c r="AN54" s="3"/>
      <c r="AO54" s="3"/>
    </row>
    <row r="55" spans="1:41"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3"/>
      <c r="AB55" s="3"/>
      <c r="AC55" s="3"/>
      <c r="AD55" s="3"/>
      <c r="AE55" s="3"/>
      <c r="AF55" s="3"/>
      <c r="AG55" s="3"/>
      <c r="AH55" s="3"/>
      <c r="AI55" s="3"/>
      <c r="AJ55" s="3"/>
      <c r="AK55" s="3"/>
      <c r="AL55" s="3"/>
      <c r="AM55" s="3"/>
      <c r="AN55" s="3"/>
      <c r="AO55" s="3"/>
    </row>
    <row r="56" spans="1:41" ht="16.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3"/>
      <c r="AB56" s="3"/>
      <c r="AC56" s="3"/>
      <c r="AD56" s="3"/>
      <c r="AE56" s="3"/>
      <c r="AF56" s="3"/>
      <c r="AG56" s="3"/>
      <c r="AH56" s="3"/>
      <c r="AI56" s="3"/>
      <c r="AJ56" s="3"/>
      <c r="AK56" s="3"/>
      <c r="AL56" s="3"/>
      <c r="AM56" s="3"/>
      <c r="AN56" s="3"/>
      <c r="AO56" s="3"/>
    </row>
    <row r="57" spans="1:41" ht="16.5" customHeight="1">
      <c r="A57" s="98"/>
      <c r="B57" s="113" t="str">
        <f>IF('2. Identificación del Riesgo'!B57:B59="","",'2. Identificación del Riesgo'!B57:B59)</f>
        <v/>
      </c>
      <c r="C57" s="93" t="str">
        <f>IF('2. Identificación del Riesgo'!G57:G59="","",'2. Identificación del Riesgo'!G57:G59)</f>
        <v/>
      </c>
      <c r="D57" s="93" t="str">
        <f>IF('2. Identificación del Riesgo'!H57:H59="","",'2. Identificación del Riesgo'!H57:H59)</f>
        <v/>
      </c>
      <c r="E57" s="158" t="str">
        <f>IF('7. Mapa de Riesgos General'!AI57:AI59="","",'7. Mapa de Riesgos General'!AI57:AI59)</f>
        <v/>
      </c>
      <c r="F57" s="95"/>
      <c r="G57" s="125"/>
      <c r="H57" s="125"/>
      <c r="I57" s="126"/>
      <c r="J57" s="95"/>
      <c r="K57" s="126"/>
      <c r="L57" s="126"/>
      <c r="M57" s="95"/>
      <c r="N57" s="125"/>
      <c r="O57" s="125"/>
      <c r="P57" s="126"/>
      <c r="Q57" s="95"/>
      <c r="R57" s="126"/>
      <c r="S57" s="126"/>
      <c r="T57" s="95"/>
      <c r="U57" s="125"/>
      <c r="V57" s="125"/>
      <c r="W57" s="126"/>
      <c r="X57" s="95"/>
      <c r="Y57" s="126"/>
      <c r="Z57" s="126"/>
      <c r="AA57" s="3"/>
      <c r="AB57" s="3"/>
      <c r="AC57" s="3"/>
      <c r="AD57" s="3"/>
      <c r="AE57" s="3"/>
      <c r="AF57" s="3"/>
      <c r="AG57" s="3"/>
      <c r="AH57" s="3"/>
      <c r="AI57" s="3"/>
      <c r="AJ57" s="3"/>
      <c r="AK57" s="3"/>
      <c r="AL57" s="3"/>
      <c r="AM57" s="3"/>
      <c r="AN57" s="3"/>
      <c r="AO57" s="3"/>
    </row>
    <row r="58" spans="1:41"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3"/>
      <c r="AB58" s="3"/>
      <c r="AC58" s="3"/>
      <c r="AD58" s="3"/>
      <c r="AE58" s="3"/>
      <c r="AF58" s="3"/>
      <c r="AG58" s="3"/>
      <c r="AH58" s="3"/>
      <c r="AI58" s="3"/>
      <c r="AJ58" s="3"/>
      <c r="AK58" s="3"/>
      <c r="AL58" s="3"/>
      <c r="AM58" s="3"/>
      <c r="AN58" s="3"/>
      <c r="AO58" s="3"/>
    </row>
    <row r="59" spans="1:41" ht="16.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3"/>
      <c r="AB59" s="3"/>
      <c r="AC59" s="3"/>
      <c r="AD59" s="3"/>
      <c r="AE59" s="3"/>
      <c r="AF59" s="3"/>
      <c r="AG59" s="3"/>
      <c r="AH59" s="3"/>
      <c r="AI59" s="3"/>
      <c r="AJ59" s="3"/>
      <c r="AK59" s="3"/>
      <c r="AL59" s="3"/>
      <c r="AM59" s="3"/>
      <c r="AN59" s="3"/>
      <c r="AO59" s="3"/>
    </row>
    <row r="60" spans="1:41" ht="16.5" customHeight="1">
      <c r="A60" s="98"/>
      <c r="B60" s="113" t="str">
        <f>IF('2. Identificación del Riesgo'!B60:B62="","",'2. Identificación del Riesgo'!B60:B62)</f>
        <v/>
      </c>
      <c r="C60" s="93" t="str">
        <f>IF('2. Identificación del Riesgo'!G60:G62="","",'2. Identificación del Riesgo'!G60:G62)</f>
        <v/>
      </c>
      <c r="D60" s="93" t="str">
        <f>IF('2. Identificación del Riesgo'!H60:H62="","",'2. Identificación del Riesgo'!H60:H62)</f>
        <v/>
      </c>
      <c r="E60" s="158" t="str">
        <f>IF('7. Mapa de Riesgos General'!AI60:AI62="","",'7. Mapa de Riesgos General'!AI60:AI62)</f>
        <v/>
      </c>
      <c r="F60" s="95"/>
      <c r="G60" s="125"/>
      <c r="H60" s="125"/>
      <c r="I60" s="126"/>
      <c r="J60" s="95"/>
      <c r="K60" s="126"/>
      <c r="L60" s="126"/>
      <c r="M60" s="95"/>
      <c r="N60" s="125"/>
      <c r="O60" s="125"/>
      <c r="P60" s="126"/>
      <c r="Q60" s="95"/>
      <c r="R60" s="126"/>
      <c r="S60" s="126"/>
      <c r="T60" s="95"/>
      <c r="U60" s="125"/>
      <c r="V60" s="125"/>
      <c r="W60" s="126"/>
      <c r="X60" s="95"/>
      <c r="Y60" s="126"/>
      <c r="Z60" s="126"/>
      <c r="AA60" s="3"/>
      <c r="AB60" s="3"/>
      <c r="AC60" s="3"/>
      <c r="AD60" s="3"/>
      <c r="AE60" s="3"/>
      <c r="AF60" s="3"/>
      <c r="AG60" s="3"/>
      <c r="AH60" s="3"/>
      <c r="AI60" s="3"/>
      <c r="AJ60" s="3"/>
      <c r="AK60" s="3"/>
      <c r="AL60" s="3"/>
      <c r="AM60" s="3"/>
      <c r="AN60" s="3"/>
      <c r="AO60" s="3"/>
    </row>
    <row r="61" spans="1:41"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3"/>
      <c r="AB61" s="3"/>
      <c r="AC61" s="3"/>
      <c r="AD61" s="3"/>
      <c r="AE61" s="3"/>
      <c r="AF61" s="3"/>
      <c r="AG61" s="3"/>
      <c r="AH61" s="3"/>
      <c r="AI61" s="3"/>
      <c r="AJ61" s="3"/>
      <c r="AK61" s="3"/>
      <c r="AL61" s="3"/>
      <c r="AM61" s="3"/>
      <c r="AN61" s="3"/>
      <c r="AO61" s="3"/>
    </row>
    <row r="62" spans="1:41" ht="16.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3"/>
      <c r="AB62" s="3"/>
      <c r="AC62" s="3"/>
      <c r="AD62" s="3"/>
      <c r="AE62" s="3"/>
      <c r="AF62" s="3"/>
      <c r="AG62" s="3"/>
      <c r="AH62" s="3"/>
      <c r="AI62" s="3"/>
      <c r="AJ62" s="3"/>
      <c r="AK62" s="3"/>
      <c r="AL62" s="3"/>
      <c r="AM62" s="3"/>
      <c r="AN62" s="3"/>
      <c r="AO62" s="3"/>
    </row>
    <row r="63" spans="1:41" ht="16.5" customHeight="1">
      <c r="A63" s="98"/>
      <c r="B63" s="113" t="str">
        <f>IF('2. Identificación del Riesgo'!B63:B65="","",'2. Identificación del Riesgo'!B63:B65)</f>
        <v/>
      </c>
      <c r="C63" s="93" t="str">
        <f>IF('2. Identificación del Riesgo'!G63:G65="","",'2. Identificación del Riesgo'!G63:G65)</f>
        <v/>
      </c>
      <c r="D63" s="93" t="str">
        <f>IF('2. Identificación del Riesgo'!H63:H65="","",'2. Identificación del Riesgo'!H63:H65)</f>
        <v/>
      </c>
      <c r="E63" s="158" t="str">
        <f>IF('7. Mapa de Riesgos General'!AI63:AI65="","",'7. Mapa de Riesgos General'!AI63:AI65)</f>
        <v/>
      </c>
      <c r="F63" s="95"/>
      <c r="G63" s="125"/>
      <c r="H63" s="125"/>
      <c r="I63" s="126"/>
      <c r="J63" s="95"/>
      <c r="K63" s="126"/>
      <c r="L63" s="126"/>
      <c r="M63" s="95"/>
      <c r="N63" s="125"/>
      <c r="O63" s="125"/>
      <c r="P63" s="126"/>
      <c r="Q63" s="95"/>
      <c r="R63" s="126"/>
      <c r="S63" s="126"/>
      <c r="T63" s="95"/>
      <c r="U63" s="125"/>
      <c r="V63" s="125"/>
      <c r="W63" s="126"/>
      <c r="X63" s="95"/>
      <c r="Y63" s="126"/>
      <c r="Z63" s="126"/>
      <c r="AA63" s="3"/>
      <c r="AB63" s="3"/>
      <c r="AC63" s="3"/>
      <c r="AD63" s="3"/>
      <c r="AE63" s="3"/>
      <c r="AF63" s="3"/>
      <c r="AG63" s="3"/>
      <c r="AH63" s="3"/>
      <c r="AI63" s="3"/>
      <c r="AJ63" s="3"/>
      <c r="AK63" s="3"/>
      <c r="AL63" s="3"/>
      <c r="AM63" s="3"/>
      <c r="AN63" s="3"/>
      <c r="AO63" s="3"/>
    </row>
    <row r="64" spans="1:41"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3"/>
      <c r="AB64" s="3"/>
      <c r="AC64" s="3"/>
      <c r="AD64" s="3"/>
      <c r="AE64" s="3"/>
      <c r="AF64" s="3"/>
      <c r="AG64" s="3"/>
      <c r="AH64" s="3"/>
      <c r="AI64" s="3"/>
      <c r="AJ64" s="3"/>
      <c r="AK64" s="3"/>
      <c r="AL64" s="3"/>
      <c r="AM64" s="3"/>
      <c r="AN64" s="3"/>
      <c r="AO64" s="3"/>
    </row>
    <row r="65" spans="1:41" ht="16.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3"/>
      <c r="AB65" s="3"/>
      <c r="AC65" s="3"/>
      <c r="AD65" s="3"/>
      <c r="AE65" s="3"/>
      <c r="AF65" s="3"/>
      <c r="AG65" s="3"/>
      <c r="AH65" s="3"/>
      <c r="AI65" s="3"/>
      <c r="AJ65" s="3"/>
      <c r="AK65" s="3"/>
      <c r="AL65" s="3"/>
      <c r="AM65" s="3"/>
      <c r="AN65" s="3"/>
      <c r="AO65" s="3"/>
    </row>
    <row r="66" spans="1:41" ht="16.5" customHeight="1">
      <c r="A66" s="98"/>
      <c r="B66" s="113" t="str">
        <f>IF('2. Identificación del Riesgo'!B66:B68="","",'2. Identificación del Riesgo'!B66:B68)</f>
        <v/>
      </c>
      <c r="C66" s="93" t="str">
        <f>IF('2. Identificación del Riesgo'!G66:G68="","",'2. Identificación del Riesgo'!G66:G68)</f>
        <v/>
      </c>
      <c r="D66" s="93" t="str">
        <f>IF('2. Identificación del Riesgo'!H66:H68="","",'2. Identificación del Riesgo'!H66:H68)</f>
        <v/>
      </c>
      <c r="E66" s="158" t="str">
        <f>IF('7. Mapa de Riesgos General'!AI66:AI68="","",'7. Mapa de Riesgos General'!AI66:AI68)</f>
        <v/>
      </c>
      <c r="F66" s="95"/>
      <c r="G66" s="125"/>
      <c r="H66" s="125"/>
      <c r="I66" s="126"/>
      <c r="J66" s="95"/>
      <c r="K66" s="126"/>
      <c r="L66" s="126"/>
      <c r="M66" s="95"/>
      <c r="N66" s="125"/>
      <c r="O66" s="125"/>
      <c r="P66" s="126"/>
      <c r="Q66" s="95"/>
      <c r="R66" s="126"/>
      <c r="S66" s="126"/>
      <c r="T66" s="95"/>
      <c r="U66" s="125"/>
      <c r="V66" s="125"/>
      <c r="W66" s="126"/>
      <c r="X66" s="95"/>
      <c r="Y66" s="126"/>
      <c r="Z66" s="126"/>
      <c r="AA66" s="3"/>
      <c r="AB66" s="3"/>
      <c r="AC66" s="3"/>
      <c r="AD66" s="3"/>
      <c r="AE66" s="3"/>
      <c r="AF66" s="3"/>
      <c r="AG66" s="3"/>
      <c r="AH66" s="3"/>
      <c r="AI66" s="3"/>
      <c r="AJ66" s="3"/>
      <c r="AK66" s="3"/>
      <c r="AL66" s="3"/>
      <c r="AM66" s="3"/>
      <c r="AN66" s="3"/>
      <c r="AO66" s="3"/>
    </row>
    <row r="67" spans="1:41"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c r="AL67" s="2"/>
      <c r="AM67" s="2"/>
      <c r="AN67" s="2"/>
      <c r="AO67" s="2"/>
    </row>
    <row r="68" spans="1:41" ht="16.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2"/>
      <c r="AB68" s="2"/>
      <c r="AC68" s="2"/>
      <c r="AD68" s="2"/>
      <c r="AE68" s="2"/>
      <c r="AF68" s="2"/>
      <c r="AG68" s="2"/>
      <c r="AH68" s="2"/>
      <c r="AI68" s="2"/>
      <c r="AJ68" s="2"/>
      <c r="AK68" s="2"/>
      <c r="AL68" s="2"/>
      <c r="AM68" s="2"/>
      <c r="AN68" s="2"/>
      <c r="AO68" s="2"/>
    </row>
    <row r="69" spans="1:41" ht="16.5" customHeight="1">
      <c r="A69" s="2"/>
      <c r="B69" s="37"/>
      <c r="C69" s="2"/>
      <c r="D69" s="2"/>
      <c r="E69" s="2"/>
      <c r="F69" s="38">
        <f>IFERROR(AVERAGE(F9:F68),"")</f>
        <v>0.58750000000000002</v>
      </c>
      <c r="G69" s="2"/>
      <c r="H69" s="2"/>
      <c r="I69" s="2"/>
      <c r="J69" s="38" t="str">
        <f>IFERROR(AVERAGE(J9:J68),"")</f>
        <v/>
      </c>
      <c r="K69" s="2"/>
      <c r="L69" s="2"/>
      <c r="M69" s="38" t="str">
        <f>IFERROR(AVERAGE(M9:M68),"")</f>
        <v/>
      </c>
      <c r="N69" s="2"/>
      <c r="O69" s="2"/>
      <c r="P69" s="2"/>
      <c r="Q69" s="38" t="str">
        <f>IFERROR(AVERAGE(Q9:Q68),"")</f>
        <v/>
      </c>
      <c r="R69" s="2"/>
      <c r="S69" s="2"/>
      <c r="T69" s="38" t="str">
        <f>IFERROR(AVERAGE(T9:T68),"")</f>
        <v/>
      </c>
      <c r="U69" s="2"/>
      <c r="V69" s="2"/>
      <c r="W69" s="2"/>
      <c r="X69" s="38" t="str">
        <f>IFERROR(AVERAGE(X9:X68),"")</f>
        <v/>
      </c>
      <c r="Y69" s="2"/>
      <c r="Z69" s="2"/>
      <c r="AA69" s="2"/>
      <c r="AB69" s="2"/>
      <c r="AC69" s="2"/>
      <c r="AD69" s="2"/>
      <c r="AE69" s="2"/>
      <c r="AF69" s="2"/>
      <c r="AG69" s="2"/>
      <c r="AH69" s="2"/>
      <c r="AI69" s="2"/>
      <c r="AJ69" s="2"/>
      <c r="AK69" s="2"/>
      <c r="AL69" s="2"/>
      <c r="AM69" s="2"/>
      <c r="AN69" s="2"/>
      <c r="AO69" s="2"/>
    </row>
    <row r="70" spans="1:41"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5.75" customHeight="1"/>
    <row r="271" spans="1:41" ht="15.75" customHeight="1"/>
    <row r="272" spans="1:4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1">
    <mergeCell ref="H21:H23"/>
    <mergeCell ref="I21:I23"/>
    <mergeCell ref="J21:J23"/>
    <mergeCell ref="K21:K23"/>
    <mergeCell ref="L21:L23"/>
    <mergeCell ref="M21:M23"/>
    <mergeCell ref="N21:N23"/>
    <mergeCell ref="V21:V23"/>
    <mergeCell ref="W21:W23"/>
    <mergeCell ref="U21:U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U27:U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U33:U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U39:U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U45:U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U51:U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U57:U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X66:X68"/>
    <mergeCell ref="Y66:Y68"/>
    <mergeCell ref="Q66:Q68"/>
    <mergeCell ref="R66:R68"/>
    <mergeCell ref="S66:S68"/>
    <mergeCell ref="T66:T68"/>
    <mergeCell ref="U66:U68"/>
    <mergeCell ref="V66:V68"/>
    <mergeCell ref="W66:W68"/>
    <mergeCell ref="V63:V65"/>
    <mergeCell ref="W63:W65"/>
    <mergeCell ref="U63:U65"/>
    <mergeCell ref="O60:O62"/>
    <mergeCell ref="P60:P62"/>
    <mergeCell ref="H60:H62"/>
    <mergeCell ref="I60:I62"/>
    <mergeCell ref="J60:J62"/>
    <mergeCell ref="K60:K62"/>
    <mergeCell ref="L60:L62"/>
    <mergeCell ref="M60:M62"/>
    <mergeCell ref="N60:N62"/>
    <mergeCell ref="Q63:Q65"/>
    <mergeCell ref="R63:R65"/>
    <mergeCell ref="S63:S65"/>
    <mergeCell ref="T63:T65"/>
    <mergeCell ref="H63:H65"/>
    <mergeCell ref="I63:I65"/>
    <mergeCell ref="J63:J65"/>
    <mergeCell ref="K63:K65"/>
    <mergeCell ref="L63:L65"/>
    <mergeCell ref="M63:M65"/>
    <mergeCell ref="N63:N65"/>
    <mergeCell ref="O9:O11"/>
    <mergeCell ref="P9:P11"/>
    <mergeCell ref="Q9:Q11"/>
    <mergeCell ref="R9:R11"/>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X9:X11"/>
    <mergeCell ref="Y9:Y11"/>
    <mergeCell ref="Z9:Z11"/>
    <mergeCell ref="F7:H7"/>
    <mergeCell ref="J7:L7"/>
    <mergeCell ref="A9:A11"/>
    <mergeCell ref="B9:B11"/>
    <mergeCell ref="C9:C11"/>
    <mergeCell ref="D9:D11"/>
    <mergeCell ref="E9:E11"/>
    <mergeCell ref="F9:F11"/>
    <mergeCell ref="G9:G11"/>
    <mergeCell ref="H9:H11"/>
    <mergeCell ref="I9:I11"/>
    <mergeCell ref="J9:J11"/>
    <mergeCell ref="K9:K11"/>
    <mergeCell ref="U9:U11"/>
    <mergeCell ref="V9:V11"/>
    <mergeCell ref="W9:W11"/>
    <mergeCell ref="S9:S11"/>
    <mergeCell ref="T9:T11"/>
    <mergeCell ref="L9:L11"/>
    <mergeCell ref="M9:M11"/>
    <mergeCell ref="N9:N11"/>
    <mergeCell ref="U18:U20"/>
    <mergeCell ref="V18:V20"/>
    <mergeCell ref="W18:W20"/>
    <mergeCell ref="H15:H17"/>
    <mergeCell ref="I15:I17"/>
    <mergeCell ref="J15:J17"/>
    <mergeCell ref="K15:K17"/>
    <mergeCell ref="L15:L17"/>
    <mergeCell ref="M15:M17"/>
    <mergeCell ref="N15:N17"/>
    <mergeCell ref="O18:O20"/>
    <mergeCell ref="P18:P20"/>
    <mergeCell ref="H18:H20"/>
    <mergeCell ref="I18:I20"/>
    <mergeCell ref="J18:J20"/>
    <mergeCell ref="K18:K20"/>
    <mergeCell ref="L18:L20"/>
    <mergeCell ref="M18:M20"/>
    <mergeCell ref="N18:N20"/>
    <mergeCell ref="X12:X14"/>
    <mergeCell ref="Y12:Y14"/>
    <mergeCell ref="Z12:Z14"/>
    <mergeCell ref="O12:O14"/>
    <mergeCell ref="P12:P14"/>
    <mergeCell ref="Q12:Q14"/>
    <mergeCell ref="R12:R14"/>
    <mergeCell ref="S12:S14"/>
    <mergeCell ref="T12:T14"/>
    <mergeCell ref="U12:U14"/>
    <mergeCell ref="V12:V14"/>
    <mergeCell ref="W12:W14"/>
    <mergeCell ref="A12:A14"/>
    <mergeCell ref="B12:B14"/>
    <mergeCell ref="C12:C14"/>
    <mergeCell ref="D12:D14"/>
    <mergeCell ref="E12:E14"/>
    <mergeCell ref="F12:F14"/>
    <mergeCell ref="G12:G14"/>
    <mergeCell ref="V15:V17"/>
    <mergeCell ref="W15:W17"/>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18:X20"/>
    <mergeCell ref="Y18:Y20"/>
    <mergeCell ref="Q18:Q20"/>
    <mergeCell ref="R18:R20"/>
    <mergeCell ref="S18:S20"/>
    <mergeCell ref="T18:T20"/>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6"/>
      <c r="B1" s="71"/>
      <c r="C1" s="76" t="s">
        <v>0</v>
      </c>
      <c r="D1" s="77"/>
      <c r="E1" s="77"/>
      <c r="F1" s="77"/>
      <c r="G1" s="77"/>
      <c r="H1" s="71"/>
      <c r="I1" s="110" t="s">
        <v>318</v>
      </c>
      <c r="J1" s="63"/>
      <c r="K1" s="3"/>
      <c r="L1" s="3"/>
      <c r="M1" s="3"/>
      <c r="N1" s="3"/>
      <c r="O1" s="3"/>
      <c r="P1" s="3"/>
      <c r="Q1" s="3"/>
      <c r="R1" s="3"/>
      <c r="S1" s="3"/>
      <c r="T1" s="3"/>
      <c r="U1" s="3"/>
      <c r="V1" s="3"/>
      <c r="W1" s="3"/>
      <c r="X1" s="3"/>
      <c r="Y1" s="3"/>
      <c r="Z1" s="4"/>
    </row>
    <row r="2" spans="1:26" ht="16.5" customHeight="1">
      <c r="A2" s="72"/>
      <c r="B2" s="73"/>
      <c r="C2" s="72"/>
      <c r="D2" s="78"/>
      <c r="E2" s="78"/>
      <c r="F2" s="78"/>
      <c r="G2" s="78"/>
      <c r="H2" s="73"/>
      <c r="I2" s="110" t="s">
        <v>319</v>
      </c>
      <c r="J2" s="63"/>
      <c r="K2" s="3"/>
      <c r="L2" s="3"/>
      <c r="M2" s="3"/>
      <c r="N2" s="3"/>
      <c r="O2" s="3"/>
      <c r="P2" s="3"/>
      <c r="Q2" s="3"/>
      <c r="R2" s="3"/>
      <c r="S2" s="3"/>
      <c r="T2" s="3"/>
      <c r="U2" s="3"/>
      <c r="V2" s="3"/>
      <c r="W2" s="3"/>
      <c r="X2" s="3"/>
      <c r="Y2" s="3"/>
      <c r="Z2" s="4"/>
    </row>
    <row r="3" spans="1:26" ht="16.5">
      <c r="A3" s="72"/>
      <c r="B3" s="73"/>
      <c r="C3" s="72"/>
      <c r="D3" s="78"/>
      <c r="E3" s="78"/>
      <c r="F3" s="78"/>
      <c r="G3" s="78"/>
      <c r="H3" s="73"/>
      <c r="I3" s="110" t="s">
        <v>320</v>
      </c>
      <c r="J3" s="63"/>
      <c r="K3" s="3"/>
      <c r="L3" s="3"/>
      <c r="M3" s="3"/>
      <c r="N3" s="3"/>
      <c r="O3" s="3"/>
      <c r="P3" s="3"/>
      <c r="Q3" s="3"/>
      <c r="R3" s="3"/>
      <c r="S3" s="3"/>
      <c r="T3" s="3"/>
      <c r="U3" s="3"/>
      <c r="V3" s="3"/>
      <c r="W3" s="3"/>
      <c r="X3" s="3"/>
      <c r="Y3" s="3"/>
      <c r="Z3" s="4"/>
    </row>
    <row r="4" spans="1:26" ht="16.5">
      <c r="A4" s="74"/>
      <c r="B4" s="75"/>
      <c r="C4" s="74"/>
      <c r="D4" s="79"/>
      <c r="E4" s="79"/>
      <c r="F4" s="79"/>
      <c r="G4" s="79"/>
      <c r="H4" s="75"/>
      <c r="I4" s="110" t="s">
        <v>321</v>
      </c>
      <c r="J4" s="63"/>
      <c r="K4" s="3"/>
      <c r="L4" s="3"/>
      <c r="M4" s="3"/>
      <c r="N4" s="3"/>
      <c r="O4" s="3"/>
      <c r="P4" s="3"/>
      <c r="Q4" s="3"/>
      <c r="R4" s="3"/>
      <c r="S4" s="3"/>
      <c r="T4" s="3"/>
      <c r="U4" s="3"/>
      <c r="V4" s="3"/>
      <c r="W4" s="3"/>
      <c r="X4" s="3"/>
      <c r="Y4" s="3"/>
      <c r="Z4" s="4"/>
    </row>
    <row r="5" spans="1:26" ht="16.5">
      <c r="A5" s="15"/>
      <c r="B5" s="19"/>
      <c r="C5" s="15"/>
      <c r="D5" s="3"/>
      <c r="E5" s="3"/>
      <c r="F5" s="3"/>
      <c r="G5" s="3"/>
      <c r="H5" s="3"/>
      <c r="I5" s="3"/>
      <c r="J5" s="3"/>
      <c r="K5" s="3"/>
      <c r="L5" s="3"/>
      <c r="M5" s="3"/>
      <c r="N5" s="3"/>
      <c r="O5" s="3"/>
      <c r="P5" s="3"/>
      <c r="Q5" s="3"/>
      <c r="R5" s="3"/>
      <c r="S5" s="3"/>
      <c r="T5" s="3"/>
      <c r="U5" s="3"/>
      <c r="V5" s="3"/>
      <c r="W5" s="3"/>
      <c r="X5" s="3"/>
      <c r="Y5" s="3"/>
      <c r="Z5" s="4"/>
    </row>
    <row r="6" spans="1:26" ht="15.75" customHeight="1">
      <c r="A6" s="117" t="s">
        <v>119</v>
      </c>
      <c r="B6" s="62"/>
      <c r="C6" s="62"/>
      <c r="D6" s="62"/>
      <c r="E6" s="171" t="s">
        <v>322</v>
      </c>
      <c r="F6" s="63"/>
      <c r="G6" s="171" t="s">
        <v>323</v>
      </c>
      <c r="H6" s="63"/>
      <c r="I6" s="171" t="s">
        <v>324</v>
      </c>
      <c r="J6" s="63"/>
      <c r="K6" s="3"/>
      <c r="L6" s="3"/>
      <c r="M6" s="3"/>
      <c r="N6" s="3"/>
      <c r="O6" s="3"/>
      <c r="P6" s="3"/>
      <c r="Q6" s="3"/>
      <c r="R6" s="3"/>
      <c r="S6" s="3"/>
      <c r="T6" s="3"/>
      <c r="U6" s="3"/>
      <c r="V6" s="3"/>
      <c r="W6" s="3"/>
      <c r="X6" s="3"/>
      <c r="Y6" s="3"/>
      <c r="Z6" s="4"/>
    </row>
    <row r="7" spans="1:26" ht="21" customHeight="1">
      <c r="A7" s="155" t="s">
        <v>117</v>
      </c>
      <c r="B7" s="101" t="s">
        <v>118</v>
      </c>
      <c r="C7" s="102" t="s">
        <v>126</v>
      </c>
      <c r="D7" s="156" t="s">
        <v>127</v>
      </c>
      <c r="E7" s="170" t="s">
        <v>325</v>
      </c>
      <c r="F7" s="170" t="s">
        <v>326</v>
      </c>
      <c r="G7" s="170" t="s">
        <v>325</v>
      </c>
      <c r="H7" s="170" t="s">
        <v>326</v>
      </c>
      <c r="I7" s="170" t="s">
        <v>325</v>
      </c>
      <c r="J7" s="170" t="s">
        <v>326</v>
      </c>
      <c r="K7" s="3"/>
      <c r="L7" s="3"/>
      <c r="M7" s="3"/>
      <c r="N7" s="3"/>
      <c r="O7" s="3"/>
      <c r="P7" s="3"/>
      <c r="Q7" s="3"/>
      <c r="R7" s="3"/>
      <c r="S7" s="3"/>
      <c r="T7" s="3"/>
      <c r="U7" s="3"/>
      <c r="V7" s="3"/>
      <c r="W7" s="3"/>
      <c r="X7" s="3"/>
      <c r="Y7" s="3"/>
      <c r="Z7" s="4"/>
    </row>
    <row r="8" spans="1:26" ht="12" customHeight="1">
      <c r="A8" s="92"/>
      <c r="B8" s="92"/>
      <c r="C8" s="92"/>
      <c r="D8" s="128"/>
      <c r="E8" s="92"/>
      <c r="F8" s="92"/>
      <c r="G8" s="92"/>
      <c r="H8" s="92"/>
      <c r="I8" s="92"/>
      <c r="J8" s="92"/>
      <c r="K8" s="16"/>
      <c r="L8" s="16"/>
      <c r="M8" s="16"/>
      <c r="N8" s="16"/>
      <c r="O8" s="16"/>
      <c r="P8" s="16"/>
      <c r="Q8" s="16"/>
      <c r="R8" s="16"/>
      <c r="S8" s="16"/>
      <c r="T8" s="16"/>
      <c r="U8" s="16"/>
      <c r="V8" s="16"/>
      <c r="W8" s="16"/>
      <c r="X8" s="16"/>
      <c r="Y8" s="16"/>
      <c r="Z8" s="4"/>
    </row>
    <row r="9" spans="1:26" ht="16.5" customHeight="1">
      <c r="A9" s="98">
        <v>1</v>
      </c>
      <c r="B9" s="113" t="str">
        <f>IF('8. Seguimiento Cuatrimestral'!B9:B11="","",'8. Seguimiento Cuatrimestral'!B9:B11)</f>
        <v>Reducción del Riesgo y Adaptación al Cambio Climático</v>
      </c>
      <c r="C9" s="113" t="str">
        <f>IF('8. Seguimiento Cuatrimestral'!C9:C11="","",'8. Seguimiento Cuatrimestral'!C9:C11)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113" t="str">
        <f>IF('8. Seguimiento Cuatrimestral'!D9:D11="","",'8. Seguimiento Cuatrimestral'!D9:D11)</f>
        <v>Gestión</v>
      </c>
      <c r="E9" s="150">
        <f>'8. Seguimiento Cuatrimestral'!F9:F11</f>
        <v>1</v>
      </c>
      <c r="F9" s="150">
        <f>'8. Seguimiento Cuatrimestral'!J9:J11</f>
        <v>0</v>
      </c>
      <c r="G9" s="150">
        <f>'8. Seguimiento Cuatrimestral'!M9:M11</f>
        <v>0</v>
      </c>
      <c r="H9" s="150">
        <f>'8. Seguimiento Cuatrimestral'!Q9:Q11</f>
        <v>0</v>
      </c>
      <c r="I9" s="150">
        <f>'8. Seguimiento Cuatrimestral'!T9:T11</f>
        <v>0</v>
      </c>
      <c r="J9" s="150">
        <f>'8. Seguimiento Cuatrimestral'!X9:X11</f>
        <v>0</v>
      </c>
      <c r="K9" s="17"/>
      <c r="L9" s="17"/>
      <c r="M9" s="17"/>
      <c r="N9" s="17"/>
      <c r="O9" s="17"/>
      <c r="P9" s="17"/>
      <c r="Q9" s="17"/>
      <c r="R9" s="17"/>
      <c r="S9" s="17"/>
      <c r="T9" s="17"/>
      <c r="U9" s="17"/>
      <c r="V9" s="17"/>
      <c r="W9" s="17"/>
      <c r="X9" s="17"/>
      <c r="Y9" s="17"/>
      <c r="Z9" s="4"/>
    </row>
    <row r="10" spans="1:26" ht="16.5">
      <c r="A10" s="91"/>
      <c r="B10" s="91"/>
      <c r="C10" s="91"/>
      <c r="D10" s="91"/>
      <c r="E10" s="91"/>
      <c r="F10" s="91"/>
      <c r="G10" s="91"/>
      <c r="H10" s="91"/>
      <c r="I10" s="91"/>
      <c r="J10" s="91"/>
      <c r="K10" s="3"/>
      <c r="L10" s="3"/>
      <c r="M10" s="3"/>
      <c r="N10" s="3"/>
      <c r="O10" s="3"/>
      <c r="P10" s="3"/>
      <c r="Q10" s="3"/>
      <c r="R10" s="3"/>
      <c r="S10" s="3"/>
      <c r="T10" s="3"/>
      <c r="U10" s="3"/>
      <c r="V10" s="3"/>
      <c r="W10" s="3"/>
      <c r="X10" s="3"/>
      <c r="Y10" s="3"/>
      <c r="Z10" s="4"/>
    </row>
    <row r="11" spans="1:26" ht="16.5">
      <c r="A11" s="92"/>
      <c r="B11" s="92"/>
      <c r="C11" s="92"/>
      <c r="D11" s="92"/>
      <c r="E11" s="92"/>
      <c r="F11" s="92"/>
      <c r="G11" s="92"/>
      <c r="H11" s="92"/>
      <c r="I11" s="92"/>
      <c r="J11" s="92"/>
      <c r="K11" s="3"/>
      <c r="L11" s="3"/>
      <c r="M11" s="3"/>
      <c r="N11" s="3"/>
      <c r="O11" s="3"/>
      <c r="P11" s="3"/>
      <c r="Q11" s="3"/>
      <c r="R11" s="3"/>
      <c r="S11" s="3"/>
      <c r="T11" s="3"/>
      <c r="U11" s="3"/>
      <c r="V11" s="3"/>
      <c r="W11" s="3"/>
      <c r="X11" s="3"/>
      <c r="Y11" s="3"/>
      <c r="Z11" s="4"/>
    </row>
    <row r="12" spans="1:26" ht="16.5" customHeight="1">
      <c r="A12" s="98">
        <v>2</v>
      </c>
      <c r="B12" s="113" t="str">
        <f>IF('8. Seguimiento Cuatrimestral'!B12:B14="","",'8. Seguimiento Cuatrimestral'!B12:B14)</f>
        <v>Reducción del Riesgo y Adaptación al Cambio Climático</v>
      </c>
      <c r="C12" s="113" t="str">
        <f>IF('8. Seguimiento Cuatrimestral'!C12:C14="","",'8. Seguimiento Cuatrimestral'!C12:C14)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113" t="str">
        <f>IF('8. Seguimiento Cuatrimestral'!D12:D14="","",'8. Seguimiento Cuatrimestral'!D12:D14)</f>
        <v>Gestión</v>
      </c>
      <c r="E12" s="150">
        <f>'8. Seguimiento Cuatrimestral'!F12:F14</f>
        <v>0.17499999999999999</v>
      </c>
      <c r="F12" s="150">
        <f>'8. Seguimiento Cuatrimestral'!J12:J14</f>
        <v>0</v>
      </c>
      <c r="G12" s="150">
        <f>'8. Seguimiento Cuatrimestral'!M12:M14</f>
        <v>0</v>
      </c>
      <c r="H12" s="150">
        <f>'8. Seguimiento Cuatrimestral'!Q12:Q14</f>
        <v>0</v>
      </c>
      <c r="I12" s="150">
        <f>'8. Seguimiento Cuatrimestral'!T12:T14</f>
        <v>0</v>
      </c>
      <c r="J12" s="150">
        <f>'8. Seguimiento Cuatrimestral'!X12:X14</f>
        <v>0</v>
      </c>
      <c r="K12" s="3"/>
      <c r="L12" s="3"/>
      <c r="M12" s="3"/>
      <c r="N12" s="3"/>
      <c r="O12" s="3"/>
      <c r="P12" s="3"/>
      <c r="Q12" s="3"/>
      <c r="R12" s="3"/>
      <c r="S12" s="3"/>
      <c r="T12" s="3"/>
      <c r="U12" s="3"/>
      <c r="V12" s="3"/>
      <c r="W12" s="3"/>
      <c r="X12" s="3"/>
      <c r="Y12" s="3"/>
      <c r="Z12" s="4"/>
    </row>
    <row r="13" spans="1:26" ht="16.5">
      <c r="A13" s="91"/>
      <c r="B13" s="91"/>
      <c r="C13" s="91"/>
      <c r="D13" s="91"/>
      <c r="E13" s="91"/>
      <c r="F13" s="91"/>
      <c r="G13" s="91"/>
      <c r="H13" s="91"/>
      <c r="I13" s="91"/>
      <c r="J13" s="91"/>
      <c r="K13" s="3"/>
      <c r="L13" s="3"/>
      <c r="M13" s="3"/>
      <c r="N13" s="3"/>
      <c r="O13" s="3"/>
      <c r="P13" s="3"/>
      <c r="Q13" s="3"/>
      <c r="R13" s="3"/>
      <c r="S13" s="3"/>
      <c r="T13" s="3"/>
      <c r="U13" s="3"/>
      <c r="V13" s="3"/>
      <c r="W13" s="3"/>
      <c r="X13" s="3"/>
      <c r="Y13" s="3"/>
      <c r="Z13" s="4"/>
    </row>
    <row r="14" spans="1:26" ht="16.5">
      <c r="A14" s="92"/>
      <c r="B14" s="92"/>
      <c r="C14" s="92"/>
      <c r="D14" s="92"/>
      <c r="E14" s="92"/>
      <c r="F14" s="92"/>
      <c r="G14" s="92"/>
      <c r="H14" s="92"/>
      <c r="I14" s="92"/>
      <c r="J14" s="92"/>
      <c r="K14" s="3"/>
      <c r="L14" s="3"/>
      <c r="M14" s="3"/>
      <c r="N14" s="3"/>
      <c r="O14" s="3"/>
      <c r="P14" s="3"/>
      <c r="Q14" s="3"/>
      <c r="R14" s="3"/>
      <c r="S14" s="3"/>
      <c r="T14" s="3"/>
      <c r="U14" s="3"/>
      <c r="V14" s="3"/>
      <c r="W14" s="3"/>
      <c r="X14" s="3"/>
      <c r="Y14" s="3"/>
      <c r="Z14" s="4"/>
    </row>
    <row r="15" spans="1:26" ht="16.5" customHeight="1">
      <c r="A15" s="98">
        <v>3</v>
      </c>
      <c r="B15" s="113" t="str">
        <f>IF('8. Seguimiento Cuatrimestral'!B15:B17="","",'8. Seguimiento Cuatrimestral'!B15:B17)</f>
        <v/>
      </c>
      <c r="C15" s="113" t="str">
        <f>IF('8. Seguimiento Cuatrimestral'!C15:C17="","",'8. Seguimiento Cuatrimestral'!C15:C17)</f>
        <v/>
      </c>
      <c r="D15" s="113" t="str">
        <f>IF('8. Seguimiento Cuatrimestral'!D15:D17="","",'8. Seguimiento Cuatrimestral'!D15:D17)</f>
        <v/>
      </c>
      <c r="E15" s="150">
        <f>'8. Seguimiento Cuatrimestral'!F15:F17</f>
        <v>0</v>
      </c>
      <c r="F15" s="150">
        <f>'8. Seguimiento Cuatrimestral'!J15:J17</f>
        <v>0</v>
      </c>
      <c r="G15" s="150">
        <f>'8. Seguimiento Cuatrimestral'!M15:M17</f>
        <v>0</v>
      </c>
      <c r="H15" s="150">
        <f>'8. Seguimiento Cuatrimestral'!Q15:Q17</f>
        <v>0</v>
      </c>
      <c r="I15" s="150">
        <f>'8. Seguimiento Cuatrimestral'!T15:T17</f>
        <v>0</v>
      </c>
      <c r="J15" s="150">
        <f>'8. Seguimiento Cuatrimestral'!X15:X17</f>
        <v>0</v>
      </c>
      <c r="K15" s="3"/>
      <c r="L15" s="3"/>
      <c r="M15" s="3"/>
      <c r="N15" s="3"/>
      <c r="O15" s="3"/>
      <c r="P15" s="3"/>
      <c r="Q15" s="3"/>
      <c r="R15" s="3"/>
      <c r="S15" s="3"/>
      <c r="T15" s="3"/>
      <c r="U15" s="3"/>
      <c r="V15" s="3"/>
      <c r="W15" s="3"/>
      <c r="X15" s="3"/>
      <c r="Y15" s="3"/>
      <c r="Z15" s="4"/>
    </row>
    <row r="16" spans="1:26" ht="16.5">
      <c r="A16" s="91"/>
      <c r="B16" s="91"/>
      <c r="C16" s="91"/>
      <c r="D16" s="91"/>
      <c r="E16" s="91"/>
      <c r="F16" s="91"/>
      <c r="G16" s="91"/>
      <c r="H16" s="91"/>
      <c r="I16" s="91"/>
      <c r="J16" s="91"/>
      <c r="K16" s="3"/>
      <c r="L16" s="3"/>
      <c r="M16" s="3"/>
      <c r="N16" s="3"/>
      <c r="O16" s="3"/>
      <c r="P16" s="3"/>
      <c r="Q16" s="3"/>
      <c r="R16" s="3"/>
      <c r="S16" s="3"/>
      <c r="T16" s="3"/>
      <c r="U16" s="3"/>
      <c r="V16" s="3"/>
      <c r="W16" s="3"/>
      <c r="X16" s="3"/>
      <c r="Y16" s="3"/>
      <c r="Z16" s="4"/>
    </row>
    <row r="17" spans="1:26" ht="16.5">
      <c r="A17" s="92"/>
      <c r="B17" s="92"/>
      <c r="C17" s="92"/>
      <c r="D17" s="92"/>
      <c r="E17" s="92"/>
      <c r="F17" s="92"/>
      <c r="G17" s="92"/>
      <c r="H17" s="92"/>
      <c r="I17" s="92"/>
      <c r="J17" s="92"/>
      <c r="K17" s="3"/>
      <c r="L17" s="3"/>
      <c r="M17" s="3"/>
      <c r="N17" s="3"/>
      <c r="O17" s="3"/>
      <c r="P17" s="3"/>
      <c r="Q17" s="3"/>
      <c r="R17" s="3"/>
      <c r="S17" s="3"/>
      <c r="T17" s="3"/>
      <c r="U17" s="3"/>
      <c r="V17" s="3"/>
      <c r="W17" s="3"/>
      <c r="X17" s="3"/>
      <c r="Y17" s="3"/>
      <c r="Z17" s="4"/>
    </row>
    <row r="18" spans="1:26" ht="16.5" customHeight="1">
      <c r="A18" s="98">
        <v>4</v>
      </c>
      <c r="B18" s="113" t="str">
        <f>IF('8. Seguimiento Cuatrimestral'!B18:B20="","",'8. Seguimiento Cuatrimestral'!B18:B20)</f>
        <v/>
      </c>
      <c r="C18" s="113" t="str">
        <f>IF('8. Seguimiento Cuatrimestral'!C18:C20="","",'8. Seguimiento Cuatrimestral'!C18:C20)</f>
        <v/>
      </c>
      <c r="D18" s="113" t="str">
        <f>IF('8. Seguimiento Cuatrimestral'!D18:D20="","",'8. Seguimiento Cuatrimestral'!D18:D20)</f>
        <v/>
      </c>
      <c r="E18" s="150">
        <f>'8. Seguimiento Cuatrimestral'!F18:F20</f>
        <v>0</v>
      </c>
      <c r="F18" s="150">
        <f>'8. Seguimiento Cuatrimestral'!J18:J20</f>
        <v>0</v>
      </c>
      <c r="G18" s="150">
        <f>'8. Seguimiento Cuatrimestral'!M18:M20</f>
        <v>0</v>
      </c>
      <c r="H18" s="150">
        <f>'8. Seguimiento Cuatrimestral'!Q18:Q20</f>
        <v>0</v>
      </c>
      <c r="I18" s="150">
        <f>'8. Seguimiento Cuatrimestral'!T18:T20</f>
        <v>0</v>
      </c>
      <c r="J18" s="150">
        <f>'8. Seguimiento Cuatrimestral'!X18:X20</f>
        <v>0</v>
      </c>
      <c r="K18" s="3"/>
      <c r="L18" s="3"/>
      <c r="M18" s="3"/>
      <c r="N18" s="3"/>
      <c r="O18" s="3"/>
      <c r="P18" s="3"/>
      <c r="Q18" s="3"/>
      <c r="R18" s="3"/>
      <c r="S18" s="3"/>
      <c r="T18" s="3"/>
      <c r="U18" s="3"/>
      <c r="V18" s="3"/>
      <c r="W18" s="3"/>
      <c r="X18" s="3"/>
      <c r="Y18" s="3"/>
      <c r="Z18" s="4"/>
    </row>
    <row r="19" spans="1:26" ht="16.5">
      <c r="A19" s="91"/>
      <c r="B19" s="91"/>
      <c r="C19" s="91"/>
      <c r="D19" s="91"/>
      <c r="E19" s="91"/>
      <c r="F19" s="91"/>
      <c r="G19" s="91"/>
      <c r="H19" s="91"/>
      <c r="I19" s="91"/>
      <c r="J19" s="91"/>
      <c r="K19" s="3"/>
      <c r="L19" s="3"/>
      <c r="M19" s="3"/>
      <c r="N19" s="3"/>
      <c r="O19" s="3"/>
      <c r="P19" s="3"/>
      <c r="Q19" s="3"/>
      <c r="R19" s="3"/>
      <c r="S19" s="3"/>
      <c r="T19" s="3"/>
      <c r="U19" s="3"/>
      <c r="V19" s="3"/>
      <c r="W19" s="3"/>
      <c r="X19" s="3"/>
      <c r="Y19" s="3"/>
      <c r="Z19" s="4"/>
    </row>
    <row r="20" spans="1:26" ht="16.5">
      <c r="A20" s="92"/>
      <c r="B20" s="92"/>
      <c r="C20" s="92"/>
      <c r="D20" s="92"/>
      <c r="E20" s="92"/>
      <c r="F20" s="92"/>
      <c r="G20" s="92"/>
      <c r="H20" s="92"/>
      <c r="I20" s="92"/>
      <c r="J20" s="92"/>
      <c r="K20" s="3"/>
      <c r="L20" s="3"/>
      <c r="M20" s="3"/>
      <c r="N20" s="3"/>
      <c r="O20" s="3"/>
      <c r="P20" s="3"/>
      <c r="Q20" s="3"/>
      <c r="R20" s="3"/>
      <c r="S20" s="3"/>
      <c r="T20" s="3"/>
      <c r="U20" s="3"/>
      <c r="V20" s="3"/>
      <c r="W20" s="3"/>
      <c r="X20" s="3"/>
      <c r="Y20" s="3"/>
      <c r="Z20" s="4"/>
    </row>
    <row r="21" spans="1:26" ht="16.5" customHeight="1">
      <c r="A21" s="98">
        <v>5</v>
      </c>
      <c r="B21" s="113" t="str">
        <f>IF('8. Seguimiento Cuatrimestral'!B21:B23="","",'8. Seguimiento Cuatrimestral'!B21:B23)</f>
        <v/>
      </c>
      <c r="C21" s="113" t="str">
        <f>IF('8. Seguimiento Cuatrimestral'!C21:C23="","",'8. Seguimiento Cuatrimestral'!C21:C23)</f>
        <v/>
      </c>
      <c r="D21" s="113" t="str">
        <f>IF('8. Seguimiento Cuatrimestral'!D21:D23="","",'8. Seguimiento Cuatrimestral'!D21:D23)</f>
        <v/>
      </c>
      <c r="E21" s="150">
        <f>'8. Seguimiento Cuatrimestral'!F21:F23</f>
        <v>0</v>
      </c>
      <c r="F21" s="150">
        <f>'8. Seguimiento Cuatrimestral'!J21:J23</f>
        <v>0</v>
      </c>
      <c r="G21" s="150">
        <f>'8. Seguimiento Cuatrimestral'!M21:M23</f>
        <v>0</v>
      </c>
      <c r="H21" s="150">
        <f>'8. Seguimiento Cuatrimestral'!Q21:Q23</f>
        <v>0</v>
      </c>
      <c r="I21" s="150">
        <f>'8. Seguimiento Cuatrimestral'!T21:T23</f>
        <v>0</v>
      </c>
      <c r="J21" s="150">
        <f>'8. Seguimiento Cuatrimestral'!X21:X23</f>
        <v>0</v>
      </c>
      <c r="K21" s="3"/>
      <c r="L21" s="3"/>
      <c r="M21" s="3"/>
      <c r="N21" s="3"/>
      <c r="O21" s="3"/>
      <c r="P21" s="3"/>
      <c r="Q21" s="3"/>
      <c r="R21" s="3"/>
      <c r="S21" s="3"/>
      <c r="T21" s="3"/>
      <c r="U21" s="3"/>
      <c r="V21" s="3"/>
      <c r="W21" s="3"/>
      <c r="X21" s="3"/>
      <c r="Y21" s="3"/>
      <c r="Z21" s="4"/>
    </row>
    <row r="22" spans="1:26" ht="15.75" customHeight="1">
      <c r="A22" s="91"/>
      <c r="B22" s="91"/>
      <c r="C22" s="91"/>
      <c r="D22" s="91"/>
      <c r="E22" s="91"/>
      <c r="F22" s="91"/>
      <c r="G22" s="91"/>
      <c r="H22" s="91"/>
      <c r="I22" s="91"/>
      <c r="J22" s="91"/>
      <c r="K22" s="3"/>
      <c r="L22" s="3"/>
      <c r="M22" s="3"/>
      <c r="N22" s="3"/>
      <c r="O22" s="3"/>
      <c r="P22" s="3"/>
      <c r="Q22" s="3"/>
      <c r="R22" s="3"/>
      <c r="S22" s="3"/>
      <c r="T22" s="3"/>
      <c r="U22" s="3"/>
      <c r="V22" s="3"/>
      <c r="W22" s="3"/>
      <c r="X22" s="3"/>
      <c r="Y22" s="3"/>
      <c r="Z22" s="4"/>
    </row>
    <row r="23" spans="1:26" ht="15.75" customHeight="1">
      <c r="A23" s="92"/>
      <c r="B23" s="92"/>
      <c r="C23" s="92"/>
      <c r="D23" s="92"/>
      <c r="E23" s="92"/>
      <c r="F23" s="92"/>
      <c r="G23" s="92"/>
      <c r="H23" s="92"/>
      <c r="I23" s="92"/>
      <c r="J23" s="92"/>
      <c r="K23" s="3"/>
      <c r="L23" s="3"/>
      <c r="M23" s="3"/>
      <c r="N23" s="3"/>
      <c r="O23" s="3"/>
      <c r="P23" s="3"/>
      <c r="Q23" s="3"/>
      <c r="R23" s="3"/>
      <c r="S23" s="3"/>
      <c r="T23" s="3"/>
      <c r="U23" s="3"/>
      <c r="V23" s="3"/>
      <c r="W23" s="3"/>
      <c r="X23" s="3"/>
      <c r="Y23" s="3"/>
      <c r="Z23" s="4"/>
    </row>
    <row r="24" spans="1:26" ht="16.5" customHeight="1">
      <c r="A24" s="98">
        <v>6</v>
      </c>
      <c r="B24" s="113" t="str">
        <f>IF('8. Seguimiento Cuatrimestral'!B24:B26="","",'8. Seguimiento Cuatrimestral'!B24:B26)</f>
        <v/>
      </c>
      <c r="C24" s="113" t="str">
        <f>IF('8. Seguimiento Cuatrimestral'!C24:C26="","",'8. Seguimiento Cuatrimestral'!C24:C26)</f>
        <v/>
      </c>
      <c r="D24" s="113" t="str">
        <f>IF('8. Seguimiento Cuatrimestral'!D24:D26="","",'8. Seguimiento Cuatrimestral'!D24:D26)</f>
        <v/>
      </c>
      <c r="E24" s="150">
        <f>'8. Seguimiento Cuatrimestral'!F24:F26</f>
        <v>0</v>
      </c>
      <c r="F24" s="150">
        <f>'8. Seguimiento Cuatrimestral'!J24:J26</f>
        <v>0</v>
      </c>
      <c r="G24" s="150">
        <f>'8. Seguimiento Cuatrimestral'!M24:M26</f>
        <v>0</v>
      </c>
      <c r="H24" s="150">
        <f>'8. Seguimiento Cuatrimestral'!Q24:Q26</f>
        <v>0</v>
      </c>
      <c r="I24" s="150">
        <f>'8. Seguimiento Cuatrimestral'!T24:T26</f>
        <v>0</v>
      </c>
      <c r="J24" s="150">
        <f>'8. Seguimiento Cuatrimestral'!X24:X26</f>
        <v>0</v>
      </c>
      <c r="K24" s="3"/>
      <c r="L24" s="3"/>
      <c r="M24" s="3"/>
      <c r="N24" s="3"/>
      <c r="O24" s="3"/>
      <c r="P24" s="3"/>
      <c r="Q24" s="3"/>
      <c r="R24" s="3"/>
      <c r="S24" s="3"/>
      <c r="T24" s="3"/>
      <c r="U24" s="3"/>
      <c r="V24" s="3"/>
      <c r="W24" s="3"/>
      <c r="X24" s="3"/>
      <c r="Y24" s="3"/>
      <c r="Z24" s="4"/>
    </row>
    <row r="25" spans="1:26" ht="15.75" customHeight="1">
      <c r="A25" s="91"/>
      <c r="B25" s="91"/>
      <c r="C25" s="91"/>
      <c r="D25" s="91"/>
      <c r="E25" s="91"/>
      <c r="F25" s="91"/>
      <c r="G25" s="91"/>
      <c r="H25" s="91"/>
      <c r="I25" s="91"/>
      <c r="J25" s="91"/>
      <c r="K25" s="3"/>
      <c r="L25" s="3"/>
      <c r="M25" s="3"/>
      <c r="N25" s="3"/>
      <c r="O25" s="3"/>
      <c r="P25" s="3"/>
      <c r="Q25" s="3"/>
      <c r="R25" s="3"/>
      <c r="S25" s="3"/>
      <c r="T25" s="3"/>
      <c r="U25" s="3"/>
      <c r="V25" s="3"/>
      <c r="W25" s="3"/>
      <c r="X25" s="3"/>
      <c r="Y25" s="3"/>
      <c r="Z25" s="4"/>
    </row>
    <row r="26" spans="1:26" ht="15.75" customHeight="1">
      <c r="A26" s="92"/>
      <c r="B26" s="92"/>
      <c r="C26" s="92"/>
      <c r="D26" s="92"/>
      <c r="E26" s="92"/>
      <c r="F26" s="92"/>
      <c r="G26" s="92"/>
      <c r="H26" s="92"/>
      <c r="I26" s="92"/>
      <c r="J26" s="92"/>
      <c r="K26" s="3"/>
      <c r="L26" s="3"/>
      <c r="M26" s="3"/>
      <c r="N26" s="3"/>
      <c r="O26" s="3"/>
      <c r="P26" s="3"/>
      <c r="Q26" s="3"/>
      <c r="R26" s="3"/>
      <c r="S26" s="3"/>
      <c r="T26" s="3"/>
      <c r="U26" s="3"/>
      <c r="V26" s="3"/>
      <c r="W26" s="3"/>
      <c r="X26" s="3"/>
      <c r="Y26" s="3"/>
      <c r="Z26" s="4"/>
    </row>
    <row r="27" spans="1:26" ht="16.5" customHeight="1">
      <c r="A27" s="98">
        <v>7</v>
      </c>
      <c r="B27" s="113" t="str">
        <f>IF('8. Seguimiento Cuatrimestral'!B27:B29="","",'8. Seguimiento Cuatrimestral'!B27:B29)</f>
        <v/>
      </c>
      <c r="C27" s="113" t="str">
        <f>IF('8. Seguimiento Cuatrimestral'!C27:C29="","",'8. Seguimiento Cuatrimestral'!C27:C29)</f>
        <v/>
      </c>
      <c r="D27" s="113" t="str">
        <f>IF('8. Seguimiento Cuatrimestral'!D27:D29="","",'8. Seguimiento Cuatrimestral'!D27:D29)</f>
        <v/>
      </c>
      <c r="E27" s="150">
        <f>'8. Seguimiento Cuatrimestral'!F27:F29</f>
        <v>0</v>
      </c>
      <c r="F27" s="150">
        <f>'8. Seguimiento Cuatrimestral'!J27:J29</f>
        <v>0</v>
      </c>
      <c r="G27" s="150">
        <f>'8. Seguimiento Cuatrimestral'!M27:M29</f>
        <v>0</v>
      </c>
      <c r="H27" s="150">
        <f>'8. Seguimiento Cuatrimestral'!Q27:Q29</f>
        <v>0</v>
      </c>
      <c r="I27" s="150">
        <f>'8. Seguimiento Cuatrimestral'!T27:T29</f>
        <v>0</v>
      </c>
      <c r="J27" s="150">
        <f>'8. Seguimiento Cuatrimestral'!X27:X29</f>
        <v>0</v>
      </c>
      <c r="K27" s="3"/>
      <c r="L27" s="3"/>
      <c r="M27" s="3"/>
      <c r="N27" s="3"/>
      <c r="O27" s="3"/>
      <c r="P27" s="3"/>
      <c r="Q27" s="3"/>
      <c r="R27" s="3"/>
      <c r="S27" s="3"/>
      <c r="T27" s="3"/>
      <c r="U27" s="3"/>
      <c r="V27" s="3"/>
      <c r="W27" s="3"/>
      <c r="X27" s="3"/>
      <c r="Y27" s="3"/>
      <c r="Z27" s="4"/>
    </row>
    <row r="28" spans="1:26" ht="15.75" customHeight="1">
      <c r="A28" s="91"/>
      <c r="B28" s="91"/>
      <c r="C28" s="91"/>
      <c r="D28" s="91"/>
      <c r="E28" s="91"/>
      <c r="F28" s="91"/>
      <c r="G28" s="91"/>
      <c r="H28" s="91"/>
      <c r="I28" s="91"/>
      <c r="J28" s="91"/>
      <c r="K28" s="3"/>
      <c r="L28" s="3"/>
      <c r="M28" s="3"/>
      <c r="N28" s="3"/>
      <c r="O28" s="3"/>
      <c r="P28" s="3"/>
      <c r="Q28" s="3"/>
      <c r="R28" s="3"/>
      <c r="S28" s="3"/>
      <c r="T28" s="3"/>
      <c r="U28" s="3"/>
      <c r="V28" s="3"/>
      <c r="W28" s="3"/>
      <c r="X28" s="3"/>
      <c r="Y28" s="3"/>
      <c r="Z28" s="4"/>
    </row>
    <row r="29" spans="1:26" ht="15.75" customHeight="1">
      <c r="A29" s="92"/>
      <c r="B29" s="92"/>
      <c r="C29" s="92"/>
      <c r="D29" s="92"/>
      <c r="E29" s="92"/>
      <c r="F29" s="92"/>
      <c r="G29" s="92"/>
      <c r="H29" s="92"/>
      <c r="I29" s="92"/>
      <c r="J29" s="92"/>
      <c r="K29" s="3"/>
      <c r="L29" s="3"/>
      <c r="M29" s="3"/>
      <c r="N29" s="3"/>
      <c r="O29" s="3"/>
      <c r="P29" s="3"/>
      <c r="Q29" s="3"/>
      <c r="R29" s="3"/>
      <c r="S29" s="3"/>
      <c r="T29" s="3"/>
      <c r="U29" s="3"/>
      <c r="V29" s="3"/>
      <c r="W29" s="3"/>
      <c r="X29" s="3"/>
      <c r="Y29" s="3"/>
      <c r="Z29" s="4"/>
    </row>
    <row r="30" spans="1:26" ht="16.5" customHeight="1">
      <c r="A30" s="98">
        <v>8</v>
      </c>
      <c r="B30" s="113" t="str">
        <f>IF('8. Seguimiento Cuatrimestral'!B30:B32="","",'8. Seguimiento Cuatrimestral'!B30:B32)</f>
        <v/>
      </c>
      <c r="C30" s="113" t="str">
        <f>IF('8. Seguimiento Cuatrimestral'!C30:C32="","",'8. Seguimiento Cuatrimestral'!C30:C32)</f>
        <v/>
      </c>
      <c r="D30" s="113" t="str">
        <f>IF('8. Seguimiento Cuatrimestral'!D30:D32="","",'8. Seguimiento Cuatrimestral'!D30:D32)</f>
        <v/>
      </c>
      <c r="E30" s="150">
        <f>'8. Seguimiento Cuatrimestral'!F30:F32</f>
        <v>0</v>
      </c>
      <c r="F30" s="150">
        <f>'8. Seguimiento Cuatrimestral'!J30:J32</f>
        <v>0</v>
      </c>
      <c r="G30" s="150">
        <f>'8. Seguimiento Cuatrimestral'!M30:M32</f>
        <v>0</v>
      </c>
      <c r="H30" s="150">
        <f>'8. Seguimiento Cuatrimestral'!Q30:Q32</f>
        <v>0</v>
      </c>
      <c r="I30" s="150">
        <f>'8. Seguimiento Cuatrimestral'!T30:T32</f>
        <v>0</v>
      </c>
      <c r="J30" s="150">
        <f>'8. Seguimiento Cuatrimestral'!X30:X32</f>
        <v>0</v>
      </c>
      <c r="K30" s="3"/>
      <c r="L30" s="3"/>
      <c r="M30" s="3"/>
      <c r="N30" s="3"/>
      <c r="O30" s="3"/>
      <c r="P30" s="3"/>
      <c r="Q30" s="3"/>
      <c r="R30" s="3"/>
      <c r="S30" s="3"/>
      <c r="T30" s="3"/>
      <c r="U30" s="3"/>
      <c r="V30" s="3"/>
      <c r="W30" s="3"/>
      <c r="X30" s="3"/>
      <c r="Y30" s="3"/>
      <c r="Z30" s="4"/>
    </row>
    <row r="31" spans="1:26" ht="15.75" customHeight="1">
      <c r="A31" s="91"/>
      <c r="B31" s="91"/>
      <c r="C31" s="91"/>
      <c r="D31" s="91"/>
      <c r="E31" s="91"/>
      <c r="F31" s="91"/>
      <c r="G31" s="91"/>
      <c r="H31" s="91"/>
      <c r="I31" s="91"/>
      <c r="J31" s="91"/>
      <c r="K31" s="3"/>
      <c r="L31" s="3"/>
      <c r="M31" s="3"/>
      <c r="N31" s="3"/>
      <c r="O31" s="3"/>
      <c r="P31" s="3"/>
      <c r="Q31" s="3"/>
      <c r="R31" s="3"/>
      <c r="S31" s="3"/>
      <c r="T31" s="3"/>
      <c r="U31" s="3"/>
      <c r="V31" s="3"/>
      <c r="W31" s="3"/>
      <c r="X31" s="3"/>
      <c r="Y31" s="3"/>
      <c r="Z31" s="4"/>
    </row>
    <row r="32" spans="1:26" ht="15.75" customHeight="1">
      <c r="A32" s="92"/>
      <c r="B32" s="92"/>
      <c r="C32" s="92"/>
      <c r="D32" s="92"/>
      <c r="E32" s="92"/>
      <c r="F32" s="92"/>
      <c r="G32" s="92"/>
      <c r="H32" s="92"/>
      <c r="I32" s="92"/>
      <c r="J32" s="92"/>
      <c r="K32" s="3"/>
      <c r="L32" s="3"/>
      <c r="M32" s="3"/>
      <c r="N32" s="3"/>
      <c r="O32" s="3"/>
      <c r="P32" s="3"/>
      <c r="Q32" s="3"/>
      <c r="R32" s="3"/>
      <c r="S32" s="3"/>
      <c r="T32" s="3"/>
      <c r="U32" s="3"/>
      <c r="V32" s="3"/>
      <c r="W32" s="3"/>
      <c r="X32" s="3"/>
      <c r="Y32" s="3"/>
      <c r="Z32" s="4"/>
    </row>
    <row r="33" spans="1:26" ht="16.5" customHeight="1">
      <c r="A33" s="98">
        <v>9</v>
      </c>
      <c r="B33" s="113" t="str">
        <f>IF('8. Seguimiento Cuatrimestral'!B33:B35="","",'8. Seguimiento Cuatrimestral'!B33:B35)</f>
        <v/>
      </c>
      <c r="C33" s="113" t="str">
        <f>IF('8. Seguimiento Cuatrimestral'!C33:C35="","",'8. Seguimiento Cuatrimestral'!C33:C35)</f>
        <v/>
      </c>
      <c r="D33" s="113" t="str">
        <f>IF('8. Seguimiento Cuatrimestral'!D33:D35="","",'8. Seguimiento Cuatrimestral'!D33:D35)</f>
        <v/>
      </c>
      <c r="E33" s="150">
        <f>'8. Seguimiento Cuatrimestral'!F33:F35</f>
        <v>0</v>
      </c>
      <c r="F33" s="150">
        <f>'8. Seguimiento Cuatrimestral'!J33:J35</f>
        <v>0</v>
      </c>
      <c r="G33" s="150">
        <f>'8. Seguimiento Cuatrimestral'!M33:M35</f>
        <v>0</v>
      </c>
      <c r="H33" s="150">
        <f>'8. Seguimiento Cuatrimestral'!Q33:Q35</f>
        <v>0</v>
      </c>
      <c r="I33" s="150">
        <f>'8. Seguimiento Cuatrimestral'!T33:T35</f>
        <v>0</v>
      </c>
      <c r="J33" s="150">
        <f>'8. Seguimiento Cuatrimestral'!X33:X35</f>
        <v>0</v>
      </c>
      <c r="K33" s="3"/>
      <c r="L33" s="3"/>
      <c r="M33" s="3"/>
      <c r="N33" s="3"/>
      <c r="O33" s="3"/>
      <c r="P33" s="3"/>
      <c r="Q33" s="3"/>
      <c r="R33" s="3"/>
      <c r="S33" s="3"/>
      <c r="T33" s="3"/>
      <c r="U33" s="3"/>
      <c r="V33" s="3"/>
      <c r="W33" s="3"/>
      <c r="X33" s="3"/>
      <c r="Y33" s="3"/>
      <c r="Z33" s="4"/>
    </row>
    <row r="34" spans="1:26" ht="15.75" customHeight="1">
      <c r="A34" s="91"/>
      <c r="B34" s="91"/>
      <c r="C34" s="91"/>
      <c r="D34" s="91"/>
      <c r="E34" s="91"/>
      <c r="F34" s="91"/>
      <c r="G34" s="91"/>
      <c r="H34" s="91"/>
      <c r="I34" s="91"/>
      <c r="J34" s="91"/>
      <c r="K34" s="3"/>
      <c r="L34" s="3"/>
      <c r="M34" s="3"/>
      <c r="N34" s="3"/>
      <c r="O34" s="3"/>
      <c r="P34" s="3"/>
      <c r="Q34" s="3"/>
      <c r="R34" s="3"/>
      <c r="S34" s="3"/>
      <c r="T34" s="3"/>
      <c r="U34" s="3"/>
      <c r="V34" s="3"/>
      <c r="W34" s="3"/>
      <c r="X34" s="3"/>
      <c r="Y34" s="3"/>
      <c r="Z34" s="4"/>
    </row>
    <row r="35" spans="1:26" ht="15.75" customHeight="1">
      <c r="A35" s="92"/>
      <c r="B35" s="92"/>
      <c r="C35" s="92"/>
      <c r="D35" s="92"/>
      <c r="E35" s="92"/>
      <c r="F35" s="92"/>
      <c r="G35" s="92"/>
      <c r="H35" s="92"/>
      <c r="I35" s="92"/>
      <c r="J35" s="92"/>
      <c r="K35" s="3"/>
      <c r="L35" s="3"/>
      <c r="M35" s="3"/>
      <c r="N35" s="3"/>
      <c r="O35" s="3"/>
      <c r="P35" s="3"/>
      <c r="Q35" s="3"/>
      <c r="R35" s="3"/>
      <c r="S35" s="3"/>
      <c r="T35" s="3"/>
      <c r="U35" s="3"/>
      <c r="V35" s="3"/>
      <c r="W35" s="3"/>
      <c r="X35" s="3"/>
      <c r="Y35" s="3"/>
      <c r="Z35" s="4"/>
    </row>
    <row r="36" spans="1:26" ht="16.5" customHeight="1">
      <c r="A36" s="98">
        <v>10</v>
      </c>
      <c r="B36" s="113" t="str">
        <f>IF('8. Seguimiento Cuatrimestral'!B36:B38="","",'8. Seguimiento Cuatrimestral'!B36:B38)</f>
        <v/>
      </c>
      <c r="C36" s="113" t="str">
        <f>IF('8. Seguimiento Cuatrimestral'!C36:C38="","",'8. Seguimiento Cuatrimestral'!C36:C38)</f>
        <v/>
      </c>
      <c r="D36" s="113" t="str">
        <f>IF('8. Seguimiento Cuatrimestral'!D36:D38="","",'8. Seguimiento Cuatrimestral'!D36:D38)</f>
        <v/>
      </c>
      <c r="E36" s="150">
        <f>'8. Seguimiento Cuatrimestral'!F36:F38</f>
        <v>0</v>
      </c>
      <c r="F36" s="150">
        <f>'8. Seguimiento Cuatrimestral'!J36:J38</f>
        <v>0</v>
      </c>
      <c r="G36" s="150">
        <f>'8. Seguimiento Cuatrimestral'!M36:M38</f>
        <v>0</v>
      </c>
      <c r="H36" s="150">
        <f>'8. Seguimiento Cuatrimestral'!Q36:Q38</f>
        <v>0</v>
      </c>
      <c r="I36" s="150">
        <f>'8. Seguimiento Cuatrimestral'!T36:T38</f>
        <v>0</v>
      </c>
      <c r="J36" s="150">
        <f>'8. Seguimiento Cuatrimestral'!X36:X38</f>
        <v>0</v>
      </c>
      <c r="K36" s="3"/>
      <c r="L36" s="3"/>
      <c r="M36" s="3"/>
      <c r="N36" s="3"/>
      <c r="O36" s="3"/>
      <c r="P36" s="3"/>
      <c r="Q36" s="3"/>
      <c r="R36" s="3"/>
      <c r="S36" s="3"/>
      <c r="T36" s="3"/>
      <c r="U36" s="3"/>
      <c r="V36" s="3"/>
      <c r="W36" s="3"/>
      <c r="X36" s="3"/>
      <c r="Y36" s="3"/>
      <c r="Z36" s="4"/>
    </row>
    <row r="37" spans="1:26" ht="15.75" customHeight="1">
      <c r="A37" s="91"/>
      <c r="B37" s="91"/>
      <c r="C37" s="91"/>
      <c r="D37" s="91"/>
      <c r="E37" s="91"/>
      <c r="F37" s="91"/>
      <c r="G37" s="91"/>
      <c r="H37" s="91"/>
      <c r="I37" s="91"/>
      <c r="J37" s="91"/>
      <c r="K37" s="3"/>
      <c r="L37" s="3"/>
      <c r="M37" s="3"/>
      <c r="N37" s="3"/>
      <c r="O37" s="3"/>
      <c r="P37" s="3"/>
      <c r="Q37" s="3"/>
      <c r="R37" s="3"/>
      <c r="S37" s="3"/>
      <c r="T37" s="3"/>
      <c r="U37" s="3"/>
      <c r="V37" s="3"/>
      <c r="W37" s="3"/>
      <c r="X37" s="3"/>
      <c r="Y37" s="3"/>
      <c r="Z37" s="4"/>
    </row>
    <row r="38" spans="1:26" ht="15.75" customHeight="1">
      <c r="A38" s="92"/>
      <c r="B38" s="92"/>
      <c r="C38" s="92"/>
      <c r="D38" s="92"/>
      <c r="E38" s="92"/>
      <c r="F38" s="92"/>
      <c r="G38" s="92"/>
      <c r="H38" s="92"/>
      <c r="I38" s="92"/>
      <c r="J38" s="92"/>
      <c r="K38" s="3"/>
      <c r="L38" s="3"/>
      <c r="M38" s="3"/>
      <c r="N38" s="3"/>
      <c r="O38" s="3"/>
      <c r="P38" s="3"/>
      <c r="Q38" s="3"/>
      <c r="R38" s="3"/>
      <c r="S38" s="3"/>
      <c r="T38" s="3"/>
      <c r="U38" s="3"/>
      <c r="V38" s="3"/>
      <c r="W38" s="3"/>
      <c r="X38" s="3"/>
      <c r="Y38" s="3"/>
      <c r="Z38" s="4"/>
    </row>
    <row r="39" spans="1:26" ht="16.5" customHeight="1">
      <c r="A39" s="98">
        <v>11</v>
      </c>
      <c r="B39" s="113" t="str">
        <f>IF('8. Seguimiento Cuatrimestral'!B39:B41="","",'8. Seguimiento Cuatrimestral'!B39:B41)</f>
        <v/>
      </c>
      <c r="C39" s="113" t="str">
        <f>IF('8. Seguimiento Cuatrimestral'!C39:C41="","",'8. Seguimiento Cuatrimestral'!C39:C41)</f>
        <v/>
      </c>
      <c r="D39" s="113" t="str">
        <f>IF('8. Seguimiento Cuatrimestral'!D39:D41="","",'8. Seguimiento Cuatrimestral'!D39:D41)</f>
        <v/>
      </c>
      <c r="E39" s="150">
        <f>'8. Seguimiento Cuatrimestral'!F39:F41</f>
        <v>0</v>
      </c>
      <c r="F39" s="150">
        <f>'8. Seguimiento Cuatrimestral'!J39:J41</f>
        <v>0</v>
      </c>
      <c r="G39" s="150">
        <f>'8. Seguimiento Cuatrimestral'!M39:M41</f>
        <v>0</v>
      </c>
      <c r="H39" s="150">
        <f>'8. Seguimiento Cuatrimestral'!Q39:Q41</f>
        <v>0</v>
      </c>
      <c r="I39" s="150">
        <f>'8. Seguimiento Cuatrimestral'!T39:T41</f>
        <v>0</v>
      </c>
      <c r="J39" s="150">
        <f>'8. Seguimiento Cuatrimestral'!X39:X41</f>
        <v>0</v>
      </c>
      <c r="K39" s="3"/>
      <c r="L39" s="3"/>
      <c r="M39" s="3"/>
      <c r="N39" s="3"/>
      <c r="O39" s="3"/>
      <c r="P39" s="3"/>
      <c r="Q39" s="3"/>
      <c r="R39" s="3"/>
      <c r="S39" s="3"/>
      <c r="T39" s="3"/>
      <c r="U39" s="3"/>
      <c r="V39" s="3"/>
      <c r="W39" s="3"/>
      <c r="X39" s="3"/>
      <c r="Y39" s="3"/>
      <c r="Z39" s="4"/>
    </row>
    <row r="40" spans="1:26" ht="15.75" customHeight="1">
      <c r="A40" s="91"/>
      <c r="B40" s="91"/>
      <c r="C40" s="91"/>
      <c r="D40" s="91"/>
      <c r="E40" s="91"/>
      <c r="F40" s="91"/>
      <c r="G40" s="91"/>
      <c r="H40" s="91"/>
      <c r="I40" s="91"/>
      <c r="J40" s="91"/>
      <c r="K40" s="3"/>
      <c r="L40" s="3"/>
      <c r="M40" s="3"/>
      <c r="N40" s="3"/>
      <c r="O40" s="3"/>
      <c r="P40" s="3"/>
      <c r="Q40" s="3"/>
      <c r="R40" s="3"/>
      <c r="S40" s="3"/>
      <c r="T40" s="3"/>
      <c r="U40" s="3"/>
      <c r="V40" s="3"/>
      <c r="W40" s="3"/>
      <c r="X40" s="3"/>
      <c r="Y40" s="3"/>
      <c r="Z40" s="4"/>
    </row>
    <row r="41" spans="1:26" ht="15.75" customHeight="1">
      <c r="A41" s="92"/>
      <c r="B41" s="92"/>
      <c r="C41" s="92"/>
      <c r="D41" s="92"/>
      <c r="E41" s="92"/>
      <c r="F41" s="92"/>
      <c r="G41" s="92"/>
      <c r="H41" s="92"/>
      <c r="I41" s="92"/>
      <c r="J41" s="92"/>
      <c r="K41" s="3"/>
      <c r="L41" s="3"/>
      <c r="M41" s="3"/>
      <c r="N41" s="3"/>
      <c r="O41" s="3"/>
      <c r="P41" s="3"/>
      <c r="Q41" s="3"/>
      <c r="R41" s="3"/>
      <c r="S41" s="3"/>
      <c r="T41" s="3"/>
      <c r="U41" s="3"/>
      <c r="V41" s="3"/>
      <c r="W41" s="3"/>
      <c r="X41" s="3"/>
      <c r="Y41" s="3"/>
      <c r="Z41" s="4"/>
    </row>
    <row r="42" spans="1:26" ht="16.5" customHeight="1">
      <c r="A42" s="98">
        <v>12</v>
      </c>
      <c r="B42" s="113" t="str">
        <f>IF('8. Seguimiento Cuatrimestral'!B42:B44="","",'8. Seguimiento Cuatrimestral'!B42:B44)</f>
        <v/>
      </c>
      <c r="C42" s="113" t="str">
        <f>IF('8. Seguimiento Cuatrimestral'!C42:C44="","",'8. Seguimiento Cuatrimestral'!C42:C44)</f>
        <v/>
      </c>
      <c r="D42" s="113" t="str">
        <f>IF('8. Seguimiento Cuatrimestral'!D42:D44="","",'8. Seguimiento Cuatrimestral'!D42:D44)</f>
        <v/>
      </c>
      <c r="E42" s="150">
        <f>'8. Seguimiento Cuatrimestral'!F42:F44</f>
        <v>0</v>
      </c>
      <c r="F42" s="150">
        <f>'8. Seguimiento Cuatrimestral'!J42:J44</f>
        <v>0</v>
      </c>
      <c r="G42" s="150">
        <f>'8. Seguimiento Cuatrimestral'!M42:M44</f>
        <v>0</v>
      </c>
      <c r="H42" s="150">
        <f>'8. Seguimiento Cuatrimestral'!Q42:Q44</f>
        <v>0</v>
      </c>
      <c r="I42" s="150">
        <f>'8. Seguimiento Cuatrimestral'!T42:T44</f>
        <v>0</v>
      </c>
      <c r="J42" s="150">
        <f>'8. Seguimiento Cuatrimestral'!X42:X44</f>
        <v>0</v>
      </c>
      <c r="K42" s="3"/>
      <c r="L42" s="3"/>
      <c r="M42" s="3"/>
      <c r="N42" s="3"/>
      <c r="O42" s="3"/>
      <c r="P42" s="3"/>
      <c r="Q42" s="3"/>
      <c r="R42" s="3"/>
      <c r="S42" s="3"/>
      <c r="T42" s="3"/>
      <c r="U42" s="3"/>
      <c r="V42" s="3"/>
      <c r="W42" s="3"/>
      <c r="X42" s="3"/>
      <c r="Y42" s="3"/>
      <c r="Z42" s="4"/>
    </row>
    <row r="43" spans="1:26" ht="15.75" customHeight="1">
      <c r="A43" s="91"/>
      <c r="B43" s="91"/>
      <c r="C43" s="91"/>
      <c r="D43" s="91"/>
      <c r="E43" s="91"/>
      <c r="F43" s="91"/>
      <c r="G43" s="91"/>
      <c r="H43" s="91"/>
      <c r="I43" s="91"/>
      <c r="J43" s="91"/>
      <c r="K43" s="3"/>
      <c r="L43" s="3"/>
      <c r="M43" s="3"/>
      <c r="N43" s="3"/>
      <c r="O43" s="3"/>
      <c r="P43" s="3"/>
      <c r="Q43" s="3"/>
      <c r="R43" s="3"/>
      <c r="S43" s="3"/>
      <c r="T43" s="3"/>
      <c r="U43" s="3"/>
      <c r="V43" s="3"/>
      <c r="W43" s="3"/>
      <c r="X43" s="3"/>
      <c r="Y43" s="3"/>
      <c r="Z43" s="4"/>
    </row>
    <row r="44" spans="1:26" ht="15.75" customHeight="1">
      <c r="A44" s="92"/>
      <c r="B44" s="92"/>
      <c r="C44" s="92"/>
      <c r="D44" s="92"/>
      <c r="E44" s="92"/>
      <c r="F44" s="92"/>
      <c r="G44" s="92"/>
      <c r="H44" s="92"/>
      <c r="I44" s="92"/>
      <c r="J44" s="92"/>
      <c r="K44" s="3"/>
      <c r="L44" s="3"/>
      <c r="M44" s="3"/>
      <c r="N44" s="3"/>
      <c r="O44" s="3"/>
      <c r="P44" s="3"/>
      <c r="Q44" s="3"/>
      <c r="R44" s="3"/>
      <c r="S44" s="3"/>
      <c r="T44" s="3"/>
      <c r="U44" s="3"/>
      <c r="V44" s="3"/>
      <c r="W44" s="3"/>
      <c r="X44" s="3"/>
      <c r="Y44" s="3"/>
      <c r="Z44" s="4"/>
    </row>
    <row r="45" spans="1:26" ht="16.5" customHeight="1">
      <c r="A45" s="98">
        <v>13</v>
      </c>
      <c r="B45" s="113" t="str">
        <f>IF('8. Seguimiento Cuatrimestral'!B45:B47="","",'8. Seguimiento Cuatrimestral'!B45:B47)</f>
        <v/>
      </c>
      <c r="C45" s="113" t="str">
        <f>IF('8. Seguimiento Cuatrimestral'!C45:C47="","",'8. Seguimiento Cuatrimestral'!C45:C47)</f>
        <v/>
      </c>
      <c r="D45" s="113" t="str">
        <f>IF('8. Seguimiento Cuatrimestral'!D45:D47="","",'8. Seguimiento Cuatrimestral'!D45:D47)</f>
        <v/>
      </c>
      <c r="E45" s="150">
        <f>'8. Seguimiento Cuatrimestral'!F45:F47</f>
        <v>0</v>
      </c>
      <c r="F45" s="150">
        <f>'8. Seguimiento Cuatrimestral'!J45:J47</f>
        <v>0</v>
      </c>
      <c r="G45" s="150">
        <f>'8. Seguimiento Cuatrimestral'!M45:M47</f>
        <v>0</v>
      </c>
      <c r="H45" s="150">
        <f>'8. Seguimiento Cuatrimestral'!Q45:Q47</f>
        <v>0</v>
      </c>
      <c r="I45" s="150">
        <f>'8. Seguimiento Cuatrimestral'!T45:T47</f>
        <v>0</v>
      </c>
      <c r="J45" s="150">
        <f>'8. Seguimiento Cuatrimestral'!X45:X47</f>
        <v>0</v>
      </c>
      <c r="K45" s="3"/>
      <c r="L45" s="3"/>
      <c r="M45" s="3"/>
      <c r="N45" s="3"/>
      <c r="O45" s="3"/>
      <c r="P45" s="3"/>
      <c r="Q45" s="3"/>
      <c r="R45" s="3"/>
      <c r="S45" s="3"/>
      <c r="T45" s="3"/>
      <c r="U45" s="3"/>
      <c r="V45" s="3"/>
      <c r="W45" s="3"/>
      <c r="X45" s="3"/>
      <c r="Y45" s="3"/>
      <c r="Z45" s="4"/>
    </row>
    <row r="46" spans="1:26" ht="15.75" customHeight="1">
      <c r="A46" s="91"/>
      <c r="B46" s="91"/>
      <c r="C46" s="91"/>
      <c r="D46" s="91"/>
      <c r="E46" s="91"/>
      <c r="F46" s="91"/>
      <c r="G46" s="91"/>
      <c r="H46" s="91"/>
      <c r="I46" s="91"/>
      <c r="J46" s="91"/>
      <c r="K46" s="3"/>
      <c r="L46" s="3"/>
      <c r="M46" s="3"/>
      <c r="N46" s="3"/>
      <c r="O46" s="3"/>
      <c r="P46" s="3"/>
      <c r="Q46" s="3"/>
      <c r="R46" s="3"/>
      <c r="S46" s="3"/>
      <c r="T46" s="3"/>
      <c r="U46" s="3"/>
      <c r="V46" s="3"/>
      <c r="W46" s="3"/>
      <c r="X46" s="3"/>
      <c r="Y46" s="3"/>
      <c r="Z46" s="4"/>
    </row>
    <row r="47" spans="1:26" ht="15.75" customHeight="1">
      <c r="A47" s="92"/>
      <c r="B47" s="92"/>
      <c r="C47" s="92"/>
      <c r="D47" s="92"/>
      <c r="E47" s="92"/>
      <c r="F47" s="92"/>
      <c r="G47" s="92"/>
      <c r="H47" s="92"/>
      <c r="I47" s="92"/>
      <c r="J47" s="92"/>
      <c r="K47" s="3"/>
      <c r="L47" s="3"/>
      <c r="M47" s="3"/>
      <c r="N47" s="3"/>
      <c r="O47" s="3"/>
      <c r="P47" s="3"/>
      <c r="Q47" s="3"/>
      <c r="R47" s="3"/>
      <c r="S47" s="3"/>
      <c r="T47" s="3"/>
      <c r="U47" s="3"/>
      <c r="V47" s="3"/>
      <c r="W47" s="3"/>
      <c r="X47" s="3"/>
      <c r="Y47" s="3"/>
      <c r="Z47" s="4"/>
    </row>
    <row r="48" spans="1:26" ht="16.5" customHeight="1">
      <c r="A48" s="98">
        <v>14</v>
      </c>
      <c r="B48" s="113" t="str">
        <f>IF('8. Seguimiento Cuatrimestral'!B48:B50="","",'8. Seguimiento Cuatrimestral'!B48:B50)</f>
        <v/>
      </c>
      <c r="C48" s="113" t="str">
        <f>IF('8. Seguimiento Cuatrimestral'!C48:C50="","",'8. Seguimiento Cuatrimestral'!C48:C50)</f>
        <v/>
      </c>
      <c r="D48" s="113" t="str">
        <f>IF('8. Seguimiento Cuatrimestral'!D48:D50="","",'8. Seguimiento Cuatrimestral'!D48:D50)</f>
        <v/>
      </c>
      <c r="E48" s="150">
        <f>'8. Seguimiento Cuatrimestral'!F48:F50</f>
        <v>0</v>
      </c>
      <c r="F48" s="150">
        <f>'8. Seguimiento Cuatrimestral'!J48:J50</f>
        <v>0</v>
      </c>
      <c r="G48" s="150">
        <f>'8. Seguimiento Cuatrimestral'!M48:M50</f>
        <v>0</v>
      </c>
      <c r="H48" s="150">
        <f>'8. Seguimiento Cuatrimestral'!Q48:Q50</f>
        <v>0</v>
      </c>
      <c r="I48" s="150">
        <f>'8. Seguimiento Cuatrimestral'!T48:T50</f>
        <v>0</v>
      </c>
      <c r="J48" s="150">
        <f>'8. Seguimiento Cuatrimestral'!X48:X50</f>
        <v>0</v>
      </c>
      <c r="K48" s="3"/>
      <c r="L48" s="3"/>
      <c r="M48" s="3"/>
      <c r="N48" s="3"/>
      <c r="O48" s="3"/>
      <c r="P48" s="3"/>
      <c r="Q48" s="3"/>
      <c r="R48" s="3"/>
      <c r="S48" s="3"/>
      <c r="T48" s="3"/>
      <c r="U48" s="3"/>
      <c r="V48" s="3"/>
      <c r="W48" s="3"/>
      <c r="X48" s="3"/>
      <c r="Y48" s="3"/>
      <c r="Z48" s="4"/>
    </row>
    <row r="49" spans="1:26" ht="15.75" customHeight="1">
      <c r="A49" s="91"/>
      <c r="B49" s="91"/>
      <c r="C49" s="91"/>
      <c r="D49" s="91"/>
      <c r="E49" s="91"/>
      <c r="F49" s="91"/>
      <c r="G49" s="91"/>
      <c r="H49" s="91"/>
      <c r="I49" s="91"/>
      <c r="J49" s="91"/>
      <c r="K49" s="3"/>
      <c r="L49" s="3"/>
      <c r="M49" s="3"/>
      <c r="N49" s="3"/>
      <c r="O49" s="3"/>
      <c r="P49" s="3"/>
      <c r="Q49" s="3"/>
      <c r="R49" s="3"/>
      <c r="S49" s="3"/>
      <c r="T49" s="3"/>
      <c r="U49" s="3"/>
      <c r="V49" s="3"/>
      <c r="W49" s="3"/>
      <c r="X49" s="3"/>
      <c r="Y49" s="3"/>
      <c r="Z49" s="4"/>
    </row>
    <row r="50" spans="1:26" ht="15.75" customHeight="1">
      <c r="A50" s="92"/>
      <c r="B50" s="92"/>
      <c r="C50" s="92"/>
      <c r="D50" s="92"/>
      <c r="E50" s="92"/>
      <c r="F50" s="92"/>
      <c r="G50" s="92"/>
      <c r="H50" s="92"/>
      <c r="I50" s="92"/>
      <c r="J50" s="92"/>
      <c r="K50" s="3"/>
      <c r="L50" s="3"/>
      <c r="M50" s="3"/>
      <c r="N50" s="3"/>
      <c r="O50" s="3"/>
      <c r="P50" s="3"/>
      <c r="Q50" s="3"/>
      <c r="R50" s="3"/>
      <c r="S50" s="3"/>
      <c r="T50" s="3"/>
      <c r="U50" s="3"/>
      <c r="V50" s="3"/>
      <c r="W50" s="3"/>
      <c r="X50" s="3"/>
      <c r="Y50" s="3"/>
      <c r="Z50" s="4"/>
    </row>
    <row r="51" spans="1:26" ht="16.5" customHeight="1">
      <c r="A51" s="98">
        <v>15</v>
      </c>
      <c r="B51" s="113" t="str">
        <f>IF('8. Seguimiento Cuatrimestral'!B51:B53="","",'8. Seguimiento Cuatrimestral'!B51:B53)</f>
        <v/>
      </c>
      <c r="C51" s="113" t="str">
        <f>IF('8. Seguimiento Cuatrimestral'!C51:C53="","",'8. Seguimiento Cuatrimestral'!C51:C53)</f>
        <v/>
      </c>
      <c r="D51" s="113" t="str">
        <f>IF('8. Seguimiento Cuatrimestral'!D51:D53="","",'8. Seguimiento Cuatrimestral'!D51:D53)</f>
        <v/>
      </c>
      <c r="E51" s="150">
        <f>'8. Seguimiento Cuatrimestral'!F51:F53</f>
        <v>0</v>
      </c>
      <c r="F51" s="150">
        <f>'8. Seguimiento Cuatrimestral'!J51:J53</f>
        <v>0</v>
      </c>
      <c r="G51" s="150">
        <f>'8. Seguimiento Cuatrimestral'!M51:M53</f>
        <v>0</v>
      </c>
      <c r="H51" s="150">
        <f>'8. Seguimiento Cuatrimestral'!Q51:Q53</f>
        <v>0</v>
      </c>
      <c r="I51" s="150">
        <f>'8. Seguimiento Cuatrimestral'!T51:T53</f>
        <v>0</v>
      </c>
      <c r="J51" s="150">
        <f>'8. Seguimiento Cuatrimestral'!X51:X53</f>
        <v>0</v>
      </c>
      <c r="K51" s="3"/>
      <c r="L51" s="3"/>
      <c r="M51" s="3"/>
      <c r="N51" s="3"/>
      <c r="O51" s="3"/>
      <c r="P51" s="3"/>
      <c r="Q51" s="3"/>
      <c r="R51" s="3"/>
      <c r="S51" s="3"/>
      <c r="T51" s="3"/>
      <c r="U51" s="3"/>
      <c r="V51" s="3"/>
      <c r="W51" s="3"/>
      <c r="X51" s="3"/>
      <c r="Y51" s="3"/>
      <c r="Z51" s="4"/>
    </row>
    <row r="52" spans="1:26" ht="15.75" customHeight="1">
      <c r="A52" s="91"/>
      <c r="B52" s="91"/>
      <c r="C52" s="91"/>
      <c r="D52" s="91"/>
      <c r="E52" s="91"/>
      <c r="F52" s="91"/>
      <c r="G52" s="91"/>
      <c r="H52" s="91"/>
      <c r="I52" s="91"/>
      <c r="J52" s="91"/>
      <c r="K52" s="3"/>
      <c r="L52" s="3"/>
      <c r="M52" s="3"/>
      <c r="N52" s="3"/>
      <c r="O52" s="3"/>
      <c r="P52" s="3"/>
      <c r="Q52" s="3"/>
      <c r="R52" s="3"/>
      <c r="S52" s="3"/>
      <c r="T52" s="3"/>
      <c r="U52" s="3"/>
      <c r="V52" s="3"/>
      <c r="W52" s="3"/>
      <c r="X52" s="3"/>
      <c r="Y52" s="3"/>
      <c r="Z52" s="4"/>
    </row>
    <row r="53" spans="1:26" ht="15.75" customHeight="1">
      <c r="A53" s="92"/>
      <c r="B53" s="92"/>
      <c r="C53" s="92"/>
      <c r="D53" s="92"/>
      <c r="E53" s="92"/>
      <c r="F53" s="92"/>
      <c r="G53" s="92"/>
      <c r="H53" s="92"/>
      <c r="I53" s="92"/>
      <c r="J53" s="92"/>
      <c r="K53" s="3"/>
      <c r="L53" s="3"/>
      <c r="M53" s="3"/>
      <c r="N53" s="3"/>
      <c r="O53" s="3"/>
      <c r="P53" s="3"/>
      <c r="Q53" s="3"/>
      <c r="R53" s="3"/>
      <c r="S53" s="3"/>
      <c r="T53" s="3"/>
      <c r="U53" s="3"/>
      <c r="V53" s="3"/>
      <c r="W53" s="3"/>
      <c r="X53" s="3"/>
      <c r="Y53" s="3"/>
      <c r="Z53" s="4"/>
    </row>
    <row r="54" spans="1:26" ht="16.5" customHeight="1">
      <c r="A54" s="98">
        <v>16</v>
      </c>
      <c r="B54" s="113" t="str">
        <f>IF('8. Seguimiento Cuatrimestral'!B54:B56="","",'8. Seguimiento Cuatrimestral'!B54:B56)</f>
        <v/>
      </c>
      <c r="C54" s="113" t="str">
        <f>IF('8. Seguimiento Cuatrimestral'!C54:C56="","",'8. Seguimiento Cuatrimestral'!C54:C56)</f>
        <v/>
      </c>
      <c r="D54" s="113" t="str">
        <f>IF('8. Seguimiento Cuatrimestral'!D54:D56="","",'8. Seguimiento Cuatrimestral'!D54:D56)</f>
        <v/>
      </c>
      <c r="E54" s="150">
        <f>'8. Seguimiento Cuatrimestral'!F54:F56</f>
        <v>0</v>
      </c>
      <c r="F54" s="150">
        <f>'8. Seguimiento Cuatrimestral'!J54:J56</f>
        <v>0</v>
      </c>
      <c r="G54" s="150">
        <f>'8. Seguimiento Cuatrimestral'!M54:M56</f>
        <v>0</v>
      </c>
      <c r="H54" s="150">
        <f>'8. Seguimiento Cuatrimestral'!Q54:Q56</f>
        <v>0</v>
      </c>
      <c r="I54" s="150">
        <f>'8. Seguimiento Cuatrimestral'!T54:T56</f>
        <v>0</v>
      </c>
      <c r="J54" s="150">
        <f>'8. Seguimiento Cuatrimestral'!X54:X56</f>
        <v>0</v>
      </c>
      <c r="K54" s="3"/>
      <c r="L54" s="3"/>
      <c r="M54" s="3"/>
      <c r="N54" s="3"/>
      <c r="O54" s="3"/>
      <c r="P54" s="3"/>
      <c r="Q54" s="3"/>
      <c r="R54" s="3"/>
      <c r="S54" s="3"/>
      <c r="T54" s="3"/>
      <c r="U54" s="3"/>
      <c r="V54" s="3"/>
      <c r="W54" s="3"/>
      <c r="X54" s="3"/>
      <c r="Y54" s="3"/>
      <c r="Z54" s="4"/>
    </row>
    <row r="55" spans="1:26" ht="15.75" customHeight="1">
      <c r="A55" s="91"/>
      <c r="B55" s="91"/>
      <c r="C55" s="91"/>
      <c r="D55" s="91"/>
      <c r="E55" s="91"/>
      <c r="F55" s="91"/>
      <c r="G55" s="91"/>
      <c r="H55" s="91"/>
      <c r="I55" s="91"/>
      <c r="J55" s="91"/>
      <c r="K55" s="3"/>
      <c r="L55" s="3"/>
      <c r="M55" s="3"/>
      <c r="N55" s="3"/>
      <c r="O55" s="3"/>
      <c r="P55" s="3"/>
      <c r="Q55" s="3"/>
      <c r="R55" s="3"/>
      <c r="S55" s="3"/>
      <c r="T55" s="3"/>
      <c r="U55" s="3"/>
      <c r="V55" s="3"/>
      <c r="W55" s="3"/>
      <c r="X55" s="3"/>
      <c r="Y55" s="3"/>
      <c r="Z55" s="4"/>
    </row>
    <row r="56" spans="1:26" ht="15.75" customHeight="1">
      <c r="A56" s="92"/>
      <c r="B56" s="92"/>
      <c r="C56" s="92"/>
      <c r="D56" s="92"/>
      <c r="E56" s="92"/>
      <c r="F56" s="92"/>
      <c r="G56" s="92"/>
      <c r="H56" s="92"/>
      <c r="I56" s="92"/>
      <c r="J56" s="92"/>
      <c r="K56" s="3"/>
      <c r="L56" s="3"/>
      <c r="M56" s="3"/>
      <c r="N56" s="3"/>
      <c r="O56" s="3"/>
      <c r="P56" s="3"/>
      <c r="Q56" s="3"/>
      <c r="R56" s="3"/>
      <c r="S56" s="3"/>
      <c r="T56" s="3"/>
      <c r="U56" s="3"/>
      <c r="V56" s="3"/>
      <c r="W56" s="3"/>
      <c r="X56" s="3"/>
      <c r="Y56" s="3"/>
      <c r="Z56" s="4"/>
    </row>
    <row r="57" spans="1:26" ht="16.5" customHeight="1">
      <c r="A57" s="98">
        <v>17</v>
      </c>
      <c r="B57" s="113" t="str">
        <f>IF('8. Seguimiento Cuatrimestral'!B57:B59="","",'8. Seguimiento Cuatrimestral'!B57:B59)</f>
        <v/>
      </c>
      <c r="C57" s="113" t="str">
        <f>IF('8. Seguimiento Cuatrimestral'!C57:C59="","",'8. Seguimiento Cuatrimestral'!C57:C59)</f>
        <v/>
      </c>
      <c r="D57" s="113" t="str">
        <f>IF('8. Seguimiento Cuatrimestral'!D57:D59="","",'8. Seguimiento Cuatrimestral'!D57:D59)</f>
        <v/>
      </c>
      <c r="E57" s="150">
        <f>'8. Seguimiento Cuatrimestral'!F57:F59</f>
        <v>0</v>
      </c>
      <c r="F57" s="150">
        <f>'8. Seguimiento Cuatrimestral'!J57:J59</f>
        <v>0</v>
      </c>
      <c r="G57" s="150">
        <f>'8. Seguimiento Cuatrimestral'!M57:M59</f>
        <v>0</v>
      </c>
      <c r="H57" s="150">
        <f>'8. Seguimiento Cuatrimestral'!Q57:Q59</f>
        <v>0</v>
      </c>
      <c r="I57" s="150">
        <f>'8. Seguimiento Cuatrimestral'!T57:T59</f>
        <v>0</v>
      </c>
      <c r="J57" s="150">
        <f>'8. Seguimiento Cuatrimestral'!X57:X59</f>
        <v>0</v>
      </c>
      <c r="K57" s="3"/>
      <c r="L57" s="3"/>
      <c r="M57" s="3"/>
      <c r="N57" s="3"/>
      <c r="O57" s="3"/>
      <c r="P57" s="3"/>
      <c r="Q57" s="3"/>
      <c r="R57" s="3"/>
      <c r="S57" s="3"/>
      <c r="T57" s="3"/>
      <c r="U57" s="3"/>
      <c r="V57" s="3"/>
      <c r="W57" s="3"/>
      <c r="X57" s="3"/>
      <c r="Y57" s="3"/>
      <c r="Z57" s="4"/>
    </row>
    <row r="58" spans="1:26" ht="15.75" customHeight="1">
      <c r="A58" s="91"/>
      <c r="B58" s="91"/>
      <c r="C58" s="91"/>
      <c r="D58" s="91"/>
      <c r="E58" s="91"/>
      <c r="F58" s="91"/>
      <c r="G58" s="91"/>
      <c r="H58" s="91"/>
      <c r="I58" s="91"/>
      <c r="J58" s="91"/>
      <c r="K58" s="3"/>
      <c r="L58" s="3"/>
      <c r="M58" s="3"/>
      <c r="N58" s="3"/>
      <c r="O58" s="3"/>
      <c r="P58" s="3"/>
      <c r="Q58" s="3"/>
      <c r="R58" s="3"/>
      <c r="S58" s="3"/>
      <c r="T58" s="3"/>
      <c r="U58" s="3"/>
      <c r="V58" s="3"/>
      <c r="W58" s="3"/>
      <c r="X58" s="3"/>
      <c r="Y58" s="3"/>
      <c r="Z58" s="4"/>
    </row>
    <row r="59" spans="1:26" ht="15.75" customHeight="1">
      <c r="A59" s="92"/>
      <c r="B59" s="92"/>
      <c r="C59" s="92"/>
      <c r="D59" s="92"/>
      <c r="E59" s="92"/>
      <c r="F59" s="92"/>
      <c r="G59" s="92"/>
      <c r="H59" s="92"/>
      <c r="I59" s="92"/>
      <c r="J59" s="92"/>
      <c r="K59" s="3"/>
      <c r="L59" s="3"/>
      <c r="M59" s="3"/>
      <c r="N59" s="3"/>
      <c r="O59" s="3"/>
      <c r="P59" s="3"/>
      <c r="Q59" s="3"/>
      <c r="R59" s="3"/>
      <c r="S59" s="3"/>
      <c r="T59" s="3"/>
      <c r="U59" s="3"/>
      <c r="V59" s="3"/>
      <c r="W59" s="3"/>
      <c r="X59" s="3"/>
      <c r="Y59" s="3"/>
      <c r="Z59" s="4"/>
    </row>
    <row r="60" spans="1:26" ht="16.5" customHeight="1">
      <c r="A60" s="98">
        <v>18</v>
      </c>
      <c r="B60" s="113" t="str">
        <f>IF('8. Seguimiento Cuatrimestral'!B60:B62="","",'8. Seguimiento Cuatrimestral'!B60:B62)</f>
        <v/>
      </c>
      <c r="C60" s="113" t="str">
        <f>IF('8. Seguimiento Cuatrimestral'!C60:C62="","",'8. Seguimiento Cuatrimestral'!C60:C62)</f>
        <v/>
      </c>
      <c r="D60" s="113" t="str">
        <f>IF('8. Seguimiento Cuatrimestral'!D60:D62="","",'8. Seguimiento Cuatrimestral'!D60:D62)</f>
        <v/>
      </c>
      <c r="E60" s="150">
        <f>'8. Seguimiento Cuatrimestral'!F60:F62</f>
        <v>0</v>
      </c>
      <c r="F60" s="150">
        <f>'8. Seguimiento Cuatrimestral'!J60:J62</f>
        <v>0</v>
      </c>
      <c r="G60" s="150">
        <f>'8. Seguimiento Cuatrimestral'!M60:M62</f>
        <v>0</v>
      </c>
      <c r="H60" s="150">
        <f>'8. Seguimiento Cuatrimestral'!Q60:Q62</f>
        <v>0</v>
      </c>
      <c r="I60" s="150">
        <f>'8. Seguimiento Cuatrimestral'!T60:T62</f>
        <v>0</v>
      </c>
      <c r="J60" s="150">
        <f>'8. Seguimiento Cuatrimestral'!X60:X62</f>
        <v>0</v>
      </c>
      <c r="K60" s="3"/>
      <c r="L60" s="3"/>
      <c r="M60" s="3"/>
      <c r="N60" s="3"/>
      <c r="O60" s="3"/>
      <c r="P60" s="3"/>
      <c r="Q60" s="3"/>
      <c r="R60" s="3"/>
      <c r="S60" s="3"/>
      <c r="T60" s="3"/>
      <c r="U60" s="3"/>
      <c r="V60" s="3"/>
      <c r="W60" s="3"/>
      <c r="X60" s="3"/>
      <c r="Y60" s="3"/>
      <c r="Z60" s="4"/>
    </row>
    <row r="61" spans="1:26" ht="15.75" customHeight="1">
      <c r="A61" s="91"/>
      <c r="B61" s="91"/>
      <c r="C61" s="91"/>
      <c r="D61" s="91"/>
      <c r="E61" s="91"/>
      <c r="F61" s="91"/>
      <c r="G61" s="91"/>
      <c r="H61" s="91"/>
      <c r="I61" s="91"/>
      <c r="J61" s="91"/>
      <c r="K61" s="3"/>
      <c r="L61" s="3"/>
      <c r="M61" s="3"/>
      <c r="N61" s="3"/>
      <c r="O61" s="3"/>
      <c r="P61" s="3"/>
      <c r="Q61" s="3"/>
      <c r="R61" s="3"/>
      <c r="S61" s="3"/>
      <c r="T61" s="3"/>
      <c r="U61" s="3"/>
      <c r="V61" s="3"/>
      <c r="W61" s="3"/>
      <c r="X61" s="3"/>
      <c r="Y61" s="3"/>
      <c r="Z61" s="4"/>
    </row>
    <row r="62" spans="1:26" ht="15.75" customHeight="1">
      <c r="A62" s="92"/>
      <c r="B62" s="92"/>
      <c r="C62" s="92"/>
      <c r="D62" s="92"/>
      <c r="E62" s="92"/>
      <c r="F62" s="92"/>
      <c r="G62" s="92"/>
      <c r="H62" s="92"/>
      <c r="I62" s="92"/>
      <c r="J62" s="92"/>
      <c r="K62" s="3"/>
      <c r="L62" s="3"/>
      <c r="M62" s="3"/>
      <c r="N62" s="3"/>
      <c r="O62" s="3"/>
      <c r="P62" s="3"/>
      <c r="Q62" s="3"/>
      <c r="R62" s="3"/>
      <c r="S62" s="3"/>
      <c r="T62" s="3"/>
      <c r="U62" s="3"/>
      <c r="V62" s="3"/>
      <c r="W62" s="3"/>
      <c r="X62" s="3"/>
      <c r="Y62" s="3"/>
      <c r="Z62" s="4"/>
    </row>
    <row r="63" spans="1:26" ht="16.5" customHeight="1">
      <c r="A63" s="98">
        <v>19</v>
      </c>
      <c r="B63" s="113" t="str">
        <f>IF('8. Seguimiento Cuatrimestral'!B63:B65="","",'8. Seguimiento Cuatrimestral'!B63:B65)</f>
        <v/>
      </c>
      <c r="C63" s="113" t="str">
        <f>IF('8. Seguimiento Cuatrimestral'!C63:C65="","",'8. Seguimiento Cuatrimestral'!C63:C65)</f>
        <v/>
      </c>
      <c r="D63" s="113" t="str">
        <f>IF('8. Seguimiento Cuatrimestral'!D63:D65="","",'8. Seguimiento Cuatrimestral'!D63:D65)</f>
        <v/>
      </c>
      <c r="E63" s="150">
        <f>'8. Seguimiento Cuatrimestral'!F63:F65</f>
        <v>0</v>
      </c>
      <c r="F63" s="150">
        <f>'8. Seguimiento Cuatrimestral'!J63:J65</f>
        <v>0</v>
      </c>
      <c r="G63" s="150">
        <f>'8. Seguimiento Cuatrimestral'!M63:M65</f>
        <v>0</v>
      </c>
      <c r="H63" s="150">
        <f>'8. Seguimiento Cuatrimestral'!Q63:Q65</f>
        <v>0</v>
      </c>
      <c r="I63" s="150">
        <f>'8. Seguimiento Cuatrimestral'!T63:T65</f>
        <v>0</v>
      </c>
      <c r="J63" s="150">
        <f>'8. Seguimiento Cuatrimestral'!X63:X65</f>
        <v>0</v>
      </c>
      <c r="K63" s="3"/>
      <c r="L63" s="3"/>
      <c r="M63" s="3"/>
      <c r="N63" s="3"/>
      <c r="O63" s="3"/>
      <c r="P63" s="3"/>
      <c r="Q63" s="3"/>
      <c r="R63" s="3"/>
      <c r="S63" s="3"/>
      <c r="T63" s="3"/>
      <c r="U63" s="3"/>
      <c r="V63" s="3"/>
      <c r="W63" s="3"/>
      <c r="X63" s="3"/>
      <c r="Y63" s="3"/>
      <c r="Z63" s="4"/>
    </row>
    <row r="64" spans="1:26" ht="15.75" customHeight="1">
      <c r="A64" s="91"/>
      <c r="B64" s="91"/>
      <c r="C64" s="91"/>
      <c r="D64" s="91"/>
      <c r="E64" s="91"/>
      <c r="F64" s="91"/>
      <c r="G64" s="91"/>
      <c r="H64" s="91"/>
      <c r="I64" s="91"/>
      <c r="J64" s="91"/>
      <c r="K64" s="3"/>
      <c r="L64" s="3"/>
      <c r="M64" s="3"/>
      <c r="N64" s="3"/>
      <c r="O64" s="3"/>
      <c r="P64" s="3"/>
      <c r="Q64" s="3"/>
      <c r="R64" s="3"/>
      <c r="S64" s="3"/>
      <c r="T64" s="3"/>
      <c r="U64" s="3"/>
      <c r="V64" s="3"/>
      <c r="W64" s="3"/>
      <c r="X64" s="3"/>
      <c r="Y64" s="3"/>
      <c r="Z64" s="4"/>
    </row>
    <row r="65" spans="1:26" ht="15.75" customHeight="1">
      <c r="A65" s="92"/>
      <c r="B65" s="92"/>
      <c r="C65" s="92"/>
      <c r="D65" s="92"/>
      <c r="E65" s="92"/>
      <c r="F65" s="92"/>
      <c r="G65" s="92"/>
      <c r="H65" s="92"/>
      <c r="I65" s="92"/>
      <c r="J65" s="92"/>
      <c r="K65" s="3"/>
      <c r="L65" s="3"/>
      <c r="M65" s="3"/>
      <c r="N65" s="3"/>
      <c r="O65" s="3"/>
      <c r="P65" s="3"/>
      <c r="Q65" s="3"/>
      <c r="R65" s="3"/>
      <c r="S65" s="3"/>
      <c r="T65" s="3"/>
      <c r="U65" s="3"/>
      <c r="V65" s="3"/>
      <c r="W65" s="3"/>
      <c r="X65" s="3"/>
      <c r="Y65" s="3"/>
      <c r="Z65" s="4"/>
    </row>
    <row r="66" spans="1:26" ht="16.5" customHeight="1">
      <c r="A66" s="98">
        <v>20</v>
      </c>
      <c r="B66" s="113" t="str">
        <f>IF('8. Seguimiento Cuatrimestral'!B66:B68="","",'8. Seguimiento Cuatrimestral'!B66:B68)</f>
        <v/>
      </c>
      <c r="C66" s="113" t="str">
        <f>IF('8. Seguimiento Cuatrimestral'!C66:C68="","",'8. Seguimiento Cuatrimestral'!C66:C68)</f>
        <v/>
      </c>
      <c r="D66" s="113" t="str">
        <f>IF('8. Seguimiento Cuatrimestral'!D66:D68="","",'8. Seguimiento Cuatrimestral'!D66:D68)</f>
        <v/>
      </c>
      <c r="E66" s="150">
        <f>'8. Seguimiento Cuatrimestral'!F66:F68</f>
        <v>0</v>
      </c>
      <c r="F66" s="150">
        <f>'8. Seguimiento Cuatrimestral'!J66:J68</f>
        <v>0</v>
      </c>
      <c r="G66" s="150">
        <f>'8. Seguimiento Cuatrimestral'!M66:M68</f>
        <v>0</v>
      </c>
      <c r="H66" s="150">
        <f>'8. Seguimiento Cuatrimestral'!Q66:Q68</f>
        <v>0</v>
      </c>
      <c r="I66" s="150">
        <f>'8. Seguimiento Cuatrimestral'!T66:T68</f>
        <v>0</v>
      </c>
      <c r="J66" s="150">
        <f>'8. Seguimiento Cuatrimestral'!X66:X68</f>
        <v>0</v>
      </c>
      <c r="K66" s="3"/>
      <c r="L66" s="3"/>
      <c r="M66" s="3"/>
      <c r="N66" s="3"/>
      <c r="O66" s="3"/>
      <c r="P66" s="3"/>
      <c r="Q66" s="3"/>
      <c r="R66" s="3"/>
      <c r="S66" s="3"/>
      <c r="T66" s="3"/>
      <c r="U66" s="3"/>
      <c r="V66" s="3"/>
      <c r="W66" s="3"/>
      <c r="X66" s="3"/>
      <c r="Y66" s="3"/>
      <c r="Z66" s="4"/>
    </row>
    <row r="67" spans="1:26" ht="15.75" customHeight="1">
      <c r="A67" s="91"/>
      <c r="B67" s="91"/>
      <c r="C67" s="91"/>
      <c r="D67" s="91"/>
      <c r="E67" s="91"/>
      <c r="F67" s="91"/>
      <c r="G67" s="91"/>
      <c r="H67" s="91"/>
      <c r="I67" s="91"/>
      <c r="J67" s="91"/>
      <c r="K67" s="2"/>
      <c r="L67" s="2"/>
      <c r="M67" s="2"/>
      <c r="N67" s="2"/>
      <c r="O67" s="2"/>
      <c r="P67" s="2"/>
      <c r="Q67" s="2"/>
      <c r="R67" s="2"/>
      <c r="S67" s="2"/>
      <c r="T67" s="2"/>
      <c r="U67" s="2"/>
      <c r="V67" s="2"/>
      <c r="W67" s="2"/>
      <c r="X67" s="2"/>
      <c r="Y67" s="2"/>
      <c r="Z67" s="4"/>
    </row>
    <row r="68" spans="1:26" ht="15.75" customHeight="1">
      <c r="A68" s="92"/>
      <c r="B68" s="92"/>
      <c r="C68" s="92"/>
      <c r="D68" s="92"/>
      <c r="E68" s="92"/>
      <c r="F68" s="92"/>
      <c r="G68" s="92"/>
      <c r="H68" s="92"/>
      <c r="I68" s="92"/>
      <c r="J68" s="92"/>
      <c r="K68" s="2"/>
      <c r="L68" s="2"/>
      <c r="M68" s="2"/>
      <c r="N68" s="2"/>
      <c r="O68" s="2"/>
      <c r="P68" s="2"/>
      <c r="Q68" s="2"/>
      <c r="R68" s="2"/>
      <c r="S68" s="2"/>
      <c r="T68" s="2"/>
      <c r="U68" s="2"/>
      <c r="V68" s="2"/>
      <c r="W68" s="2"/>
      <c r="X68" s="2"/>
      <c r="Y68" s="2"/>
      <c r="Z68" s="4"/>
    </row>
    <row r="69" spans="1:26" ht="23.25" customHeight="1">
      <c r="A69" s="2"/>
      <c r="B69" s="169" t="s">
        <v>327</v>
      </c>
      <c r="C69" s="62"/>
      <c r="D69" s="63"/>
      <c r="E69" s="39">
        <f t="shared" ref="E69:J69" si="0">IFERROR(AVERAGE(E9:E68),"")</f>
        <v>5.8750000000000004E-2</v>
      </c>
      <c r="F69" s="39">
        <f t="shared" si="0"/>
        <v>0</v>
      </c>
      <c r="G69" s="39">
        <f t="shared" si="0"/>
        <v>0</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c r="A70" s="7"/>
      <c r="B70" s="169" t="s">
        <v>328</v>
      </c>
      <c r="C70" s="62"/>
      <c r="D70" s="63"/>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69" t="s">
        <v>329</v>
      </c>
      <c r="C71" s="62"/>
      <c r="D71" s="63"/>
      <c r="E71" s="39">
        <f t="shared" ref="E71:J71" si="1">IFERROR(E69/E70,"")</f>
        <v>0.17624999999999999</v>
      </c>
      <c r="F71" s="39">
        <f t="shared" si="1"/>
        <v>0</v>
      </c>
      <c r="G71" s="39">
        <f t="shared" si="1"/>
        <v>0</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1" t="s">
        <v>330</v>
      </c>
      <c r="B1" s="41" t="s">
        <v>127</v>
      </c>
      <c r="C1" s="41" t="s">
        <v>128</v>
      </c>
      <c r="D1" s="41" t="s">
        <v>331</v>
      </c>
      <c r="E1" s="41" t="s">
        <v>332</v>
      </c>
      <c r="F1" s="41" t="s">
        <v>118</v>
      </c>
      <c r="G1" s="41" t="s">
        <v>333</v>
      </c>
      <c r="H1" s="41" t="s">
        <v>334</v>
      </c>
      <c r="I1" s="41" t="s">
        <v>225</v>
      </c>
      <c r="J1" s="41" t="s">
        <v>335</v>
      </c>
      <c r="K1" s="41" t="s">
        <v>241</v>
      </c>
      <c r="L1" s="41" t="s">
        <v>336</v>
      </c>
      <c r="M1" s="41" t="s">
        <v>337</v>
      </c>
      <c r="N1" s="41" t="s">
        <v>338</v>
      </c>
      <c r="O1" s="41" t="s">
        <v>339</v>
      </c>
      <c r="P1" s="41" t="s">
        <v>340</v>
      </c>
      <c r="Q1" s="42" t="s">
        <v>341</v>
      </c>
      <c r="R1" s="41" t="s">
        <v>342</v>
      </c>
      <c r="S1" s="41" t="s">
        <v>343</v>
      </c>
      <c r="T1" s="41" t="s">
        <v>344</v>
      </c>
      <c r="U1" s="41" t="s">
        <v>345</v>
      </c>
      <c r="V1" s="41" t="s">
        <v>346</v>
      </c>
      <c r="W1" s="41" t="s">
        <v>347</v>
      </c>
      <c r="X1" s="41" t="s">
        <v>348</v>
      </c>
      <c r="Y1" s="41" t="s">
        <v>337</v>
      </c>
      <c r="Z1" s="41" t="s">
        <v>349</v>
      </c>
      <c r="AA1" s="41" t="s">
        <v>350</v>
      </c>
      <c r="AB1" s="41" t="s">
        <v>351</v>
      </c>
      <c r="AC1" s="41" t="s">
        <v>352</v>
      </c>
      <c r="AD1" s="41" t="s">
        <v>338</v>
      </c>
      <c r="AE1" s="41" t="s">
        <v>353</v>
      </c>
    </row>
    <row r="2" spans="1:31" ht="45">
      <c r="A2" s="43" t="s">
        <v>156</v>
      </c>
      <c r="B2" s="44" t="s">
        <v>146</v>
      </c>
      <c r="C2" s="43" t="s">
        <v>354</v>
      </c>
      <c r="D2" s="44" t="s">
        <v>355</v>
      </c>
      <c r="E2" s="44" t="s">
        <v>356</v>
      </c>
      <c r="F2" s="44" t="s">
        <v>357</v>
      </c>
      <c r="G2" s="45"/>
      <c r="H2" s="45"/>
      <c r="I2" s="45" t="s">
        <v>239</v>
      </c>
      <c r="J2" s="45" t="s">
        <v>240</v>
      </c>
      <c r="K2" s="45" t="s">
        <v>241</v>
      </c>
      <c r="L2" s="45" t="s">
        <v>242</v>
      </c>
      <c r="M2" s="46" t="s">
        <v>243</v>
      </c>
      <c r="N2" s="45" t="s">
        <v>296</v>
      </c>
      <c r="O2" s="45" t="s">
        <v>358</v>
      </c>
      <c r="P2" s="44" t="s">
        <v>209</v>
      </c>
      <c r="Q2" s="44" t="s">
        <v>359</v>
      </c>
      <c r="R2" s="44" t="s">
        <v>360</v>
      </c>
      <c r="S2" s="44" t="s">
        <v>361</v>
      </c>
      <c r="T2" s="44" t="s">
        <v>362</v>
      </c>
      <c r="U2" s="45" t="s">
        <v>363</v>
      </c>
      <c r="V2" s="45" t="s">
        <v>364</v>
      </c>
      <c r="W2" s="45" t="s">
        <v>365</v>
      </c>
      <c r="X2" s="44" t="s">
        <v>366</v>
      </c>
      <c r="Y2" s="44" t="s">
        <v>367</v>
      </c>
      <c r="Z2" s="45" t="s">
        <v>361</v>
      </c>
      <c r="AA2" s="45">
        <v>15</v>
      </c>
      <c r="AB2" s="47" t="s">
        <v>368</v>
      </c>
      <c r="AC2" s="47" t="s">
        <v>369</v>
      </c>
      <c r="AD2" s="45" t="s">
        <v>370</v>
      </c>
      <c r="AE2" s="45" t="str">
        <f>""</f>
        <v/>
      </c>
    </row>
    <row r="3" spans="1:31" ht="45">
      <c r="A3" s="43" t="s">
        <v>142</v>
      </c>
      <c r="B3" s="43" t="s">
        <v>168</v>
      </c>
      <c r="C3" s="43" t="s">
        <v>147</v>
      </c>
      <c r="D3" s="44" t="s">
        <v>371</v>
      </c>
      <c r="E3" s="44" t="s">
        <v>372</v>
      </c>
      <c r="F3" s="44" t="s">
        <v>373</v>
      </c>
      <c r="G3" s="45"/>
      <c r="H3" s="45"/>
      <c r="I3" s="45" t="s">
        <v>253</v>
      </c>
      <c r="J3" s="45" t="s">
        <v>374</v>
      </c>
      <c r="K3" s="45" t="s">
        <v>254</v>
      </c>
      <c r="L3" s="45" t="s">
        <v>255</v>
      </c>
      <c r="M3" s="46" t="s">
        <v>375</v>
      </c>
      <c r="N3" s="45" t="s">
        <v>370</v>
      </c>
      <c r="O3" s="45" t="s">
        <v>376</v>
      </c>
      <c r="P3" s="44" t="s">
        <v>377</v>
      </c>
      <c r="Q3" s="44" t="s">
        <v>378</v>
      </c>
      <c r="R3" s="44" t="s">
        <v>379</v>
      </c>
      <c r="S3" s="44" t="s">
        <v>380</v>
      </c>
      <c r="T3" s="44" t="s">
        <v>381</v>
      </c>
      <c r="U3" s="45" t="s">
        <v>382</v>
      </c>
      <c r="V3" s="45" t="s">
        <v>383</v>
      </c>
      <c r="W3" s="45" t="s">
        <v>384</v>
      </c>
      <c r="X3" s="44" t="s">
        <v>385</v>
      </c>
      <c r="Y3" s="44" t="s">
        <v>386</v>
      </c>
      <c r="Z3" s="45" t="s">
        <v>380</v>
      </c>
      <c r="AA3" s="45">
        <v>0</v>
      </c>
      <c r="AB3" s="47" t="s">
        <v>387</v>
      </c>
      <c r="AC3" s="47" t="s">
        <v>388</v>
      </c>
      <c r="AD3" s="45" t="s">
        <v>389</v>
      </c>
      <c r="AE3" s="44"/>
    </row>
    <row r="4" spans="1:31" ht="60">
      <c r="A4" s="43" t="s">
        <v>163</v>
      </c>
      <c r="B4" s="43" t="s">
        <v>171</v>
      </c>
      <c r="C4" s="44" t="s">
        <v>390</v>
      </c>
      <c r="D4" s="44" t="s">
        <v>391</v>
      </c>
      <c r="E4" s="44" t="s">
        <v>392</v>
      </c>
      <c r="F4" s="44" t="s">
        <v>393</v>
      </c>
      <c r="G4" s="45"/>
      <c r="H4" s="45"/>
      <c r="I4" s="45" t="s">
        <v>394</v>
      </c>
      <c r="J4" s="45" t="s">
        <v>256</v>
      </c>
      <c r="K4" s="45" t="s">
        <v>256</v>
      </c>
      <c r="L4" s="45" t="s">
        <v>256</v>
      </c>
      <c r="M4" s="45" t="s">
        <v>256</v>
      </c>
      <c r="N4" s="46" t="s">
        <v>395</v>
      </c>
      <c r="O4" s="44"/>
      <c r="P4" s="44" t="s">
        <v>396</v>
      </c>
      <c r="Q4" s="44" t="s">
        <v>397</v>
      </c>
      <c r="R4" s="44"/>
      <c r="S4" s="44"/>
      <c r="T4" s="44"/>
      <c r="U4" s="44"/>
      <c r="V4" s="44" t="s">
        <v>398</v>
      </c>
      <c r="W4" s="44"/>
      <c r="X4" s="44"/>
      <c r="Y4" s="44" t="s">
        <v>399</v>
      </c>
      <c r="Z4" s="45" t="s">
        <v>362</v>
      </c>
      <c r="AA4" s="45">
        <v>15</v>
      </c>
      <c r="AB4" s="47" t="s">
        <v>400</v>
      </c>
      <c r="AC4" s="47" t="s">
        <v>401</v>
      </c>
      <c r="AD4" s="46" t="s">
        <v>402</v>
      </c>
      <c r="AE4" s="44"/>
    </row>
    <row r="5" spans="1:31" ht="45">
      <c r="A5" s="4"/>
      <c r="B5" s="43" t="s">
        <v>403</v>
      </c>
      <c r="C5" s="43" t="s">
        <v>404</v>
      </c>
      <c r="D5" s="4" t="s">
        <v>405</v>
      </c>
      <c r="E5" s="4" t="s">
        <v>406</v>
      </c>
      <c r="F5" s="48" t="s">
        <v>6</v>
      </c>
      <c r="G5" s="49"/>
      <c r="H5" s="49"/>
      <c r="I5" s="45" t="s">
        <v>256</v>
      </c>
      <c r="J5" s="45"/>
      <c r="K5" s="45"/>
      <c r="L5" s="45"/>
      <c r="M5" s="45"/>
      <c r="N5" s="45" t="s">
        <v>297</v>
      </c>
      <c r="O5" s="4"/>
      <c r="P5" s="44" t="s">
        <v>407</v>
      </c>
      <c r="Q5" s="44" t="s">
        <v>408</v>
      </c>
      <c r="R5" s="4"/>
      <c r="S5" s="4"/>
      <c r="T5" s="4"/>
      <c r="U5" s="4"/>
      <c r="V5" s="4"/>
      <c r="W5" s="4"/>
      <c r="X5" s="4"/>
      <c r="Y5" s="4"/>
      <c r="Z5" s="45" t="s">
        <v>381</v>
      </c>
      <c r="AA5" s="45">
        <v>0</v>
      </c>
      <c r="AB5" s="4"/>
      <c r="AC5" s="47" t="s">
        <v>409</v>
      </c>
      <c r="AD5" s="45"/>
      <c r="AE5" s="4"/>
    </row>
    <row r="6" spans="1:31" ht="30">
      <c r="A6" s="4"/>
      <c r="B6" s="44" t="s">
        <v>410</v>
      </c>
      <c r="C6" s="48" t="s">
        <v>165</v>
      </c>
      <c r="D6" s="4" t="s">
        <v>411</v>
      </c>
      <c r="E6" s="4" t="s">
        <v>412</v>
      </c>
      <c r="F6" s="48" t="s">
        <v>413</v>
      </c>
      <c r="G6" s="49"/>
      <c r="H6" s="49"/>
      <c r="I6" s="45"/>
      <c r="J6" s="45"/>
      <c r="K6" s="45"/>
      <c r="L6" s="45"/>
      <c r="M6" s="45"/>
      <c r="N6" s="45"/>
      <c r="O6" s="4"/>
      <c r="P6" s="44" t="s">
        <v>414</v>
      </c>
      <c r="Q6" s="44" t="s">
        <v>415</v>
      </c>
      <c r="R6" s="4"/>
      <c r="S6" s="4"/>
      <c r="T6" s="4"/>
      <c r="U6" s="4"/>
      <c r="V6" s="4"/>
      <c r="W6" s="4"/>
      <c r="X6" s="4"/>
      <c r="Y6" s="4"/>
      <c r="Z6" s="45" t="s">
        <v>363</v>
      </c>
      <c r="AA6" s="45">
        <v>15</v>
      </c>
      <c r="AB6" s="4"/>
      <c r="AC6" s="4"/>
      <c r="AD6" s="4"/>
      <c r="AE6" s="4"/>
    </row>
    <row r="7" spans="1:31" ht="45">
      <c r="A7" s="4"/>
      <c r="B7" s="48" t="s">
        <v>416</v>
      </c>
      <c r="C7" s="4" t="s">
        <v>417</v>
      </c>
      <c r="D7" s="4"/>
      <c r="E7" s="4" t="s">
        <v>418</v>
      </c>
      <c r="F7" s="4" t="s">
        <v>419</v>
      </c>
      <c r="G7" s="49"/>
      <c r="H7" s="49"/>
      <c r="I7" s="45"/>
      <c r="J7" s="45"/>
      <c r="K7" s="45"/>
      <c r="L7" s="45"/>
      <c r="M7" s="45"/>
      <c r="N7" s="45"/>
      <c r="O7" s="4"/>
      <c r="P7" s="44" t="s">
        <v>420</v>
      </c>
      <c r="Q7" s="4"/>
      <c r="R7" s="4"/>
      <c r="S7" s="4"/>
      <c r="T7" s="4"/>
      <c r="U7" s="4"/>
      <c r="V7" s="4"/>
      <c r="W7" s="4"/>
      <c r="X7" s="4"/>
      <c r="Y7" s="4"/>
      <c r="Z7" s="45" t="s">
        <v>382</v>
      </c>
      <c r="AA7" s="45">
        <v>0</v>
      </c>
      <c r="AB7" s="4"/>
      <c r="AC7" s="4"/>
      <c r="AD7" s="4"/>
      <c r="AE7" s="4"/>
    </row>
    <row r="8" spans="1:31">
      <c r="A8" s="4"/>
      <c r="B8" s="4" t="s">
        <v>341</v>
      </c>
      <c r="C8" s="4" t="s">
        <v>421</v>
      </c>
      <c r="D8" s="4"/>
      <c r="E8" s="4" t="s">
        <v>422</v>
      </c>
      <c r="F8" s="4" t="s">
        <v>423</v>
      </c>
      <c r="G8" s="49"/>
      <c r="H8" s="49"/>
      <c r="I8" s="45"/>
      <c r="J8" s="45"/>
      <c r="K8" s="45"/>
      <c r="L8" s="45"/>
      <c r="M8" s="45"/>
      <c r="N8" s="45"/>
      <c r="O8" s="4"/>
      <c r="P8" s="44" t="s">
        <v>424</v>
      </c>
      <c r="Q8" s="4"/>
      <c r="R8" s="4"/>
      <c r="S8" s="4"/>
      <c r="T8" s="4"/>
      <c r="U8" s="4"/>
      <c r="V8" s="4"/>
      <c r="W8" s="4"/>
      <c r="X8" s="4"/>
      <c r="Y8" s="4"/>
      <c r="Z8" s="45" t="s">
        <v>364</v>
      </c>
      <c r="AA8" s="45">
        <v>15</v>
      </c>
      <c r="AB8" s="4"/>
      <c r="AC8" s="4"/>
      <c r="AD8" s="4"/>
      <c r="AE8" s="4"/>
    </row>
    <row r="9" spans="1:31">
      <c r="A9" s="4"/>
      <c r="B9" s="4" t="s">
        <v>425</v>
      </c>
      <c r="C9" s="4"/>
      <c r="D9" s="4"/>
      <c r="E9" s="4" t="s">
        <v>426</v>
      </c>
      <c r="F9" s="4" t="s">
        <v>427</v>
      </c>
      <c r="G9" s="49"/>
      <c r="H9" s="49"/>
      <c r="I9" s="45"/>
      <c r="J9" s="45"/>
      <c r="K9" s="45"/>
      <c r="L9" s="45"/>
      <c r="M9" s="45"/>
      <c r="N9" s="45"/>
      <c r="O9" s="4"/>
      <c r="P9" s="44" t="s">
        <v>428</v>
      </c>
      <c r="Q9" s="4"/>
      <c r="R9" s="4"/>
      <c r="S9" s="4"/>
      <c r="T9" s="4"/>
      <c r="U9" s="4"/>
      <c r="V9" s="4"/>
      <c r="W9" s="4"/>
      <c r="X9" s="4"/>
      <c r="Y9" s="4"/>
      <c r="Z9" s="45" t="s">
        <v>383</v>
      </c>
      <c r="AA9" s="45">
        <v>10</v>
      </c>
      <c r="AB9" s="4"/>
      <c r="AC9" s="4"/>
      <c r="AD9" s="4"/>
      <c r="AE9" s="4"/>
    </row>
    <row r="10" spans="1:31">
      <c r="A10" s="4"/>
      <c r="B10" s="4" t="s">
        <v>429</v>
      </c>
      <c r="C10" s="4"/>
      <c r="D10" s="4"/>
      <c r="E10" s="4" t="s">
        <v>430</v>
      </c>
      <c r="F10" s="4" t="s">
        <v>431</v>
      </c>
      <c r="G10" s="49"/>
      <c r="H10" s="49"/>
      <c r="I10" s="45"/>
      <c r="J10" s="45"/>
      <c r="K10" s="45"/>
      <c r="L10" s="45"/>
      <c r="M10" s="45"/>
      <c r="N10" s="45"/>
      <c r="O10" s="4"/>
      <c r="P10" s="4"/>
      <c r="Q10" s="4"/>
      <c r="R10" s="4"/>
      <c r="S10" s="4"/>
      <c r="T10" s="4"/>
      <c r="U10" s="4"/>
      <c r="V10" s="4"/>
      <c r="W10" s="4"/>
      <c r="X10" s="4"/>
      <c r="Y10" s="4"/>
      <c r="Z10" s="45" t="s">
        <v>398</v>
      </c>
      <c r="AA10" s="45">
        <v>0</v>
      </c>
      <c r="AB10" s="4"/>
      <c r="AC10" s="4"/>
      <c r="AD10" s="4"/>
      <c r="AE10" s="4"/>
    </row>
    <row r="11" spans="1:31">
      <c r="A11" s="4"/>
      <c r="B11" s="4" t="s">
        <v>164</v>
      </c>
      <c r="C11" s="4"/>
      <c r="D11" s="4"/>
      <c r="E11" s="4" t="s">
        <v>432</v>
      </c>
      <c r="F11" s="4" t="s">
        <v>433</v>
      </c>
      <c r="G11" s="49"/>
      <c r="H11" s="49"/>
      <c r="I11" s="45"/>
      <c r="J11" s="45"/>
      <c r="K11" s="45"/>
      <c r="L11" s="45"/>
      <c r="M11" s="45"/>
      <c r="N11" s="45"/>
      <c r="O11" s="4"/>
      <c r="P11" s="4"/>
      <c r="Q11" s="4"/>
      <c r="R11" s="4"/>
      <c r="S11" s="4"/>
      <c r="T11" s="4"/>
      <c r="U11" s="4"/>
      <c r="V11" s="4"/>
      <c r="W11" s="4"/>
      <c r="X11" s="4"/>
      <c r="Y11" s="4"/>
      <c r="Z11" s="45" t="s">
        <v>365</v>
      </c>
      <c r="AA11" s="45">
        <v>15</v>
      </c>
      <c r="AB11" s="4"/>
      <c r="AC11" s="4"/>
      <c r="AD11" s="4"/>
      <c r="AE11" s="4"/>
    </row>
    <row r="12" spans="1:31">
      <c r="A12" s="4"/>
      <c r="B12" s="4"/>
      <c r="C12" s="4"/>
      <c r="D12" s="4"/>
      <c r="E12" s="4"/>
      <c r="F12" s="4" t="s">
        <v>434</v>
      </c>
      <c r="G12" s="49"/>
      <c r="H12" s="49"/>
      <c r="I12" s="45"/>
      <c r="J12" s="45"/>
      <c r="K12" s="45"/>
      <c r="L12" s="45"/>
      <c r="M12" s="45"/>
      <c r="N12" s="45"/>
      <c r="O12" s="4"/>
      <c r="P12" s="4"/>
      <c r="Q12" s="4"/>
      <c r="R12" s="4"/>
      <c r="S12" s="4"/>
      <c r="T12" s="4"/>
      <c r="U12" s="4"/>
      <c r="V12" s="4"/>
      <c r="W12" s="4"/>
      <c r="X12" s="4"/>
      <c r="Y12" s="4"/>
      <c r="Z12" s="45" t="s">
        <v>384</v>
      </c>
      <c r="AA12" s="45">
        <v>0</v>
      </c>
      <c r="AB12" s="4"/>
      <c r="AC12" s="4"/>
      <c r="AD12" s="4"/>
      <c r="AE12" s="4"/>
    </row>
    <row r="13" spans="1:31">
      <c r="A13" s="4"/>
      <c r="B13" s="4"/>
      <c r="C13" s="4"/>
      <c r="D13" s="4"/>
      <c r="E13" s="4"/>
      <c r="F13" s="4" t="s">
        <v>435</v>
      </c>
      <c r="G13" s="49"/>
      <c r="H13" s="49"/>
      <c r="I13" s="45"/>
      <c r="J13" s="45"/>
      <c r="K13" s="45"/>
      <c r="L13" s="45"/>
      <c r="M13" s="45"/>
      <c r="N13" s="45"/>
      <c r="O13" s="4"/>
      <c r="P13" s="4"/>
      <c r="Q13" s="4"/>
      <c r="R13" s="4"/>
      <c r="S13" s="4"/>
      <c r="T13" s="4"/>
      <c r="U13" s="4"/>
      <c r="V13" s="4"/>
      <c r="W13" s="4"/>
      <c r="X13" s="4"/>
      <c r="Y13" s="4"/>
      <c r="Z13" s="45" t="s">
        <v>366</v>
      </c>
      <c r="AA13" s="45">
        <v>15</v>
      </c>
      <c r="AB13" s="4"/>
      <c r="AC13" s="4"/>
      <c r="AD13" s="4"/>
      <c r="AE13" s="4"/>
    </row>
    <row r="14" spans="1:31">
      <c r="A14" s="4"/>
      <c r="B14" s="4"/>
      <c r="C14" s="4"/>
      <c r="D14" s="4"/>
      <c r="E14" s="4"/>
      <c r="F14" s="4" t="s">
        <v>436</v>
      </c>
      <c r="G14" s="49"/>
      <c r="H14" s="49"/>
      <c r="I14" s="45"/>
      <c r="J14" s="45"/>
      <c r="K14" s="45"/>
      <c r="L14" s="45"/>
      <c r="M14" s="45"/>
      <c r="N14" s="45"/>
      <c r="O14" s="4"/>
      <c r="P14" s="4"/>
      <c r="Q14" s="4"/>
      <c r="R14" s="4"/>
      <c r="S14" s="4"/>
      <c r="T14" s="4"/>
      <c r="U14" s="4"/>
      <c r="V14" s="4"/>
      <c r="W14" s="4"/>
      <c r="X14" s="4"/>
      <c r="Y14" s="4"/>
      <c r="Z14" s="45" t="s">
        <v>385</v>
      </c>
      <c r="AA14" s="45">
        <v>0</v>
      </c>
      <c r="AB14" s="4"/>
      <c r="AC14" s="4"/>
      <c r="AD14" s="4"/>
      <c r="AE14" s="4"/>
    </row>
    <row r="15" spans="1:31">
      <c r="A15" s="4"/>
      <c r="B15" s="4"/>
      <c r="C15" s="4"/>
      <c r="D15" s="4"/>
      <c r="E15" s="4"/>
      <c r="F15" s="4" t="s">
        <v>437</v>
      </c>
      <c r="G15" s="49"/>
      <c r="H15" s="49"/>
      <c r="I15" s="45"/>
      <c r="J15" s="45"/>
      <c r="K15" s="45"/>
      <c r="L15" s="45"/>
      <c r="M15" s="45"/>
      <c r="N15" s="45"/>
      <c r="O15" s="4"/>
      <c r="P15" s="4"/>
      <c r="Q15" s="4"/>
      <c r="R15" s="4"/>
      <c r="S15" s="4"/>
      <c r="T15" s="4"/>
      <c r="U15" s="4"/>
      <c r="V15" s="4"/>
      <c r="W15" s="4"/>
      <c r="X15" s="4"/>
      <c r="Y15" s="4"/>
      <c r="Z15" s="45" t="s">
        <v>367</v>
      </c>
      <c r="AA15" s="45">
        <v>10</v>
      </c>
      <c r="AB15" s="4"/>
      <c r="AC15" s="4"/>
      <c r="AD15" s="4"/>
      <c r="AE15" s="4"/>
    </row>
    <row r="16" spans="1:31">
      <c r="A16" s="4"/>
      <c r="B16" s="4"/>
      <c r="C16" s="4"/>
      <c r="D16" s="4"/>
      <c r="E16" s="4"/>
      <c r="F16" s="4" t="s">
        <v>438</v>
      </c>
      <c r="G16" s="49"/>
      <c r="H16" s="49"/>
      <c r="I16" s="45"/>
      <c r="J16" s="45"/>
      <c r="K16" s="45"/>
      <c r="L16" s="45"/>
      <c r="M16" s="45"/>
      <c r="N16" s="45"/>
      <c r="O16" s="4"/>
      <c r="P16" s="4"/>
      <c r="Q16" s="4"/>
      <c r="R16" s="4"/>
      <c r="S16" s="4"/>
      <c r="T16" s="4"/>
      <c r="U16" s="4"/>
      <c r="V16" s="4"/>
      <c r="W16" s="4"/>
      <c r="X16" s="4"/>
      <c r="Y16" s="4"/>
      <c r="Z16" s="45" t="s">
        <v>386</v>
      </c>
      <c r="AA16" s="45">
        <v>5</v>
      </c>
      <c r="AB16" s="4"/>
      <c r="AC16" s="4"/>
      <c r="AD16" s="4"/>
      <c r="AE16" s="4"/>
    </row>
    <row r="17" spans="1:31">
      <c r="A17" s="4"/>
      <c r="B17" s="4"/>
      <c r="C17" s="4"/>
      <c r="D17" s="4"/>
      <c r="E17" s="4"/>
      <c r="F17" s="4" t="s">
        <v>439</v>
      </c>
      <c r="G17" s="49"/>
      <c r="H17" s="49"/>
      <c r="I17" s="45"/>
      <c r="J17" s="45"/>
      <c r="K17" s="45"/>
      <c r="L17" s="45"/>
      <c r="M17" s="45"/>
      <c r="N17" s="45"/>
      <c r="O17" s="4"/>
      <c r="P17" s="4"/>
      <c r="Q17" s="4"/>
      <c r="R17" s="4"/>
      <c r="S17" s="4"/>
      <c r="T17" s="4"/>
      <c r="U17" s="4"/>
      <c r="V17" s="4"/>
      <c r="W17" s="4"/>
      <c r="X17" s="4"/>
      <c r="Y17" s="4"/>
      <c r="Z17" s="45" t="s">
        <v>399</v>
      </c>
      <c r="AA17" s="45">
        <v>0</v>
      </c>
      <c r="AB17" s="4"/>
      <c r="AC17" s="4"/>
      <c r="AD17" s="4"/>
      <c r="AE17" s="4"/>
    </row>
    <row r="18" spans="1:31">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row r="222" spans="1:31" ht="15.75" customHeight="1"/>
    <row r="223" spans="1:31" ht="15.75" customHeight="1"/>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4" ht="27.75" customHeight="1">
      <c r="A1" s="50" t="s">
        <v>440</v>
      </c>
      <c r="B1" s="51" t="s">
        <v>333</v>
      </c>
      <c r="C1" s="51" t="s">
        <v>441</v>
      </c>
      <c r="D1" s="51" t="s">
        <v>442</v>
      </c>
      <c r="E1" s="52"/>
      <c r="F1" s="52"/>
      <c r="G1" s="52"/>
      <c r="H1" s="52"/>
      <c r="I1" s="52"/>
      <c r="J1" s="52"/>
      <c r="K1" s="52"/>
      <c r="L1" s="52"/>
      <c r="M1" s="52"/>
      <c r="N1" s="52"/>
      <c r="O1" s="52"/>
      <c r="P1" s="52"/>
      <c r="Q1" s="52"/>
      <c r="R1" s="52"/>
      <c r="S1" s="52"/>
      <c r="T1" s="52"/>
      <c r="U1" s="52"/>
      <c r="V1" s="52"/>
      <c r="W1" s="52"/>
      <c r="X1" s="52"/>
    </row>
    <row r="2" spans="1:24" ht="99">
      <c r="A2" s="53" t="s">
        <v>357</v>
      </c>
      <c r="B2" s="54" t="s">
        <v>443</v>
      </c>
      <c r="C2" s="54" t="s">
        <v>444</v>
      </c>
      <c r="D2" s="54" t="s">
        <v>445</v>
      </c>
      <c r="E2" s="55"/>
      <c r="F2" s="55"/>
      <c r="G2" s="55"/>
      <c r="H2" s="55"/>
      <c r="I2" s="55"/>
      <c r="J2" s="55"/>
      <c r="K2" s="55"/>
      <c r="L2" s="55"/>
      <c r="M2" s="55"/>
      <c r="N2" s="55"/>
      <c r="O2" s="55"/>
      <c r="P2" s="55"/>
      <c r="Q2" s="55"/>
      <c r="R2" s="55"/>
      <c r="S2" s="55"/>
      <c r="T2" s="55"/>
      <c r="U2" s="55"/>
      <c r="V2" s="55"/>
      <c r="W2" s="55"/>
      <c r="X2" s="55"/>
    </row>
    <row r="3" spans="1:24" ht="117">
      <c r="A3" s="53" t="s">
        <v>373</v>
      </c>
      <c r="B3" s="54" t="s">
        <v>446</v>
      </c>
      <c r="C3" s="54" t="s">
        <v>447</v>
      </c>
      <c r="D3" s="54" t="s">
        <v>448</v>
      </c>
      <c r="E3" s="55"/>
      <c r="F3" s="55"/>
      <c r="G3" s="55"/>
      <c r="H3" s="55"/>
      <c r="I3" s="55"/>
      <c r="J3" s="55"/>
      <c r="K3" s="55"/>
      <c r="L3" s="55"/>
      <c r="M3" s="55"/>
      <c r="N3" s="55"/>
      <c r="O3" s="55"/>
      <c r="P3" s="55"/>
      <c r="Q3" s="55"/>
      <c r="R3" s="55"/>
      <c r="S3" s="55"/>
      <c r="T3" s="55"/>
      <c r="U3" s="55"/>
      <c r="V3" s="55"/>
      <c r="W3" s="55"/>
      <c r="X3" s="55"/>
    </row>
    <row r="4" spans="1:24" ht="63">
      <c r="A4" s="53" t="s">
        <v>419</v>
      </c>
      <c r="B4" s="54" t="s">
        <v>449</v>
      </c>
      <c r="C4" s="54" t="s">
        <v>450</v>
      </c>
      <c r="D4" s="54" t="s">
        <v>451</v>
      </c>
      <c r="E4" s="55"/>
      <c r="F4" s="55"/>
      <c r="G4" s="55"/>
      <c r="H4" s="55"/>
      <c r="I4" s="55"/>
      <c r="J4" s="55"/>
      <c r="K4" s="55"/>
      <c r="L4" s="55"/>
      <c r="M4" s="55"/>
      <c r="N4" s="55"/>
      <c r="O4" s="55"/>
      <c r="P4" s="55"/>
      <c r="Q4" s="55"/>
      <c r="R4" s="55"/>
      <c r="S4" s="55"/>
      <c r="T4" s="55"/>
      <c r="U4" s="55"/>
      <c r="V4" s="55"/>
      <c r="W4" s="55"/>
      <c r="X4" s="55"/>
    </row>
    <row r="5" spans="1:24" ht="45">
      <c r="A5" s="53" t="s">
        <v>423</v>
      </c>
      <c r="B5" s="54" t="s">
        <v>452</v>
      </c>
      <c r="C5" s="54" t="s">
        <v>453</v>
      </c>
      <c r="D5" s="54" t="s">
        <v>454</v>
      </c>
      <c r="E5" s="55"/>
      <c r="F5" s="55"/>
      <c r="G5" s="55"/>
      <c r="H5" s="55"/>
      <c r="I5" s="55"/>
      <c r="J5" s="55"/>
      <c r="K5" s="55"/>
      <c r="L5" s="55"/>
      <c r="M5" s="55"/>
      <c r="N5" s="55"/>
      <c r="O5" s="55"/>
      <c r="P5" s="55"/>
      <c r="Q5" s="55"/>
      <c r="R5" s="55"/>
      <c r="S5" s="55"/>
      <c r="T5" s="55"/>
      <c r="U5" s="55"/>
      <c r="V5" s="55"/>
      <c r="W5" s="55"/>
      <c r="X5" s="55"/>
    </row>
    <row r="6" spans="1:24" ht="63">
      <c r="A6" s="53" t="s">
        <v>427</v>
      </c>
      <c r="B6" s="54" t="s">
        <v>455</v>
      </c>
      <c r="C6" s="54" t="s">
        <v>456</v>
      </c>
      <c r="D6" s="54" t="s">
        <v>451</v>
      </c>
      <c r="E6" s="55"/>
      <c r="F6" s="55"/>
      <c r="G6" s="55"/>
      <c r="H6" s="55"/>
      <c r="I6" s="55"/>
      <c r="J6" s="55"/>
      <c r="K6" s="55"/>
      <c r="L6" s="55"/>
      <c r="M6" s="55"/>
      <c r="N6" s="55"/>
      <c r="O6" s="55"/>
      <c r="P6" s="55"/>
      <c r="Q6" s="55"/>
      <c r="R6" s="55"/>
      <c r="S6" s="55"/>
      <c r="T6" s="55"/>
      <c r="U6" s="55"/>
      <c r="V6" s="55"/>
      <c r="W6" s="55"/>
      <c r="X6" s="55"/>
    </row>
    <row r="7" spans="1:24" ht="120" customHeight="1">
      <c r="A7" s="53" t="s">
        <v>6</v>
      </c>
      <c r="B7" s="54" t="s">
        <v>457</v>
      </c>
      <c r="C7" s="54" t="s">
        <v>458</v>
      </c>
      <c r="D7" s="54" t="s">
        <v>459</v>
      </c>
      <c r="E7" s="55"/>
      <c r="F7" s="55"/>
      <c r="G7" s="55"/>
      <c r="H7" s="55"/>
      <c r="I7" s="55"/>
      <c r="J7" s="55"/>
      <c r="K7" s="55"/>
      <c r="L7" s="55"/>
      <c r="M7" s="55"/>
      <c r="N7" s="55"/>
      <c r="O7" s="55"/>
      <c r="P7" s="55"/>
      <c r="Q7" s="55"/>
      <c r="R7" s="55"/>
      <c r="S7" s="55"/>
      <c r="T7" s="55"/>
      <c r="U7" s="55"/>
      <c r="V7" s="55"/>
      <c r="W7" s="55"/>
      <c r="X7" s="55"/>
    </row>
    <row r="8" spans="1:24" ht="54">
      <c r="A8" s="53" t="s">
        <v>393</v>
      </c>
      <c r="B8" s="54" t="s">
        <v>460</v>
      </c>
      <c r="C8" s="54" t="s">
        <v>461</v>
      </c>
      <c r="D8" s="54" t="s">
        <v>448</v>
      </c>
      <c r="E8" s="55"/>
      <c r="F8" s="55"/>
      <c r="G8" s="55"/>
      <c r="H8" s="55"/>
      <c r="I8" s="55"/>
      <c r="J8" s="55"/>
      <c r="K8" s="55"/>
      <c r="L8" s="55"/>
      <c r="M8" s="55"/>
      <c r="N8" s="55"/>
      <c r="O8" s="55"/>
      <c r="P8" s="55"/>
      <c r="Q8" s="55"/>
      <c r="R8" s="55"/>
      <c r="S8" s="55"/>
      <c r="T8" s="55"/>
      <c r="U8" s="55"/>
      <c r="V8" s="55"/>
      <c r="W8" s="55"/>
      <c r="X8" s="55"/>
    </row>
    <row r="9" spans="1:24" ht="63">
      <c r="A9" s="53" t="s">
        <v>413</v>
      </c>
      <c r="B9" s="54" t="s">
        <v>462</v>
      </c>
      <c r="C9" s="54" t="s">
        <v>463</v>
      </c>
      <c r="D9" s="54" t="s">
        <v>464</v>
      </c>
      <c r="E9" s="55"/>
      <c r="F9" s="55"/>
      <c r="G9" s="55"/>
      <c r="H9" s="55"/>
      <c r="I9" s="55"/>
      <c r="J9" s="55"/>
      <c r="K9" s="55"/>
      <c r="L9" s="55"/>
      <c r="M9" s="55"/>
      <c r="N9" s="55"/>
      <c r="O9" s="55"/>
      <c r="P9" s="55"/>
      <c r="Q9" s="55"/>
      <c r="R9" s="55"/>
      <c r="S9" s="55"/>
      <c r="T9" s="55"/>
      <c r="U9" s="55"/>
      <c r="V9" s="55"/>
      <c r="W9" s="55"/>
      <c r="X9" s="55"/>
    </row>
    <row r="10" spans="1:24" ht="63">
      <c r="A10" s="53" t="s">
        <v>431</v>
      </c>
      <c r="B10" s="54" t="s">
        <v>465</v>
      </c>
      <c r="C10" s="54" t="s">
        <v>466</v>
      </c>
      <c r="D10" s="54" t="s">
        <v>451</v>
      </c>
      <c r="E10" s="55"/>
      <c r="F10" s="55"/>
      <c r="G10" s="55"/>
      <c r="H10" s="55"/>
      <c r="I10" s="55"/>
      <c r="J10" s="55"/>
      <c r="K10" s="55"/>
      <c r="L10" s="55"/>
      <c r="M10" s="55"/>
      <c r="N10" s="55"/>
      <c r="O10" s="55"/>
      <c r="P10" s="55"/>
      <c r="Q10" s="55"/>
      <c r="R10" s="55"/>
      <c r="S10" s="55"/>
      <c r="T10" s="55"/>
      <c r="U10" s="55"/>
      <c r="V10" s="55"/>
      <c r="W10" s="55"/>
      <c r="X10" s="55"/>
    </row>
    <row r="11" spans="1:24" ht="63">
      <c r="A11" s="53" t="s">
        <v>433</v>
      </c>
      <c r="B11" s="54" t="s">
        <v>467</v>
      </c>
      <c r="C11" s="54" t="s">
        <v>468</v>
      </c>
      <c r="D11" s="54" t="s">
        <v>451</v>
      </c>
      <c r="E11" s="55"/>
      <c r="F11" s="55"/>
      <c r="G11" s="55"/>
      <c r="H11" s="55"/>
      <c r="I11" s="55"/>
      <c r="J11" s="55"/>
      <c r="K11" s="55"/>
      <c r="L11" s="55"/>
      <c r="M11" s="55"/>
      <c r="N11" s="55"/>
      <c r="O11" s="55"/>
      <c r="P11" s="55"/>
      <c r="Q11" s="55"/>
      <c r="R11" s="55"/>
      <c r="S11" s="55"/>
      <c r="T11" s="55"/>
      <c r="U11" s="55"/>
      <c r="V11" s="55"/>
      <c r="W11" s="55"/>
      <c r="X11" s="55"/>
    </row>
    <row r="12" spans="1:24" ht="63">
      <c r="A12" s="53" t="s">
        <v>434</v>
      </c>
      <c r="B12" s="54" t="s">
        <v>469</v>
      </c>
      <c r="C12" s="54" t="s">
        <v>470</v>
      </c>
      <c r="D12" s="54" t="s">
        <v>451</v>
      </c>
      <c r="E12" s="55"/>
      <c r="F12" s="55"/>
      <c r="G12" s="55"/>
      <c r="H12" s="55"/>
      <c r="I12" s="55"/>
      <c r="J12" s="55"/>
      <c r="K12" s="55"/>
      <c r="L12" s="55"/>
      <c r="M12" s="55"/>
      <c r="N12" s="55"/>
      <c r="O12" s="55"/>
      <c r="P12" s="55"/>
      <c r="Q12" s="55"/>
      <c r="R12" s="55"/>
      <c r="S12" s="55"/>
      <c r="T12" s="55"/>
      <c r="U12" s="55"/>
      <c r="V12" s="55"/>
      <c r="W12" s="55"/>
      <c r="X12" s="55"/>
    </row>
    <row r="13" spans="1:24" ht="63">
      <c r="A13" s="53" t="s">
        <v>435</v>
      </c>
      <c r="B13" s="54" t="s">
        <v>471</v>
      </c>
      <c r="C13" s="54" t="s">
        <v>472</v>
      </c>
      <c r="D13" s="54" t="s">
        <v>451</v>
      </c>
      <c r="E13" s="55"/>
      <c r="F13" s="55"/>
      <c r="G13" s="55"/>
      <c r="H13" s="55"/>
      <c r="I13" s="55"/>
      <c r="J13" s="55"/>
      <c r="K13" s="55"/>
      <c r="L13" s="55"/>
      <c r="M13" s="55"/>
      <c r="N13" s="55"/>
      <c r="O13" s="55"/>
      <c r="P13" s="55"/>
      <c r="Q13" s="55"/>
      <c r="R13" s="55"/>
      <c r="S13" s="55"/>
      <c r="T13" s="55"/>
      <c r="U13" s="55"/>
      <c r="V13" s="55"/>
      <c r="W13" s="55"/>
      <c r="X13" s="55"/>
    </row>
    <row r="14" spans="1:24" ht="63">
      <c r="A14" s="53" t="s">
        <v>436</v>
      </c>
      <c r="B14" s="54" t="s">
        <v>473</v>
      </c>
      <c r="C14" s="54" t="s">
        <v>474</v>
      </c>
      <c r="D14" s="54" t="s">
        <v>451</v>
      </c>
      <c r="E14" s="55"/>
      <c r="F14" s="55"/>
      <c r="G14" s="55"/>
      <c r="H14" s="55"/>
      <c r="I14" s="55"/>
      <c r="J14" s="55"/>
      <c r="K14" s="55"/>
      <c r="L14" s="55"/>
      <c r="M14" s="55"/>
      <c r="N14" s="55"/>
      <c r="O14" s="55"/>
      <c r="P14" s="55"/>
      <c r="Q14" s="55"/>
      <c r="R14" s="55"/>
      <c r="S14" s="55"/>
      <c r="T14" s="55"/>
      <c r="U14" s="55"/>
      <c r="V14" s="55"/>
      <c r="W14" s="55"/>
      <c r="X14" s="55"/>
    </row>
    <row r="15" spans="1:24" ht="72">
      <c r="A15" s="53" t="s">
        <v>437</v>
      </c>
      <c r="B15" s="54" t="s">
        <v>475</v>
      </c>
      <c r="C15" s="54" t="s">
        <v>476</v>
      </c>
      <c r="D15" s="54" t="s">
        <v>477</v>
      </c>
      <c r="E15" s="55"/>
      <c r="F15" s="55"/>
      <c r="G15" s="55"/>
      <c r="H15" s="55"/>
      <c r="I15" s="55"/>
      <c r="J15" s="55"/>
      <c r="K15" s="55"/>
      <c r="L15" s="55"/>
      <c r="M15" s="55"/>
      <c r="N15" s="55"/>
      <c r="O15" s="55"/>
      <c r="P15" s="55"/>
      <c r="Q15" s="55"/>
      <c r="R15" s="55"/>
      <c r="S15" s="55"/>
      <c r="T15" s="55"/>
      <c r="U15" s="55"/>
      <c r="V15" s="55"/>
      <c r="W15" s="55"/>
      <c r="X15" s="55"/>
    </row>
    <row r="16" spans="1:24" ht="36">
      <c r="A16" s="53" t="s">
        <v>439</v>
      </c>
      <c r="B16" s="56"/>
      <c r="C16" s="56"/>
      <c r="D16" s="54" t="s">
        <v>459</v>
      </c>
      <c r="E16" s="55"/>
      <c r="F16" s="55"/>
      <c r="G16" s="55"/>
      <c r="H16" s="55"/>
      <c r="I16" s="55"/>
      <c r="J16" s="55"/>
      <c r="K16" s="55"/>
      <c r="L16" s="55"/>
      <c r="M16" s="55"/>
      <c r="N16" s="55"/>
      <c r="O16" s="55"/>
      <c r="P16" s="55"/>
      <c r="Q16" s="55"/>
      <c r="R16" s="55"/>
      <c r="S16" s="55"/>
      <c r="T16" s="55"/>
      <c r="U16" s="55"/>
      <c r="V16" s="55"/>
      <c r="W16" s="55"/>
      <c r="X16" s="55"/>
    </row>
    <row r="17" spans="1:24" ht="90">
      <c r="A17" s="53" t="s">
        <v>438</v>
      </c>
      <c r="B17" s="54" t="s">
        <v>478</v>
      </c>
      <c r="C17" s="54" t="s">
        <v>479</v>
      </c>
      <c r="D17" s="54" t="s">
        <v>451</v>
      </c>
      <c r="E17" s="55"/>
      <c r="F17" s="55"/>
      <c r="G17" s="55"/>
      <c r="H17" s="55"/>
      <c r="I17" s="55"/>
      <c r="J17" s="55"/>
      <c r="K17" s="55"/>
      <c r="L17" s="55"/>
      <c r="M17" s="55"/>
      <c r="N17" s="55"/>
      <c r="O17" s="55"/>
      <c r="P17" s="55"/>
      <c r="Q17" s="55"/>
      <c r="R17" s="55"/>
      <c r="S17" s="55"/>
      <c r="T17" s="55"/>
      <c r="U17" s="55"/>
      <c r="V17" s="55"/>
      <c r="W17" s="55"/>
      <c r="X17" s="55"/>
    </row>
    <row r="18" spans="1:24">
      <c r="A18" s="57"/>
      <c r="B18" s="52"/>
      <c r="C18" s="52"/>
      <c r="D18" s="52"/>
      <c r="E18" s="52"/>
      <c r="F18" s="52"/>
      <c r="G18" s="52"/>
      <c r="H18" s="52"/>
      <c r="I18" s="52"/>
      <c r="J18" s="52"/>
      <c r="K18" s="52"/>
      <c r="L18" s="52"/>
      <c r="M18" s="52"/>
      <c r="N18" s="52"/>
      <c r="O18" s="52"/>
      <c r="P18" s="52"/>
      <c r="Q18" s="52"/>
      <c r="R18" s="52"/>
      <c r="S18" s="52"/>
      <c r="T18" s="52"/>
      <c r="U18" s="52"/>
      <c r="V18" s="52"/>
      <c r="W18" s="52"/>
      <c r="X18" s="52"/>
    </row>
    <row r="19" spans="1:24">
      <c r="A19" s="57"/>
      <c r="B19" s="52"/>
      <c r="C19" s="52"/>
      <c r="D19" s="52"/>
      <c r="E19" s="52"/>
      <c r="F19" s="52"/>
      <c r="G19" s="52"/>
      <c r="H19" s="52"/>
      <c r="I19" s="52"/>
      <c r="J19" s="52"/>
      <c r="K19" s="52"/>
      <c r="L19" s="52"/>
      <c r="M19" s="52"/>
      <c r="N19" s="52"/>
      <c r="O19" s="52"/>
      <c r="P19" s="52"/>
      <c r="Q19" s="52"/>
      <c r="R19" s="52"/>
      <c r="S19" s="52"/>
      <c r="T19" s="52"/>
      <c r="U19" s="52"/>
      <c r="V19" s="52"/>
      <c r="W19" s="52"/>
      <c r="X19" s="52"/>
    </row>
    <row r="20" spans="1:24">
      <c r="A20" s="57"/>
      <c r="B20" s="52"/>
      <c r="C20" s="52"/>
      <c r="D20" s="52"/>
      <c r="E20" s="52"/>
      <c r="F20" s="52"/>
      <c r="G20" s="52"/>
      <c r="H20" s="52"/>
      <c r="I20" s="52"/>
      <c r="J20" s="52"/>
      <c r="K20" s="52"/>
      <c r="L20" s="52"/>
      <c r="M20" s="52"/>
      <c r="N20" s="52"/>
      <c r="O20" s="52"/>
      <c r="P20" s="52"/>
      <c r="Q20" s="52"/>
      <c r="R20" s="52"/>
      <c r="S20" s="52"/>
      <c r="T20" s="52"/>
      <c r="U20" s="52"/>
      <c r="V20" s="52"/>
      <c r="W20" s="52"/>
      <c r="X20" s="52"/>
    </row>
    <row r="21" spans="1:24"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row>
    <row r="22" spans="1:24"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row>
    <row r="23" spans="1:24"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row>
    <row r="24" spans="1:24"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row>
    <row r="25" spans="1:24"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row>
    <row r="26" spans="1:24"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row>
    <row r="27" spans="1:24"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row>
    <row r="28" spans="1:24"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row>
    <row r="29" spans="1:24"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row>
    <row r="30" spans="1:24"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row>
    <row r="31" spans="1:24"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row>
    <row r="32" spans="1:24"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row>
    <row r="33" spans="1:24"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row>
    <row r="34" spans="1:24"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row>
    <row r="35" spans="1:24"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row>
    <row r="36" spans="1:24"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row>
    <row r="37" spans="1:24"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row>
    <row r="38" spans="1:24"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row>
    <row r="39" spans="1:24"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row>
    <row r="40" spans="1:24"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row>
    <row r="41" spans="1:24"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row>
    <row r="42" spans="1:24"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row>
    <row r="43" spans="1:24"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row>
    <row r="44" spans="1:24"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row>
    <row r="45" spans="1:24"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row>
    <row r="46" spans="1:24"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row>
    <row r="47" spans="1:24"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row>
    <row r="48" spans="1:24"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row>
    <row r="49" spans="1:24"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row>
    <row r="50" spans="1:24"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row>
    <row r="51" spans="1:24"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row>
    <row r="52" spans="1:24"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row>
    <row r="53" spans="1:24"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row>
    <row r="54" spans="1:24"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row>
    <row r="55" spans="1:24"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row>
    <row r="56" spans="1:24"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row>
    <row r="57" spans="1:24"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row>
    <row r="58" spans="1:24"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row>
    <row r="59" spans="1:24"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row>
    <row r="60" spans="1:24"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row>
    <row r="61" spans="1:24"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row>
    <row r="62" spans="1:24"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row>
    <row r="63" spans="1:24"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row>
    <row r="64" spans="1:24"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row>
    <row r="65" spans="1:24"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row>
    <row r="66" spans="1:24"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row>
    <row r="67" spans="1:24"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row>
    <row r="68" spans="1:24"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row>
    <row r="69" spans="1:24"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row>
    <row r="70" spans="1:24"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row>
    <row r="71" spans="1:24"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row>
    <row r="72" spans="1:24"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row>
    <row r="73" spans="1:24"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row>
    <row r="74" spans="1:24"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row>
    <row r="75" spans="1:24"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row>
    <row r="76" spans="1:24"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row>
    <row r="77" spans="1:24"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row>
    <row r="78" spans="1:24"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row>
    <row r="79" spans="1:24"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row>
    <row r="80" spans="1:24"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row>
    <row r="81" spans="1:24"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row>
    <row r="82" spans="1:24"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row>
    <row r="83" spans="1:24"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row>
    <row r="84" spans="1:24"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row>
    <row r="85" spans="1:24"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row>
    <row r="86" spans="1:24"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row>
    <row r="87" spans="1:24"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row>
    <row r="88" spans="1:24"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row>
    <row r="89" spans="1:24"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row>
    <row r="90" spans="1:24"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row>
    <row r="91" spans="1:24"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row>
    <row r="92" spans="1:24"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row>
    <row r="93" spans="1:24"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row>
    <row r="94" spans="1:24"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row>
    <row r="95" spans="1:24"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row>
    <row r="96" spans="1:24"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row>
    <row r="97" spans="1:24"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row>
    <row r="98" spans="1:24"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row>
    <row r="99" spans="1:24"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row>
    <row r="100" spans="1:24"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row>
    <row r="101" spans="1:24"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row>
    <row r="102" spans="1:24"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row>
    <row r="103" spans="1:24"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row>
    <row r="104" spans="1:24"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row>
    <row r="105" spans="1:24"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row>
    <row r="106" spans="1:24"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row>
    <row r="107" spans="1:24"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row>
    <row r="108" spans="1:24"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row>
    <row r="109" spans="1:24"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row>
    <row r="110" spans="1:24"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row>
    <row r="111" spans="1:24"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row>
    <row r="112" spans="1:24"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row>
    <row r="113" spans="1:24"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row>
    <row r="114" spans="1:24"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row>
    <row r="115" spans="1:24"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row>
    <row r="116" spans="1:24"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row>
    <row r="117" spans="1:24"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row>
    <row r="118" spans="1:24"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row>
    <row r="119" spans="1:24"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row>
    <row r="120" spans="1:24"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row>
    <row r="121" spans="1:24"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row>
    <row r="122" spans="1:24"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row>
    <row r="123" spans="1:24"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row>
    <row r="124" spans="1:24"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row>
    <row r="125" spans="1:24"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row>
    <row r="126" spans="1:24"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row>
    <row r="127" spans="1:24"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row>
    <row r="128" spans="1:24"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row>
    <row r="129" spans="1:24"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row>
    <row r="130" spans="1:24"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row>
    <row r="131" spans="1:24"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row>
    <row r="132" spans="1:24"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row>
    <row r="133" spans="1:24"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row>
    <row r="134" spans="1:24"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row>
    <row r="135" spans="1:24"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row>
    <row r="136" spans="1:24"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row>
    <row r="137" spans="1:24"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row>
    <row r="138" spans="1:24"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row>
    <row r="139" spans="1:24"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row>
    <row r="140" spans="1:24"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row>
    <row r="141" spans="1:24"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row>
    <row r="142" spans="1:24"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row>
    <row r="143" spans="1:24"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row>
    <row r="144" spans="1:24"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row>
    <row r="145" spans="1:24"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row>
    <row r="146" spans="1:24"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row>
    <row r="147" spans="1:24"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row>
    <row r="148" spans="1:24"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row>
    <row r="149" spans="1:24"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row>
    <row r="150" spans="1:24"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row>
    <row r="151" spans="1:24"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row>
    <row r="152" spans="1:24"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row>
    <row r="153" spans="1:24"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row>
    <row r="154" spans="1:24"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row>
    <row r="156" spans="1:24"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row>
    <row r="157" spans="1:24"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row>
    <row r="158" spans="1:24"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row>
    <row r="159" spans="1:24"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row>
    <row r="160" spans="1:24"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row>
    <row r="161" spans="1:24"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row>
    <row r="162" spans="1:24"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row>
    <row r="163" spans="1:24"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row>
    <row r="164" spans="1:24"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row>
    <row r="165" spans="1:24"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row>
    <row r="166" spans="1:24"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row>
    <row r="167" spans="1:24"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row>
    <row r="168" spans="1:24"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row>
    <row r="169" spans="1:24"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row>
    <row r="170" spans="1:24"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row>
    <row r="171" spans="1:24"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row>
    <row r="172" spans="1:24"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row>
    <row r="173" spans="1:24"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row>
    <row r="174" spans="1:24"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row>
    <row r="175" spans="1:24"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row>
    <row r="176" spans="1:24"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row>
    <row r="177" spans="1:24"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row>
    <row r="178" spans="1:24"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row>
    <row r="179" spans="1:24"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row>
    <row r="180" spans="1:24"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row>
    <row r="181" spans="1:24"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row>
    <row r="182" spans="1:24"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row>
    <row r="183" spans="1:24"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row>
    <row r="184" spans="1:24"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row>
    <row r="185" spans="1:24"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row>
    <row r="186" spans="1:24"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row>
    <row r="187" spans="1:24"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row>
    <row r="188" spans="1:24"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row>
    <row r="189" spans="1:24"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row>
    <row r="190" spans="1:24"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row>
    <row r="191" spans="1:24"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row>
    <row r="192" spans="1:24"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row>
    <row r="193" spans="1:24"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row>
    <row r="194" spans="1:24"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row>
    <row r="195" spans="1:24"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row>
    <row r="196" spans="1:24"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row>
    <row r="197" spans="1:24"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row>
    <row r="198" spans="1:24"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row>
    <row r="199" spans="1:24"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row>
    <row r="200" spans="1:24"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row>
    <row r="201" spans="1:24"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row>
    <row r="202" spans="1:24"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row>
    <row r="203" spans="1:24"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row>
    <row r="204" spans="1:24"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row>
    <row r="205" spans="1:24"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row>
    <row r="206" spans="1:24"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row>
    <row r="207" spans="1:24"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row>
    <row r="208" spans="1:24"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row>
    <row r="209" spans="1:24"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row>
    <row r="210" spans="1:24"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row>
    <row r="211" spans="1:24"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row>
    <row r="212" spans="1:24"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row>
    <row r="213" spans="1:24"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row>
    <row r="214" spans="1:24"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row>
    <row r="215" spans="1:24"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row>
    <row r="216" spans="1:24"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row>
    <row r="217" spans="1:24"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row>
    <row r="218" spans="1:24"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row>
    <row r="219" spans="1:24"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row>
    <row r="220" spans="1:24"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Ivan Rueda Blanco</cp:lastModifiedBy>
  <dcterms:modified xsi:type="dcterms:W3CDTF">2023-12-20T17:23:59Z</dcterms:modified>
</cp:coreProperties>
</file>