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pcubides\Downloads\"/>
    </mc:Choice>
  </mc:AlternateContent>
  <xr:revisionPtr revIDLastSave="0" documentId="13_ncr:1_{ACDB7617-380A-4EE3-99A9-FF0DDB39B279}" xr6:coauthVersionLast="47" xr6:coauthVersionMax="47" xr10:uidLastSave="{00000000-0000-0000-0000-000000000000}"/>
  <bookViews>
    <workbookView xWindow="-120" yWindow="-120" windowWidth="29040" windowHeight="15840"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PXRRj8I8aGb6RFVtyGKeRT2+mciQ2bHyXIr9xpTSE6M="/>
    </ext>
  </extLst>
</workbook>
</file>

<file path=xl/calcChain.xml><?xml version="1.0" encoding="utf-8"?>
<calcChain xmlns="http://schemas.openxmlformats.org/spreadsheetml/2006/main">
  <c r="H12" i="5" l="1"/>
  <c r="F18" i="7"/>
  <c r="C12" i="8"/>
  <c r="C12" i="9" s="1"/>
  <c r="AE2" i="10"/>
  <c r="J66" i="9"/>
  <c r="I66" i="9"/>
  <c r="H66" i="9"/>
  <c r="G66" i="9"/>
  <c r="F66" i="9"/>
  <c r="E66" i="9"/>
  <c r="J63" i="9"/>
  <c r="I63" i="9"/>
  <c r="H63" i="9"/>
  <c r="G63" i="9"/>
  <c r="F63" i="9"/>
  <c r="E63" i="9"/>
  <c r="J60" i="9"/>
  <c r="I60" i="9"/>
  <c r="H60" i="9"/>
  <c r="G60" i="9"/>
  <c r="F60" i="9"/>
  <c r="E60" i="9"/>
  <c r="D60" i="9"/>
  <c r="J57" i="9"/>
  <c r="I57" i="9"/>
  <c r="H57" i="9"/>
  <c r="G57" i="9"/>
  <c r="F57" i="9"/>
  <c r="E57" i="9"/>
  <c r="J54" i="9"/>
  <c r="I54" i="9"/>
  <c r="H54" i="9"/>
  <c r="G54" i="9"/>
  <c r="F54" i="9"/>
  <c r="E54" i="9"/>
  <c r="D54" i="9"/>
  <c r="J51" i="9"/>
  <c r="I51" i="9"/>
  <c r="H51" i="9"/>
  <c r="G51" i="9"/>
  <c r="F51" i="9"/>
  <c r="E51" i="9"/>
  <c r="J48" i="9"/>
  <c r="I48" i="9"/>
  <c r="H48" i="9"/>
  <c r="G48" i="9"/>
  <c r="F48" i="9"/>
  <c r="E48" i="9"/>
  <c r="J45" i="9"/>
  <c r="I45" i="9"/>
  <c r="H45" i="9"/>
  <c r="G45" i="9"/>
  <c r="F45" i="9"/>
  <c r="E45" i="9"/>
  <c r="C45" i="9"/>
  <c r="J42" i="9"/>
  <c r="I42" i="9"/>
  <c r="H42" i="9"/>
  <c r="G42" i="9"/>
  <c r="F42" i="9"/>
  <c r="E42" i="9"/>
  <c r="D42" i="9"/>
  <c r="J39" i="9"/>
  <c r="I39" i="9"/>
  <c r="H39" i="9"/>
  <c r="G39" i="9"/>
  <c r="F39" i="9"/>
  <c r="E39" i="9"/>
  <c r="J36" i="9"/>
  <c r="I36" i="9"/>
  <c r="H36" i="9"/>
  <c r="G36" i="9"/>
  <c r="F36" i="9"/>
  <c r="E36" i="9"/>
  <c r="D36" i="9"/>
  <c r="J33" i="9"/>
  <c r="I33" i="9"/>
  <c r="H33" i="9"/>
  <c r="G33" i="9"/>
  <c r="F33" i="9"/>
  <c r="E33" i="9"/>
  <c r="J30" i="9"/>
  <c r="I30" i="9"/>
  <c r="H30" i="9"/>
  <c r="G30" i="9"/>
  <c r="F30" i="9"/>
  <c r="E30" i="9"/>
  <c r="J27" i="9"/>
  <c r="I27" i="9"/>
  <c r="H27" i="9"/>
  <c r="G27" i="9"/>
  <c r="F27" i="9"/>
  <c r="E27" i="9"/>
  <c r="J24" i="9"/>
  <c r="I24" i="9"/>
  <c r="H24" i="9"/>
  <c r="G24" i="9"/>
  <c r="F24" i="9"/>
  <c r="E24" i="9"/>
  <c r="D24" i="9"/>
  <c r="J21" i="9"/>
  <c r="I21" i="9"/>
  <c r="H21" i="9"/>
  <c r="G21" i="9"/>
  <c r="F21" i="9"/>
  <c r="E21" i="9"/>
  <c r="J18" i="9"/>
  <c r="I18" i="9"/>
  <c r="H18" i="9"/>
  <c r="G18" i="9"/>
  <c r="F18" i="9"/>
  <c r="E18" i="9"/>
  <c r="J15" i="9"/>
  <c r="I15" i="9"/>
  <c r="H15" i="9"/>
  <c r="G15" i="9"/>
  <c r="F15" i="9"/>
  <c r="E15" i="9"/>
  <c r="J12" i="9"/>
  <c r="I12" i="9"/>
  <c r="H12" i="9"/>
  <c r="G12" i="9"/>
  <c r="F12" i="9"/>
  <c r="E12" i="9"/>
  <c r="J9" i="9"/>
  <c r="I9" i="9"/>
  <c r="H9" i="9"/>
  <c r="G9" i="9"/>
  <c r="G69" i="9" s="1"/>
  <c r="G71" i="9" s="1"/>
  <c r="F9" i="9"/>
  <c r="E9" i="9"/>
  <c r="AA69" i="8"/>
  <c r="V69" i="8"/>
  <c r="S69" i="8"/>
  <c r="N69" i="8"/>
  <c r="K69" i="8"/>
  <c r="F69" i="8"/>
  <c r="E66" i="8"/>
  <c r="D66" i="8"/>
  <c r="D66" i="9" s="1"/>
  <c r="C66" i="8"/>
  <c r="C66" i="9" s="1"/>
  <c r="E63" i="8"/>
  <c r="D63" i="8"/>
  <c r="D63" i="9" s="1"/>
  <c r="C63" i="8"/>
  <c r="C63" i="9" s="1"/>
  <c r="E60" i="8"/>
  <c r="D60" i="8"/>
  <c r="C60" i="8"/>
  <c r="C60" i="9" s="1"/>
  <c r="E57" i="8"/>
  <c r="D57" i="8"/>
  <c r="D57" i="9" s="1"/>
  <c r="C57" i="8"/>
  <c r="C57" i="9" s="1"/>
  <c r="E54" i="8"/>
  <c r="D54" i="8"/>
  <c r="C54" i="8"/>
  <c r="C54" i="9" s="1"/>
  <c r="E51" i="8"/>
  <c r="D51" i="8"/>
  <c r="D51" i="9" s="1"/>
  <c r="C51" i="8"/>
  <c r="C51" i="9" s="1"/>
  <c r="E48" i="8"/>
  <c r="D48" i="8"/>
  <c r="D48" i="9" s="1"/>
  <c r="C48" i="8"/>
  <c r="C48" i="9" s="1"/>
  <c r="E45" i="8"/>
  <c r="D45" i="8"/>
  <c r="D45" i="9" s="1"/>
  <c r="C45" i="8"/>
  <c r="E42" i="8"/>
  <c r="D42" i="8"/>
  <c r="C42" i="8"/>
  <c r="C42" i="9" s="1"/>
  <c r="E39" i="8"/>
  <c r="D39" i="8"/>
  <c r="D39" i="9" s="1"/>
  <c r="C39" i="8"/>
  <c r="C39" i="9" s="1"/>
  <c r="E36" i="8"/>
  <c r="D36" i="8"/>
  <c r="C36" i="8"/>
  <c r="C36" i="9" s="1"/>
  <c r="E33" i="8"/>
  <c r="D33" i="8"/>
  <c r="D33" i="9" s="1"/>
  <c r="C33" i="8"/>
  <c r="C33" i="9" s="1"/>
  <c r="E30" i="8"/>
  <c r="D30" i="8"/>
  <c r="D30" i="9" s="1"/>
  <c r="C30" i="8"/>
  <c r="C30" i="9" s="1"/>
  <c r="E27" i="8"/>
  <c r="D27" i="8"/>
  <c r="D27" i="9" s="1"/>
  <c r="C27" i="8"/>
  <c r="C27" i="9" s="1"/>
  <c r="E24" i="8"/>
  <c r="D24" i="8"/>
  <c r="C24" i="8"/>
  <c r="C24" i="9" s="1"/>
  <c r="E21" i="8"/>
  <c r="D21" i="8"/>
  <c r="D21" i="9" s="1"/>
  <c r="C21" i="8"/>
  <c r="C21" i="9" s="1"/>
  <c r="E18" i="8"/>
  <c r="D18" i="8"/>
  <c r="D18" i="9" s="1"/>
  <c r="C18" i="8"/>
  <c r="C18" i="9" s="1"/>
  <c r="E15" i="8"/>
  <c r="D15" i="8"/>
  <c r="D15" i="9" s="1"/>
  <c r="C15" i="8"/>
  <c r="C15" i="9" s="1"/>
  <c r="E12" i="8"/>
  <c r="D12" i="8"/>
  <c r="D12" i="9" s="1"/>
  <c r="E9" i="8"/>
  <c r="D9" i="8"/>
  <c r="D9" i="9" s="1"/>
  <c r="C9" i="8"/>
  <c r="C9" i="9" s="1"/>
  <c r="AG68" i="7"/>
  <c r="AE68" i="7"/>
  <c r="AD68" i="7"/>
  <c r="R68" i="7"/>
  <c r="Q68" i="7"/>
  <c r="AG67" i="7"/>
  <c r="AE67" i="7"/>
  <c r="AD67" i="7"/>
  <c r="AB67" i="7"/>
  <c r="AQ66" i="7"/>
  <c r="AN66" i="7"/>
  <c r="AJ66" i="7"/>
  <c r="AE66" i="7"/>
  <c r="W66" i="7"/>
  <c r="V66" i="7"/>
  <c r="M66" i="7"/>
  <c r="J66" i="7"/>
  <c r="I66" i="7"/>
  <c r="H66" i="7"/>
  <c r="AC68" i="7" s="1"/>
  <c r="G66" i="7"/>
  <c r="F66" i="7"/>
  <c r="E66" i="7"/>
  <c r="D66" i="7"/>
  <c r="C66" i="7"/>
  <c r="AC65" i="7"/>
  <c r="AA65" i="7"/>
  <c r="V65" i="7"/>
  <c r="Q65" i="7"/>
  <c r="AF64" i="7"/>
  <c r="AC64" i="7"/>
  <c r="V64" i="7"/>
  <c r="T64" i="7"/>
  <c r="Q64" i="7"/>
  <c r="AQ63" i="7"/>
  <c r="AN63" i="7"/>
  <c r="AH63" i="7"/>
  <c r="AF63" i="7"/>
  <c r="AA63" i="7"/>
  <c r="X63" i="7"/>
  <c r="T63" i="7"/>
  <c r="M63" i="7"/>
  <c r="J63" i="7"/>
  <c r="I63" i="7"/>
  <c r="H63" i="7"/>
  <c r="G63" i="7"/>
  <c r="F63" i="7"/>
  <c r="E63" i="7"/>
  <c r="D63" i="7"/>
  <c r="C63" i="7"/>
  <c r="W62" i="7"/>
  <c r="W61" i="7"/>
  <c r="AQ60" i="7"/>
  <c r="AN60" i="7"/>
  <c r="AJ60" i="7"/>
  <c r="T60" i="7"/>
  <c r="M60" i="7"/>
  <c r="J60" i="7"/>
  <c r="I60" i="7"/>
  <c r="H60" i="7"/>
  <c r="AE62" i="7" s="1"/>
  <c r="G60" i="7"/>
  <c r="F60" i="7"/>
  <c r="E60" i="7"/>
  <c r="D60" i="7"/>
  <c r="C60" i="7"/>
  <c r="AG59" i="7"/>
  <c r="AE59" i="7"/>
  <c r="AC59" i="7"/>
  <c r="Z59" i="7"/>
  <c r="X59" i="7"/>
  <c r="V59" i="7"/>
  <c r="T59" i="7"/>
  <c r="R59" i="7"/>
  <c r="AG58" i="7"/>
  <c r="AD58" i="7"/>
  <c r="AB58" i="7"/>
  <c r="Z58" i="7"/>
  <c r="X58" i="7"/>
  <c r="V58" i="7"/>
  <c r="S58" i="7"/>
  <c r="Q58" i="7"/>
  <c r="AQ57" i="7"/>
  <c r="AN57" i="7"/>
  <c r="AJ57" i="7"/>
  <c r="AL57" i="7" s="1"/>
  <c r="AH57" i="7"/>
  <c r="AE57" i="7"/>
  <c r="AC57" i="7"/>
  <c r="AA57" i="7"/>
  <c r="Y57" i="7"/>
  <c r="W57" i="7"/>
  <c r="U57" i="7"/>
  <c r="R57" i="7"/>
  <c r="M57" i="7"/>
  <c r="J57" i="7"/>
  <c r="I57" i="7"/>
  <c r="H57" i="7"/>
  <c r="AA59" i="7" s="1"/>
  <c r="G57" i="7"/>
  <c r="F57" i="7"/>
  <c r="E57" i="7"/>
  <c r="D57" i="7"/>
  <c r="C57" i="7"/>
  <c r="AD56" i="7"/>
  <c r="Q56" i="7"/>
  <c r="T55" i="7"/>
  <c r="AQ54" i="7"/>
  <c r="AN54" i="7"/>
  <c r="AH54" i="7"/>
  <c r="T54" i="7"/>
  <c r="M54" i="7"/>
  <c r="J54" i="7"/>
  <c r="I54" i="7"/>
  <c r="H54" i="7"/>
  <c r="U56" i="7" s="1"/>
  <c r="G54" i="7"/>
  <c r="F54" i="7"/>
  <c r="E54" i="7"/>
  <c r="D54" i="7"/>
  <c r="C54" i="7"/>
  <c r="AG53" i="7"/>
  <c r="AE53" i="7"/>
  <c r="Z53" i="7"/>
  <c r="X53" i="7"/>
  <c r="R53" i="7"/>
  <c r="AG52" i="7"/>
  <c r="AB52" i="7"/>
  <c r="Z52" i="7"/>
  <c r="Y52" i="7"/>
  <c r="X52" i="7"/>
  <c r="AQ51" i="7"/>
  <c r="AN51" i="7"/>
  <c r="AK51" i="7"/>
  <c r="AI51" i="7"/>
  <c r="AG51" i="7"/>
  <c r="AF51" i="7"/>
  <c r="U51" i="7"/>
  <c r="T51" i="7"/>
  <c r="S51" i="7"/>
  <c r="M51" i="7"/>
  <c r="J51" i="7"/>
  <c r="I51" i="7"/>
  <c r="H51" i="7"/>
  <c r="AF53" i="7" s="1"/>
  <c r="G51" i="7"/>
  <c r="F51" i="7"/>
  <c r="E51" i="7"/>
  <c r="D51" i="7"/>
  <c r="C51" i="7"/>
  <c r="AC50" i="7"/>
  <c r="AQ48" i="7"/>
  <c r="AN48" i="7"/>
  <c r="U48" i="7"/>
  <c r="M48" i="7"/>
  <c r="J48" i="7"/>
  <c r="I48" i="7"/>
  <c r="H48" i="7"/>
  <c r="AD49" i="7" s="1"/>
  <c r="G48" i="7"/>
  <c r="F48" i="7"/>
  <c r="E48" i="7"/>
  <c r="D48" i="7"/>
  <c r="C48" i="7"/>
  <c r="AD47" i="7"/>
  <c r="AC47" i="7"/>
  <c r="X47" i="7"/>
  <c r="V47" i="7"/>
  <c r="Q47" i="7"/>
  <c r="AG46" i="7"/>
  <c r="AB46" i="7"/>
  <c r="AA46" i="7"/>
  <c r="V46" i="7"/>
  <c r="S46" i="7"/>
  <c r="AQ45" i="7"/>
  <c r="AN45" i="7"/>
  <c r="AG45" i="7"/>
  <c r="AE45" i="7"/>
  <c r="AA45" i="7"/>
  <c r="Z45" i="7"/>
  <c r="U45" i="7"/>
  <c r="R45" i="7"/>
  <c r="M45" i="7"/>
  <c r="J45" i="7"/>
  <c r="I45" i="7"/>
  <c r="H45" i="7"/>
  <c r="AF47" i="7" s="1"/>
  <c r="G45" i="7"/>
  <c r="F45" i="7"/>
  <c r="E45" i="7"/>
  <c r="D45" i="7"/>
  <c r="C45" i="7"/>
  <c r="AE44" i="7"/>
  <c r="AD44" i="7"/>
  <c r="AC44" i="7"/>
  <c r="Y44" i="7"/>
  <c r="X44" i="7"/>
  <c r="U44" i="7"/>
  <c r="R44" i="7"/>
  <c r="AF43" i="7"/>
  <c r="AE43" i="7"/>
  <c r="AB43" i="7"/>
  <c r="AA43" i="7"/>
  <c r="X43" i="7"/>
  <c r="T43" i="7"/>
  <c r="S43" i="7"/>
  <c r="Q43" i="7"/>
  <c r="AQ42" i="7"/>
  <c r="AN42" i="7"/>
  <c r="AH42" i="7"/>
  <c r="AF42" i="7"/>
  <c r="AC42" i="7"/>
  <c r="AB42" i="7"/>
  <c r="AA42" i="7"/>
  <c r="W42" i="7"/>
  <c r="V42" i="7"/>
  <c r="R42" i="7"/>
  <c r="M42" i="7"/>
  <c r="J42" i="7"/>
  <c r="I42" i="7"/>
  <c r="H42" i="7"/>
  <c r="G42" i="7"/>
  <c r="F42" i="7"/>
  <c r="E42" i="7"/>
  <c r="D42" i="7"/>
  <c r="C42" i="7"/>
  <c r="W41" i="7"/>
  <c r="AQ39" i="7"/>
  <c r="AN39" i="7"/>
  <c r="M39" i="7"/>
  <c r="J39" i="7"/>
  <c r="I39" i="7"/>
  <c r="H39" i="7"/>
  <c r="G39" i="7"/>
  <c r="F39" i="7"/>
  <c r="E39" i="7"/>
  <c r="D39" i="7"/>
  <c r="C39" i="7"/>
  <c r="AF38" i="7"/>
  <c r="AE38" i="7"/>
  <c r="AC38" i="7"/>
  <c r="AC37" i="7"/>
  <c r="AB37" i="7"/>
  <c r="AQ36" i="7"/>
  <c r="AN36" i="7"/>
  <c r="AK36" i="7"/>
  <c r="V36" i="7"/>
  <c r="U36" i="7"/>
  <c r="M36" i="7"/>
  <c r="J36" i="7"/>
  <c r="I36" i="7"/>
  <c r="H36" i="7"/>
  <c r="AF37" i="7" s="1"/>
  <c r="G36" i="7"/>
  <c r="F36" i="7"/>
  <c r="E36" i="7"/>
  <c r="D36" i="7"/>
  <c r="C36" i="7"/>
  <c r="Z35" i="7"/>
  <c r="AQ33" i="7"/>
  <c r="AN33" i="7"/>
  <c r="M33" i="7"/>
  <c r="J33" i="7"/>
  <c r="I33" i="7"/>
  <c r="H33" i="7"/>
  <c r="G33" i="7"/>
  <c r="F33" i="7"/>
  <c r="E33" i="7"/>
  <c r="D33" i="7"/>
  <c r="C33" i="7"/>
  <c r="AE32" i="7"/>
  <c r="AC32" i="7"/>
  <c r="AB32" i="7"/>
  <c r="AF31" i="7"/>
  <c r="AD31" i="7"/>
  <c r="AB31" i="7"/>
  <c r="AQ30" i="7"/>
  <c r="AN30" i="7"/>
  <c r="AI30" i="7"/>
  <c r="V30" i="7"/>
  <c r="U30" i="7"/>
  <c r="M30" i="7"/>
  <c r="J30" i="7"/>
  <c r="I30" i="7"/>
  <c r="H30" i="7"/>
  <c r="AD32" i="7" s="1"/>
  <c r="G30" i="7"/>
  <c r="F30" i="7"/>
  <c r="E30" i="7"/>
  <c r="D30" i="7"/>
  <c r="C30" i="7"/>
  <c r="AQ27" i="7"/>
  <c r="AN27" i="7"/>
  <c r="M27" i="7"/>
  <c r="J27" i="7"/>
  <c r="I27" i="7"/>
  <c r="H27" i="7"/>
  <c r="G27" i="7"/>
  <c r="F27" i="7"/>
  <c r="E27" i="7"/>
  <c r="D27" i="7"/>
  <c r="C27" i="7"/>
  <c r="AA25" i="7"/>
  <c r="Z25" i="7"/>
  <c r="AQ24" i="7"/>
  <c r="AN24" i="7"/>
  <c r="AF24" i="7"/>
  <c r="AD24" i="7"/>
  <c r="M24" i="7"/>
  <c r="J24" i="7"/>
  <c r="I24" i="7"/>
  <c r="H24" i="7"/>
  <c r="W26" i="7" s="1"/>
  <c r="G24" i="7"/>
  <c r="F24" i="7"/>
  <c r="E24" i="7"/>
  <c r="D24" i="7"/>
  <c r="C24" i="7"/>
  <c r="AQ21" i="7"/>
  <c r="AN21" i="7"/>
  <c r="M21" i="7"/>
  <c r="J21" i="7"/>
  <c r="I21" i="7"/>
  <c r="H21" i="7"/>
  <c r="G21" i="7"/>
  <c r="F21" i="7"/>
  <c r="E21" i="7"/>
  <c r="D21" i="7"/>
  <c r="C21" i="7"/>
  <c r="AQ18" i="7"/>
  <c r="AN18" i="7"/>
  <c r="M18" i="7"/>
  <c r="J18" i="7"/>
  <c r="I18" i="7"/>
  <c r="H18" i="7"/>
  <c r="S18" i="7" s="1"/>
  <c r="G18" i="7"/>
  <c r="E18" i="7"/>
  <c r="D18" i="7"/>
  <c r="C18" i="7"/>
  <c r="AF17" i="7"/>
  <c r="AE17" i="7"/>
  <c r="AB17" i="7"/>
  <c r="Z17" i="7"/>
  <c r="W17" i="7"/>
  <c r="V17" i="7"/>
  <c r="T17" i="7"/>
  <c r="S17" i="7"/>
  <c r="AF16" i="7"/>
  <c r="AD16" i="7"/>
  <c r="AC16" i="7"/>
  <c r="AB16" i="7"/>
  <c r="X16" i="7"/>
  <c r="U16" i="7"/>
  <c r="T16" i="7"/>
  <c r="R16" i="7"/>
  <c r="AQ15" i="7"/>
  <c r="AN15" i="7"/>
  <c r="AF15" i="7"/>
  <c r="AE15" i="7"/>
  <c r="AD15" i="7"/>
  <c r="AB15" i="7"/>
  <c r="AA15" i="7"/>
  <c r="Z15" i="7"/>
  <c r="X15" i="7"/>
  <c r="T15" i="7"/>
  <c r="S15" i="7"/>
  <c r="M15" i="7"/>
  <c r="J15" i="7"/>
  <c r="I15" i="7"/>
  <c r="H15" i="7"/>
  <c r="AA17" i="7" s="1"/>
  <c r="G15" i="7"/>
  <c r="F15" i="7"/>
  <c r="E15" i="7"/>
  <c r="D15" i="7"/>
  <c r="C15" i="7"/>
  <c r="AF14" i="7"/>
  <c r="AC14" i="7"/>
  <c r="AA14" i="7"/>
  <c r="W14" i="7"/>
  <c r="V14" i="7"/>
  <c r="T14" i="7"/>
  <c r="AF13" i="7"/>
  <c r="AD13" i="7"/>
  <c r="Z13" i="7"/>
  <c r="V13" i="7"/>
  <c r="T13" i="7"/>
  <c r="S13" i="7"/>
  <c r="R13" i="7"/>
  <c r="AQ12" i="7"/>
  <c r="AN12" i="7"/>
  <c r="AF12" i="7"/>
  <c r="AD12" i="7"/>
  <c r="AC12" i="7"/>
  <c r="AB12" i="7"/>
  <c r="Z12" i="7"/>
  <c r="T12" i="7"/>
  <c r="S12" i="7"/>
  <c r="M12" i="7"/>
  <c r="J12" i="7"/>
  <c r="I12" i="7"/>
  <c r="H12" i="7"/>
  <c r="X14" i="7" s="1"/>
  <c r="G12" i="7"/>
  <c r="F12" i="7"/>
  <c r="E12" i="7"/>
  <c r="D12" i="7"/>
  <c r="C12" i="7"/>
  <c r="AC11" i="7"/>
  <c r="W11" i="7"/>
  <c r="AF10" i="7"/>
  <c r="V10" i="7"/>
  <c r="U10" i="7"/>
  <c r="AQ9" i="7"/>
  <c r="AN9" i="7"/>
  <c r="AE9" i="7"/>
  <c r="AC9" i="7"/>
  <c r="T9" i="7"/>
  <c r="S9" i="7"/>
  <c r="M9" i="7"/>
  <c r="J9" i="7"/>
  <c r="I9" i="7"/>
  <c r="H9" i="7"/>
  <c r="AD11" i="7" s="1"/>
  <c r="G9" i="7"/>
  <c r="F9" i="7"/>
  <c r="E9" i="7"/>
  <c r="D9" i="7"/>
  <c r="C9" i="7"/>
  <c r="S68" i="6"/>
  <c r="T68" i="6" s="1"/>
  <c r="R68" i="6"/>
  <c r="V68" i="6" s="1"/>
  <c r="T67" i="6"/>
  <c r="S67" i="6"/>
  <c r="R67" i="6"/>
  <c r="V67" i="6" s="1"/>
  <c r="AB66" i="6"/>
  <c r="S66" i="6"/>
  <c r="R66" i="6" s="1"/>
  <c r="V66" i="6" s="1"/>
  <c r="D66" i="6"/>
  <c r="C66" i="6"/>
  <c r="B66" i="6"/>
  <c r="S65" i="6"/>
  <c r="T65" i="6" s="1"/>
  <c r="S64" i="6"/>
  <c r="T64" i="6" s="1"/>
  <c r="R64" i="6"/>
  <c r="V64" i="6" s="1"/>
  <c r="S63" i="6"/>
  <c r="R63" i="6" s="1"/>
  <c r="V63" i="6" s="1"/>
  <c r="D63" i="6"/>
  <c r="AB63" i="6" s="1"/>
  <c r="C63" i="6"/>
  <c r="B63" i="6"/>
  <c r="S62" i="6"/>
  <c r="R62" i="6" s="1"/>
  <c r="V62" i="6" s="1"/>
  <c r="S61" i="6"/>
  <c r="T61" i="6" s="1"/>
  <c r="R61" i="6"/>
  <c r="V61" i="6" s="1"/>
  <c r="S60" i="6"/>
  <c r="R60" i="6" s="1"/>
  <c r="V60" i="6" s="1"/>
  <c r="D60" i="6"/>
  <c r="AB60" i="6" s="1"/>
  <c r="C60" i="6"/>
  <c r="B60" i="6"/>
  <c r="S59" i="6"/>
  <c r="T59" i="6" s="1"/>
  <c r="S58" i="6"/>
  <c r="T58" i="6" s="1"/>
  <c r="S57" i="6"/>
  <c r="R57" i="6" s="1"/>
  <c r="V57" i="6" s="1"/>
  <c r="D57" i="6"/>
  <c r="AB57" i="6" s="1"/>
  <c r="C57" i="6"/>
  <c r="B57" i="6"/>
  <c r="V56" i="6"/>
  <c r="T56" i="6"/>
  <c r="S56" i="6"/>
  <c r="R56" i="6"/>
  <c r="S55" i="6"/>
  <c r="T55" i="6" s="1"/>
  <c r="V54" i="6"/>
  <c r="T54" i="6"/>
  <c r="S54" i="6"/>
  <c r="R54" i="6" s="1"/>
  <c r="D54" i="6"/>
  <c r="AB54" i="6" s="1"/>
  <c r="C54" i="6"/>
  <c r="B54" i="6"/>
  <c r="S53" i="6"/>
  <c r="R53" i="6" s="1"/>
  <c r="V53" i="6" s="1"/>
  <c r="S52" i="6"/>
  <c r="T52" i="6" s="1"/>
  <c r="R52" i="6"/>
  <c r="V52" i="6" s="1"/>
  <c r="S51" i="6"/>
  <c r="R51" i="6"/>
  <c r="V51" i="6" s="1"/>
  <c r="D51" i="6"/>
  <c r="AB51" i="6" s="1"/>
  <c r="C51" i="6"/>
  <c r="B51" i="6"/>
  <c r="T50" i="6"/>
  <c r="S50" i="6"/>
  <c r="R50" i="6" s="1"/>
  <c r="V50" i="6" s="1"/>
  <c r="S49" i="6"/>
  <c r="T49" i="6" s="1"/>
  <c r="T48" i="6"/>
  <c r="S48" i="6"/>
  <c r="R48" i="6"/>
  <c r="V48" i="6" s="1"/>
  <c r="D48" i="6"/>
  <c r="AB48" i="6" s="1"/>
  <c r="C48" i="6"/>
  <c r="B48" i="6"/>
  <c r="S47" i="6"/>
  <c r="T47" i="6" s="1"/>
  <c r="R47" i="6"/>
  <c r="V47" i="6" s="1"/>
  <c r="T46" i="6"/>
  <c r="S46" i="6"/>
  <c r="R46" i="6"/>
  <c r="V46" i="6" s="1"/>
  <c r="W45" i="6"/>
  <c r="X45" i="6" s="1"/>
  <c r="S45" i="6"/>
  <c r="R45" i="6" s="1"/>
  <c r="V45" i="6" s="1"/>
  <c r="D45" i="6"/>
  <c r="AB45" i="6" s="1"/>
  <c r="C45" i="6"/>
  <c r="B45" i="6"/>
  <c r="S44" i="6"/>
  <c r="T44" i="6" s="1"/>
  <c r="S43" i="6"/>
  <c r="R43" i="6" s="1"/>
  <c r="V43" i="6" s="1"/>
  <c r="S42" i="6"/>
  <c r="T42" i="6" s="1"/>
  <c r="D42" i="6"/>
  <c r="AB42" i="6" s="1"/>
  <c r="C42" i="6"/>
  <c r="B42" i="6"/>
  <c r="S41" i="6"/>
  <c r="T41" i="6" s="1"/>
  <c r="S40" i="6"/>
  <c r="R40" i="6" s="1"/>
  <c r="V40" i="6" s="1"/>
  <c r="AB39" i="6"/>
  <c r="S39" i="6"/>
  <c r="R39" i="6" s="1"/>
  <c r="V39" i="6" s="1"/>
  <c r="D39" i="6"/>
  <c r="C39" i="6"/>
  <c r="B39" i="6"/>
  <c r="T38" i="6"/>
  <c r="S38" i="6"/>
  <c r="R38" i="6"/>
  <c r="V38" i="6" s="1"/>
  <c r="T37" i="6"/>
  <c r="S37" i="6"/>
  <c r="R37" i="6" s="1"/>
  <c r="V37" i="6" s="1"/>
  <c r="S36" i="6"/>
  <c r="R36" i="6" s="1"/>
  <c r="V36" i="6" s="1"/>
  <c r="D36" i="6"/>
  <c r="C36" i="6"/>
  <c r="S35" i="6"/>
  <c r="T35" i="6" s="1"/>
  <c r="T34" i="6"/>
  <c r="S34" i="6"/>
  <c r="R34" i="6" s="1"/>
  <c r="V34" i="6" s="1"/>
  <c r="S33" i="6"/>
  <c r="W33" i="6" s="1"/>
  <c r="X33" i="6" s="1"/>
  <c r="D33" i="6"/>
  <c r="C33" i="6"/>
  <c r="S32" i="6"/>
  <c r="T32" i="6" s="1"/>
  <c r="S31" i="6"/>
  <c r="T31" i="6" s="1"/>
  <c r="S30" i="6"/>
  <c r="D30" i="6"/>
  <c r="C30" i="6"/>
  <c r="S29" i="6"/>
  <c r="R29" i="6" s="1"/>
  <c r="V29" i="6" s="1"/>
  <c r="S28" i="6"/>
  <c r="T28" i="6" s="1"/>
  <c r="S27" i="6"/>
  <c r="R27" i="6" s="1"/>
  <c r="V27" i="6" s="1"/>
  <c r="D27" i="6"/>
  <c r="C27" i="6"/>
  <c r="S26" i="6"/>
  <c r="R26" i="6" s="1"/>
  <c r="V26" i="6" s="1"/>
  <c r="S25" i="6"/>
  <c r="T25" i="6" s="1"/>
  <c r="R25" i="6"/>
  <c r="V25" i="6" s="1"/>
  <c r="S24" i="6"/>
  <c r="D24" i="6"/>
  <c r="C24" i="6"/>
  <c r="S23" i="6"/>
  <c r="S22" i="6"/>
  <c r="T22" i="6" s="1"/>
  <c r="R22" i="6"/>
  <c r="V22" i="6" s="1"/>
  <c r="S21" i="6"/>
  <c r="D21" i="6"/>
  <c r="AB21" i="6" s="1"/>
  <c r="C21" i="6"/>
  <c r="B21" i="6"/>
  <c r="T20" i="6"/>
  <c r="S20" i="6"/>
  <c r="R20" i="6" s="1"/>
  <c r="V20" i="6" s="1"/>
  <c r="S19" i="6"/>
  <c r="T19" i="6" s="1"/>
  <c r="AB18" i="6"/>
  <c r="S18" i="6"/>
  <c r="R18" i="6" s="1"/>
  <c r="V18" i="6" s="1"/>
  <c r="D18" i="6"/>
  <c r="C18" i="6"/>
  <c r="B18" i="6"/>
  <c r="S17" i="6"/>
  <c r="R17" i="6" s="1"/>
  <c r="V17" i="6" s="1"/>
  <c r="S16" i="6"/>
  <c r="T16" i="6" s="1"/>
  <c r="S15" i="6"/>
  <c r="W15" i="6" s="1"/>
  <c r="X15" i="6" s="1"/>
  <c r="D15" i="6"/>
  <c r="AB15" i="6" s="1"/>
  <c r="C15" i="6"/>
  <c r="B15" i="6"/>
  <c r="S14" i="6"/>
  <c r="R14" i="6" s="1"/>
  <c r="V14" i="6" s="1"/>
  <c r="S13" i="6"/>
  <c r="T13" i="6" s="1"/>
  <c r="R13" i="6"/>
  <c r="V13" i="6" s="1"/>
  <c r="T12" i="6"/>
  <c r="S12" i="6"/>
  <c r="R12" i="6" s="1"/>
  <c r="V12" i="6" s="1"/>
  <c r="D12" i="6"/>
  <c r="AB12" i="6" s="1"/>
  <c r="C12" i="6"/>
  <c r="B12" i="6"/>
  <c r="S11" i="6"/>
  <c r="R11" i="6" s="1"/>
  <c r="V11" i="6" s="1"/>
  <c r="S10" i="6"/>
  <c r="T10" i="6" s="1"/>
  <c r="AB9" i="6"/>
  <c r="S9" i="6"/>
  <c r="R9" i="6" s="1"/>
  <c r="V9" i="6" s="1"/>
  <c r="D9" i="6"/>
  <c r="C9" i="6"/>
  <c r="B9" i="6"/>
  <c r="R68" i="5"/>
  <c r="J68" i="5"/>
  <c r="T68" i="5" s="1"/>
  <c r="V68" i="5" s="1"/>
  <c r="H68" i="5"/>
  <c r="R67" i="5"/>
  <c r="J67" i="5"/>
  <c r="S67" i="5" s="1"/>
  <c r="U67" i="5" s="1"/>
  <c r="H67" i="5"/>
  <c r="R66" i="5"/>
  <c r="J66" i="5"/>
  <c r="H66" i="5"/>
  <c r="D66" i="5"/>
  <c r="C66" i="5"/>
  <c r="B66" i="5"/>
  <c r="V65" i="5"/>
  <c r="T65" i="5"/>
  <c r="R65" i="5"/>
  <c r="J65" i="5"/>
  <c r="S65" i="5" s="1"/>
  <c r="U65" i="5" s="1"/>
  <c r="H65" i="5"/>
  <c r="V64" i="5"/>
  <c r="R64" i="5"/>
  <c r="J64" i="5"/>
  <c r="T64" i="5" s="1"/>
  <c r="H64" i="5"/>
  <c r="R63" i="5"/>
  <c r="J63" i="5"/>
  <c r="T63" i="5" s="1"/>
  <c r="V63" i="5" s="1"/>
  <c r="H63" i="5"/>
  <c r="D63" i="5"/>
  <c r="C63" i="5"/>
  <c r="B63" i="5"/>
  <c r="T62" i="5"/>
  <c r="V62" i="5" s="1"/>
  <c r="S62" i="5"/>
  <c r="U62" i="5" s="1"/>
  <c r="R62" i="5"/>
  <c r="J62" i="5"/>
  <c r="H62" i="5"/>
  <c r="R61" i="5"/>
  <c r="J61" i="5"/>
  <c r="S61" i="5" s="1"/>
  <c r="U61" i="5" s="1"/>
  <c r="H61" i="5"/>
  <c r="R60" i="5"/>
  <c r="J60" i="5"/>
  <c r="S60" i="5" s="1"/>
  <c r="U60" i="5" s="1"/>
  <c r="H60" i="5"/>
  <c r="D60" i="5"/>
  <c r="C60" i="5"/>
  <c r="B60" i="5"/>
  <c r="T59" i="5"/>
  <c r="V59" i="5" s="1"/>
  <c r="R59" i="5"/>
  <c r="J59" i="5"/>
  <c r="S59" i="5" s="1"/>
  <c r="U59" i="5" s="1"/>
  <c r="H59" i="5"/>
  <c r="S58" i="5"/>
  <c r="U58" i="5" s="1"/>
  <c r="R58" i="5"/>
  <c r="J58" i="5"/>
  <c r="T58" i="5" s="1"/>
  <c r="V58" i="5" s="1"/>
  <c r="H58" i="5"/>
  <c r="R57" i="5"/>
  <c r="J57" i="5"/>
  <c r="S57" i="5" s="1"/>
  <c r="U57" i="5" s="1"/>
  <c r="H57" i="5"/>
  <c r="D57" i="5"/>
  <c r="C57" i="5"/>
  <c r="B57" i="5"/>
  <c r="R56" i="5"/>
  <c r="J56" i="5"/>
  <c r="S56" i="5" s="1"/>
  <c r="U56" i="5" s="1"/>
  <c r="H56" i="5"/>
  <c r="R55" i="5"/>
  <c r="J55" i="5"/>
  <c r="T55" i="5" s="1"/>
  <c r="V55" i="5" s="1"/>
  <c r="H55" i="5"/>
  <c r="T54" i="5"/>
  <c r="V54" i="5" s="1"/>
  <c r="R54" i="5"/>
  <c r="J54" i="5"/>
  <c r="S54" i="5" s="1"/>
  <c r="U54" i="5" s="1"/>
  <c r="H54" i="5"/>
  <c r="D54" i="5"/>
  <c r="C54" i="5"/>
  <c r="B54" i="5"/>
  <c r="R53" i="5"/>
  <c r="J53" i="5"/>
  <c r="T53" i="5" s="1"/>
  <c r="V53" i="5" s="1"/>
  <c r="H53" i="5"/>
  <c r="R52" i="5"/>
  <c r="J52" i="5"/>
  <c r="H52" i="5"/>
  <c r="T51" i="5"/>
  <c r="V51" i="5" s="1"/>
  <c r="S51" i="5"/>
  <c r="U51" i="5" s="1"/>
  <c r="R51" i="5"/>
  <c r="J51" i="5"/>
  <c r="H51" i="5"/>
  <c r="D51" i="5"/>
  <c r="C51" i="5"/>
  <c r="B51" i="5"/>
  <c r="R50" i="5"/>
  <c r="J50" i="5"/>
  <c r="S50" i="5" s="1"/>
  <c r="U50" i="5" s="1"/>
  <c r="H50" i="5"/>
  <c r="R49" i="5"/>
  <c r="J49" i="5"/>
  <c r="T49" i="5" s="1"/>
  <c r="V49" i="5" s="1"/>
  <c r="H49" i="5"/>
  <c r="R48" i="5"/>
  <c r="J48" i="5"/>
  <c r="T48" i="5" s="1"/>
  <c r="V48" i="5" s="1"/>
  <c r="H48" i="5"/>
  <c r="D48" i="5"/>
  <c r="C48" i="5"/>
  <c r="B48" i="5"/>
  <c r="R47" i="5"/>
  <c r="J47" i="5"/>
  <c r="T47" i="5" s="1"/>
  <c r="V47" i="5" s="1"/>
  <c r="H47" i="5"/>
  <c r="T46" i="5"/>
  <c r="V46" i="5" s="1"/>
  <c r="R46" i="5"/>
  <c r="J46" i="5"/>
  <c r="S46" i="5" s="1"/>
  <c r="U46" i="5" s="1"/>
  <c r="H46" i="5"/>
  <c r="R45" i="5"/>
  <c r="J45" i="5"/>
  <c r="S45" i="5" s="1"/>
  <c r="U45" i="5" s="1"/>
  <c r="H45" i="5"/>
  <c r="D45" i="5"/>
  <c r="C45" i="5"/>
  <c r="B45" i="5"/>
  <c r="S44" i="5"/>
  <c r="U44" i="5" s="1"/>
  <c r="R44" i="5"/>
  <c r="J44" i="5"/>
  <c r="T44" i="5" s="1"/>
  <c r="V44" i="5" s="1"/>
  <c r="H44" i="5"/>
  <c r="T43" i="5"/>
  <c r="V43" i="5" s="1"/>
  <c r="S43" i="5"/>
  <c r="U43" i="5" s="1"/>
  <c r="R43" i="5"/>
  <c r="J43" i="5"/>
  <c r="H43" i="5"/>
  <c r="R42" i="5"/>
  <c r="J42" i="5"/>
  <c r="T42" i="5" s="1"/>
  <c r="V42" i="5" s="1"/>
  <c r="H42" i="5"/>
  <c r="D42" i="5"/>
  <c r="C42" i="5"/>
  <c r="B42" i="5"/>
  <c r="S41" i="5"/>
  <c r="U41" i="5" s="1"/>
  <c r="R41" i="5"/>
  <c r="J41" i="5"/>
  <c r="T41" i="5" s="1"/>
  <c r="V41" i="5" s="1"/>
  <c r="H41" i="5"/>
  <c r="T40" i="5"/>
  <c r="V40" i="5" s="1"/>
  <c r="S40" i="5"/>
  <c r="U40" i="5" s="1"/>
  <c r="R40" i="5"/>
  <c r="J40" i="5"/>
  <c r="H40" i="5"/>
  <c r="T39" i="5"/>
  <c r="V39" i="5" s="1"/>
  <c r="R39" i="5"/>
  <c r="J39" i="5"/>
  <c r="S39" i="5" s="1"/>
  <c r="U39" i="5" s="1"/>
  <c r="H39" i="5"/>
  <c r="D39" i="5"/>
  <c r="C39" i="5"/>
  <c r="B39" i="5"/>
  <c r="R38" i="5"/>
  <c r="J38" i="5"/>
  <c r="T38" i="5" s="1"/>
  <c r="V38" i="5" s="1"/>
  <c r="H38" i="5"/>
  <c r="T37" i="5"/>
  <c r="V37" i="5" s="1"/>
  <c r="R37" i="5"/>
  <c r="J37" i="5"/>
  <c r="S37" i="5" s="1"/>
  <c r="U37" i="5" s="1"/>
  <c r="H37" i="5"/>
  <c r="S36" i="5"/>
  <c r="U36" i="5" s="1"/>
  <c r="R36" i="5"/>
  <c r="J36" i="5"/>
  <c r="T36" i="5" s="1"/>
  <c r="V36" i="5" s="1"/>
  <c r="H36" i="5"/>
  <c r="D36" i="5"/>
  <c r="C36" i="5"/>
  <c r="B36" i="5"/>
  <c r="R35" i="5"/>
  <c r="J35" i="5"/>
  <c r="H35" i="5"/>
  <c r="R34" i="5"/>
  <c r="J34" i="5"/>
  <c r="H34" i="5"/>
  <c r="S33" i="5"/>
  <c r="U33" i="5" s="1"/>
  <c r="R33" i="5"/>
  <c r="J33" i="5"/>
  <c r="T33" i="5" s="1"/>
  <c r="V33" i="5" s="1"/>
  <c r="H33" i="5"/>
  <c r="D33" i="5"/>
  <c r="C33" i="5"/>
  <c r="B33" i="5"/>
  <c r="R32" i="5"/>
  <c r="J32" i="5"/>
  <c r="T32" i="5" s="1"/>
  <c r="V32" i="5" s="1"/>
  <c r="H32" i="5"/>
  <c r="R31" i="5"/>
  <c r="J31" i="5"/>
  <c r="S31" i="5" s="1"/>
  <c r="U31" i="5" s="1"/>
  <c r="H31" i="5"/>
  <c r="R30" i="5"/>
  <c r="J30" i="5"/>
  <c r="H30" i="5"/>
  <c r="D30" i="5"/>
  <c r="C30" i="5"/>
  <c r="B30" i="5"/>
  <c r="V29" i="5"/>
  <c r="T29" i="5"/>
  <c r="R29" i="5"/>
  <c r="J29" i="5"/>
  <c r="S29" i="5" s="1"/>
  <c r="U29" i="5" s="1"/>
  <c r="H29" i="5"/>
  <c r="R28" i="5"/>
  <c r="J28" i="5"/>
  <c r="T28" i="5" s="1"/>
  <c r="V28" i="5" s="1"/>
  <c r="H28" i="5"/>
  <c r="R27" i="5"/>
  <c r="J27" i="5"/>
  <c r="T27" i="5" s="1"/>
  <c r="V27" i="5" s="1"/>
  <c r="H27" i="5"/>
  <c r="D27" i="5"/>
  <c r="C27" i="5"/>
  <c r="B27" i="5"/>
  <c r="S26" i="5"/>
  <c r="U26" i="5" s="1"/>
  <c r="R26" i="5"/>
  <c r="J26" i="5"/>
  <c r="T26" i="5" s="1"/>
  <c r="V26" i="5" s="1"/>
  <c r="H26" i="5"/>
  <c r="T25" i="5"/>
  <c r="V25" i="5" s="1"/>
  <c r="S25" i="5"/>
  <c r="U25" i="5" s="1"/>
  <c r="R25" i="5"/>
  <c r="J25" i="5"/>
  <c r="H25" i="5"/>
  <c r="U24" i="5"/>
  <c r="R24" i="5"/>
  <c r="J24" i="5"/>
  <c r="S24" i="5" s="1"/>
  <c r="H24" i="5"/>
  <c r="D24" i="5"/>
  <c r="C24" i="5"/>
  <c r="B24" i="5"/>
  <c r="T23" i="5"/>
  <c r="V23" i="5" s="1"/>
  <c r="R23" i="5"/>
  <c r="AG23" i="7" s="1"/>
  <c r="J23" i="5"/>
  <c r="Y23" i="7" s="1"/>
  <c r="H23" i="5"/>
  <c r="S22" i="5"/>
  <c r="U22" i="5" s="1"/>
  <c r="R22" i="5"/>
  <c r="J22" i="5"/>
  <c r="Y22" i="7" s="1"/>
  <c r="H22" i="5"/>
  <c r="Q22" i="7" s="1"/>
  <c r="T21" i="5"/>
  <c r="V21" i="5" s="1"/>
  <c r="R21" i="5"/>
  <c r="J21" i="5"/>
  <c r="Y21" i="7" s="1"/>
  <c r="H21" i="5"/>
  <c r="D21" i="5"/>
  <c r="C21" i="5"/>
  <c r="T20" i="5"/>
  <c r="V20" i="5" s="1"/>
  <c r="R20" i="5"/>
  <c r="J20" i="5"/>
  <c r="S20" i="5" s="1"/>
  <c r="U20" i="5" s="1"/>
  <c r="H20" i="5"/>
  <c r="S19" i="5"/>
  <c r="U19" i="5" s="1"/>
  <c r="R19" i="5"/>
  <c r="J19" i="5"/>
  <c r="Y19" i="7" s="1"/>
  <c r="H19" i="5"/>
  <c r="T18" i="5"/>
  <c r="V18" i="5" s="1"/>
  <c r="R18" i="5"/>
  <c r="J18" i="5"/>
  <c r="H18" i="5"/>
  <c r="D18" i="5"/>
  <c r="C18" i="5"/>
  <c r="T17" i="5"/>
  <c r="V17" i="5" s="1"/>
  <c r="R17" i="5"/>
  <c r="AG17" i="7" s="1"/>
  <c r="J17" i="5"/>
  <c r="Y17" i="7" s="1"/>
  <c r="H17" i="5"/>
  <c r="S16" i="5"/>
  <c r="U16" i="5" s="1"/>
  <c r="R16" i="5"/>
  <c r="AG16" i="7" s="1"/>
  <c r="J16" i="5"/>
  <c r="Y16" i="7" s="1"/>
  <c r="H16" i="5"/>
  <c r="Q16" i="7" s="1"/>
  <c r="T15" i="5"/>
  <c r="V15" i="5" s="1"/>
  <c r="R15" i="5"/>
  <c r="AG15" i="7" s="1"/>
  <c r="J15" i="5"/>
  <c r="H15" i="5"/>
  <c r="Q15" i="7" s="1"/>
  <c r="D15" i="5"/>
  <c r="C15" i="5"/>
  <c r="T14" i="5"/>
  <c r="V14" i="5" s="1"/>
  <c r="R14" i="5"/>
  <c r="AG14" i="7" s="1"/>
  <c r="J14" i="5"/>
  <c r="S14" i="5" s="1"/>
  <c r="U14" i="5" s="1"/>
  <c r="H14" i="5"/>
  <c r="Q14" i="7" s="1"/>
  <c r="S13" i="5"/>
  <c r="U13" i="5" s="1"/>
  <c r="R13" i="5"/>
  <c r="AG13" i="7" s="1"/>
  <c r="J13" i="5"/>
  <c r="Y13" i="7" s="1"/>
  <c r="H13" i="5"/>
  <c r="T12" i="5"/>
  <c r="V12" i="5" s="1"/>
  <c r="R12" i="5"/>
  <c r="AG12" i="7" s="1"/>
  <c r="J12" i="5"/>
  <c r="Q12" i="7"/>
  <c r="D12" i="5"/>
  <c r="C12" i="5"/>
  <c r="T11" i="5"/>
  <c r="V11" i="5" s="1"/>
  <c r="R11" i="5"/>
  <c r="AG11" i="7" s="1"/>
  <c r="J11" i="5"/>
  <c r="S11" i="5" s="1"/>
  <c r="U11" i="5" s="1"/>
  <c r="H11" i="5"/>
  <c r="Q11" i="7" s="1"/>
  <c r="S10" i="5"/>
  <c r="U10" i="5" s="1"/>
  <c r="R10" i="5"/>
  <c r="AG10" i="7" s="1"/>
  <c r="J10" i="5"/>
  <c r="T10" i="5" s="1"/>
  <c r="V10" i="5" s="1"/>
  <c r="H10" i="5"/>
  <c r="Q10" i="7" s="1"/>
  <c r="T9" i="5"/>
  <c r="V9" i="5" s="1"/>
  <c r="R9" i="5"/>
  <c r="AG9" i="7" s="1"/>
  <c r="J9" i="5"/>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Y48" i="3"/>
  <c r="Z48" i="3" s="1"/>
  <c r="E48" i="3"/>
  <c r="D48" i="3"/>
  <c r="C48" i="3"/>
  <c r="B48" i="3"/>
  <c r="E45" i="3"/>
  <c r="Y45" i="3" s="1"/>
  <c r="Z45" i="3" s="1"/>
  <c r="D45" i="3"/>
  <c r="C45" i="3"/>
  <c r="B45" i="3"/>
  <c r="E42" i="3"/>
  <c r="Y42" i="3" s="1"/>
  <c r="Z42" i="3" s="1"/>
  <c r="D42" i="3"/>
  <c r="C42" i="3"/>
  <c r="B42" i="3"/>
  <c r="E39" i="3"/>
  <c r="Y39" i="3" s="1"/>
  <c r="Z39" i="3" s="1"/>
  <c r="D39" i="3"/>
  <c r="C39" i="3"/>
  <c r="B39" i="3"/>
  <c r="E36" i="3"/>
  <c r="Y36" i="3" s="1"/>
  <c r="Z36" i="3" s="1"/>
  <c r="N36" i="2" s="1"/>
  <c r="D36" i="3"/>
  <c r="C36" i="3"/>
  <c r="E33" i="3"/>
  <c r="Y33" i="3" s="1"/>
  <c r="Z33" i="3" s="1"/>
  <c r="N33" i="2" s="1"/>
  <c r="D33" i="3"/>
  <c r="C33" i="3"/>
  <c r="E30" i="3"/>
  <c r="Y30" i="3" s="1"/>
  <c r="Z30" i="3" s="1"/>
  <c r="AJ30" i="7" s="1"/>
  <c r="D30" i="3"/>
  <c r="C30" i="3"/>
  <c r="E27" i="3"/>
  <c r="Y27" i="3" s="1"/>
  <c r="Z27" i="3" s="1"/>
  <c r="D27" i="3"/>
  <c r="C27" i="3"/>
  <c r="E24" i="3"/>
  <c r="Y24" i="3" s="1"/>
  <c r="Z24" i="3" s="1"/>
  <c r="N24" i="2" s="1"/>
  <c r="D24" i="3"/>
  <c r="C24" i="3"/>
  <c r="E21" i="3"/>
  <c r="Y21" i="3" s="1"/>
  <c r="Z21" i="3" s="1"/>
  <c r="D21" i="3"/>
  <c r="C21" i="3"/>
  <c r="B21" i="3"/>
  <c r="E18" i="3"/>
  <c r="Y18" i="3" s="1"/>
  <c r="Z18" i="3" s="1"/>
  <c r="D18" i="3"/>
  <c r="C18" i="3"/>
  <c r="B18" i="3"/>
  <c r="E15" i="3"/>
  <c r="Y15" i="3" s="1"/>
  <c r="Z15" i="3" s="1"/>
  <c r="D15" i="3"/>
  <c r="C15" i="3"/>
  <c r="B15" i="3"/>
  <c r="Y12" i="3"/>
  <c r="Z12" i="3" s="1"/>
  <c r="E12" i="3"/>
  <c r="D12" i="3"/>
  <c r="C12" i="3"/>
  <c r="B12" i="3"/>
  <c r="E9" i="3"/>
  <c r="Y9" i="3" s="1"/>
  <c r="Z9" i="3" s="1"/>
  <c r="D9" i="3"/>
  <c r="C9" i="3"/>
  <c r="B9" i="3"/>
  <c r="U66" i="2"/>
  <c r="N66" i="2"/>
  <c r="N66" i="7" s="1"/>
  <c r="K66" i="2"/>
  <c r="K66" i="7" s="1"/>
  <c r="B66" i="2"/>
  <c r="B66" i="8" s="1"/>
  <c r="B66" i="9" s="1"/>
  <c r="U63" i="2"/>
  <c r="N63" i="2"/>
  <c r="N63" i="7" s="1"/>
  <c r="K63" i="2"/>
  <c r="K63" i="7" s="1"/>
  <c r="B63" i="2"/>
  <c r="U60" i="2"/>
  <c r="N60" i="2"/>
  <c r="N60" i="7" s="1"/>
  <c r="K60" i="2"/>
  <c r="K60" i="7" s="1"/>
  <c r="B60" i="2"/>
  <c r="U57" i="2"/>
  <c r="N57" i="2"/>
  <c r="N57" i="7" s="1"/>
  <c r="K57" i="2"/>
  <c r="B57" i="2"/>
  <c r="B57" i="7" s="1"/>
  <c r="U54" i="2"/>
  <c r="N54" i="2"/>
  <c r="N54" i="7" s="1"/>
  <c r="K54" i="2"/>
  <c r="L54" i="2" s="1"/>
  <c r="L54" i="7" s="1"/>
  <c r="B54" i="2"/>
  <c r="B54" i="8" s="1"/>
  <c r="B54" i="9" s="1"/>
  <c r="U51" i="2"/>
  <c r="N51" i="2"/>
  <c r="N51" i="7" s="1"/>
  <c r="K51" i="2"/>
  <c r="K51" i="7" s="1"/>
  <c r="B51" i="2"/>
  <c r="B51" i="8" s="1"/>
  <c r="B51" i="9" s="1"/>
  <c r="U48" i="2"/>
  <c r="N48" i="2"/>
  <c r="N48" i="7" s="1"/>
  <c r="L48" i="2"/>
  <c r="L48" i="7" s="1"/>
  <c r="K48" i="2"/>
  <c r="K48" i="7" s="1"/>
  <c r="B48" i="2"/>
  <c r="B48" i="7" s="1"/>
  <c r="U45" i="2"/>
  <c r="P45" i="2"/>
  <c r="P45" i="7" s="1"/>
  <c r="N45" i="2"/>
  <c r="N45" i="7" s="1"/>
  <c r="K45" i="2"/>
  <c r="L45" i="2" s="1"/>
  <c r="L45" i="7" s="1"/>
  <c r="B45" i="2"/>
  <c r="B45" i="8" s="1"/>
  <c r="B45" i="9" s="1"/>
  <c r="U42" i="2"/>
  <c r="N42" i="2"/>
  <c r="N42" i="7" s="1"/>
  <c r="K42" i="2"/>
  <c r="B42" i="2"/>
  <c r="U39" i="2"/>
  <c r="N39" i="2"/>
  <c r="N39" i="7" s="1"/>
  <c r="K39" i="2"/>
  <c r="B39" i="2"/>
  <c r="B39" i="7" s="1"/>
  <c r="U36" i="2"/>
  <c r="K36" i="2"/>
  <c r="K36" i="7" s="1"/>
  <c r="B36" i="2"/>
  <c r="B36" i="8" s="1"/>
  <c r="B36" i="9" s="1"/>
  <c r="U33" i="2"/>
  <c r="K33" i="2"/>
  <c r="L33" i="2" s="1"/>
  <c r="L33" i="7" s="1"/>
  <c r="B33" i="2"/>
  <c r="B33" i="7" s="1"/>
  <c r="U30" i="2"/>
  <c r="K30" i="2"/>
  <c r="K30" i="7" s="1"/>
  <c r="B30" i="2"/>
  <c r="B30" i="3" s="1"/>
  <c r="U27" i="2"/>
  <c r="K27" i="2"/>
  <c r="K27" i="7" s="1"/>
  <c r="B27" i="2"/>
  <c r="U24" i="2"/>
  <c r="K24" i="2"/>
  <c r="L24" i="2" s="1"/>
  <c r="L24" i="7" s="1"/>
  <c r="B24" i="2"/>
  <c r="U21" i="2"/>
  <c r="N21" i="2"/>
  <c r="N21" i="7" s="1"/>
  <c r="K21" i="2"/>
  <c r="B21" i="2"/>
  <c r="U18" i="2"/>
  <c r="N18" i="2"/>
  <c r="K18" i="2"/>
  <c r="K18" i="7" s="1"/>
  <c r="B18" i="2"/>
  <c r="B18" i="8" s="1"/>
  <c r="B18" i="9" s="1"/>
  <c r="U15" i="2"/>
  <c r="N15" i="2"/>
  <c r="L15" i="2"/>
  <c r="K15" i="2"/>
  <c r="K15" i="7" s="1"/>
  <c r="B15" i="2"/>
  <c r="B15" i="8" s="1"/>
  <c r="B15" i="9" s="1"/>
  <c r="U12" i="2"/>
  <c r="P12" i="2"/>
  <c r="P12" i="7" s="1"/>
  <c r="N12" i="2"/>
  <c r="N12" i="7" s="1"/>
  <c r="K12" i="2"/>
  <c r="K12" i="7" s="1"/>
  <c r="B12" i="2"/>
  <c r="B12" i="8" s="1"/>
  <c r="B12" i="9" s="1"/>
  <c r="U9" i="2"/>
  <c r="N9" i="2"/>
  <c r="N9" i="7" s="1"/>
  <c r="K9" i="2"/>
  <c r="K9" i="7" s="1"/>
  <c r="B9" i="2"/>
  <c r="B9" i="8" s="1"/>
  <c r="B9" i="9" s="1"/>
  <c r="C10" i="1"/>
  <c r="I8" i="1"/>
  <c r="C8" i="1"/>
  <c r="P18" i="2" l="1"/>
  <c r="P18" i="7" s="1"/>
  <c r="O12" i="2"/>
  <c r="O12" i="7" s="1"/>
  <c r="O42" i="2"/>
  <c r="O42" i="7" s="1"/>
  <c r="P48" i="2"/>
  <c r="P48" i="7" s="1"/>
  <c r="O63" i="2"/>
  <c r="O63" i="7" s="1"/>
  <c r="T56" i="5"/>
  <c r="V56" i="5" s="1"/>
  <c r="T57" i="5"/>
  <c r="V57" i="5" s="1"/>
  <c r="T61" i="5"/>
  <c r="V61" i="5" s="1"/>
  <c r="R10" i="6"/>
  <c r="V10" i="6" s="1"/>
  <c r="T14" i="6"/>
  <c r="R15" i="6"/>
  <c r="V15" i="6" s="1"/>
  <c r="R16" i="6"/>
  <c r="V16" i="6" s="1"/>
  <c r="T17" i="6"/>
  <c r="W18" i="6"/>
  <c r="X18" i="6" s="1"/>
  <c r="W24" i="6"/>
  <c r="X24" i="6" s="1"/>
  <c r="Y24" i="6" s="1"/>
  <c r="T26" i="6"/>
  <c r="R28" i="6"/>
  <c r="V28" i="6" s="1"/>
  <c r="T29" i="6"/>
  <c r="R31" i="6"/>
  <c r="V31" i="6" s="1"/>
  <c r="R32" i="6"/>
  <c r="V32" i="6" s="1"/>
  <c r="AF23" i="7"/>
  <c r="X23" i="7"/>
  <c r="T23" i="7"/>
  <c r="AD22" i="7"/>
  <c r="Z22" i="7"/>
  <c r="S22" i="7"/>
  <c r="AE21" i="7"/>
  <c r="AA21" i="7"/>
  <c r="V21" i="7"/>
  <c r="AE23" i="7"/>
  <c r="W23" i="7"/>
  <c r="S23" i="7"/>
  <c r="AC22" i="7"/>
  <c r="X22" i="7"/>
  <c r="R22" i="7"/>
  <c r="AD21" i="7"/>
  <c r="Z21" i="7"/>
  <c r="S21" i="7"/>
  <c r="Q21" i="7"/>
  <c r="AB21" i="7"/>
  <c r="V22" i="7"/>
  <c r="AE22" i="7"/>
  <c r="Z23" i="7"/>
  <c r="P63" i="2"/>
  <c r="P63" i="7" s="1"/>
  <c r="T36" i="6"/>
  <c r="W51" i="6"/>
  <c r="X51" i="6" s="1"/>
  <c r="T53" i="6"/>
  <c r="W54" i="6"/>
  <c r="X54" i="6" s="1"/>
  <c r="R21" i="7"/>
  <c r="AC21" i="7"/>
  <c r="W22" i="7"/>
  <c r="R23" i="7"/>
  <c r="AB23" i="7"/>
  <c r="V29" i="7"/>
  <c r="W28" i="7"/>
  <c r="U27" i="7"/>
  <c r="U29" i="7"/>
  <c r="T27" i="7"/>
  <c r="S27" i="7"/>
  <c r="X28" i="7"/>
  <c r="AF34" i="7"/>
  <c r="AB35" i="7"/>
  <c r="X35" i="7"/>
  <c r="AD34" i="7"/>
  <c r="AG35" i="7"/>
  <c r="Y35" i="7"/>
  <c r="AC34" i="7"/>
  <c r="W34" i="7"/>
  <c r="AF33" i="7"/>
  <c r="U33" i="7"/>
  <c r="AC35" i="7"/>
  <c r="V35" i="7"/>
  <c r="AA34" i="7"/>
  <c r="V34" i="7"/>
  <c r="AK33" i="7"/>
  <c r="AC33" i="7"/>
  <c r="T33" i="7"/>
  <c r="AA35" i="7"/>
  <c r="U35" i="7"/>
  <c r="Z34" i="7"/>
  <c r="U34" i="7"/>
  <c r="AI33" i="7"/>
  <c r="AA33" i="7"/>
  <c r="S33" i="7"/>
  <c r="R33" i="7"/>
  <c r="AE41" i="7"/>
  <c r="X41" i="7"/>
  <c r="S41" i="7"/>
  <c r="Y40" i="7"/>
  <c r="T40" i="7"/>
  <c r="AJ39" i="7"/>
  <c r="AE39" i="7"/>
  <c r="T39" i="7"/>
  <c r="AD41" i="7"/>
  <c r="V41" i="7"/>
  <c r="AA40" i="7"/>
  <c r="S40" i="7"/>
  <c r="AG39" i="7"/>
  <c r="AB39" i="7"/>
  <c r="AB41" i="7"/>
  <c r="T41" i="7"/>
  <c r="X40" i="7"/>
  <c r="AF39" i="7"/>
  <c r="S39" i="7"/>
  <c r="AA41" i="7"/>
  <c r="AE40" i="7"/>
  <c r="W40" i="7"/>
  <c r="AD39" i="7"/>
  <c r="R39" i="7"/>
  <c r="Q39" i="7"/>
  <c r="O9" i="2"/>
  <c r="O9" i="7" s="1"/>
  <c r="L18" i="2"/>
  <c r="O57" i="2"/>
  <c r="O57" i="7" s="1"/>
  <c r="L63" i="2"/>
  <c r="L63" i="7" s="1"/>
  <c r="O66" i="2"/>
  <c r="O66" i="7" s="1"/>
  <c r="T13" i="5"/>
  <c r="V13" i="5" s="1"/>
  <c r="T16" i="5"/>
  <c r="V16" i="5" s="1"/>
  <c r="S17" i="5"/>
  <c r="U17" i="5" s="1"/>
  <c r="T19" i="5"/>
  <c r="V19" i="5" s="1"/>
  <c r="T22" i="5"/>
  <c r="V22" i="5" s="1"/>
  <c r="S23" i="5"/>
  <c r="U23" i="5" s="1"/>
  <c r="T24" i="5"/>
  <c r="V24" i="5" s="1"/>
  <c r="T60" i="5"/>
  <c r="V60" i="5" s="1"/>
  <c r="T15" i="6"/>
  <c r="T18" i="6"/>
  <c r="R19" i="6"/>
  <c r="V19" i="6" s="1"/>
  <c r="W36" i="6"/>
  <c r="X36" i="6" s="1"/>
  <c r="T43" i="6"/>
  <c r="T51" i="6"/>
  <c r="AA9" i="7"/>
  <c r="AF9" i="7"/>
  <c r="R10" i="7"/>
  <c r="W10" i="7"/>
  <c r="U11" i="7"/>
  <c r="W21" i="7"/>
  <c r="AA22" i="7"/>
  <c r="U23" i="7"/>
  <c r="AI27" i="7"/>
  <c r="Y28" i="7"/>
  <c r="V33" i="7"/>
  <c r="Y34" i="7"/>
  <c r="AC39" i="7"/>
  <c r="U40" i="7"/>
  <c r="P9" i="2"/>
  <c r="P9" i="7" s="1"/>
  <c r="L36" i="2"/>
  <c r="L36" i="7" s="1"/>
  <c r="O48" i="2"/>
  <c r="O48" i="7" s="1"/>
  <c r="P54" i="2"/>
  <c r="P54" i="7" s="1"/>
  <c r="P66" i="2"/>
  <c r="P66" i="7" s="1"/>
  <c r="B36" i="3"/>
  <c r="S38" i="5"/>
  <c r="U38" i="5" s="1"/>
  <c r="S55" i="5"/>
  <c r="U55" i="5" s="1"/>
  <c r="W30" i="6"/>
  <c r="X30" i="6" s="1"/>
  <c r="R41" i="6"/>
  <c r="V41" i="6" s="1"/>
  <c r="R55" i="6"/>
  <c r="V55" i="6" s="1"/>
  <c r="W66" i="6"/>
  <c r="X66" i="6" s="1"/>
  <c r="AB11" i="7"/>
  <c r="R11" i="7"/>
  <c r="Z10" i="7"/>
  <c r="T10" i="7"/>
  <c r="AD9" i="7"/>
  <c r="R9" i="7"/>
  <c r="AB9" i="7"/>
  <c r="S10" i="7"/>
  <c r="AE10" i="7"/>
  <c r="V11" i="7"/>
  <c r="X21" i="7"/>
  <c r="AB22" i="7"/>
  <c r="V23" i="7"/>
  <c r="AA26" i="7"/>
  <c r="V26" i="7"/>
  <c r="W25" i="7"/>
  <c r="AK24" i="7"/>
  <c r="T24" i="7"/>
  <c r="Y26" i="7"/>
  <c r="AB25" i="7"/>
  <c r="V25" i="7"/>
  <c r="AG24" i="7"/>
  <c r="R24" i="7"/>
  <c r="Q24" i="7"/>
  <c r="X26" i="7"/>
  <c r="W29" i="7"/>
  <c r="AG33" i="7"/>
  <c r="AE34" i="7"/>
  <c r="AI39" i="7"/>
  <c r="AD40" i="7"/>
  <c r="R12" i="7"/>
  <c r="AA12" i="7"/>
  <c r="AE12" i="7"/>
  <c r="Q13" i="7"/>
  <c r="U13" i="7"/>
  <c r="AE13" i="7"/>
  <c r="U14" i="7"/>
  <c r="AB14" i="7"/>
  <c r="R15" i="7"/>
  <c r="Y15" i="7"/>
  <c r="AC15" i="7"/>
  <c r="S16" i="7"/>
  <c r="Z16" i="7"/>
  <c r="AE16" i="7"/>
  <c r="U17" i="7"/>
  <c r="V20" i="7"/>
  <c r="T30" i="7"/>
  <c r="AE31" i="7"/>
  <c r="AG44" i="7"/>
  <c r="AA44" i="7"/>
  <c r="V44" i="7"/>
  <c r="Q44" i="7"/>
  <c r="AC43" i="7"/>
  <c r="W43" i="7"/>
  <c r="R43" i="7"/>
  <c r="AJ42" i="7"/>
  <c r="AL42" i="7" s="1"/>
  <c r="AD42" i="7"/>
  <c r="Z42" i="7"/>
  <c r="S42" i="7"/>
  <c r="Q42" i="7"/>
  <c r="X42" i="7"/>
  <c r="AE42" i="7"/>
  <c r="V43" i="7"/>
  <c r="AD43" i="7"/>
  <c r="S44" i="7"/>
  <c r="Z44" i="7"/>
  <c r="V45" i="7"/>
  <c r="AB45" i="7"/>
  <c r="AI45" i="7"/>
  <c r="Q46" i="7"/>
  <c r="W46" i="7"/>
  <c r="AC46" i="7"/>
  <c r="T47" i="7"/>
  <c r="Y47" i="7"/>
  <c r="X48" i="7"/>
  <c r="AC49" i="7"/>
  <c r="AE50" i="7"/>
  <c r="Z54" i="7"/>
  <c r="W55" i="7"/>
  <c r="S56" i="7"/>
  <c r="AF56" i="7"/>
  <c r="V60" i="7"/>
  <c r="Y61" i="7"/>
  <c r="AC62" i="7"/>
  <c r="AD65" i="7"/>
  <c r="W65" i="7"/>
  <c r="R65" i="7"/>
  <c r="AE64" i="7"/>
  <c r="W64" i="7"/>
  <c r="S64" i="7"/>
  <c r="AI63" i="7"/>
  <c r="AE63" i="7"/>
  <c r="Y63" i="7"/>
  <c r="S63" i="7"/>
  <c r="AF65" i="7"/>
  <c r="AB65" i="7"/>
  <c r="T65" i="7"/>
  <c r="AG64" i="7"/>
  <c r="Y64" i="7"/>
  <c r="U64" i="7"/>
  <c r="AG63" i="7"/>
  <c r="AB63" i="7"/>
  <c r="U63" i="7"/>
  <c r="Q63" i="7"/>
  <c r="AC63" i="7"/>
  <c r="X64" i="7"/>
  <c r="S65" i="7"/>
  <c r="AE65" i="7"/>
  <c r="AE47" i="7"/>
  <c r="AG47" i="7"/>
  <c r="AB47" i="7"/>
  <c r="W47" i="7"/>
  <c r="R47" i="7"/>
  <c r="AD46" i="7"/>
  <c r="Z46" i="7"/>
  <c r="U46" i="7"/>
  <c r="AH45" i="7"/>
  <c r="AC45" i="7"/>
  <c r="Y45" i="7"/>
  <c r="S45" i="7"/>
  <c r="Q45" i="7"/>
  <c r="W45" i="7"/>
  <c r="AD45" i="7"/>
  <c r="AK45" i="7"/>
  <c r="R46" i="7"/>
  <c r="Y46" i="7"/>
  <c r="AE46" i="7"/>
  <c r="U47" i="7"/>
  <c r="Z47" i="7"/>
  <c r="AK48" i="7"/>
  <c r="AB54" i="7"/>
  <c r="Y55" i="7"/>
  <c r="AF60" i="7"/>
  <c r="AF61" i="7"/>
  <c r="AG49" i="7"/>
  <c r="V48" i="7"/>
  <c r="T48" i="7"/>
  <c r="AF49" i="7"/>
  <c r="AG56" i="7"/>
  <c r="AC56" i="7"/>
  <c r="T56" i="7"/>
  <c r="AF55" i="7"/>
  <c r="X55" i="7"/>
  <c r="S55" i="7"/>
  <c r="AI54" i="7"/>
  <c r="AD54" i="7"/>
  <c r="Y54" i="7"/>
  <c r="AE56" i="7"/>
  <c r="V56" i="7"/>
  <c r="R56" i="7"/>
  <c r="AD55" i="7"/>
  <c r="V55" i="7"/>
  <c r="AF54" i="7"/>
  <c r="AA54" i="7"/>
  <c r="S54" i="7"/>
  <c r="R54" i="7"/>
  <c r="AE54" i="7"/>
  <c r="R55" i="7"/>
  <c r="AE55" i="7"/>
  <c r="AA56" i="7"/>
  <c r="R62" i="7"/>
  <c r="AF62" i="7"/>
  <c r="X62" i="7"/>
  <c r="AG61" i="7"/>
  <c r="X61" i="7"/>
  <c r="AI60" i="7"/>
  <c r="AD60" i="7"/>
  <c r="R60" i="7"/>
  <c r="AD62" i="7"/>
  <c r="U62" i="7"/>
  <c r="Z61" i="7"/>
  <c r="V61" i="7"/>
  <c r="AK60" i="7"/>
  <c r="AG60" i="7"/>
  <c r="U60" i="7"/>
  <c r="Q60" i="7"/>
  <c r="AH60" i="7"/>
  <c r="AL60" i="7" s="1"/>
  <c r="U61" i="7"/>
  <c r="Q62" i="7"/>
  <c r="AG62" i="7"/>
  <c r="T36" i="7"/>
  <c r="Q51" i="7"/>
  <c r="AE51" i="7"/>
  <c r="AJ51" i="7"/>
  <c r="W52" i="7"/>
  <c r="AA52" i="7"/>
  <c r="W53" i="7"/>
  <c r="Q57" i="7"/>
  <c r="V57" i="7"/>
  <c r="Z57" i="7"/>
  <c r="AD57" i="7"/>
  <c r="AI57" i="7"/>
  <c r="U58" i="7"/>
  <c r="Y58" i="7"/>
  <c r="AC58" i="7"/>
  <c r="Q59" i="7"/>
  <c r="U59" i="7"/>
  <c r="Y59" i="7"/>
  <c r="AD59" i="7"/>
  <c r="H69" i="9"/>
  <c r="H71" i="9" s="1"/>
  <c r="J69" i="9"/>
  <c r="J71" i="9" s="1"/>
  <c r="E69" i="9"/>
  <c r="E71" i="9" s="1"/>
  <c r="I69" i="9"/>
  <c r="I71" i="9" s="1"/>
  <c r="S57" i="7"/>
  <c r="X57" i="7"/>
  <c r="AB57" i="7"/>
  <c r="AG57" i="7"/>
  <c r="AK57" i="7"/>
  <c r="R58" i="7"/>
  <c r="W58" i="7"/>
  <c r="AA58" i="7"/>
  <c r="AE58" i="7"/>
  <c r="S59" i="7"/>
  <c r="W59" i="7"/>
  <c r="AB59" i="7"/>
  <c r="AF59" i="7"/>
  <c r="U66" i="7"/>
  <c r="AI66" i="7"/>
  <c r="R67" i="7"/>
  <c r="AF67" i="7"/>
  <c r="F69" i="9"/>
  <c r="F71" i="9" s="1"/>
  <c r="P33" i="2"/>
  <c r="P33" i="7" s="1"/>
  <c r="O33" i="2"/>
  <c r="O33" i="7" s="1"/>
  <c r="N33" i="7"/>
  <c r="N24" i="7"/>
  <c r="O24" i="2"/>
  <c r="O24" i="7" s="1"/>
  <c r="P24" i="2"/>
  <c r="P24" i="7" s="1"/>
  <c r="N36" i="7"/>
  <c r="O36" i="2"/>
  <c r="O36" i="7" s="1"/>
  <c r="T30" i="5"/>
  <c r="V30" i="5" s="1"/>
  <c r="S30" i="5"/>
  <c r="U30" i="5" s="1"/>
  <c r="B63" i="7"/>
  <c r="B63" i="8"/>
  <c r="B63" i="9" s="1"/>
  <c r="AA36" i="6"/>
  <c r="AB36" i="6" s="1"/>
  <c r="AH36" i="7" s="1"/>
  <c r="Y36" i="6"/>
  <c r="S18" i="5"/>
  <c r="U18" i="5" s="1"/>
  <c r="L18" i="7"/>
  <c r="B27" i="7"/>
  <c r="B27" i="8"/>
  <c r="B27" i="9" s="1"/>
  <c r="B27" i="6"/>
  <c r="B27" i="3"/>
  <c r="K42" i="7"/>
  <c r="P42" i="2"/>
  <c r="P42" i="7" s="1"/>
  <c r="L42" i="2"/>
  <c r="L42" i="7" s="1"/>
  <c r="AA51" i="6"/>
  <c r="Y51" i="6"/>
  <c r="B21" i="7"/>
  <c r="B21" i="8"/>
  <c r="B21" i="9" s="1"/>
  <c r="B21" i="5"/>
  <c r="K57" i="7"/>
  <c r="P57" i="2"/>
  <c r="P57" i="7" s="1"/>
  <c r="K21" i="7"/>
  <c r="P21" i="2"/>
  <c r="P21" i="7" s="1"/>
  <c r="L57" i="2"/>
  <c r="L57" i="7" s="1"/>
  <c r="AA24" i="6"/>
  <c r="AB24" i="6" s="1"/>
  <c r="AH24" i="7" s="1"/>
  <c r="AA45" i="6"/>
  <c r="Y45" i="6"/>
  <c r="L21" i="2"/>
  <c r="AA33" i="6"/>
  <c r="Y33" i="6"/>
  <c r="S15" i="5"/>
  <c r="U15" i="5" s="1"/>
  <c r="AI15" i="7" s="1"/>
  <c r="AH15" i="7" s="1"/>
  <c r="L15" i="7"/>
  <c r="N30" i="2"/>
  <c r="N27" i="2"/>
  <c r="AJ27" i="7"/>
  <c r="AA54" i="6"/>
  <c r="Y54" i="6"/>
  <c r="P15" i="2"/>
  <c r="P15" i="7" s="1"/>
  <c r="N15" i="7"/>
  <c r="O51" i="2"/>
  <c r="O51" i="7" s="1"/>
  <c r="T35" i="5"/>
  <c r="V35" i="5" s="1"/>
  <c r="S35" i="5"/>
  <c r="U35" i="5" s="1"/>
  <c r="AA30" i="6"/>
  <c r="AB30" i="6" s="1"/>
  <c r="AH30" i="7" s="1"/>
  <c r="AL30" i="7" s="1"/>
  <c r="Y30" i="6"/>
  <c r="O15" i="2"/>
  <c r="O15" i="7" s="1"/>
  <c r="B24" i="7"/>
  <c r="B24" i="3"/>
  <c r="B24" i="8"/>
  <c r="B24" i="9" s="1"/>
  <c r="B24" i="6"/>
  <c r="L39" i="2"/>
  <c r="L39" i="7" s="1"/>
  <c r="K39" i="7"/>
  <c r="P39" i="2"/>
  <c r="P39" i="7" s="1"/>
  <c r="B60" i="8"/>
  <c r="B60" i="9" s="1"/>
  <c r="B60" i="7"/>
  <c r="AA15" i="6"/>
  <c r="Y15" i="6"/>
  <c r="W21" i="6"/>
  <c r="X21" i="6" s="1"/>
  <c r="T21" i="6"/>
  <c r="R21" i="6"/>
  <c r="V21" i="6" s="1"/>
  <c r="B42" i="7"/>
  <c r="B42" i="8"/>
  <c r="B42" i="9" s="1"/>
  <c r="AA18" i="6"/>
  <c r="Y18" i="6"/>
  <c r="AA66" i="6"/>
  <c r="Y66" i="6"/>
  <c r="T34" i="5"/>
  <c r="V34" i="5" s="1"/>
  <c r="S34" i="5"/>
  <c r="U34" i="5" s="1"/>
  <c r="T52" i="5"/>
  <c r="V52" i="5" s="1"/>
  <c r="S52" i="5"/>
  <c r="U52" i="5" s="1"/>
  <c r="AI18" i="7"/>
  <c r="AH18" i="7" s="1"/>
  <c r="T66" i="5"/>
  <c r="V66" i="5" s="1"/>
  <c r="S66" i="5"/>
  <c r="U66" i="5" s="1"/>
  <c r="T23" i="6"/>
  <c r="R23" i="6"/>
  <c r="V23" i="6" s="1"/>
  <c r="T24" i="6"/>
  <c r="O54" i="2"/>
  <c r="O54" i="7" s="1"/>
  <c r="S48" i="5"/>
  <c r="U48" i="5" s="1"/>
  <c r="S53" i="5"/>
  <c r="U53" i="5" s="1"/>
  <c r="T30" i="6"/>
  <c r="L30" i="2"/>
  <c r="L30" i="7" s="1"/>
  <c r="O60" i="2"/>
  <c r="O60" i="7" s="1"/>
  <c r="L66" i="2"/>
  <c r="L66" i="7" s="1"/>
  <c r="S28" i="5"/>
  <c r="U28" i="5" s="1"/>
  <c r="T31" i="5"/>
  <c r="V31" i="5" s="1"/>
  <c r="S42" i="5"/>
  <c r="U42" i="5" s="1"/>
  <c r="T45" i="5"/>
  <c r="V45" i="5" s="1"/>
  <c r="S47" i="5"/>
  <c r="U47" i="5" s="1"/>
  <c r="T50" i="5"/>
  <c r="V50" i="5" s="1"/>
  <c r="S64" i="5"/>
  <c r="U64" i="5" s="1"/>
  <c r="T67" i="5"/>
  <c r="V67" i="5" s="1"/>
  <c r="O45" i="2"/>
  <c r="O45" i="7" s="1"/>
  <c r="L51" i="2"/>
  <c r="L51" i="7" s="1"/>
  <c r="P60" i="2"/>
  <c r="P60" i="7" s="1"/>
  <c r="B9" i="5"/>
  <c r="B12" i="5"/>
  <c r="B15" i="5"/>
  <c r="B18" i="5"/>
  <c r="T9" i="6"/>
  <c r="T11" i="6"/>
  <c r="AB33" i="6"/>
  <c r="AH33" i="7" s="1"/>
  <c r="T40" i="6"/>
  <c r="W42" i="6"/>
  <c r="X42" i="6" s="1"/>
  <c r="R58" i="6"/>
  <c r="V58" i="6" s="1"/>
  <c r="T60" i="6"/>
  <c r="T62" i="6"/>
  <c r="AC20" i="7"/>
  <c r="Q20" i="7"/>
  <c r="V19" i="7"/>
  <c r="V18" i="7"/>
  <c r="AB20" i="7"/>
  <c r="AG19" i="7"/>
  <c r="U19" i="7"/>
  <c r="AG18" i="7"/>
  <c r="U18" i="7"/>
  <c r="T18" i="7"/>
  <c r="Z19" i="7"/>
  <c r="W20" i="7"/>
  <c r="K33" i="7"/>
  <c r="B66" i="7"/>
  <c r="R33" i="6"/>
  <c r="V33" i="6" s="1"/>
  <c r="R35" i="6"/>
  <c r="V35" i="6" s="1"/>
  <c r="T66" i="6"/>
  <c r="B9" i="7"/>
  <c r="W18" i="7"/>
  <c r="AA19" i="7"/>
  <c r="X20" i="7"/>
  <c r="B51" i="7"/>
  <c r="B57" i="8"/>
  <c r="B57" i="9" s="1"/>
  <c r="W60" i="6"/>
  <c r="X60" i="6" s="1"/>
  <c r="X18" i="7"/>
  <c r="AB19" i="7"/>
  <c r="Y20" i="7"/>
  <c r="Y29" i="7"/>
  <c r="AD28" i="7"/>
  <c r="R28" i="7"/>
  <c r="AD27" i="7"/>
  <c r="R27" i="7"/>
  <c r="Z29" i="7"/>
  <c r="AC28" i="7"/>
  <c r="AA27" i="7"/>
  <c r="X29" i="7"/>
  <c r="AB28" i="7"/>
  <c r="Z27" i="7"/>
  <c r="V27" i="7"/>
  <c r="AK27" i="7"/>
  <c r="Z28" i="7"/>
  <c r="AA29" i="7"/>
  <c r="V38" i="7"/>
  <c r="AA37" i="7"/>
  <c r="AA36" i="7"/>
  <c r="AD38" i="7"/>
  <c r="R38" i="7"/>
  <c r="W37" i="7"/>
  <c r="AI36" i="7"/>
  <c r="W36" i="7"/>
  <c r="AB38" i="7"/>
  <c r="AE37" i="7"/>
  <c r="Q37" i="7"/>
  <c r="AB36" i="7"/>
  <c r="AA38" i="7"/>
  <c r="AD37" i="7"/>
  <c r="Z36" i="7"/>
  <c r="X36" i="7"/>
  <c r="AG37" i="7"/>
  <c r="AG38" i="7"/>
  <c r="K54" i="7"/>
  <c r="B48" i="8"/>
  <c r="B48" i="9" s="1"/>
  <c r="P51" i="2"/>
  <c r="P51" i="7" s="1"/>
  <c r="T33" i="6"/>
  <c r="W39" i="6"/>
  <c r="X39" i="6" s="1"/>
  <c r="B12" i="7"/>
  <c r="Y18" i="7"/>
  <c r="AC19" i="7"/>
  <c r="Z20" i="7"/>
  <c r="W27" i="7"/>
  <c r="AA28" i="7"/>
  <c r="AB29" i="7"/>
  <c r="X32" i="7"/>
  <c r="AC31" i="7"/>
  <c r="Q31" i="7"/>
  <c r="AC30" i="7"/>
  <c r="Q30" i="7"/>
  <c r="AF32" i="7"/>
  <c r="T32" i="7"/>
  <c r="Y31" i="7"/>
  <c r="AK30" i="7"/>
  <c r="Y30" i="7"/>
  <c r="U32" i="7"/>
  <c r="W31" i="7"/>
  <c r="AG30" i="7"/>
  <c r="S30" i="7"/>
  <c r="S32" i="7"/>
  <c r="V31" i="7"/>
  <c r="AF30" i="7"/>
  <c r="R30" i="7"/>
  <c r="W30" i="7"/>
  <c r="AG31" i="7"/>
  <c r="AG32" i="7"/>
  <c r="Y36" i="7"/>
  <c r="R37" i="7"/>
  <c r="Q38" i="7"/>
  <c r="AD50" i="7"/>
  <c r="R50" i="7"/>
  <c r="W49" i="7"/>
  <c r="AI48" i="7"/>
  <c r="W48" i="7"/>
  <c r="Z50" i="7"/>
  <c r="AE49" i="7"/>
  <c r="S49" i="7"/>
  <c r="AE48" i="7"/>
  <c r="S48" i="7"/>
  <c r="AG50" i="7"/>
  <c r="S50" i="7"/>
  <c r="U49" i="7"/>
  <c r="AD48" i="7"/>
  <c r="AF50" i="7"/>
  <c r="Q50" i="7"/>
  <c r="T49" i="7"/>
  <c r="AC48" i="7"/>
  <c r="Y48" i="7"/>
  <c r="Q49" i="7"/>
  <c r="T50" i="7"/>
  <c r="B39" i="8"/>
  <c r="B39" i="9" s="1"/>
  <c r="W9" i="6"/>
  <c r="X9" i="6" s="1"/>
  <c r="T27" i="6"/>
  <c r="O21" i="2"/>
  <c r="O21" i="7" s="1"/>
  <c r="AK21" i="7" s="1"/>
  <c r="AJ21" i="7" s="1"/>
  <c r="L27" i="2"/>
  <c r="L27" i="7" s="1"/>
  <c r="P36" i="2"/>
  <c r="P36" i="7" s="1"/>
  <c r="B33" i="3"/>
  <c r="S27" i="5"/>
  <c r="U27" i="5" s="1"/>
  <c r="S32" i="5"/>
  <c r="U32" i="5" s="1"/>
  <c r="S49" i="5"/>
  <c r="U49" i="5" s="1"/>
  <c r="S63" i="5"/>
  <c r="U63" i="5" s="1"/>
  <c r="S68" i="5"/>
  <c r="U68" i="5" s="1"/>
  <c r="W27" i="6"/>
  <c r="X27" i="6" s="1"/>
  <c r="B30" i="6"/>
  <c r="T39" i="6"/>
  <c r="T45" i="6"/>
  <c r="R59" i="6"/>
  <c r="V59" i="6" s="1"/>
  <c r="R65" i="6"/>
  <c r="V65" i="6" s="1"/>
  <c r="B15" i="7"/>
  <c r="Z18" i="7"/>
  <c r="AD19" i="7"/>
  <c r="AA20" i="7"/>
  <c r="Z26" i="7"/>
  <c r="AE25" i="7"/>
  <c r="S25" i="7"/>
  <c r="AE24" i="7"/>
  <c r="S24" i="7"/>
  <c r="U26" i="7"/>
  <c r="Y25" i="7"/>
  <c r="AJ24" i="7"/>
  <c r="W24" i="7"/>
  <c r="AG26" i="7"/>
  <c r="T26" i="7"/>
  <c r="X25" i="7"/>
  <c r="AI24" i="7"/>
  <c r="V24" i="7"/>
  <c r="U24" i="7"/>
  <c r="AC25" i="7"/>
  <c r="AB26" i="7"/>
  <c r="X27" i="7"/>
  <c r="AE28" i="7"/>
  <c r="AC29" i="7"/>
  <c r="X30" i="7"/>
  <c r="R31" i="7"/>
  <c r="Q32" i="7"/>
  <c r="AC36" i="7"/>
  <c r="S37" i="7"/>
  <c r="S38" i="7"/>
  <c r="Z48" i="7"/>
  <c r="R49" i="7"/>
  <c r="U50" i="7"/>
  <c r="B30" i="8"/>
  <c r="B30" i="9" s="1"/>
  <c r="L12" i="2"/>
  <c r="B36" i="6"/>
  <c r="R49" i="6"/>
  <c r="V49" i="6" s="1"/>
  <c r="W57" i="6"/>
  <c r="X57" i="6" s="1"/>
  <c r="AA18" i="7"/>
  <c r="Q19" i="7"/>
  <c r="AE19" i="7"/>
  <c r="AD20" i="7"/>
  <c r="X24" i="7"/>
  <c r="AD25" i="7"/>
  <c r="AC26" i="7"/>
  <c r="Y27" i="7"/>
  <c r="AF28" i="7"/>
  <c r="AD29" i="7"/>
  <c r="Z30" i="7"/>
  <c r="S31" i="7"/>
  <c r="R32" i="7"/>
  <c r="AD36" i="7"/>
  <c r="T37" i="7"/>
  <c r="T38" i="7"/>
  <c r="K45" i="7"/>
  <c r="AA48" i="7"/>
  <c r="V49" i="7"/>
  <c r="V50" i="7"/>
  <c r="B54" i="7"/>
  <c r="W12" i="6"/>
  <c r="X12" i="6" s="1"/>
  <c r="R24" i="6"/>
  <c r="V24" i="6" s="1"/>
  <c r="T57" i="6"/>
  <c r="T63" i="6"/>
  <c r="B18" i="7"/>
  <c r="N18" i="7"/>
  <c r="AB18" i="7"/>
  <c r="R19" i="7"/>
  <c r="AF19" i="7"/>
  <c r="AE20" i="7"/>
  <c r="Y24" i="7"/>
  <c r="AF25" i="7"/>
  <c r="AD26" i="7"/>
  <c r="AB27" i="7"/>
  <c r="Q28" i="7"/>
  <c r="AG28" i="7"/>
  <c r="AE29" i="7"/>
  <c r="AA30" i="7"/>
  <c r="T31" i="7"/>
  <c r="V32" i="7"/>
  <c r="AE36" i="7"/>
  <c r="U37" i="7"/>
  <c r="U38" i="7"/>
  <c r="AB48" i="7"/>
  <c r="X49" i="7"/>
  <c r="W50" i="7"/>
  <c r="X68" i="7"/>
  <c r="AC67" i="7"/>
  <c r="Q67" i="7"/>
  <c r="AC66" i="7"/>
  <c r="Q66" i="7"/>
  <c r="AF68" i="7"/>
  <c r="T68" i="7"/>
  <c r="Y67" i="7"/>
  <c r="AK66" i="7"/>
  <c r="Y66" i="7"/>
  <c r="V68" i="7"/>
  <c r="X67" i="7"/>
  <c r="AH66" i="7"/>
  <c r="AL66" i="7" s="1"/>
  <c r="T66" i="7"/>
  <c r="U68" i="7"/>
  <c r="W67" i="7"/>
  <c r="AG66" i="7"/>
  <c r="S66" i="7"/>
  <c r="S68" i="7"/>
  <c r="V67" i="7"/>
  <c r="AF66" i="7"/>
  <c r="R66" i="7"/>
  <c r="X66" i="7"/>
  <c r="S67" i="7"/>
  <c r="W68" i="7"/>
  <c r="R30" i="6"/>
  <c r="V30" i="6" s="1"/>
  <c r="AF11" i="7"/>
  <c r="T11" i="7"/>
  <c r="Y10" i="7"/>
  <c r="AK9" i="7"/>
  <c r="AJ9" i="7" s="1"/>
  <c r="Y9" i="7"/>
  <c r="AE11" i="7"/>
  <c r="S11" i="7"/>
  <c r="X10" i="7"/>
  <c r="X9" i="7"/>
  <c r="U9" i="7"/>
  <c r="AA10" i="7"/>
  <c r="X11" i="7"/>
  <c r="AC18" i="7"/>
  <c r="S19" i="7"/>
  <c r="R20" i="7"/>
  <c r="AF20" i="7"/>
  <c r="K24" i="7"/>
  <c r="Z24" i="7"/>
  <c r="Q25" i="7"/>
  <c r="AG25" i="7"/>
  <c r="AE26" i="7"/>
  <c r="AC27" i="7"/>
  <c r="S28" i="7"/>
  <c r="Q29" i="7"/>
  <c r="AF29" i="7"/>
  <c r="AB30" i="7"/>
  <c r="U31" i="7"/>
  <c r="W32" i="7"/>
  <c r="AF36" i="7"/>
  <c r="V37" i="7"/>
  <c r="W38" i="7"/>
  <c r="AF48" i="7"/>
  <c r="Y49" i="7"/>
  <c r="X50" i="7"/>
  <c r="AC53" i="7"/>
  <c r="Q53" i="7"/>
  <c r="V52" i="7"/>
  <c r="AH51" i="7"/>
  <c r="AL51" i="7" s="1"/>
  <c r="V51" i="7"/>
  <c r="Y53" i="7"/>
  <c r="AD52" i="7"/>
  <c r="R52" i="7"/>
  <c r="AD51" i="7"/>
  <c r="R51" i="7"/>
  <c r="AD53" i="7"/>
  <c r="AF52" i="7"/>
  <c r="Q52" i="7"/>
  <c r="AA51" i="7"/>
  <c r="AB53" i="7"/>
  <c r="AE52" i="7"/>
  <c r="Z51" i="7"/>
  <c r="AA53" i="7"/>
  <c r="AC52" i="7"/>
  <c r="Y51" i="7"/>
  <c r="W51" i="7"/>
  <c r="S53" i="7"/>
  <c r="Z66" i="7"/>
  <c r="T67" i="7"/>
  <c r="Y68" i="7"/>
  <c r="R42" i="6"/>
  <c r="V42" i="6" s="1"/>
  <c r="R44" i="6"/>
  <c r="V44" i="6" s="1"/>
  <c r="W63" i="6"/>
  <c r="X63" i="6" s="1"/>
  <c r="V9" i="7"/>
  <c r="AB10" i="7"/>
  <c r="Y11" i="7"/>
  <c r="U12" i="7"/>
  <c r="AK12" i="7"/>
  <c r="AA13" i="7"/>
  <c r="AD18" i="7"/>
  <c r="T19" i="7"/>
  <c r="S20" i="7"/>
  <c r="AG20" i="7"/>
  <c r="AA24" i="7"/>
  <c r="R25" i="7"/>
  <c r="Q26" i="7"/>
  <c r="AF26" i="7"/>
  <c r="AE27" i="7"/>
  <c r="T28" i="7"/>
  <c r="R29" i="7"/>
  <c r="AG29" i="7"/>
  <c r="AD30" i="7"/>
  <c r="X31" i="7"/>
  <c r="Y32" i="7"/>
  <c r="W33" i="7"/>
  <c r="B36" i="7"/>
  <c r="Q36" i="7"/>
  <c r="AG36" i="7"/>
  <c r="X37" i="7"/>
  <c r="X38" i="7"/>
  <c r="AG41" i="7"/>
  <c r="U41" i="7"/>
  <c r="Z40" i="7"/>
  <c r="Z39" i="7"/>
  <c r="AC41" i="7"/>
  <c r="Q41" i="7"/>
  <c r="V40" i="7"/>
  <c r="AH39" i="7"/>
  <c r="AL39" i="7" s="1"/>
  <c r="V39" i="7"/>
  <c r="Z41" i="7"/>
  <c r="AC40" i="7"/>
  <c r="X39" i="7"/>
  <c r="Y41" i="7"/>
  <c r="AB40" i="7"/>
  <c r="AK39" i="7"/>
  <c r="W39" i="7"/>
  <c r="U39" i="7"/>
  <c r="AF40" i="7"/>
  <c r="AF41" i="7"/>
  <c r="B45" i="7"/>
  <c r="AG48" i="7"/>
  <c r="Z49" i="7"/>
  <c r="Y50" i="7"/>
  <c r="X51" i="7"/>
  <c r="S52" i="7"/>
  <c r="T53" i="7"/>
  <c r="W60" i="7"/>
  <c r="Q61" i="7"/>
  <c r="AL63" i="7"/>
  <c r="AA66" i="7"/>
  <c r="U67" i="7"/>
  <c r="Z68" i="7"/>
  <c r="B33" i="8"/>
  <c r="B33" i="9" s="1"/>
  <c r="W9" i="7"/>
  <c r="AC10" i="7"/>
  <c r="Z11" i="7"/>
  <c r="AE14" i="7"/>
  <c r="S14" i="7"/>
  <c r="X13" i="7"/>
  <c r="AJ12" i="7"/>
  <c r="X12" i="7"/>
  <c r="AD14" i="7"/>
  <c r="R14" i="7"/>
  <c r="W13" i="7"/>
  <c r="W12" i="7"/>
  <c r="V12" i="7"/>
  <c r="AB13" i="7"/>
  <c r="Y14" i="7"/>
  <c r="Q18" i="7"/>
  <c r="AE18" i="7"/>
  <c r="W19" i="7"/>
  <c r="T20" i="7"/>
  <c r="AB24" i="7"/>
  <c r="T25" i="7"/>
  <c r="R26" i="7"/>
  <c r="AF27" i="7"/>
  <c r="U28" i="7"/>
  <c r="S29" i="7"/>
  <c r="B30" i="7"/>
  <c r="AE30" i="7"/>
  <c r="Z31" i="7"/>
  <c r="Z32" i="7"/>
  <c r="W35" i="7"/>
  <c r="AB34" i="7"/>
  <c r="AB33" i="7"/>
  <c r="AE35" i="7"/>
  <c r="S35" i="7"/>
  <c r="X34" i="7"/>
  <c r="AJ33" i="7"/>
  <c r="X33" i="7"/>
  <c r="AF35" i="7"/>
  <c r="Q35" i="7"/>
  <c r="T34" i="7"/>
  <c r="AE33" i="7"/>
  <c r="Q33" i="7"/>
  <c r="AD35" i="7"/>
  <c r="AG34" i="7"/>
  <c r="S34" i="7"/>
  <c r="AD33" i="7"/>
  <c r="Y33" i="7"/>
  <c r="Q34" i="7"/>
  <c r="R35" i="7"/>
  <c r="R36" i="7"/>
  <c r="Y37" i="7"/>
  <c r="Y38" i="7"/>
  <c r="Y39" i="7"/>
  <c r="Q40" i="7"/>
  <c r="AG40" i="7"/>
  <c r="Q48" i="7"/>
  <c r="AH48" i="7"/>
  <c r="AA49" i="7"/>
  <c r="AA50" i="7"/>
  <c r="AB51" i="7"/>
  <c r="T52" i="7"/>
  <c r="U53" i="7"/>
  <c r="Z62" i="7"/>
  <c r="AE61" i="7"/>
  <c r="S61" i="7"/>
  <c r="AE60" i="7"/>
  <c r="S60" i="7"/>
  <c r="V62" i="7"/>
  <c r="AA61" i="7"/>
  <c r="AA60" i="7"/>
  <c r="AB62" i="7"/>
  <c r="AD61" i="7"/>
  <c r="Z60" i="7"/>
  <c r="AA62" i="7"/>
  <c r="AC61" i="7"/>
  <c r="Y60" i="7"/>
  <c r="Y62" i="7"/>
  <c r="AB61" i="7"/>
  <c r="X60" i="7"/>
  <c r="AB60" i="7"/>
  <c r="R61" i="7"/>
  <c r="S62" i="7"/>
  <c r="AB66" i="7"/>
  <c r="Z67" i="7"/>
  <c r="AA68" i="7"/>
  <c r="O18" i="2"/>
  <c r="O18" i="7" s="1"/>
  <c r="AK18" i="7" s="1"/>
  <c r="AJ18" i="7" s="1"/>
  <c r="L60" i="2"/>
  <c r="L60" i="7" s="1"/>
  <c r="L9" i="2"/>
  <c r="O39" i="2"/>
  <c r="O39" i="7" s="1"/>
  <c r="B33" i="6"/>
  <c r="W48" i="6"/>
  <c r="X48" i="6" s="1"/>
  <c r="Z9" i="7"/>
  <c r="AD10" i="7"/>
  <c r="AA11" i="7"/>
  <c r="Y12" i="7"/>
  <c r="AC13" i="7"/>
  <c r="Z14" i="7"/>
  <c r="AD17" i="7"/>
  <c r="R17" i="7"/>
  <c r="W16" i="7"/>
  <c r="W15" i="7"/>
  <c r="AC17" i="7"/>
  <c r="Q17" i="7"/>
  <c r="V16" i="7"/>
  <c r="V15" i="7"/>
  <c r="U15" i="7"/>
  <c r="AK15" i="7"/>
  <c r="AJ15" i="7" s="1"/>
  <c r="AA16" i="7"/>
  <c r="X17" i="7"/>
  <c r="R18" i="7"/>
  <c r="AF18" i="7"/>
  <c r="X19" i="7"/>
  <c r="U20" i="7"/>
  <c r="AC24" i="7"/>
  <c r="U25" i="7"/>
  <c r="S26" i="7"/>
  <c r="Q27" i="7"/>
  <c r="AG27" i="7"/>
  <c r="V28" i="7"/>
  <c r="T29" i="7"/>
  <c r="AA31" i="7"/>
  <c r="AA32" i="7"/>
  <c r="Z33" i="7"/>
  <c r="R34" i="7"/>
  <c r="T35" i="7"/>
  <c r="S36" i="7"/>
  <c r="AJ36" i="7"/>
  <c r="Z37" i="7"/>
  <c r="Z38" i="7"/>
  <c r="AA39" i="7"/>
  <c r="R40" i="7"/>
  <c r="R41" i="7"/>
  <c r="R48" i="7"/>
  <c r="AJ48" i="7"/>
  <c r="AB49" i="7"/>
  <c r="AB50" i="7"/>
  <c r="AC51" i="7"/>
  <c r="U52" i="7"/>
  <c r="V53" i="7"/>
  <c r="AC60" i="7"/>
  <c r="T61" i="7"/>
  <c r="T62" i="7"/>
  <c r="AD66" i="7"/>
  <c r="AA67" i="7"/>
  <c r="AB68" i="7"/>
  <c r="AB56" i="7"/>
  <c r="AG55" i="7"/>
  <c r="U55" i="7"/>
  <c r="AG54" i="7"/>
  <c r="U54" i="7"/>
  <c r="X56" i="7"/>
  <c r="AC55" i="7"/>
  <c r="Q55" i="7"/>
  <c r="AC54" i="7"/>
  <c r="Q54" i="7"/>
  <c r="V54" i="7"/>
  <c r="AJ54" i="7"/>
  <c r="AL54" i="7" s="1"/>
  <c r="Z55" i="7"/>
  <c r="W56" i="7"/>
  <c r="AA23" i="7"/>
  <c r="AF22" i="7"/>
  <c r="T21" i="7"/>
  <c r="AF21" i="7"/>
  <c r="T22" i="7"/>
  <c r="AG22" i="7"/>
  <c r="AC23" i="7"/>
  <c r="W54" i="7"/>
  <c r="AK54" i="7"/>
  <c r="AA55" i="7"/>
  <c r="Y56" i="7"/>
  <c r="Y65" i="7"/>
  <c r="AD64" i="7"/>
  <c r="R64" i="7"/>
  <c r="AD63" i="7"/>
  <c r="R63" i="7"/>
  <c r="AG65" i="7"/>
  <c r="U65" i="7"/>
  <c r="Z64" i="7"/>
  <c r="Z63" i="7"/>
  <c r="V63" i="7"/>
  <c r="AJ63" i="7"/>
  <c r="AA64" i="7"/>
  <c r="X65" i="7"/>
  <c r="U21" i="7"/>
  <c r="AG21" i="7"/>
  <c r="U22" i="7"/>
  <c r="Q23" i="7"/>
  <c r="AD23" i="7"/>
  <c r="AF44" i="7"/>
  <c r="T44" i="7"/>
  <c r="Y43" i="7"/>
  <c r="AK42" i="7"/>
  <c r="Y42" i="7"/>
  <c r="AB44" i="7"/>
  <c r="AG43" i="7"/>
  <c r="U43" i="7"/>
  <c r="AG42" i="7"/>
  <c r="U42" i="7"/>
  <c r="T42" i="7"/>
  <c r="AI42" i="7"/>
  <c r="Z43" i="7"/>
  <c r="W44" i="7"/>
  <c r="X54" i="7"/>
  <c r="AB55" i="7"/>
  <c r="Z56" i="7"/>
  <c r="W63" i="7"/>
  <c r="AK63" i="7"/>
  <c r="AB64" i="7"/>
  <c r="Z65" i="7"/>
  <c r="T45" i="7"/>
  <c r="AF45" i="7"/>
  <c r="T46" i="7"/>
  <c r="AF46" i="7"/>
  <c r="AA47" i="7"/>
  <c r="X45" i="7"/>
  <c r="AJ45" i="7"/>
  <c r="AL45" i="7" s="1"/>
  <c r="X46" i="7"/>
  <c r="S47" i="7"/>
  <c r="T57" i="7"/>
  <c r="AF57" i="7"/>
  <c r="T58" i="7"/>
  <c r="AF58" i="7"/>
  <c r="AL15" i="7" l="1"/>
  <c r="AL24" i="7"/>
  <c r="AL48" i="7"/>
  <c r="AL36" i="7"/>
  <c r="Y63" i="6"/>
  <c r="AA63" i="6"/>
  <c r="AA60" i="6"/>
  <c r="Y60" i="6"/>
  <c r="L9" i="7"/>
  <c r="S9" i="5"/>
  <c r="U9" i="5" s="1"/>
  <c r="AI9" i="7" s="1"/>
  <c r="AH9" i="7" s="1"/>
  <c r="AL9" i="7" s="1"/>
  <c r="AA57" i="6"/>
  <c r="Y57" i="6"/>
  <c r="AA42" i="6"/>
  <c r="Y42" i="6"/>
  <c r="AA21" i="6"/>
  <c r="Y21" i="6"/>
  <c r="N30" i="7"/>
  <c r="P30" i="2"/>
  <c r="P30" i="7" s="1"/>
  <c r="O30" i="2"/>
  <c r="O30" i="7" s="1"/>
  <c r="AA48" i="6"/>
  <c r="Y48" i="6"/>
  <c r="N27" i="7"/>
  <c r="O27" i="2"/>
  <c r="O27" i="7" s="1"/>
  <c r="P27" i="2"/>
  <c r="P27" i="7" s="1"/>
  <c r="AA39" i="6"/>
  <c r="Y39" i="6"/>
  <c r="AL18" i="7"/>
  <c r="L21" i="7"/>
  <c r="S21" i="5"/>
  <c r="U21" i="5" s="1"/>
  <c r="AI21" i="7" s="1"/>
  <c r="AH21" i="7" s="1"/>
  <c r="AL21" i="7" s="1"/>
  <c r="AA9" i="6"/>
  <c r="Y9" i="6"/>
  <c r="AA27" i="6"/>
  <c r="AB27" i="6" s="1"/>
  <c r="AH27" i="7" s="1"/>
  <c r="AL27" i="7" s="1"/>
  <c r="Y27" i="6"/>
  <c r="Y12" i="6"/>
  <c r="AA12" i="6"/>
  <c r="AL33" i="7"/>
  <c r="L12" i="7"/>
  <c r="S12" i="5"/>
  <c r="U12" i="5" s="1"/>
  <c r="AI12" i="7" s="1"/>
  <c r="AH12" i="7" s="1"/>
  <c r="AL1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1000000}">
      <text>
        <r>
          <rPr>
            <sz val="11"/>
            <color theme="1"/>
            <rFont val="Calibri"/>
            <scheme val="minor"/>
          </rPr>
          <t>======
ID#AAAAuQ7aLrQ
Carlos Ivan Rueda Blanco    (2023-05-05 15:39:44)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100-000002000000}">
      <text>
        <r>
          <rPr>
            <sz val="11"/>
            <color theme="1"/>
            <rFont val="Calibri"/>
            <scheme val="minor"/>
          </rPr>
          <t>======
ID#AAAAuQ7aLr0
Carlos Ivan Rueda Blanco    (2023-05-05 15:39:44)
Impacto: las consecuencias que puede ocasionar a la organización la materialización del riesgo.</t>
        </r>
      </text>
    </comment>
    <comment ref="E7" authorId="0" shapeId="0" xr:uid="{00000000-0006-0000-0100-000003000000}">
      <text>
        <r>
          <rPr>
            <sz val="11"/>
            <color theme="1"/>
            <rFont val="Calibri"/>
            <scheme val="minor"/>
          </rPr>
          <t>======
ID#AAAAuQ7aLrA
Carlos Ivan Rueda Blanco    (2023-05-05 15:39:44)
Causa inmediata: circunstancias o situaciones más evidentes sobre las cuales se presenta el riesgo, las mismas no constituyen la causa principal o base para que se presente el riesgo.</t>
        </r>
      </text>
    </comment>
    <comment ref="F7" authorId="0" shapeId="0" xr:uid="{00000000-0006-0000-0100-000004000000}">
      <text>
        <r>
          <rPr>
            <sz val="11"/>
            <color theme="1"/>
            <rFont val="Calibri"/>
            <scheme val="minor"/>
          </rPr>
          <t>======
ID#AAAAuQ7aLrc
Carlos Ivan Rueda Blanco    (2023-05-05 15:39:44)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5000000}">
      <text>
        <r>
          <rPr>
            <sz val="11"/>
            <color theme="1"/>
            <rFont val="Calibri"/>
            <scheme val="minor"/>
          </rPr>
          <t>======
ID#AAAAuQ7aLr8
Carlos Ivan Rueda Blanco    (2023-05-05 15:39:44)
Descripción del Riesgo: Se recomienda la siguiente estructura que facilita su redacción y claridad, iniciando con la frase POSIBILIDAD DE:
Descripción del Riesgo = Impacto + Causa Inmediata + Causa Raiz</t>
        </r>
      </text>
    </comment>
    <comment ref="Q7" authorId="0" shapeId="0" xr:uid="{00000000-0006-0000-0100-000006000000}">
      <text>
        <r>
          <rPr>
            <sz val="11"/>
            <color theme="1"/>
            <rFont val="Calibri"/>
            <scheme val="minor"/>
          </rPr>
          <t>======
ID#AAAAuQ7aLrk
Carlos Ivan Rueda Blanco    (2023-05-05 15:39:44)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7000000}">
      <text>
        <r>
          <rPr>
            <sz val="11"/>
            <color theme="1"/>
            <rFont val="Calibri"/>
            <scheme val="minor"/>
          </rPr>
          <t>======
ID#AAAAuQ7aLsQ
Carlos Ivan Rueda Blanco    (2023-05-05 15:39:44)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8000000}">
      <text>
        <r>
          <rPr>
            <sz val="11"/>
            <color theme="1"/>
            <rFont val="Calibri"/>
            <scheme val="minor"/>
          </rPr>
          <t>======
ID#AAAAuQ7aLsU
Carlos Ivan Rueda Blanco    (2023-05-05 15:39:44)
Capacidad del Riesgo: Es el máximo valor del nivel de riesgo que una entidad puede soportar y a partir del cual la alta dirección consideran que no sería posible el logro de los objetivos de la entidad.</t>
        </r>
      </text>
    </comment>
    <comment ref="T7" authorId="0" shapeId="0" xr:uid="{00000000-0006-0000-0100-000009000000}">
      <text>
        <r>
          <rPr>
            <sz val="11"/>
            <color theme="1"/>
            <rFont val="Calibri"/>
            <scheme val="minor"/>
          </rPr>
          <t>======
ID#AAAAuQ7aLrU
Carlos Ivan Rueda Blanco    (2023-05-05 15:39:44)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A2gSMwbeonMfAzBbPD/rbLC2vu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400-000001000000}">
      <text>
        <r>
          <rPr>
            <sz val="11"/>
            <color theme="1"/>
            <rFont val="Calibri"/>
            <scheme val="minor"/>
          </rPr>
          <t>======
ID#AAAAuQ7aLrM
Carlos Ivan Rueda Blanco    (2023-05-05 15:39:44)
Responsable de ejecutar el control: Cargo del servidor que ejecuta el control, en caso de que sean controles automáticos se identificará el sistema que realiza la actividad.</t>
        </r>
      </text>
    </comment>
    <comment ref="F7" authorId="0" shapeId="0" xr:uid="{00000000-0006-0000-0400-000002000000}">
      <text>
        <r>
          <rPr>
            <sz val="11"/>
            <color theme="1"/>
            <rFont val="Calibri"/>
            <scheme val="minor"/>
          </rPr>
          <t>======
ID#AAAAuQ7aLrE
Carlos Ivan Rueda Blanco    (2023-05-05 15:39:44)
Acción: se determina mediante verbos que indican la acción que deben realizar como parte del control.</t>
        </r>
      </text>
    </comment>
    <comment ref="G7" authorId="0" shapeId="0" xr:uid="{00000000-0006-0000-0400-000003000000}">
      <text>
        <r>
          <rPr>
            <sz val="11"/>
            <color theme="1"/>
            <rFont val="Calibri"/>
            <scheme val="minor"/>
          </rPr>
          <t>======
ID#AAAAuQ7aLro
Carlos Ivan Rueda Blanco    (2023-05-05 15:39:44)
Complemento: corresponde a los detalles que permiten identificar claramente el objeto del control.</t>
        </r>
      </text>
    </comment>
    <comment ref="H7" authorId="0" shapeId="0" xr:uid="{00000000-0006-0000-0400-000004000000}">
      <text>
        <r>
          <rPr>
            <sz val="11"/>
            <color theme="1"/>
            <rFont val="Calibri"/>
            <scheme val="minor"/>
          </rPr>
          <t>======
ID#AAAAuQ7aLrw
La Estructura para describir un control es la siguiente    (2023-05-05 15:39:44)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xr:uid="{00000000-0006-0000-0400-000005000000}">
      <text>
        <r>
          <rPr>
            <sz val="11"/>
            <color theme="1"/>
            <rFont val="Calibri"/>
            <scheme val="minor"/>
          </rPr>
          <t>======
ID#AAAAuQ7aLrs
Los tipos de controles son    (2023-05-05 15:39:44)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xr:uid="{00000000-0006-0000-0400-000006000000}">
      <text>
        <r>
          <rPr>
            <sz val="11"/>
            <color theme="1"/>
            <rFont val="Calibri"/>
            <scheme val="minor"/>
          </rPr>
          <t>======
ID#AAAAuQ7aLsM
Las maneras en que se ejecutan los controles son    (2023-05-05 15:39:44)
* Control manual: controles que son ejecutados por personas.
* Control automático: son ejecutados por un sistema.</t>
        </r>
      </text>
    </comment>
    <comment ref="E12" authorId="0" shapeId="0" xr:uid="{00000000-0006-0000-0400-000007000000}">
      <text>
        <r>
          <rPr>
            <sz val="11"/>
            <color theme="1"/>
            <rFont val="Calibri"/>
            <scheme val="minor"/>
          </rPr>
          <t>======
ID#AAABJJzc4-A
Asus    (2024-03-14 11:05:39)
Creo que tambien supervisores
------
ID#AAABI2Px4Uk
Johanna Parra Sanchez    (2024-03-14 19:59:49)
quinta accion de mejora (Realizar la identificación de riesgos y definición de controles asociados a las obligaciones de los supervisores, que desde el proceso de gestión contractual se consideren relevantes.)</t>
        </r>
      </text>
    </comment>
    <comment ref="F12" authorId="0" shapeId="0" xr:uid="{00000000-0006-0000-0400-000008000000}">
      <text>
        <r>
          <rPr>
            <sz val="11"/>
            <color theme="1"/>
            <rFont val="Calibri"/>
            <scheme val="minor"/>
          </rPr>
          <t>======
ID#AAABI2Px4UA
Johanna Parra Sanchez    (2024-03-14 19:45:37)
Ajuste de controles por acción de mejora</t>
        </r>
      </text>
    </comment>
    <comment ref="E15" authorId="0" shapeId="0" xr:uid="{00000000-0006-0000-0400-000009000000}">
      <text>
        <r>
          <rPr>
            <sz val="11"/>
            <color theme="1"/>
            <rFont val="Calibri"/>
            <scheme val="minor"/>
          </rPr>
          <t>======
ID#AAABI2Px4Uo
Johanna Parra Sanchez    (2024-03-14 20:00:17)
quinta accion de mejora (Realizar la identificación de riesgos y definición de controles asociados a las obligaciones de los supervisores, que desde el proceso de gestión contractual se consideren relevantes.)</t>
        </r>
      </text>
    </comment>
    <comment ref="G15" authorId="0" shapeId="0" xr:uid="{00000000-0006-0000-0400-00000A000000}">
      <text>
        <r>
          <rPr>
            <sz val="11"/>
            <color theme="1"/>
            <rFont val="Calibri"/>
            <scheme val="minor"/>
          </rPr>
          <t>======
ID#AAABJJzc498
Asus    (2024-03-14 11:05:39)
cuatrimestral podria ser y cuantos</t>
        </r>
      </text>
    </comment>
    <comment ref="E18" authorId="0" shapeId="0" xr:uid="{00000000-0006-0000-0400-00000B000000}">
      <text>
        <r>
          <rPr>
            <sz val="11"/>
            <color theme="1"/>
            <rFont val="Calibri"/>
            <scheme val="minor"/>
          </rPr>
          <t>======
ID#AAABI2Px4Us
Johanna Parra Sanchez    (2024-03-14 20:00:31)
quinta accion de mejora (Realizar la identificación de riesgos y definición de controles asociados a las obligaciones de los supervisores, que desde el proceso de gestión contractual se consideren relevantes.)</t>
        </r>
      </text>
    </comment>
  </commentList>
  <extLst>
    <ext xmlns:r="http://schemas.openxmlformats.org/officeDocument/2006/relationships" uri="GoogleSheetsCustomDataVersion2">
      <go:sheetsCustomData xmlns:go="http://customooxmlschemas.google.com/" r:id="rId1" roundtripDataSignature="AMtx7mhrq4+zcuSYL94/0DnMdqPC+XwSw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30" authorId="0" shapeId="0" xr:uid="{00000000-0006-0000-0500-000001000000}">
      <text>
        <r>
          <rPr>
            <sz val="11"/>
            <color theme="1"/>
            <rFont val="Calibri"/>
            <scheme val="minor"/>
          </rPr>
          <t>======
ID#AAABI2Px4UQ
Johanna Parra Sanchez    (2024-03-14 19:55:55)
creo que son mas de gestión</t>
        </r>
      </text>
    </comment>
    <comment ref="E30" authorId="0" shapeId="0" xr:uid="{00000000-0006-0000-0500-000002000000}">
      <text>
        <r>
          <rPr>
            <sz val="11"/>
            <color theme="1"/>
            <rFont val="Calibri"/>
            <scheme val="minor"/>
          </rPr>
          <t>======
ID#AAABI2Px4Ug
Johanna Parra Sanchez    (2024-03-14 19:58:51)
quinta accion de mejora (Realizar la identificación de riesgos y definición de controles asociados a las obligaciones de los supervisores, que desde el proceso de gestión contractual se consideren relevantes.)</t>
        </r>
      </text>
    </comment>
    <comment ref="D33" authorId="0" shapeId="0" xr:uid="{00000000-0006-0000-0500-000003000000}">
      <text>
        <r>
          <rPr>
            <sz val="11"/>
            <color theme="1"/>
            <rFont val="Calibri"/>
            <scheme val="minor"/>
          </rPr>
          <t>======
ID#AAABI2Px4UU
Johanna Parra Sanchez    (2024-03-14 19:56:15)
creo que es de gestión</t>
        </r>
      </text>
    </comment>
    <comment ref="E33" authorId="0" shapeId="0" xr:uid="{00000000-0006-0000-0500-000004000000}">
      <text>
        <r>
          <rPr>
            <sz val="11"/>
            <color theme="1"/>
            <rFont val="Calibri"/>
            <scheme val="minor"/>
          </rPr>
          <t>======
ID#AAABI2Px4Uc
Johanna Parra Sanchez    (2024-03-14 19:58:26)
quinta accion de mejora (Realizar la identificación de riesgos y definición de controles asociados a las obligaciones de los supervisores, que desde el proceso de gestión contractual se consideren relevantes.)</t>
        </r>
      </text>
    </comment>
  </commentList>
  <extLst>
    <ext xmlns:r="http://schemas.openxmlformats.org/officeDocument/2006/relationships" uri="GoogleSheetsCustomDataVersion2">
      <go:sheetsCustomData xmlns:go="http://customooxmlschemas.google.com/" r:id="rId1" roundtripDataSignature="AMtx7miefPFdrFWAOfef6VbQuuFQL6TTH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ID#AAAAuQ7aLsA
Carlos Ivan Rueda Blanco    (2023-05-05 15:39:44)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600-000002000000}">
      <text>
        <r>
          <rPr>
            <sz val="11"/>
            <color theme="1"/>
            <rFont val="Calibri"/>
            <scheme val="minor"/>
          </rPr>
          <t>======
ID#AAAAuQ7aLrY
Carlos Ivan Rueda Blanco    (2023-05-05 15:39:44)
Impacto: las consecuencias que puede ocasionar a la organización la materialización del riesgo.</t>
        </r>
      </text>
    </comment>
    <comment ref="E7" authorId="0" shapeId="0" xr:uid="{00000000-0006-0000-0600-000003000000}">
      <text>
        <r>
          <rPr>
            <sz val="11"/>
            <color theme="1"/>
            <rFont val="Calibri"/>
            <scheme val="minor"/>
          </rPr>
          <t>======
ID#AAAAuQ7aLrI
Carlos Ivan Rueda Blanco    (2023-05-05 15:39:44)
Causa inmediata: circunstancias o situaciones más evidentes sobre las cuales se presenta el riesgo, las mismas no constituyen la causa principal o base para que se presente el riesgo.</t>
        </r>
      </text>
    </comment>
    <comment ref="F7" authorId="0" shapeId="0" xr:uid="{00000000-0006-0000-0600-000004000000}">
      <text>
        <r>
          <rPr>
            <sz val="11"/>
            <color theme="1"/>
            <rFont val="Calibri"/>
            <scheme val="minor"/>
          </rPr>
          <t>======
ID#AAAAuQ7aLsE
Carlos Ivan Rueda Blanco    (2023-05-05 15:39:44)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xr:uid="{00000000-0006-0000-0600-000005000000}">
      <text>
        <r>
          <rPr>
            <sz val="11"/>
            <color theme="1"/>
            <rFont val="Calibri"/>
            <scheme val="minor"/>
          </rPr>
          <t>======
ID#AAAAuQ7aLr4
La Estructura para describir un control es la siguiente    (2023-05-05 15:39:44)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xr:uid="{00000000-0006-0000-0600-000006000000}">
      <text>
        <r>
          <rPr>
            <sz val="11"/>
            <color theme="1"/>
            <rFont val="Calibri"/>
            <scheme val="minor"/>
          </rPr>
          <t>======
ID#AAAAuQ7aLrg
Los tipos de controles son    (2023-05-05 15:39:44)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7000000}">
      <text>
        <r>
          <rPr>
            <sz val="11"/>
            <color theme="1"/>
            <rFont val="Calibri"/>
            <scheme val="minor"/>
          </rPr>
          <t>======
ID#AAAAuQ7aLsI
Las maneras en que se ejecutan los controles son    (2023-05-05 15:39:44)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l55CLmzdTi05qVcfdN/nwOcNUhg=="/>
    </ext>
  </extLst>
</comments>
</file>

<file path=xl/sharedStrings.xml><?xml version="1.0" encoding="utf-8"?>
<sst xmlns="http://schemas.openxmlformats.org/spreadsheetml/2006/main" count="945" uniqueCount="546">
  <si>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</si>
  <si>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</si>
  <si>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</si>
  <si>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</si>
  <si>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</si>
  <si>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</si>
  <si>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Contractual</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</si>
  <si>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</si>
  <si>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</si>
  <si>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</si>
  <si>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</si>
  <si>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</si>
  <si>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</si>
  <si>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</si>
  <si>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</si>
  <si>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</si>
  <si>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</si>
  <si>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</si>
  <si>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</si>
  <si>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</si>
  <si>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</si>
  <si>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</si>
  <si>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</si>
  <si>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</si>
  <si>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</si>
  <si>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</si>
  <si>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</si>
  <si>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</si>
  <si>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</si>
  <si>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</si>
  <si>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</si>
  <si>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</si>
  <si>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</si>
  <si>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</si>
  <si>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</si>
  <si>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</si>
  <si>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</si>
  <si>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</si>
  <si>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</si>
  <si>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</si>
  <si>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</si>
  <si>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</si>
  <si>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</si>
  <si>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1) Cambios constantes en  práctica  de los procedimientos, posible confusión y resistencia por parte del personal que participa en el proceso contractual en la aplicación de procedimientos</t>
  </si>
  <si>
    <t>2) No se socializa de manera permanente las modificaciones en los  procedimientos y formatos (desconocimiento de los mismos), Falta de alineación y comprensión entre los miembros del equipo</t>
  </si>
  <si>
    <t>3) Los tiempos que se llevan a cabo en la construccion de la etapa precontractual, en algunas ocasiones, son demorados por causas externas,lo que puede retrasar consecutivamente las entregas o productos finales y los procesos de planeacion</t>
  </si>
  <si>
    <t>3) Ajustar el o los procedimiento generando controles mas rigurosos y de acuerdo a la dinamica de la etapa prevcontractual</t>
  </si>
  <si>
    <t>4) Falta de claridad por parte de las areas, en las solicitudes de especificaciones y caracteristicas tecnicas del producto o servicios requeridos,  lo que conlleva a modificaciones y reprocesos</t>
  </si>
  <si>
    <t>5) Falta de capacitacion a los servidores en el manejo de las plataformas de gestion contractual, desde el área de talento humano y que esté alineado con los programas de capacitación</t>
  </si>
  <si>
    <t xml:space="preserve">6) Equipo de trabajo que realiza seguimiento a las liquidaciones </t>
  </si>
  <si>
    <t>7) Falta de disponibilidad del personal contratado para efectuar las actividades en tiempos oportunos por la asignación de contratos basada en criterios políticos en lugar de méritos técnicos y operativos.</t>
  </si>
  <si>
    <t>8) Múltiples áreas piensan que el proceso contractual es responsabilidad exclusiva de la oficina jurídica, la gestión contractual es un proceso que va más allá de las funciones legales y abarca aspectos operativos, financieros y estratégicos</t>
  </si>
  <si>
    <t>8) Enfoque proactivo para mejorar la eficiencia  en la etapa contractual a través de la estandarización de procedimientos, formatos y divulgación</t>
  </si>
  <si>
    <t>9) No hay una comunicación efectiva entre las  diferentesáreas, lo cual es esencial para garantizar que las solicitudes de productos o servicios, las especificaciones y otros detalles necesarios estén correctamente integrados en el proceso de gestión contractual.</t>
  </si>
  <si>
    <t>9) Uso eficiente de puntos de control que estandariza el proceso de gestión contractual.</t>
  </si>
  <si>
    <t>10) Todos en la Entidad  deben recibir capacitación adecuada desde el pln dee capacitación de la Entidad sobre el proceso contractual para comprender los aspectos clave y que no sea una responsaabilidad de la oficina jurídica</t>
  </si>
  <si>
    <t>Factores Externos (Análisis DOFA)</t>
  </si>
  <si>
    <t>Amenazas</t>
  </si>
  <si>
    <t>Oportunidades</t>
  </si>
  <si>
    <t>1) Demora en la recepción y entrega de documentos para adelantar procesos contractuales</t>
  </si>
  <si>
    <t>1) Gestionar capacitaciones para actualizar los conocimientos juridicos y manejo de plataformas que se llevan en la gestion contractual</t>
  </si>
  <si>
    <t>2) Demoras en las respuestas de las cotizaciones solicitadas para estudios de mercado, y/o respuestas q no corresponden a lo solictado por la entidad que igualmente retrasa la elaboracion del estudio de mercado</t>
  </si>
  <si>
    <t>2) Gestionar mesas de trabajo con las áreas que permitan socializar permanentemente los cambios que se realicen en el proceso de gestión contractual</t>
  </si>
  <si>
    <t>3) Fallas tecnologicas externas para la publicacion de procesos</t>
  </si>
  <si>
    <t xml:space="preserve">3) Dar aplicación a las directrices, parametros, lineamientos y politicas de  Colombia Compra Eficiente  dado que tiene como: “objetivo desarrollar e impulsar políticas públicas y herramientas, orientadas a la organización y articulación, de los partícipes en los procesos de compras y contratación pública con el fin de lograr una mayor eficiencia, transparencia y optimización de los recursos del Estado.” Decreto 4170 de 2011
</t>
  </si>
  <si>
    <t>4) Retrasos en la elaboracion de estudios de sector, relacionado con la obtencion de la informacion, ya que ésta no se encuentra  actualizada por parte de los sectores (a nivel externo superintendencia superfinanciera, entre otros) relacionados con el servicio a requerir como indicadores financieros y organizacionales</t>
  </si>
  <si>
    <t>4) Oportunidad para implementar mecanismos que mejoren la comunicación entre el área técnica y el equipo precontractual, garantizando especificaciones técnicas más claras desde el principio. Esto podría incluir sesiones de retroalimentación y revisión conjunta de requerimientos</t>
  </si>
  <si>
    <t>5) La falta de claridad en algunos procesos desde el área técnica con respecto a las especificaciones técnicas puede ocasionar cambios inesperados, generando reprocesos y resultando en un desgaste para los involucrados en el proceso precontractual. Estos cambios en el camino pueden afectar la eficiencia y la planificación.</t>
  </si>
  <si>
    <t>5) Oportunidad para revisar y fortalecer el proceso de planificación anual de adquisiciones. Esto podría implicar una mayor participación de las partes interesadas, previsiones para cambios inesperados y una comunicación más efectiva sobre modificaciones en los cronogramas.</t>
  </si>
  <si>
    <t>6) Los cambios repentinos de última hora en procesos establecidos en el plan anual de adquisiciones y modificaciones en las fechas previstas pueden alterar significativamente los cronogramas establecidos. Esto provoca una situación en la que se corre para adaptarse, lo que puede afectar la calidad y la ejecución adecuada de los procesos.</t>
  </si>
  <si>
    <t>6) Ofrecer programas de capacitación continua para el personal involucrado en el proceso precontractual. Esto ayudaría a mejorar las habilidades y conocimientos necesarios para abordar cambios y desafíos en el entorno contractual.</t>
  </si>
  <si>
    <t>7) La complejidad para obtener cotizaciones y la reticencia de algunas empresas a cotizar con nosotros representan un desafío para la elaboración de estudios de mercado</t>
  </si>
  <si>
    <t>Factores Externos (Análisis PESTEL)</t>
  </si>
  <si>
    <t>Factores Políticos</t>
  </si>
  <si>
    <t>Factores Económicos</t>
  </si>
  <si>
    <t>Las empresas o proveedores no cotizan dado que no hay credibilidad en los procesos e intenciones de las insntituciones  publicas</t>
  </si>
  <si>
    <t xml:space="preserve">choques estocasticaos en los mercados (comportamiento impredecibles) que afectan el comoprtamiento de los mercados tanto en la oferta como en la demanda </t>
  </si>
  <si>
    <t>variaciones en el tipo de cambio cuando se trata de  bienes y servicios importados (esto afecta los costos tanto de los estudios de mercado como de los procesos en marcha)</t>
  </si>
  <si>
    <t>Factores Sociales</t>
  </si>
  <si>
    <t>Factores Tecnológicos</t>
  </si>
  <si>
    <t>Fallas tecnologicas externas que son utilizadas por la OAJ para tramitar los diferentes procesos (Colombia compra, SECOP II)</t>
  </si>
  <si>
    <t>Fallas en SECOP II para la solicitud de cotizaciones (debo a a que este no funciona corectamente, se cae la plataforma)</t>
  </si>
  <si>
    <t>Hay paginas sectoriales  ( externas) que son consultadas para estudio de sector, pero que no funcionan correctamente de manera esporadica, o algunas veces.</t>
  </si>
  <si>
    <t>Factores Ecológicos</t>
  </si>
  <si>
    <t>Factores Legales</t>
  </si>
  <si>
    <t xml:space="preserve">Los cambios normativos generan la necesidad de atualizaciones y modificaciones inmediatas, en el caso que aplique, igualente requiere de capacitacion o socializacion de la norma para dar una correcta aplicación. </t>
  </si>
  <si>
    <t xml:space="preserve">Actualizaciones constantes en las modificaciones legales y su aplicación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</si>
  <si>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</si>
  <si>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</si>
  <si>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</si>
  <si>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</si>
  <si>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</si>
  <si>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</si>
  <si>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</si>
  <si>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</si>
  <si>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</si>
  <si>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</si>
  <si>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</si>
  <si>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</si>
  <si>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</si>
  <si>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</si>
  <si>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</si>
  <si>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</si>
  <si>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</si>
  <si>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</si>
  <si>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</si>
  <si>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</si>
  <si>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</si>
  <si>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</si>
  <si>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</si>
  <si>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</si>
  <si>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</si>
  <si>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</si>
  <si>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</si>
  <si>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</si>
  <si>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Procesos contractuales </t>
  </si>
  <si>
    <t>Afectación Económica o Presupuestal</t>
  </si>
  <si>
    <t xml:space="preserve">Incumplimiento legal en la aplicación de los requisitos juridicos </t>
  </si>
  <si>
    <t>Posibilidad de afectacion económica y reputacional por el Incumplimiento legal, en la  aplicación de requisitos juridicos  debido a la falta de conocimientos jurídicos y experiencia por parte de los abogados encargados de llevar los procesos</t>
  </si>
  <si>
    <t>Gestión</t>
  </si>
  <si>
    <t>Ejecución y Administración de procesos</t>
  </si>
  <si>
    <t>Media: La actividad que conlleva el riesgo se ejecuta de 24 a 500 veces por año</t>
  </si>
  <si>
    <t>Reputacional: El riesgo afecta la imagen de la entidad con algunos usuarios de relevancia frente al logro de los objetivos</t>
  </si>
  <si>
    <t>1 a 6</t>
  </si>
  <si>
    <t>7 a 10</t>
  </si>
  <si>
    <t>Unidad (N contratos suscritos)</t>
  </si>
  <si>
    <t xml:space="preserve">Se tomo como referente  el No. de contratos de todas las modalidades suscritos en 2021 correspondiente a  440 y se promedio para cada cuatrimestre en relacion al año, en relacion a los procesos que se han venido llevando en este año.
</t>
  </si>
  <si>
    <t>Publicacion de la informacion</t>
  </si>
  <si>
    <t>Afectación Reputacional</t>
  </si>
  <si>
    <t>Publicacion extemporanea o no publicacion en el portal SECOP II de la informacion de la gestion contractual de responsabilidad de la OAJ</t>
  </si>
  <si>
    <t>1 a 4</t>
  </si>
  <si>
    <t>5 a 10</t>
  </si>
  <si>
    <t>Unidad (N contratos a cargo de la OAJ como supervision)</t>
  </si>
  <si>
    <t xml:space="preserve">Se tomo como referente el N de contratos suscritos en ejecucion con corte a 30 de junio 2022 y que estan a cargo de la OAJ como supervision 
</t>
  </si>
  <si>
    <t>Aprobacion de polizas de garantias</t>
  </si>
  <si>
    <t>Aprobacion de polizas que no cumplen con las condiciones legalmente establecidas</t>
  </si>
  <si>
    <t>7 a 12</t>
  </si>
  <si>
    <t>Unidad (N contratos aque se reviso poliza por por parte de OAJ )</t>
  </si>
  <si>
    <t xml:space="preserve">Se tomo como referente  el N de contratos suscritos de todas las modalidaddes que se revisaron poliza  en 2022 correspondiente a  294 y se promedio para cada cuatrimestre en relacion al año.
</t>
  </si>
  <si>
    <t>Contratos a liquidar</t>
  </si>
  <si>
    <t>Perdida de competencia para liquidar contratos por parte de la entidad</t>
  </si>
  <si>
    <t>1  a 2</t>
  </si>
  <si>
    <t>2 a 4</t>
  </si>
  <si>
    <t>Unidad (N contratos suscritos 2020)</t>
  </si>
  <si>
    <t xml:space="preserve">Se tomo como referente  el N de contratos suscritos en el año 2020, y que son suceptibles de liquidacion, cuya perdidda de competencia estan para 2022 segun la ley 1150 de 2007 arti 11 (termino de 30 meses para liquidadr contratos) </t>
  </si>
  <si>
    <t>Procedimientos de la OAJ</t>
  </si>
  <si>
    <t>Afectación Económica (o presupuestal) y Reputacional</t>
  </si>
  <si>
    <t>Inadecuada revision juridica (de forma) de los estudios previos y documentos soportes que hace parte de los procesos de adquisicion de bienes y servicios que tiene a cargo la OJ</t>
  </si>
  <si>
    <t>Reputacional: El riesgo afecta la imagen de la entidad internamente, de conocimiento general, nivel interno, de junta directiva y accionistas y/o de proveedores</t>
  </si>
  <si>
    <t>1 a 5</t>
  </si>
  <si>
    <t>Se tomo como referente  el N de contratos de todas las modalidades suscritos en 2021 correspondiente a  440 y se promedio para cada cuatrimestre en relacion al año.</t>
  </si>
  <si>
    <t>Contratación (Etapa Precontractual - Estructuración)</t>
  </si>
  <si>
    <t>Recibir o solicitar dadivas o beneficios a nombre propio o para el favorecimiento de un tercero.</t>
  </si>
  <si>
    <t>Corrupción</t>
  </si>
  <si>
    <t>Rara vez: No se ha presentado en los últimos cinco años.</t>
  </si>
  <si>
    <t>Contratación (Etapa Precontractual - Evaluación)</t>
  </si>
  <si>
    <t>Contratación (Etapa Contractual - Supervisión)</t>
  </si>
  <si>
    <t>Contratación (Etapa Post-Contractual - Liquidación de contratos)</t>
  </si>
  <si>
    <t>Etapa precontractual (Aprobación o no del Comité de Contratación)</t>
  </si>
  <si>
    <t>La intervención directa de figuras políticas en el proceso de toma de decisiones relacionado con la asignación de contratos en la Entidad
La desconexión entre las necesidades operativas reales de la entidad y las decisiones políticas que priorizan la lealtad política sobre la competencia técnica y operativa
La falta de una evaluación adecuada de los méritos técnicos y operativos de los contratistas durante el proceso de selección, lo que permite la asignación de contratos sin una consideración adecuada de la capacidad para realizar las actividades requeridas.</t>
  </si>
  <si>
    <t>Casi seguro: Mas de una vez al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</si>
  <si>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</si>
  <si>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</si>
  <si>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</si>
  <si>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</si>
  <si>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</si>
  <si>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</si>
  <si>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</si>
  <si>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</si>
  <si>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</si>
  <si>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</si>
  <si>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</si>
  <si>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</si>
  <si>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</si>
  <si>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</si>
  <si>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</si>
  <si>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</si>
  <si>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</si>
  <si>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</si>
  <si>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</si>
  <si>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</si>
  <si>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</si>
  <si>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</si>
  <si>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</si>
  <si>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</si>
  <si>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</si>
  <si>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</si>
  <si>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</si>
  <si>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</si>
  <si>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</si>
  <si>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</si>
  <si>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</si>
  <si>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</si>
  <si>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</si>
  <si>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</si>
  <si>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</si>
  <si>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</si>
  <si>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</si>
  <si>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</si>
  <si>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</si>
  <si>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</si>
  <si>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</si>
  <si>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</si>
  <si>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</si>
  <si>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</si>
  <si>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</si>
  <si>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</si>
  <si>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</si>
  <si>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</si>
  <si>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</si>
  <si>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</si>
  <si>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</si>
  <si>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</si>
  <si>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</si>
  <si>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</si>
  <si>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</si>
  <si>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</si>
  <si>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</si>
  <si>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</si>
  <si>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</si>
  <si>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</si>
  <si>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</si>
  <si>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</si>
  <si>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</si>
  <si>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profesional  especializada 222-29 del grupo precontractual</t>
  </si>
  <si>
    <t xml:space="preserve">
Creación de perfiles a contratar de acuerdo a la necesidad de la oficina jurídica deben garantizar el cumplimiento de las obligaciones especificas</t>
  </si>
  <si>
    <t>Preventivo</t>
  </si>
  <si>
    <t>Manual</t>
  </si>
  <si>
    <t>Documentado</t>
  </si>
  <si>
    <t>Aleatoria</t>
  </si>
  <si>
    <t>Con registro</t>
  </si>
  <si>
    <t>Documento con el listado de perfiles de educación y experiencia  de personal requerido para apoyar los procesos contractuales de la Oficina Jurídica y cuadro de seguimiento de actividades y productos entregados contratistas</t>
  </si>
  <si>
    <t>Drive Oficina Jurídica - Carpeta contractual</t>
  </si>
  <si>
    <t>En la revisión de faltantes de información  de actividades o productos por entregar, se realiza la solicitud de ajuste a los contratistas</t>
  </si>
  <si>
    <t>La remite la contratista apoyo a planeacion de la OAJ y/o la profesional especializado 222-29</t>
  </si>
  <si>
    <t>En la revisión de faltantes de informes de actividades, se realiza la solicitud de ajuste a los supervisores de contratos</t>
  </si>
  <si>
    <t>Supervisor de contrato o Jefe de la Oficina Jurídica</t>
  </si>
  <si>
    <t>verificando así la efectividad y correcta aplicación de dicho formato o herramienta de control a los contratos que se revisan la OAJ, una vez de manera trimestral (nueva muestra)</t>
  </si>
  <si>
    <t>Formato excel del control aleatorio, y se tienen en las carpetas digitales  del IDIGER, la contratista de apoyo y la Profesional especilaizada 222-29</t>
  </si>
  <si>
    <t>En la revisión del formato de póliza si se encuentra alguna incosistencia, se actualiza la información contenida en el formato</t>
  </si>
  <si>
    <t>Jefe de la Oficina Jurídica, grupo liquidador y supervisores de contratos</t>
  </si>
  <si>
    <t>Grupo liquidador realiza  el seguimiento, acompañamiento y control a las liquidaciones que se llevan en la entidad y mantiene comunicación con supervisores de contrato u ordenadores del gasto para identificación de tiempos y ajustes a documentos para liquidar</t>
  </si>
  <si>
    <t>a través de un cuadro excel de seguimiento que incluye la información necesaria que permite llevar un control sobre los contratos que tiene la entidad que requieren liquidación, cada dos meses.</t>
  </si>
  <si>
    <t>Continua</t>
  </si>
  <si>
    <t>Formato excel del control aleatorio, y se tienen en las carpetas digitales  del IDIGER, la contratista de designada para el seguimiento a las liquiudaciones  y la Profesional especilaizada 222-29</t>
  </si>
  <si>
    <t>El cuadro excel está generado con el fin de prevenir que algún contrato presente perdida de compentencia</t>
  </si>
  <si>
    <t>coordina las reuniones y/o capacitaciones y/o mesas de trabajo con el equipo jurídico de la oficina, para que se realice una correcta y acertada revisión, control y verificación a los estudios previos allegados a la OAJ</t>
  </si>
  <si>
    <t>identificando de manera clara y oportuna los puntos de revisión jurídica que se deben efectuar en materia  precontractual. Este control se aplicará de manera cuatrimestral como mínimo, o de acuerdo a la necesidad</t>
  </si>
  <si>
    <t>Actas o grabaciones que den cuenta de las acciones desarrolladas y se  tienen en las carpetas digitales  del IDIGER, la contratista designada para segujmiento y la Profesional especilaizada 222-29</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</si>
  <si>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</si>
  <si>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</si>
  <si>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</si>
  <si>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</si>
  <si>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</si>
  <si>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</si>
  <si>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</si>
  <si>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</si>
  <si>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</si>
  <si>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</si>
  <si>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</si>
  <si>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</si>
  <si>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</si>
  <si>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</si>
  <si>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</si>
  <si>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</si>
  <si>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</si>
  <si>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</si>
  <si>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</si>
  <si>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</si>
  <si>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</si>
  <si>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</si>
  <si>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</si>
  <si>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</si>
  <si>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</si>
  <si>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</si>
  <si>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</si>
  <si>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</si>
  <si>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equipo técnico, equipó jurídico, subdirectores y jefes de oficina.</t>
  </si>
  <si>
    <t>A demanda, de acuerdo a las necesidades que la Entidad tenga de contratación.</t>
  </si>
  <si>
    <t>Evitar el direccionamiento indebido de una necesidad de contratación (requisitos técnicos, jurídicos y financieros) para beneficio propio o de terceros.</t>
  </si>
  <si>
    <t>1) El equipo técnico elabora la necesidad de contratación y se articula con los componentes de las áreas funcionales externas asociadas a la misma.
2) Los estudios previos construidos por el equipo técnico designado, son revisados por el líder del grupo (Subdirectores o Jefes de Oficina), quien en caso de detectar inconsistencias, los regresa a los técnicos de la dependencia para su ajuste o debida justificación.
3) Una vez subsanadas las observaciones del líder de grupo, los estudios previos son enviados hacia las dependencias encargadas de definir los requisitos jurídicos y financieros, los cuales también son revisados por los lideres pertinentes, con el fin de continuar el proceso.
4) Previo a la publicación del proceso en SECOP, el comité de contratación realiza la revisión de los estudios previos con sus documentos anexos y emite sus recomendaciones.</t>
  </si>
  <si>
    <t>1) En caso de que se identifiquen inconsistencias en alguna de las diferentes instancias de revisión que sufren los estudios previos, se realizan las observaciones y devoluciones correspondientes.
2) En caso de que persistan las inconsistencias en la estructuración de los estudios previos, a pesar de las observaciones emitidas por las diferentes instancias, se procederá a reasignar el equipo técnico para iniciar nuevamente la estructuración de los requisitos técnicos, jurídicos y financieros.</t>
  </si>
  <si>
    <t>Asignado</t>
  </si>
  <si>
    <t>Adecuado</t>
  </si>
  <si>
    <t>Oportuna</t>
  </si>
  <si>
    <t>Detectar</t>
  </si>
  <si>
    <t>Confiable</t>
  </si>
  <si>
    <t>No se investigan y resuelven oportunamente</t>
  </si>
  <si>
    <t>Completa</t>
  </si>
  <si>
    <t>Fuerte = El control se ejecuta de manera consistente por parte del responsable.</t>
  </si>
  <si>
    <t>El control ayuda a disminuir directamente la probabilidad y el impacto no disminuye.</t>
  </si>
  <si>
    <t>El equipo evaluador y los ordenadores del gasto.</t>
  </si>
  <si>
    <t>Evitar la evaluación contractual direccionada y permisiva de los requisitos técnicos, jurídicos y financieros para beneficio propio o de terceros.</t>
  </si>
  <si>
    <t>1) Se emite comunicado designando a los miembros del equipo evaluador.
2) Se realiza la revisión detallada de los resultados de la evaluación de ofertas, por todos los evaluadores técnicos responsables de cada uno de los procesos, identificando específicamente porque se asignan puntajes.</t>
  </si>
  <si>
    <t>1) En caso de que se identifiquen inconsistencias, se solicita a los oferentes la subsanación de las observaciones identificadas por el equipo evaluador designado.</t>
  </si>
  <si>
    <t>Supervisor del contrato / apoyo a la supervisión y Ordenadores del Gasto.</t>
  </si>
  <si>
    <t>Mensual</t>
  </si>
  <si>
    <t>Identificar el posible incumplimiento del objeto, plazo, forma de pago y obligaciones contractuales, mayores y menores cantidades, ítems no previstos, hechos cumplidos y requisitos técnicos incumplidos, para beneficio propio de terceros.</t>
  </si>
  <si>
    <t>1) Realizar el seguimiento mensual detallado a la ejecución contractual, mediante la revisión de informes periódicos (incluso publicados en Secop), la revisión de evidencias entregadas y la verificación de las características técnicas de los productos contratados.</t>
  </si>
  <si>
    <t>1) En caso de que se identifiquen inconsistencias asociadas al incumplimiento del objeto y obligaciones contractuales, se procede a iniciar el proceso de declaratoria de incumplimiento total o parcial del contrato.</t>
  </si>
  <si>
    <t>1) Informe de supervisión de contratos para proveedores o prestación de servicios (muestreo).</t>
  </si>
  <si>
    <t>A demanda, de acuerdo a los términos legales para la liquidación de un contrato.</t>
  </si>
  <si>
    <t>Identificar el posible incumplimiento del objeto y obligaciones contractuales, mayores y menores cantidades, ítems no previstos, hechos cumplidos y requisitos técnicos incumplidos, para beneficio propio de terceros.</t>
  </si>
  <si>
    <t>1) Realizar la liquidación del contrato, identificando posibles incumplimientos al objeto y las obligaciones contractuales, mayores y menores cantidades, ítems no previstos, hechos cumplidos y requisitos técnicos incumplidos.</t>
  </si>
  <si>
    <t>1) Acta de liquidación firmada. (muestreo)</t>
  </si>
  <si>
    <t>Ordenadores de Gasto
Director General</t>
  </si>
  <si>
    <t>Garantizar el cumplimiento de personal que se requiere para las áreas especificas con el conocimiento y tiempo disponible para ejecutar las actividades sin generar sobrecarga laboral a las personas de planta y garantizar el apoyo a los procesos</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</si>
  <si>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</si>
  <si>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</si>
  <si>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</si>
  <si>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</si>
  <si>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</si>
  <si>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</si>
  <si>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</si>
  <si>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</si>
  <si>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</si>
  <si>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</si>
  <si>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</si>
  <si>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</si>
  <si>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</si>
  <si>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</si>
  <si>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</si>
  <si>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</si>
  <si>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</si>
  <si>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</si>
  <si>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</si>
  <si>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</si>
  <si>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1) Actualizar el procedimiento y manuales a que hubuere lugar, con relacion a los lineamientos y controles establecidos en la etapa precontractual. (100%).</t>
  </si>
  <si>
    <t>1) 31/12/2023</t>
  </si>
  <si>
    <t>1) Establecer dentro del formato de evaluación tecnica, juridica y financiera, la declaración de conflicto de interes, como requisito previo para efectuar la evaluación. (100%).</t>
  </si>
  <si>
    <t>1) Actualizar la guía de supervisión e interventoria. (60%).
2) Capacitar en las obligaciones y responsabilidades de la supervisión de contratos y apoyo a la supervisión. (40%).</t>
  </si>
  <si>
    <t>1) 31/07/2023
2) 31/12/2023</t>
  </si>
  <si>
    <t>1) Capacitar en buenas practicas y sanciones por incumplimientos en materia de liquidación contractual, a los supervisores y apoyo a la supervisión. (100%).</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</si>
  <si>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</si>
  <si>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</si>
  <si>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</si>
  <si>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</si>
  <si>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2024</t>
  </si>
  <si>
    <t>SEGUNDO REPORTE - PERIODO DEL 16 DE ABRIL AL 15 DE AGOSTO DE 2024</t>
  </si>
  <si>
    <t>TERCER REPORTE - PERIODO DEL 16 DE AGOSTO AL 31 DE DICIEMBRE DE 2024</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</si>
  <si>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</si>
  <si>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</si>
  <si>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</si>
  <si>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</si>
  <si>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</si>
  <si>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</si>
  <si>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</si>
  <si>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</si>
  <si>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</si>
  <si>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</si>
  <si>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</si>
  <si>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</si>
  <si>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</si>
  <si>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</si>
  <si>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</si>
  <si>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2024</t>
  </si>
  <si>
    <t>Periodo del 16 de Abril al 15 de Agosto de 2024</t>
  </si>
  <si>
    <t>Periodo del 16 de Agosto al 31 de Diciembre de 2024</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</si>
  <si>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</si>
  <si>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</si>
  <si>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</si>
  <si>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</si>
  <si>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</si>
  <si>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</si>
  <si>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</si>
  <si>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</si>
  <si>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</si>
  <si>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</si>
  <si>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</si>
  <si>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</si>
  <si>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</si>
  <si>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</si>
  <si>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</si>
  <si>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</si>
  <si>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</si>
  <si>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</si>
  <si>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</si>
  <si>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</si>
  <si>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</si>
  <si>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</si>
  <si>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</si>
  <si>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</si>
  <si>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</si>
  <si>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</si>
  <si>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</si>
  <si>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</si>
  <si>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</si>
  <si>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</si>
  <si>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</si>
  <si>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</si>
  <si>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</si>
  <si>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</si>
  <si>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</si>
  <si>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t>Prevenir</t>
  </si>
  <si>
    <t>Se investigan y resuelven oportunamente</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</si>
  <si>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</si>
  <si>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</si>
  <si>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</si>
  <si>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</si>
  <si>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</si>
  <si>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</si>
  <si>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</si>
  <si>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</si>
  <si>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</si>
  <si>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</si>
  <si>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</si>
  <si>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</si>
  <si>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</si>
  <si>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</si>
  <si>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</si>
  <si>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</si>
  <si>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</si>
  <si>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No Confiable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</si>
  <si>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</si>
  <si>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</si>
  <si>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</si>
  <si>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</si>
  <si>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</si>
  <si>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</si>
  <si>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</si>
  <si>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</si>
  <si>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</si>
  <si>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</si>
  <si>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</si>
  <si>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</si>
  <si>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</si>
  <si>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</si>
  <si>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</si>
  <si>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</si>
  <si>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</si>
  <si>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</si>
  <si>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</si>
  <si>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</si>
  <si>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</si>
  <si>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</si>
  <si>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</si>
  <si>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</si>
  <si>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</si>
  <si>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</si>
  <si>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</si>
  <si>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</si>
  <si>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</si>
  <si>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</si>
  <si>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</si>
  <si>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</si>
  <si>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</si>
  <si>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</si>
  <si>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</si>
  <si>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</si>
  <si>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</si>
  <si>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</si>
  <si>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</si>
  <si>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</si>
  <si>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</si>
  <si>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</si>
  <si>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</si>
  <si>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</si>
  <si>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</si>
  <si>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</si>
  <si>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</si>
  <si>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</si>
  <si>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</si>
  <si>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</si>
  <si>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</si>
  <si>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</si>
  <si>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</si>
  <si>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</si>
  <si>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</si>
  <si>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</si>
  <si>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</si>
  <si>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</si>
  <si>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</si>
  <si>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</si>
  <si>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</si>
  <si>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</si>
  <si>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</si>
  <si>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</si>
  <si>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</si>
  <si>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</si>
  <si>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</si>
  <si>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</si>
  <si>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</si>
  <si>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</si>
  <si>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</si>
  <si>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</si>
  <si>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</si>
  <si>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</si>
  <si>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</si>
  <si>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</si>
  <si>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</si>
  <si>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</si>
  <si>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</si>
  <si>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</si>
  <si>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</si>
  <si>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</si>
  <si>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</si>
  <si>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</si>
  <si>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</si>
  <si>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</si>
  <si>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</si>
  <si>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</si>
  <si>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</si>
  <si>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</si>
  <si>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</si>
  <si>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</si>
  <si>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</si>
  <si>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</si>
  <si>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</si>
  <si>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</si>
  <si>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</si>
  <si>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Falta de conocimientos juridicos  y experiencia por parte de los abogados contratistas definidos por la Dirección encargados de llevar los  procesos</t>
  </si>
  <si>
    <t>Posibilidad de afectacion reputacional por la perdida de competencia para liquidar contratos por parte de la entidad debido a la Falta de conocimientos de supervisores en los tiempos para radicar liquidaciones de contratos y a los excesivos filtros para proceder a una firma</t>
  </si>
  <si>
    <t>Falta de conocimientos juridicos  y experiencia por parte de los abogados contratistas definidos por la Dirección encargados de llevar los  procesos y desatención de los supervisores en los tiempos que se deben tener encuenta para la publicación en la plataforma</t>
  </si>
  <si>
    <t>Posibilidad de afectacion reputacional por la Publicacion extemporanea o no publicacion en el portal SECOP II de la informacion de la gestion contractual de responsabilidad de la Oficina Jurídica, debido a la falta de conocimientos juridicos  y experiencia por parte de los abogado contratistas defindo por la Driección encargados de llevar los  procesos y de los supervisores que tambien son sujeto activo dentro de la ejecución contractual y tienen el deber de efectuar las publicaciones</t>
  </si>
  <si>
    <t>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t>
  </si>
  <si>
    <t>2) Se brinda apoyo por parte de los contratistas para los temas de gestion contractual la fortaleza es el personal de planta que tiene la iniciativa de estar atentos a las modificaciones normativas y socializarlas con los contratistas</t>
  </si>
  <si>
    <t>4) Se ha definido el proceso de estructuracion a partir de plantillas que permite garantizar que el proceso de estruturacion contractual sea agil, efectivo Para la estructuración de las especificaciones técnicas se deben efectuar consultas previas con expertos en los equipos, bienes o servicios especializados que se requieren</t>
  </si>
  <si>
    <t>5) Se tienen  herramientas fisicas para llevar a cabo el desempeño de las obligaciones y funciones del personal de la OAJ. La Oficina Juridica cuenta con personal de planta que posee el conocimiento y destreza en el manejo de las plataformas de contratación y ellos brindan las capacitaciones a los grupos de contratista que apoyan la gestión contractual</t>
  </si>
  <si>
    <t>7) Expertise de las persona de planta para garantiza una gestión contractual sólida y conforme a las regulaciones, supliendo las debilidades de los contratistas</t>
  </si>
  <si>
    <t>1) Los asesores brindan el apoyo requerido (conocimiento técnico jurídico) en los temas de gestión contractual . La fortaleza es el trabajo y dedicación de los profesionales de planta</t>
  </si>
  <si>
    <t>6) Perdida de competencia para liquidar contratos por parte de la entidad, podría afectar la relación con los proveedores, y existen demasiados filtros para el trámite de las liquidaciones.</t>
  </si>
  <si>
    <t>10) El área corporativa brinda capacitaciones y el grupo de profesionales de la Oficina Juridica igualmente efectúa socializaciones y capacitaciones sobre el tema contractual</t>
  </si>
  <si>
    <t>Posibilidad de afectacion reputacional por la aprobacion de polizas que no cumplen con las condiciones legalmente establecidas debido a la falta de conocimientos contractuales de los abogados contratistas que apoyan el proceso contractual</t>
  </si>
  <si>
    <t>No hay rigurosidad en la revision por parte del abogado contratista definido por la dirección encargado del proceso, alta carga de asignacion de procesos a los abogados, el abogado encargado no realiza las observaciones y/o falencias encontradas en los estudios  previos de manera oportuna al area encargada .</t>
  </si>
  <si>
    <t>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t>
  </si>
  <si>
    <t>Direccionamiento de los requisitos técnicos,por parte de la Dirección o nivel directivo durante la estructuración contractual.</t>
  </si>
  <si>
    <t>Posibilidad de afectación economica y reputacional al recibir o solicitar dadivas o beneficios a nombre propio o de terceros, mediante el direccionamiento de los requisitos técnicos, por parte del nivel directivo durante la estructuración contractual.</t>
  </si>
  <si>
    <t>Evaluación contractual direccionada y permisiva de los requisitos técnicos definidos por el nivel directivo</t>
  </si>
  <si>
    <t>Posibilidad de afectación economica y reputacional al recibir o solicitar dadivas o beneficios a nombre propio o de terceros, mediante la evaluación contractual direccionada y permisiva de los requisitos técnicos,definidos por el nivel directivo</t>
  </si>
  <si>
    <t>Supervisión o interventoria que avale obligaciones contractuales incumplidas, mayores y menores cantidades, items no previstos, hechos cumplidos y requisitos técnicos incumplidos.</t>
  </si>
  <si>
    <t>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t>
  </si>
  <si>
    <t>Liquidación por parte de los interventores sin el cumplimiento de los requisitos establecidos contractualmente, asi como la liquidación permisiva de mayores y menores cantidades, items no previstos, hechos cumplidos y requisitos técnicos.</t>
  </si>
  <si>
    <t>La influencia de factores políticos en la toma de decisiones, posibles presiones externas, como compromisos políticos o influencias de terceros, que pueden incidir en la toma de decisiones de asignación de contratos
manipulación de la asignación de contratos sin la debida justificación basada en méritos técnicos y operativos
La ausencia de un sistema robusto y objetivo de evaluación y selección de contratistas de prestación de servicios profesionales y de apoyo a la gestión, lo que facilita la introducción de sesgos políticos en el proceso.
La falta de controles internos efectivos para garantizar que la asignación de contratos de prestación de servicios profesionales y de apoyo a la gestió,que se realice de manera justa y basada en criterios objetivos, permitiendo así la interferencia política</t>
  </si>
  <si>
    <t>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t>
  </si>
  <si>
    <t>Cuadro necesidad OAP antes de PAA,  idoneidad y experiencia requerida de la Oficina Jurídica y documento de seguimiento personal contratado en cumplimiento de productos.</t>
  </si>
  <si>
    <t>Supervisor del contrato y jefe de la Oficina Jurídica La profesional  especializado 222-29 del grupo contractual</t>
  </si>
  <si>
    <t>De manera bimensual</t>
  </si>
  <si>
    <t xml:space="preserve">1. Pieza interna socializada
2. Correos electronicos enviados a toda la Entidad con la importancia de la puntualidad en la publicación de la ifnormación
</t>
  </si>
  <si>
    <t>Profesional especializado 222-29 grupo contractual (actividad 1) Supervisor de contrato (actividad 2)</t>
  </si>
  <si>
    <t xml:space="preserve">             
1. Socializar una pieza interna que indique claramente los pasos a seguir para la publicación oportuna en el portal SECOP II.
2. Mediante recordatorios por correo electrónico recordar al personal de la Entidad que participan en el proceso de contratación estar al tanto de la importancia de la puntualidad en la presentación y publicación de la información contractual.
</t>
  </si>
  <si>
    <t xml:space="preserve">
1. Socializar una pieza interna que indique claramente al personal encargado que información verificar en las pólizas, cuanto tiempo máximo tiene para la revisión y cual canal de comunicación usar para la respectiva aprobación                
2. Cuadro de seguimiento de los contratos con la fecha de aprobación de las pólizas </t>
  </si>
  <si>
    <t>Falta de conocimientos de supervisores en los tiempos para radicar liquidaciones de contratos y la existencia de varios filtros que retrazaban la firma de las liquidaciones</t>
  </si>
  <si>
    <t>Falta de conocimientos juridicos  de los abogados contratista definidos por la Dirección encargados de llevar los  procesos</t>
  </si>
  <si>
    <r>
      <t xml:space="preserve">1) Capturas de pantalla de la publicación final de los estudios previos en SECOP
</t>
    </r>
    <r>
      <rPr>
        <sz val="10"/>
        <color rgb="FFFF0000"/>
        <rFont val="Arial Narrow"/>
        <family val="2"/>
      </rPr>
      <t>2) Actas de Comité de Contratación con los procesos aprobados</t>
    </r>
  </si>
  <si>
    <r>
      <t xml:space="preserve">1) Capturas de pantalla de la publicación preliminar y/o definitiva de los resultados de la evaluación.
</t>
    </r>
    <r>
      <rPr>
        <sz val="10"/>
        <color rgb="FFFF0000"/>
        <rFont val="Arial Narrow"/>
        <family val="2"/>
      </rPr>
      <t xml:space="preserve">2) Informes  de evaluación de procesos firmada (muestreo) </t>
    </r>
  </si>
  <si>
    <t>1. Cumplir con la programación y los perfiles remitidos desde las áreas tecnicas
2. Hacer uso de los bancos de hojas de vida distritales
3. Realizar los procesos de entrevistas
4. Realizar las convocatorias desde la página de transparencia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</si>
</sst>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0.0"/>
  </numFmts>
  <fonts count="48" x14ac:knownFonts="1">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b/>
      <sz val="12"/>
      <color rgb="FFFF0000"/>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sz val="8"/>
      <color theme="1"/>
      <name val="Arial Narrow"/>
    </font>
    <font>
      <b/>
      <sz val="22"/>
      <color theme="1"/>
      <name val="Arial Narrow"/>
    </font>
    <font>
      <b/>
      <sz val="8"/>
      <color theme="0"/>
      <name val="Arial Narrow"/>
    </font>
    <font>
      <b/>
      <sz val="10"/>
      <color theme="0"/>
      <name val="Arial Narrow"/>
    </font>
    <font>
      <b/>
      <sz val="11"/>
      <color rgb="FFFFFFFF"/>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rgb="FFFFFFFF"/>
      <name val="Century Gothic"/>
    </font>
    <font>
      <sz val="9"/>
      <color theme="1"/>
      <name val="Arial Narrow"/>
    </font>
    <font>
      <u/>
      <sz val="9"/>
      <color theme="1"/>
      <name val="Arial Narrow"/>
    </font>
    <font>
      <sz val="9"/>
      <color rgb="FF000000"/>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10"/>
      <name val="Calibri"/>
      <family val="2"/>
    </font>
    <font>
      <sz val="11"/>
      <name val="Calibri"/>
      <family val="2"/>
    </font>
    <font>
      <sz val="10"/>
      <name val="Calibri"/>
      <family val="2"/>
      <scheme val="minor"/>
    </font>
    <font>
      <sz val="10"/>
      <name val="Arial Narrow"/>
      <family val="2"/>
    </font>
    <font>
      <sz val="10"/>
      <color theme="1"/>
      <name val="Arial Narrow"/>
      <family val="2"/>
    </font>
    <font>
      <b/>
      <sz val="10"/>
      <color theme="1"/>
      <name val="Arial Narrow"/>
      <family val="2"/>
    </font>
    <font>
      <sz val="10"/>
      <color theme="1"/>
      <name val="Calibri"/>
      <family val="2"/>
      <scheme val="minor"/>
    </font>
    <font>
      <sz val="10"/>
      <color theme="1"/>
      <name val="Calibri"/>
      <family val="2"/>
    </font>
    <font>
      <sz val="10"/>
      <color rgb="FFFF0000"/>
      <name val="Arial Narrow"/>
      <family val="2"/>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
      <patternFill patternType="solid">
        <fgColor rgb="FFFFFFFF"/>
        <bgColor rgb="FFFFFFFF"/>
      </patternFill>
    </fill>
  </fills>
  <borders count="3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85">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11"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2" fillId="0" borderId="0" xfId="0" applyFont="1" applyAlignment="1">
      <alignment horizontal="center"/>
    </xf>
    <xf numFmtId="0" fontId="13" fillId="0" borderId="0" xfId="0" applyFont="1" applyAlignment="1">
      <alignment horizontal="center" vertical="center" wrapText="1"/>
    </xf>
    <xf numFmtId="0" fontId="19"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15"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8"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9" fillId="0" borderId="19" xfId="0" applyFont="1" applyBorder="1" applyAlignment="1">
      <alignment horizontal="left" vertical="center" wrapText="1"/>
    </xf>
    <xf numFmtId="0" fontId="18"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4" xfId="0" applyFont="1" applyBorder="1" applyAlignment="1">
      <alignment horizontal="left" vertical="center" wrapText="1"/>
    </xf>
    <xf numFmtId="0" fontId="5" fillId="2" borderId="5" xfId="0" applyFont="1" applyFill="1" applyBorder="1" applyAlignment="1">
      <alignment horizontal="center"/>
    </xf>
    <xf numFmtId="0" fontId="15" fillId="4" borderId="27"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18" fillId="0" borderId="22" xfId="0" applyFont="1" applyBorder="1" applyAlignment="1">
      <alignment horizontal="center" vertical="center" wrapText="1"/>
    </xf>
    <xf numFmtId="0" fontId="18" fillId="0" borderId="20" xfId="0" applyFont="1" applyBorder="1" applyAlignment="1">
      <alignment horizontal="center" vertical="center" wrapText="1"/>
    </xf>
    <xf numFmtId="0" fontId="15" fillId="0" borderId="0" xfId="0" applyFont="1" applyAlignment="1">
      <alignment horizontal="left" vertical="center"/>
    </xf>
    <xf numFmtId="9" fontId="14" fillId="6" borderId="33" xfId="0" applyNumberFormat="1" applyFont="1" applyFill="1" applyBorder="1" applyAlignment="1">
      <alignment horizontal="center" vertical="center"/>
    </xf>
    <xf numFmtId="9" fontId="35" fillId="4" borderId="4" xfId="0" applyNumberFormat="1" applyFont="1" applyFill="1" applyBorder="1" applyAlignment="1">
      <alignment horizontal="center" vertical="center"/>
    </xf>
    <xf numFmtId="10" fontId="35" fillId="4" borderId="4" xfId="0" applyNumberFormat="1" applyFont="1" applyFill="1" applyBorder="1" applyAlignment="1">
      <alignment horizontal="center" vertical="center"/>
    </xf>
    <xf numFmtId="0" fontId="35" fillId="4" borderId="4" xfId="0" applyFont="1" applyFill="1" applyBorder="1" applyAlignment="1">
      <alignment horizontal="center" vertical="center" wrapText="1"/>
    </xf>
    <xf numFmtId="0" fontId="35"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6" fillId="4" borderId="4" xfId="0" applyFont="1" applyFill="1" applyBorder="1" applyAlignment="1">
      <alignment horizontal="center" vertical="center" wrapText="1"/>
    </xf>
    <xf numFmtId="0" fontId="36" fillId="4" borderId="4" xfId="0" applyFont="1" applyFill="1" applyBorder="1" applyAlignment="1">
      <alignment horizontal="center" vertical="center"/>
    </xf>
    <xf numFmtId="0" fontId="37" fillId="0" borderId="0" xfId="0" applyFont="1"/>
    <xf numFmtId="0" fontId="38" fillId="4" borderId="4" xfId="0" applyFont="1" applyFill="1" applyBorder="1" applyAlignment="1">
      <alignment horizontal="left" vertical="center" wrapText="1"/>
    </xf>
    <xf numFmtId="0" fontId="38" fillId="0" borderId="4" xfId="0" applyFont="1" applyBorder="1" applyAlignment="1">
      <alignment horizontal="left" vertical="center" wrapText="1"/>
    </xf>
    <xf numFmtId="0" fontId="37" fillId="0" borderId="0" xfId="0" applyFont="1" applyAlignment="1">
      <alignment horizontal="left"/>
    </xf>
    <xf numFmtId="0" fontId="38" fillId="0" borderId="4" xfId="0" applyFont="1" applyBorder="1" applyAlignment="1">
      <alignment horizontal="left" vertical="center"/>
    </xf>
    <xf numFmtId="0" fontId="37" fillId="0" borderId="0" xfId="0" applyFont="1" applyAlignment="1">
      <alignment wrapText="1"/>
    </xf>
    <xf numFmtId="0" fontId="42" fillId="0" borderId="4" xfId="0" applyFont="1" applyBorder="1" applyAlignment="1">
      <alignment horizontal="left" vertical="center"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7" fillId="3" borderId="13" xfId="0" applyFont="1" applyFill="1" applyBorder="1" applyAlignment="1">
      <alignment horizontal="center" vertical="center" wrapText="1"/>
    </xf>
    <xf numFmtId="0" fontId="39" fillId="0" borderId="13" xfId="0" applyFont="1" applyBorder="1" applyAlignment="1">
      <alignment horizontal="left" vertical="center" wrapText="1"/>
    </xf>
    <xf numFmtId="0" fontId="40" fillId="0" borderId="14" xfId="0" applyFont="1" applyBorder="1"/>
    <xf numFmtId="0" fontId="40" fillId="0" borderId="15" xfId="0" applyFont="1" applyBorder="1"/>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7" fillId="3" borderId="21" xfId="0" applyFont="1" applyFill="1" applyBorder="1" applyAlignment="1">
      <alignment horizontal="center" vertical="center" wrapText="1"/>
    </xf>
    <xf numFmtId="0" fontId="2" fillId="0" borderId="22" xfId="0" applyFont="1" applyBorder="1"/>
    <xf numFmtId="0" fontId="15" fillId="4" borderId="19" xfId="0" applyFont="1" applyFill="1" applyBorder="1" applyAlignment="1">
      <alignment horizontal="center" vertical="center" wrapText="1"/>
    </xf>
    <xf numFmtId="0" fontId="12" fillId="0" borderId="1" xfId="0" applyFont="1" applyBorder="1" applyAlignment="1">
      <alignment horizontal="center"/>
    </xf>
    <xf numFmtId="0" fontId="3" fillId="0" borderId="1" xfId="0" applyFont="1" applyBorder="1" applyAlignment="1">
      <alignment horizontal="center" vertical="center" wrapText="1"/>
    </xf>
    <xf numFmtId="0" fontId="14" fillId="4" borderId="19" xfId="0" applyFont="1" applyFill="1" applyBorder="1" applyAlignment="1">
      <alignment horizontal="center" vertical="center" textRotation="90"/>
    </xf>
    <xf numFmtId="0" fontId="2" fillId="0" borderId="20" xfId="0" applyFont="1" applyBorder="1"/>
    <xf numFmtId="0" fontId="15" fillId="4" borderId="19" xfId="0" applyFont="1" applyFill="1" applyBorder="1" applyAlignment="1">
      <alignment horizontal="center" vertical="center"/>
    </xf>
    <xf numFmtId="0" fontId="16" fillId="4" borderId="13" xfId="0" applyFont="1" applyFill="1" applyBorder="1" applyAlignment="1">
      <alignment horizontal="center" vertical="center"/>
    </xf>
    <xf numFmtId="0" fontId="17" fillId="3" borderId="21" xfId="0" applyFont="1" applyFill="1" applyBorder="1" applyAlignment="1">
      <alignment horizontal="center" vertical="center"/>
    </xf>
    <xf numFmtId="0" fontId="17"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20" xfId="0" applyFont="1" applyBorder="1"/>
    <xf numFmtId="0" fontId="41" fillId="0" borderId="22" xfId="0" applyFont="1" applyBorder="1"/>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5" fillId="0" borderId="19" xfId="0" applyFont="1" applyBorder="1" applyAlignment="1">
      <alignment horizontal="center" vertical="center"/>
    </xf>
    <xf numFmtId="9" fontId="18" fillId="0" borderId="19" xfId="0" applyNumberFormat="1" applyFont="1" applyBorder="1" applyAlignment="1">
      <alignment horizontal="center" vertical="center" wrapText="1"/>
    </xf>
    <xf numFmtId="0" fontId="15" fillId="0" borderId="19" xfId="0" applyFont="1" applyBorder="1" applyAlignment="1">
      <alignment horizontal="center" vertical="center" wrapText="1"/>
    </xf>
    <xf numFmtId="0" fontId="4" fillId="0" borderId="13" xfId="0" applyFont="1" applyBorder="1" applyAlignment="1">
      <alignment horizontal="left" vertical="center"/>
    </xf>
    <xf numFmtId="0" fontId="21" fillId="3" borderId="19" xfId="0" applyFont="1" applyFill="1" applyBorder="1" applyAlignment="1">
      <alignment horizontal="center" vertical="center" wrapText="1"/>
    </xf>
    <xf numFmtId="0" fontId="20" fillId="0" borderId="1" xfId="0" applyFont="1" applyBorder="1" applyAlignment="1">
      <alignment horizontal="center" vertical="center"/>
    </xf>
    <xf numFmtId="0" fontId="5" fillId="0" borderId="19" xfId="0" applyFont="1" applyBorder="1" applyAlignment="1">
      <alignment horizontal="left" vertical="center" wrapText="1"/>
    </xf>
    <xf numFmtId="0" fontId="15"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5" fillId="4" borderId="13" xfId="0" applyFont="1" applyFill="1" applyBorder="1" applyAlignment="1">
      <alignment horizontal="center" vertical="center" wrapText="1"/>
    </xf>
    <xf numFmtId="0" fontId="2" fillId="0" borderId="26" xfId="0" applyFont="1" applyBorder="1"/>
    <xf numFmtId="0" fontId="15" fillId="4" borderId="21" xfId="0" applyFont="1" applyFill="1" applyBorder="1" applyAlignment="1">
      <alignment horizontal="center" vertical="center" wrapText="1"/>
    </xf>
    <xf numFmtId="0" fontId="18"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22" fillId="3" borderId="19"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16" fillId="4" borderId="13" xfId="0" applyFont="1" applyFill="1" applyBorder="1" applyAlignment="1">
      <alignment horizontal="center" vertical="center" wrapText="1"/>
    </xf>
    <xf numFmtId="0" fontId="24"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30" fillId="0" borderId="19" xfId="0" applyFont="1" applyBorder="1" applyAlignment="1">
      <alignment horizontal="center" vertical="center" wrapText="1"/>
    </xf>
    <xf numFmtId="9" fontId="30" fillId="0" borderId="20" xfId="0" applyNumberFormat="1" applyFont="1" applyBorder="1" applyAlignment="1">
      <alignment horizontal="center" vertical="center" wrapText="1"/>
    </xf>
    <xf numFmtId="164" fontId="30" fillId="0" borderId="20" xfId="0" applyNumberFormat="1" applyFont="1" applyBorder="1" applyAlignment="1">
      <alignment horizontal="center" vertical="center" wrapText="1"/>
    </xf>
    <xf numFmtId="0" fontId="30" fillId="0" borderId="20" xfId="0" applyFont="1" applyBorder="1" applyAlignment="1">
      <alignment horizontal="center" vertical="center" wrapText="1"/>
    </xf>
    <xf numFmtId="9" fontId="30" fillId="0" borderId="19" xfId="0" applyNumberFormat="1" applyFont="1" applyBorder="1" applyAlignment="1">
      <alignment horizontal="center" vertical="center" wrapText="1"/>
    </xf>
    <xf numFmtId="164" fontId="30" fillId="0" borderId="19" xfId="0" applyNumberFormat="1" applyFont="1" applyBorder="1" applyAlignment="1">
      <alignment horizontal="center" vertical="center" wrapText="1"/>
    </xf>
    <xf numFmtId="0" fontId="18" fillId="0" borderId="19" xfId="0" applyFont="1" applyBorder="1" applyAlignment="1">
      <alignment horizontal="left" vertical="center" wrapText="1"/>
    </xf>
    <xf numFmtId="0" fontId="32" fillId="7" borderId="30" xfId="0" applyFont="1" applyFill="1" applyBorder="1" applyAlignment="1">
      <alignment horizontal="center" vertical="center" wrapText="1"/>
    </xf>
    <xf numFmtId="0" fontId="2" fillId="0" borderId="31" xfId="0" applyFont="1" applyBorder="1"/>
    <xf numFmtId="0" fontId="2" fillId="0" borderId="32" xfId="0" applyFont="1" applyBorder="1"/>
    <xf numFmtId="9" fontId="5" fillId="0" borderId="20" xfId="0" applyNumberFormat="1" applyFont="1" applyBorder="1" applyAlignment="1">
      <alignment horizontal="center" vertical="center" wrapText="1"/>
    </xf>
    <xf numFmtId="0" fontId="30" fillId="0" borderId="19" xfId="0" applyFont="1" applyBorder="1" applyAlignment="1">
      <alignment horizontal="left" vertical="center" wrapText="1"/>
    </xf>
    <xf numFmtId="0" fontId="25" fillId="4" borderId="13" xfId="0"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15" fillId="4" borderId="19" xfId="0" applyFont="1" applyFill="1" applyBorder="1" applyAlignment="1">
      <alignment horizontal="center" vertical="center" textRotation="90"/>
    </xf>
    <xf numFmtId="0" fontId="15" fillId="4" borderId="28" xfId="0" applyFont="1" applyFill="1" applyBorder="1" applyAlignment="1">
      <alignment horizontal="center" vertical="center"/>
    </xf>
    <xf numFmtId="0" fontId="2" fillId="0" borderId="29" xfId="0" applyFont="1" applyBorder="1"/>
    <xf numFmtId="0" fontId="15" fillId="4" borderId="28" xfId="0" applyFont="1" applyFill="1" applyBorder="1" applyAlignment="1">
      <alignment horizontal="center" vertical="center" wrapText="1"/>
    </xf>
    <xf numFmtId="0" fontId="31" fillId="0" borderId="20" xfId="0" applyFont="1" applyBorder="1" applyAlignment="1">
      <alignment horizontal="center" vertical="center" wrapText="1"/>
    </xf>
    <xf numFmtId="0" fontId="33" fillId="0" borderId="19" xfId="0" applyFont="1" applyBorder="1" applyAlignment="1">
      <alignment horizontal="center" vertical="center" wrapText="1"/>
    </xf>
    <xf numFmtId="0" fontId="19" fillId="0" borderId="19" xfId="0" applyFont="1" applyBorder="1" applyAlignment="1">
      <alignment horizontal="center" vertical="center" wrapText="1"/>
    </xf>
    <xf numFmtId="0" fontId="34" fillId="4" borderId="13" xfId="0" applyFont="1" applyFill="1" applyBorder="1" applyAlignment="1">
      <alignment horizontal="center" vertical="center" wrapText="1"/>
    </xf>
    <xf numFmtId="0" fontId="34" fillId="4" borderId="19"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43" fillId="4" borderId="19" xfId="0" applyFont="1" applyFill="1" applyBorder="1" applyAlignment="1">
      <alignment horizontal="center" vertical="center"/>
    </xf>
    <xf numFmtId="0" fontId="43" fillId="0" borderId="19" xfId="0" applyFont="1" applyBorder="1" applyAlignment="1">
      <alignment horizontal="center" vertical="center" wrapText="1"/>
    </xf>
    <xf numFmtId="0" fontId="43" fillId="0" borderId="19" xfId="0" applyFont="1" applyBorder="1" applyAlignment="1">
      <alignment horizontal="left" vertical="center" wrapText="1"/>
    </xf>
    <xf numFmtId="0" fontId="39" fillId="0" borderId="20" xfId="0" applyFont="1" applyBorder="1"/>
    <xf numFmtId="0" fontId="39" fillId="0" borderId="22" xfId="0" applyFont="1" applyBorder="1"/>
    <xf numFmtId="0" fontId="44" fillId="0" borderId="19" xfId="0" applyFont="1" applyBorder="1" applyAlignment="1">
      <alignment horizontal="center" vertical="center" wrapText="1"/>
    </xf>
    <xf numFmtId="9" fontId="43" fillId="0" borderId="19" xfId="0" applyNumberFormat="1" applyFont="1" applyBorder="1" applyAlignment="1">
      <alignment horizontal="center" vertical="center" wrapText="1"/>
    </xf>
    <xf numFmtId="0" fontId="44" fillId="0" borderId="19" xfId="0" applyFont="1" applyBorder="1" applyAlignment="1">
      <alignment horizontal="center" vertical="center"/>
    </xf>
    <xf numFmtId="0" fontId="43" fillId="0" borderId="4" xfId="0" applyFont="1" applyBorder="1" applyAlignment="1">
      <alignment horizontal="left" vertical="center" wrapText="1"/>
    </xf>
    <xf numFmtId="0" fontId="43" fillId="0" borderId="4" xfId="0" applyFont="1" applyBorder="1" applyAlignment="1">
      <alignment horizontal="center" vertical="center" wrapText="1"/>
    </xf>
    <xf numFmtId="9" fontId="43" fillId="0" borderId="4" xfId="0" applyNumberFormat="1" applyFont="1" applyBorder="1" applyAlignment="1">
      <alignment horizontal="center" vertical="center" wrapText="1"/>
    </xf>
    <xf numFmtId="165" fontId="43" fillId="0" borderId="19" xfId="0" applyNumberFormat="1" applyFont="1" applyBorder="1" applyAlignment="1">
      <alignment horizontal="center" vertical="center" wrapText="1"/>
    </xf>
    <xf numFmtId="164" fontId="43" fillId="0" borderId="19" xfId="0" applyNumberFormat="1" applyFont="1" applyBorder="1" applyAlignment="1">
      <alignment horizontal="center" vertical="center" wrapText="1"/>
    </xf>
    <xf numFmtId="0" fontId="43" fillId="2" borderId="5" xfId="0" applyFont="1" applyFill="1" applyBorder="1" applyAlignment="1">
      <alignment vertical="center"/>
    </xf>
    <xf numFmtId="0" fontId="45" fillId="0" borderId="0" xfId="0" applyFont="1"/>
    <xf numFmtId="0" fontId="43" fillId="2" borderId="5" xfId="0" applyFont="1" applyFill="1" applyBorder="1"/>
    <xf numFmtId="0" fontId="43" fillId="0" borderId="0" xfId="0" applyFont="1"/>
    <xf numFmtId="49" fontId="43" fillId="0" borderId="19" xfId="0" applyNumberFormat="1" applyFont="1" applyBorder="1" applyAlignment="1">
      <alignment horizontal="center" vertical="center" wrapText="1"/>
    </xf>
    <xf numFmtId="0" fontId="46" fillId="0" borderId="0" xfId="0" applyFont="1"/>
    <xf numFmtId="0" fontId="42" fillId="0" borderId="4" xfId="0" applyFont="1" applyBorder="1" applyAlignment="1">
      <alignment horizontal="center" vertical="center" wrapText="1"/>
    </xf>
    <xf numFmtId="165" fontId="43" fillId="0" borderId="4" xfId="0" applyNumberFormat="1" applyFont="1" applyBorder="1" applyAlignment="1">
      <alignment horizontal="center" vertical="center" wrapText="1"/>
    </xf>
    <xf numFmtId="166" fontId="43" fillId="0" borderId="19" xfId="0" applyNumberFormat="1" applyFont="1" applyBorder="1" applyAlignment="1">
      <alignment horizontal="center" vertical="center" wrapText="1"/>
    </xf>
    <xf numFmtId="0" fontId="47" fillId="0" borderId="19" xfId="0" applyFont="1" applyBorder="1" applyAlignment="1">
      <alignment horizontal="center" vertical="center" wrapText="1"/>
    </xf>
    <xf numFmtId="0" fontId="47" fillId="0" borderId="4" xfId="0" applyFont="1" applyBorder="1" applyAlignment="1">
      <alignment horizontal="center" vertical="center" wrapText="1"/>
    </xf>
    <xf numFmtId="0" fontId="43" fillId="0" borderId="19" xfId="0" applyFont="1" applyFill="1" applyBorder="1" applyAlignment="1">
      <alignment horizontal="center" vertical="center"/>
    </xf>
    <xf numFmtId="0" fontId="43" fillId="0" borderId="19"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3" fillId="0" borderId="4" xfId="0" applyFont="1" applyFill="1" applyBorder="1" applyAlignment="1">
      <alignment horizontal="left" vertical="center" wrapText="1"/>
    </xf>
    <xf numFmtId="0" fontId="39" fillId="0" borderId="20" xfId="0" applyFont="1" applyFill="1" applyBorder="1"/>
    <xf numFmtId="0" fontId="39" fillId="0" borderId="22" xfId="0" applyFont="1" applyFill="1" applyBorder="1"/>
  </cellXfs>
  <cellStyles count="1">
    <cellStyle name="Normal" xfId="0" builtinId="0"/>
  </cellStyles>
  <dxfs count="305">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5D11-4B77-B162-C9510DF58118}"/>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5D11-4B77-B162-C9510DF58118}"/>
            </c:ext>
          </c:extLst>
        </c:ser>
        <c:dLbls>
          <c:showLegendKey val="0"/>
          <c:showVal val="0"/>
          <c:showCatName val="0"/>
          <c:showSerName val="0"/>
          <c:showPercent val="0"/>
          <c:showBubbleSize val="0"/>
        </c:dLbls>
        <c:gapWidth val="150"/>
        <c:overlap val="100"/>
        <c:axId val="335870736"/>
        <c:axId val="444568984"/>
      </c:barChart>
      <c:catAx>
        <c:axId val="3358707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44568984"/>
        <c:crosses val="autoZero"/>
        <c:auto val="1"/>
        <c:lblAlgn val="ctr"/>
        <c:lblOffset val="100"/>
        <c:noMultiLvlLbl val="1"/>
      </c:catAx>
      <c:valAx>
        <c:axId val="444568984"/>
        <c:scaling>
          <c:orientation val="minMax"/>
        </c:scaling>
        <c:delete val="0"/>
        <c:axPos val="l"/>
        <c:numFmt formatCode="0%" sourceLinked="1"/>
        <c:majorTickMark val="cross"/>
        <c:minorTickMark val="cross"/>
        <c:tickLblPos val="nextTo"/>
        <c:spPr>
          <a:ln>
            <a:noFill/>
          </a:ln>
        </c:spPr>
        <c:crossAx val="33587073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2B3A-47E9-8504-BA6E6958EC79}"/>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Consolidado'!$H$7:$H$68</c:f>
              <c:numCache>
                <c:formatCode>General</c:formatCode>
                <c:ptCount val="62"/>
                <c:pt idx="0">
                  <c:v>0</c:v>
                </c:pt>
                <c:pt idx="2" formatCode="0%">
                  <c:v>0</c:v>
                </c:pt>
                <c:pt idx="5" formatCode="0%">
                  <c:v>0</c:v>
                </c:pt>
                <c:pt idx="8" formatCode="0%">
                  <c:v>0</c:v>
                </c:pt>
                <c:pt idx="11" formatCode="0%">
                  <c:v>0</c:v>
                </c:pt>
                <c:pt idx="14" formatCode="0%">
                  <c:v>0</c:v>
                </c:pt>
                <c:pt idx="17" formatCode="0%">
                  <c:v>0</c:v>
                </c:pt>
                <c:pt idx="20" formatCode="0%">
                  <c:v>0</c:v>
                </c:pt>
                <c:pt idx="23" formatCode="0%">
                  <c:v>0</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extLst>
            <c:ext xmlns:c16="http://schemas.microsoft.com/office/drawing/2014/chart" uri="{C3380CC4-5D6E-409C-BE32-E72D297353CC}">
              <c16:uniqueId val="{00000001-2B3A-47E9-8504-BA6E6958EC79}"/>
            </c:ext>
          </c:extLst>
        </c:ser>
        <c:dLbls>
          <c:showLegendKey val="0"/>
          <c:showVal val="0"/>
          <c:showCatName val="0"/>
          <c:showSerName val="0"/>
          <c:showPercent val="0"/>
          <c:showBubbleSize val="0"/>
        </c:dLbls>
        <c:gapWidth val="150"/>
        <c:overlap val="100"/>
        <c:axId val="444562320"/>
        <c:axId val="444564280"/>
      </c:barChart>
      <c:catAx>
        <c:axId val="4445623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44564280"/>
        <c:crosses val="autoZero"/>
        <c:auto val="1"/>
        <c:lblAlgn val="ctr"/>
        <c:lblOffset val="100"/>
        <c:noMultiLvlLbl val="1"/>
      </c:catAx>
      <c:valAx>
        <c:axId val="444564280"/>
        <c:scaling>
          <c:orientation val="minMax"/>
        </c:scaling>
        <c:delete val="0"/>
        <c:axPos val="l"/>
        <c:numFmt formatCode="0%" sourceLinked="1"/>
        <c:majorTickMark val="cross"/>
        <c:minorTickMark val="cross"/>
        <c:tickLblPos val="nextTo"/>
        <c:spPr>
          <a:ln>
            <a:noFill/>
          </a:ln>
        </c:spPr>
        <c:crossAx val="44456232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48C4-469C-8BBC-328F637042A7}"/>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48C4-469C-8BBC-328F637042A7}"/>
            </c:ext>
          </c:extLst>
        </c:ser>
        <c:dLbls>
          <c:showLegendKey val="0"/>
          <c:showVal val="0"/>
          <c:showCatName val="0"/>
          <c:showSerName val="0"/>
          <c:showPercent val="0"/>
          <c:showBubbleSize val="0"/>
        </c:dLbls>
        <c:gapWidth val="150"/>
        <c:overlap val="100"/>
        <c:axId val="444563496"/>
        <c:axId val="444561928"/>
      </c:barChart>
      <c:catAx>
        <c:axId val="44456349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44561928"/>
        <c:crosses val="autoZero"/>
        <c:auto val="1"/>
        <c:lblAlgn val="ctr"/>
        <c:lblOffset val="100"/>
        <c:noMultiLvlLbl val="1"/>
      </c:catAx>
      <c:valAx>
        <c:axId val="444561928"/>
        <c:scaling>
          <c:orientation val="minMax"/>
        </c:scaling>
        <c:delete val="0"/>
        <c:axPos val="l"/>
        <c:numFmt formatCode="0%" sourceLinked="1"/>
        <c:majorTickMark val="cross"/>
        <c:minorTickMark val="cross"/>
        <c:tickLblPos val="nextTo"/>
        <c:spPr>
          <a:ln>
            <a:noFill/>
          </a:ln>
        </c:spPr>
        <c:crossAx val="44456349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47625</xdr:rowOff>
    </xdr:from>
    <xdr:ext cx="762000" cy="76200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314325" y="47625"/>
          <a:ext cx="762000" cy="7620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757227782" name="Chart 1">
          <a:extLst>
            <a:ext uri="{FF2B5EF4-FFF2-40B4-BE49-F238E27FC236}">
              <a16:creationId xmlns:a16="http://schemas.microsoft.com/office/drawing/2014/main" id="{00000000-0008-0000-0800-0000062BBD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600125931" name="Chart 2">
          <a:extLst>
            <a:ext uri="{FF2B5EF4-FFF2-40B4-BE49-F238E27FC236}">
              <a16:creationId xmlns:a16="http://schemas.microsoft.com/office/drawing/2014/main" id="{00000000-0008-0000-0800-0000EBFB5F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44078353" name="Chart 3">
          <a:extLst>
            <a:ext uri="{FF2B5EF4-FFF2-40B4-BE49-F238E27FC236}">
              <a16:creationId xmlns:a16="http://schemas.microsoft.com/office/drawing/2014/main" id="{00000000-0008-0000-0800-000011769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A31" workbookViewId="0">
      <selection activeCell="H41" sqref="H41:L41"/>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x14ac:dyDescent="0.3">
      <c r="A1" s="74"/>
      <c r="B1" s="75"/>
      <c r="C1" s="80" t="s">
        <v>0</v>
      </c>
      <c r="D1" s="81"/>
      <c r="E1" s="81"/>
      <c r="F1" s="81"/>
      <c r="G1" s="81"/>
      <c r="H1" s="81"/>
      <c r="I1" s="81"/>
      <c r="J1" s="81"/>
      <c r="K1" s="75"/>
      <c r="L1" s="1" t="s">
        <v>1</v>
      </c>
      <c r="M1" s="2"/>
      <c r="N1" s="3"/>
      <c r="O1" s="4"/>
      <c r="P1" s="4"/>
      <c r="Q1" s="4"/>
      <c r="R1" s="4"/>
      <c r="S1" s="4"/>
      <c r="T1" s="4"/>
      <c r="U1" s="4"/>
      <c r="V1" s="4"/>
      <c r="W1" s="4"/>
      <c r="X1" s="4"/>
      <c r="Y1" s="4"/>
      <c r="Z1" s="4"/>
    </row>
    <row r="2" spans="1:26" ht="15.75" customHeight="1" x14ac:dyDescent="0.3">
      <c r="A2" s="76"/>
      <c r="B2" s="77"/>
      <c r="C2" s="76"/>
      <c r="D2" s="82"/>
      <c r="E2" s="82"/>
      <c r="F2" s="82"/>
      <c r="G2" s="82"/>
      <c r="H2" s="82"/>
      <c r="I2" s="82"/>
      <c r="J2" s="82"/>
      <c r="K2" s="77"/>
      <c r="L2" s="1" t="s">
        <v>2</v>
      </c>
      <c r="M2" s="2"/>
      <c r="N2" s="3"/>
      <c r="O2" s="4"/>
      <c r="P2" s="4"/>
      <c r="Q2" s="4"/>
      <c r="R2" s="4"/>
      <c r="S2" s="4"/>
      <c r="T2" s="4"/>
      <c r="U2" s="4"/>
      <c r="V2" s="4"/>
      <c r="W2" s="4"/>
      <c r="X2" s="4"/>
      <c r="Y2" s="4"/>
      <c r="Z2" s="4"/>
    </row>
    <row r="3" spans="1:26" ht="15.75" customHeight="1" x14ac:dyDescent="0.3">
      <c r="A3" s="76"/>
      <c r="B3" s="77"/>
      <c r="C3" s="76"/>
      <c r="D3" s="82"/>
      <c r="E3" s="82"/>
      <c r="F3" s="82"/>
      <c r="G3" s="82"/>
      <c r="H3" s="82"/>
      <c r="I3" s="82"/>
      <c r="J3" s="82"/>
      <c r="K3" s="77"/>
      <c r="L3" s="5" t="s">
        <v>3</v>
      </c>
      <c r="M3" s="4"/>
      <c r="N3" s="2"/>
      <c r="O3" s="4"/>
      <c r="P3" s="4"/>
      <c r="Q3" s="4"/>
      <c r="R3" s="4"/>
      <c r="S3" s="4"/>
      <c r="T3" s="4"/>
      <c r="U3" s="4"/>
      <c r="V3" s="4"/>
      <c r="W3" s="4"/>
      <c r="X3" s="4"/>
      <c r="Y3" s="4"/>
      <c r="Z3" s="4"/>
    </row>
    <row r="4" spans="1:26" ht="15.75" customHeight="1" x14ac:dyDescent="0.3">
      <c r="A4" s="78"/>
      <c r="B4" s="79"/>
      <c r="C4" s="78"/>
      <c r="D4" s="83"/>
      <c r="E4" s="83"/>
      <c r="F4" s="83"/>
      <c r="G4" s="83"/>
      <c r="H4" s="83"/>
      <c r="I4" s="83"/>
      <c r="J4" s="83"/>
      <c r="K4" s="79"/>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84" t="s">
        <v>5</v>
      </c>
      <c r="B6" s="75"/>
      <c r="C6" s="85" t="s">
        <v>6</v>
      </c>
      <c r="D6" s="81"/>
      <c r="E6" s="81"/>
      <c r="F6" s="81"/>
      <c r="G6" s="81"/>
      <c r="H6" s="75"/>
      <c r="I6" s="86" t="s">
        <v>7</v>
      </c>
      <c r="J6" s="81"/>
      <c r="K6" s="81"/>
      <c r="L6" s="75"/>
      <c r="M6" s="2"/>
      <c r="N6" s="2"/>
      <c r="O6" s="4"/>
      <c r="P6" s="4"/>
      <c r="Q6" s="4"/>
      <c r="R6" s="4"/>
      <c r="S6" s="4"/>
      <c r="T6" s="4"/>
      <c r="U6" s="4"/>
      <c r="V6" s="4"/>
      <c r="W6" s="4"/>
      <c r="X6" s="4"/>
      <c r="Y6" s="4"/>
      <c r="Z6" s="4"/>
    </row>
    <row r="7" spans="1:26" ht="12.75" customHeight="1" x14ac:dyDescent="0.3">
      <c r="A7" s="78"/>
      <c r="B7" s="79"/>
      <c r="C7" s="78"/>
      <c r="D7" s="83"/>
      <c r="E7" s="83"/>
      <c r="F7" s="83"/>
      <c r="G7" s="83"/>
      <c r="H7" s="79"/>
      <c r="I7" s="78"/>
      <c r="J7" s="83"/>
      <c r="K7" s="83"/>
      <c r="L7" s="79"/>
      <c r="M7" s="2"/>
      <c r="N7" s="2"/>
      <c r="O7" s="4"/>
      <c r="P7" s="4"/>
      <c r="Q7" s="4"/>
      <c r="R7" s="4"/>
      <c r="S7" s="4"/>
      <c r="T7" s="4"/>
      <c r="U7" s="4"/>
      <c r="V7" s="4"/>
      <c r="W7" s="4"/>
      <c r="X7" s="4"/>
      <c r="Y7" s="4"/>
      <c r="Z7" s="4"/>
    </row>
    <row r="8" spans="1:26" ht="38.25" customHeight="1" x14ac:dyDescent="0.3">
      <c r="A8" s="88" t="s">
        <v>8</v>
      </c>
      <c r="B8" s="75"/>
      <c r="C8" s="87" t="str">
        <f>IFERROR(VLOOKUP(C6,'Datos Hoja 1'!$A$1:$D$17,2,FALSE),"")</f>
        <v>Gestionar la adquisición de bienes y servicios para cumplir la misión y objetivos institucionales establecidos en los planes, programas y proyectos del IDIGER de acuerdo con la normatividad vigente.</v>
      </c>
      <c r="D8" s="81"/>
      <c r="E8" s="81"/>
      <c r="F8" s="81"/>
      <c r="G8" s="81"/>
      <c r="H8" s="75"/>
      <c r="I8" s="87" t="str">
        <f>IFERROR(VLOOKUP(C6,'Datos Hoja 1'!$A$1:$D$17,3,FALSE),"")</f>
        <v>Inicia con la planeación de la contratación, continua con la selección, contratación, ejecución y finaliza con el cierre del expediente.</v>
      </c>
      <c r="J8" s="81"/>
      <c r="K8" s="81"/>
      <c r="L8" s="75"/>
      <c r="M8" s="2"/>
      <c r="N8" s="2"/>
      <c r="O8" s="4"/>
      <c r="P8" s="4"/>
      <c r="Q8" s="4"/>
      <c r="R8" s="4"/>
      <c r="S8" s="4"/>
      <c r="T8" s="4"/>
      <c r="U8" s="4"/>
      <c r="V8" s="4"/>
      <c r="W8" s="4"/>
      <c r="X8" s="4"/>
      <c r="Y8" s="4"/>
      <c r="Z8" s="4"/>
    </row>
    <row r="9" spans="1:26" ht="42.75" customHeight="1" x14ac:dyDescent="0.3">
      <c r="A9" s="78"/>
      <c r="B9" s="79"/>
      <c r="C9" s="78"/>
      <c r="D9" s="83"/>
      <c r="E9" s="83"/>
      <c r="F9" s="83"/>
      <c r="G9" s="83"/>
      <c r="H9" s="79"/>
      <c r="I9" s="76"/>
      <c r="J9" s="82"/>
      <c r="K9" s="82"/>
      <c r="L9" s="77"/>
      <c r="M9" s="2"/>
      <c r="N9" s="2"/>
      <c r="O9" s="4"/>
      <c r="P9" s="4"/>
      <c r="Q9" s="4"/>
      <c r="R9" s="4"/>
      <c r="S9" s="4"/>
      <c r="T9" s="4"/>
      <c r="U9" s="4"/>
      <c r="V9" s="4"/>
      <c r="W9" s="4"/>
      <c r="X9" s="4"/>
      <c r="Y9" s="4"/>
      <c r="Z9" s="4"/>
    </row>
    <row r="10" spans="1:26" ht="27.75" customHeight="1" x14ac:dyDescent="0.3">
      <c r="A10" s="88" t="s">
        <v>9</v>
      </c>
      <c r="B10" s="75"/>
      <c r="C10" s="87"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1"/>
      <c r="E10" s="81"/>
      <c r="F10" s="81"/>
      <c r="G10" s="81"/>
      <c r="H10" s="75"/>
      <c r="I10" s="76"/>
      <c r="J10" s="82"/>
      <c r="K10" s="82"/>
      <c r="L10" s="77"/>
      <c r="M10" s="2"/>
      <c r="N10" s="2"/>
      <c r="O10" s="4"/>
      <c r="P10" s="4"/>
      <c r="Q10" s="4"/>
      <c r="R10" s="4"/>
      <c r="S10" s="4"/>
      <c r="T10" s="4"/>
      <c r="U10" s="4"/>
      <c r="V10" s="4"/>
      <c r="W10" s="4"/>
      <c r="X10" s="4"/>
      <c r="Y10" s="4"/>
      <c r="Z10" s="4"/>
    </row>
    <row r="11" spans="1:26" ht="27.75" customHeight="1" x14ac:dyDescent="0.3">
      <c r="A11" s="89"/>
      <c r="B11" s="90"/>
      <c r="C11" s="78"/>
      <c r="D11" s="83"/>
      <c r="E11" s="83"/>
      <c r="F11" s="83"/>
      <c r="G11" s="83"/>
      <c r="H11" s="79"/>
      <c r="I11" s="78"/>
      <c r="J11" s="83"/>
      <c r="K11" s="83"/>
      <c r="L11" s="79"/>
      <c r="M11" s="2"/>
      <c r="N11" s="2"/>
      <c r="O11" s="4"/>
      <c r="P11" s="4"/>
      <c r="Q11" s="4"/>
      <c r="R11" s="4"/>
      <c r="S11" s="4"/>
      <c r="T11" s="4"/>
      <c r="U11" s="4"/>
      <c r="V11" s="4"/>
      <c r="W11" s="4"/>
      <c r="X11" s="4"/>
      <c r="Y11" s="4"/>
      <c r="Z11" s="4"/>
    </row>
    <row r="12" spans="1:26" ht="21" customHeight="1" x14ac:dyDescent="0.3">
      <c r="A12" s="68" t="s">
        <v>10</v>
      </c>
      <c r="B12" s="63"/>
      <c r="C12" s="63"/>
      <c r="D12" s="63"/>
      <c r="E12" s="63"/>
      <c r="F12" s="63"/>
      <c r="G12" s="63"/>
      <c r="H12" s="63"/>
      <c r="I12" s="63"/>
      <c r="J12" s="63"/>
      <c r="K12" s="63"/>
      <c r="L12" s="64"/>
      <c r="M12" s="2"/>
      <c r="N12" s="2"/>
      <c r="O12" s="4"/>
      <c r="P12" s="4"/>
      <c r="Q12" s="4"/>
      <c r="R12" s="4"/>
      <c r="S12" s="4"/>
      <c r="T12" s="4"/>
      <c r="U12" s="4"/>
      <c r="V12" s="4"/>
      <c r="W12" s="4"/>
      <c r="X12" s="4"/>
      <c r="Y12" s="4"/>
      <c r="Z12" s="4"/>
    </row>
    <row r="13" spans="1:26" ht="16.5" customHeight="1" x14ac:dyDescent="0.3">
      <c r="A13" s="9"/>
      <c r="B13" s="72" t="s">
        <v>11</v>
      </c>
      <c r="C13" s="64"/>
      <c r="D13" s="10" t="s">
        <v>12</v>
      </c>
      <c r="E13" s="72" t="s">
        <v>13</v>
      </c>
      <c r="F13" s="64"/>
      <c r="G13" s="9"/>
      <c r="H13" s="72" t="s">
        <v>14</v>
      </c>
      <c r="I13" s="64"/>
      <c r="J13" s="11" t="s">
        <v>12</v>
      </c>
      <c r="K13" s="72" t="s">
        <v>15</v>
      </c>
      <c r="L13" s="64"/>
      <c r="M13" s="2"/>
      <c r="N13" s="2"/>
      <c r="O13" s="4"/>
      <c r="P13" s="4"/>
      <c r="Q13" s="4"/>
      <c r="R13" s="4"/>
      <c r="S13" s="4"/>
      <c r="T13" s="4"/>
      <c r="U13" s="4"/>
      <c r="V13" s="4"/>
      <c r="W13" s="4"/>
      <c r="X13" s="4"/>
      <c r="Y13" s="4"/>
      <c r="Z13" s="4"/>
    </row>
    <row r="14" spans="1:26" ht="16.5" customHeight="1" x14ac:dyDescent="0.3">
      <c r="A14" s="9"/>
      <c r="B14" s="72" t="s">
        <v>16</v>
      </c>
      <c r="C14" s="64"/>
      <c r="D14" s="10"/>
      <c r="E14" s="72" t="s">
        <v>17</v>
      </c>
      <c r="F14" s="64"/>
      <c r="G14" s="9"/>
      <c r="H14" s="72" t="s">
        <v>18</v>
      </c>
      <c r="I14" s="64"/>
      <c r="J14" s="10"/>
      <c r="K14" s="72" t="s">
        <v>19</v>
      </c>
      <c r="L14" s="64"/>
      <c r="M14" s="2"/>
      <c r="N14" s="2"/>
      <c r="O14" s="4"/>
      <c r="P14" s="4"/>
      <c r="Q14" s="4"/>
      <c r="R14" s="4"/>
      <c r="S14" s="4"/>
      <c r="T14" s="4"/>
      <c r="U14" s="4"/>
      <c r="V14" s="4"/>
      <c r="W14" s="4"/>
      <c r="X14" s="4"/>
      <c r="Y14" s="4"/>
      <c r="Z14" s="4"/>
    </row>
    <row r="15" spans="1:26" ht="25.5" customHeight="1" x14ac:dyDescent="0.3">
      <c r="A15" s="9" t="s">
        <v>12</v>
      </c>
      <c r="B15" s="72" t="s">
        <v>20</v>
      </c>
      <c r="C15" s="64"/>
      <c r="D15" s="10"/>
      <c r="E15" s="73" t="s">
        <v>21</v>
      </c>
      <c r="F15" s="64"/>
      <c r="G15" s="9"/>
      <c r="H15" s="72" t="s">
        <v>22</v>
      </c>
      <c r="I15" s="64"/>
      <c r="J15" s="10"/>
      <c r="K15" s="73" t="s">
        <v>23</v>
      </c>
      <c r="L15" s="64"/>
      <c r="M15" s="2"/>
      <c r="N15" s="2"/>
      <c r="O15" s="4"/>
      <c r="P15" s="4"/>
      <c r="Q15" s="4"/>
      <c r="R15" s="4"/>
      <c r="S15" s="4"/>
      <c r="T15" s="4"/>
      <c r="U15" s="4"/>
      <c r="V15" s="4"/>
      <c r="W15" s="4"/>
      <c r="X15" s="4"/>
      <c r="Y15" s="4"/>
      <c r="Z15" s="4"/>
    </row>
    <row r="16" spans="1:26" ht="16.5" customHeight="1" x14ac:dyDescent="0.3">
      <c r="A16" s="9"/>
      <c r="B16" s="72" t="s">
        <v>24</v>
      </c>
      <c r="C16" s="64"/>
      <c r="D16" s="10"/>
      <c r="E16" s="72" t="s">
        <v>25</v>
      </c>
      <c r="F16" s="64"/>
      <c r="G16" s="9"/>
      <c r="H16" s="72" t="s">
        <v>26</v>
      </c>
      <c r="I16" s="64"/>
      <c r="J16" s="10"/>
      <c r="K16" s="72" t="s">
        <v>27</v>
      </c>
      <c r="L16" s="64"/>
      <c r="M16" s="2"/>
      <c r="N16" s="2"/>
      <c r="O16" s="4"/>
      <c r="P16" s="4"/>
      <c r="Q16" s="4"/>
      <c r="R16" s="4"/>
      <c r="S16" s="4"/>
      <c r="T16" s="4"/>
      <c r="U16" s="4"/>
      <c r="V16" s="4"/>
      <c r="W16" s="4"/>
      <c r="X16" s="4"/>
      <c r="Y16" s="4"/>
      <c r="Z16" s="4"/>
    </row>
    <row r="17" spans="1:26" ht="16.5" customHeight="1" x14ac:dyDescent="0.3">
      <c r="A17" s="9"/>
      <c r="B17" s="72" t="s">
        <v>28</v>
      </c>
      <c r="C17" s="64"/>
      <c r="D17" s="10"/>
      <c r="E17" s="72" t="s">
        <v>29</v>
      </c>
      <c r="F17" s="64"/>
      <c r="G17" s="9" t="s">
        <v>12</v>
      </c>
      <c r="H17" s="72" t="s">
        <v>30</v>
      </c>
      <c r="I17" s="64"/>
      <c r="J17" s="10"/>
      <c r="K17" s="72" t="s">
        <v>31</v>
      </c>
      <c r="L17" s="64"/>
      <c r="M17" s="2"/>
      <c r="N17" s="2"/>
      <c r="O17" s="4"/>
      <c r="P17" s="4"/>
      <c r="Q17" s="4"/>
      <c r="R17" s="4"/>
      <c r="S17" s="4"/>
      <c r="T17" s="4"/>
      <c r="U17" s="4"/>
      <c r="V17" s="4"/>
      <c r="W17" s="4"/>
      <c r="X17" s="4"/>
      <c r="Y17" s="4"/>
      <c r="Z17" s="4"/>
    </row>
    <row r="18" spans="1:26" ht="25.5" customHeight="1" x14ac:dyDescent="0.3">
      <c r="A18" s="9"/>
      <c r="B18" s="72" t="s">
        <v>32</v>
      </c>
      <c r="C18" s="64"/>
      <c r="D18" s="10"/>
      <c r="E18" s="73" t="s">
        <v>33</v>
      </c>
      <c r="F18" s="64"/>
      <c r="G18" s="9"/>
      <c r="H18" s="73" t="s">
        <v>34</v>
      </c>
      <c r="I18" s="64"/>
      <c r="J18" s="10"/>
      <c r="K18" s="72" t="s">
        <v>35</v>
      </c>
      <c r="L18" s="64"/>
      <c r="M18" s="2"/>
      <c r="N18" s="2"/>
      <c r="O18" s="4"/>
      <c r="P18" s="4"/>
      <c r="Q18" s="4"/>
      <c r="R18" s="4"/>
      <c r="S18" s="4"/>
      <c r="T18" s="4"/>
      <c r="U18" s="4"/>
      <c r="V18" s="4"/>
      <c r="W18" s="4"/>
      <c r="X18" s="4"/>
      <c r="Y18" s="4"/>
      <c r="Z18" s="4"/>
    </row>
    <row r="19" spans="1:26" ht="16.5" customHeight="1" x14ac:dyDescent="0.3">
      <c r="A19" s="9"/>
      <c r="B19" s="72" t="s">
        <v>36</v>
      </c>
      <c r="C19" s="64"/>
      <c r="D19" s="10"/>
      <c r="E19" s="73" t="s">
        <v>37</v>
      </c>
      <c r="F19" s="64"/>
      <c r="G19" s="9"/>
      <c r="H19" s="62" t="s">
        <v>38</v>
      </c>
      <c r="I19" s="64"/>
      <c r="J19" s="10"/>
      <c r="K19" s="62" t="s">
        <v>38</v>
      </c>
      <c r="L19" s="64"/>
      <c r="M19" s="2"/>
      <c r="N19" s="2"/>
      <c r="O19" s="4"/>
      <c r="P19" s="4"/>
      <c r="Q19" s="4"/>
      <c r="R19" s="4"/>
      <c r="S19" s="4"/>
      <c r="T19" s="4"/>
      <c r="U19" s="4"/>
      <c r="V19" s="4"/>
      <c r="W19" s="4"/>
      <c r="X19" s="4"/>
      <c r="Y19" s="4"/>
      <c r="Z19" s="4"/>
    </row>
    <row r="20" spans="1:26" ht="16.5" customHeight="1" x14ac:dyDescent="0.3">
      <c r="A20" s="9"/>
      <c r="B20" s="62" t="s">
        <v>38</v>
      </c>
      <c r="C20" s="64"/>
      <c r="D20" s="10"/>
      <c r="E20" s="62" t="s">
        <v>38</v>
      </c>
      <c r="F20" s="64"/>
      <c r="G20" s="9"/>
      <c r="H20" s="62" t="s">
        <v>38</v>
      </c>
      <c r="I20" s="64"/>
      <c r="J20" s="10"/>
      <c r="K20" s="62" t="s">
        <v>39</v>
      </c>
      <c r="L20" s="64"/>
      <c r="M20" s="2"/>
      <c r="N20" s="2"/>
      <c r="O20" s="4"/>
      <c r="P20" s="4"/>
      <c r="Q20" s="4"/>
      <c r="R20" s="4"/>
      <c r="S20" s="4"/>
      <c r="T20" s="4"/>
      <c r="U20" s="4"/>
      <c r="V20" s="4"/>
      <c r="W20" s="4"/>
      <c r="X20" s="4"/>
      <c r="Y20" s="4"/>
      <c r="Z20" s="4"/>
    </row>
    <row r="21" spans="1:26" ht="21" customHeight="1" x14ac:dyDescent="0.3">
      <c r="A21" s="68" t="s">
        <v>40</v>
      </c>
      <c r="B21" s="63"/>
      <c r="C21" s="63"/>
      <c r="D21" s="63"/>
      <c r="E21" s="63"/>
      <c r="F21" s="63"/>
      <c r="G21" s="63"/>
      <c r="H21" s="63"/>
      <c r="I21" s="63"/>
      <c r="J21" s="63"/>
      <c r="K21" s="63"/>
      <c r="L21" s="64"/>
      <c r="M21" s="2"/>
      <c r="N21" s="2"/>
      <c r="O21" s="4"/>
      <c r="P21" s="4"/>
      <c r="Q21" s="4"/>
      <c r="R21" s="4"/>
      <c r="S21" s="4"/>
      <c r="T21" s="4"/>
      <c r="U21" s="4"/>
      <c r="V21" s="4"/>
      <c r="W21" s="4"/>
      <c r="X21" s="4"/>
      <c r="Y21" s="4"/>
      <c r="Z21" s="4"/>
    </row>
    <row r="22" spans="1:26" ht="21" customHeight="1" x14ac:dyDescent="0.3">
      <c r="A22" s="65" t="s">
        <v>41</v>
      </c>
      <c r="B22" s="66"/>
      <c r="C22" s="66"/>
      <c r="D22" s="66"/>
      <c r="E22" s="66"/>
      <c r="F22" s="67"/>
      <c r="G22" s="68" t="s">
        <v>42</v>
      </c>
      <c r="H22" s="63"/>
      <c r="I22" s="63"/>
      <c r="J22" s="63"/>
      <c r="K22" s="63"/>
      <c r="L22" s="64"/>
      <c r="M22" s="2"/>
      <c r="N22" s="2"/>
      <c r="O22" s="4"/>
      <c r="P22" s="4"/>
      <c r="Q22" s="4"/>
      <c r="R22" s="4"/>
      <c r="S22" s="4"/>
      <c r="T22" s="4"/>
      <c r="U22" s="4"/>
      <c r="V22" s="4"/>
      <c r="W22" s="4"/>
      <c r="X22" s="4"/>
      <c r="Y22" s="4"/>
      <c r="Z22" s="4"/>
    </row>
    <row r="23" spans="1:26" ht="38.25" customHeight="1" x14ac:dyDescent="0.3">
      <c r="A23" s="12">
        <v>1</v>
      </c>
      <c r="B23" s="62" t="s">
        <v>43</v>
      </c>
      <c r="C23" s="63"/>
      <c r="D23" s="63"/>
      <c r="E23" s="63"/>
      <c r="F23" s="64"/>
      <c r="G23" s="12">
        <v>1</v>
      </c>
      <c r="H23" s="69" t="s">
        <v>519</v>
      </c>
      <c r="I23" s="70"/>
      <c r="J23" s="70"/>
      <c r="K23" s="70"/>
      <c r="L23" s="71"/>
      <c r="M23" s="2"/>
      <c r="N23" s="2"/>
      <c r="O23" s="4"/>
      <c r="P23" s="4"/>
      <c r="Q23" s="4"/>
      <c r="R23" s="4"/>
      <c r="S23" s="4"/>
      <c r="T23" s="4"/>
      <c r="U23" s="4"/>
      <c r="V23" s="4"/>
      <c r="W23" s="4"/>
      <c r="X23" s="4"/>
      <c r="Y23" s="4"/>
      <c r="Z23" s="4"/>
    </row>
    <row r="24" spans="1:26" ht="38.25" customHeight="1" x14ac:dyDescent="0.3">
      <c r="A24" s="12">
        <v>2</v>
      </c>
      <c r="B24" s="62" t="s">
        <v>44</v>
      </c>
      <c r="C24" s="63"/>
      <c r="D24" s="63"/>
      <c r="E24" s="63"/>
      <c r="F24" s="64"/>
      <c r="G24" s="12">
        <v>2</v>
      </c>
      <c r="H24" s="69" t="s">
        <v>515</v>
      </c>
      <c r="I24" s="70"/>
      <c r="J24" s="70"/>
      <c r="K24" s="70"/>
      <c r="L24" s="71"/>
      <c r="M24" s="2"/>
      <c r="N24" s="2"/>
      <c r="O24" s="4"/>
      <c r="P24" s="4"/>
      <c r="Q24" s="4"/>
      <c r="R24" s="4"/>
      <c r="S24" s="4"/>
      <c r="T24" s="4"/>
      <c r="U24" s="4"/>
      <c r="V24" s="4"/>
      <c r="W24" s="4"/>
      <c r="X24" s="4"/>
      <c r="Y24" s="4"/>
      <c r="Z24" s="4"/>
    </row>
    <row r="25" spans="1:26" ht="38.25" customHeight="1" x14ac:dyDescent="0.3">
      <c r="A25" s="12">
        <v>3</v>
      </c>
      <c r="B25" s="62" t="s">
        <v>45</v>
      </c>
      <c r="C25" s="63"/>
      <c r="D25" s="63"/>
      <c r="E25" s="63"/>
      <c r="F25" s="64"/>
      <c r="G25" s="12">
        <v>3</v>
      </c>
      <c r="H25" s="69" t="s">
        <v>46</v>
      </c>
      <c r="I25" s="70"/>
      <c r="J25" s="70"/>
      <c r="K25" s="70"/>
      <c r="L25" s="71"/>
      <c r="M25" s="2"/>
      <c r="N25" s="2"/>
      <c r="O25" s="4"/>
      <c r="P25" s="4"/>
      <c r="Q25" s="4"/>
      <c r="R25" s="4"/>
      <c r="S25" s="4"/>
      <c r="T25" s="4"/>
      <c r="U25" s="4"/>
      <c r="V25" s="4"/>
      <c r="W25" s="4"/>
      <c r="X25" s="4"/>
      <c r="Y25" s="4"/>
      <c r="Z25" s="4"/>
    </row>
    <row r="26" spans="1:26" ht="38.25" customHeight="1" x14ac:dyDescent="0.3">
      <c r="A26" s="12">
        <v>4</v>
      </c>
      <c r="B26" s="62" t="s">
        <v>47</v>
      </c>
      <c r="C26" s="63"/>
      <c r="D26" s="63"/>
      <c r="E26" s="63"/>
      <c r="F26" s="64"/>
      <c r="G26" s="12">
        <v>4</v>
      </c>
      <c r="H26" s="69" t="s">
        <v>516</v>
      </c>
      <c r="I26" s="70"/>
      <c r="J26" s="70"/>
      <c r="K26" s="70"/>
      <c r="L26" s="71"/>
      <c r="M26" s="2"/>
      <c r="N26" s="2"/>
      <c r="O26" s="4"/>
      <c r="P26" s="4"/>
      <c r="Q26" s="4"/>
      <c r="R26" s="4"/>
      <c r="S26" s="4"/>
      <c r="T26" s="4"/>
      <c r="U26" s="4"/>
      <c r="V26" s="4"/>
      <c r="W26" s="4"/>
      <c r="X26" s="4"/>
      <c r="Y26" s="4"/>
      <c r="Z26" s="4"/>
    </row>
    <row r="27" spans="1:26" ht="38.25" customHeight="1" x14ac:dyDescent="0.3">
      <c r="A27" s="12">
        <v>5</v>
      </c>
      <c r="B27" s="62" t="s">
        <v>48</v>
      </c>
      <c r="C27" s="63"/>
      <c r="D27" s="63"/>
      <c r="E27" s="63"/>
      <c r="F27" s="64"/>
      <c r="G27" s="12">
        <v>5</v>
      </c>
      <c r="H27" s="69" t="s">
        <v>517</v>
      </c>
      <c r="I27" s="70"/>
      <c r="J27" s="70"/>
      <c r="K27" s="70"/>
      <c r="L27" s="71"/>
      <c r="M27" s="2"/>
      <c r="N27" s="2"/>
      <c r="O27" s="4"/>
      <c r="P27" s="4"/>
      <c r="Q27" s="4"/>
      <c r="R27" s="4"/>
      <c r="S27" s="4"/>
      <c r="T27" s="4"/>
      <c r="U27" s="4"/>
      <c r="V27" s="4"/>
      <c r="W27" s="4"/>
      <c r="X27" s="4"/>
      <c r="Y27" s="4"/>
      <c r="Z27" s="4"/>
    </row>
    <row r="28" spans="1:26" ht="38.25" customHeight="1" x14ac:dyDescent="0.3">
      <c r="A28" s="12">
        <v>6</v>
      </c>
      <c r="B28" s="69" t="s">
        <v>520</v>
      </c>
      <c r="C28" s="70"/>
      <c r="D28" s="70"/>
      <c r="E28" s="70"/>
      <c r="F28" s="71"/>
      <c r="G28" s="12">
        <v>6</v>
      </c>
      <c r="H28" s="69" t="s">
        <v>49</v>
      </c>
      <c r="I28" s="70"/>
      <c r="J28" s="70"/>
      <c r="K28" s="70"/>
      <c r="L28" s="71"/>
      <c r="M28" s="2"/>
      <c r="N28" s="2"/>
      <c r="O28" s="4"/>
      <c r="P28" s="4"/>
      <c r="Q28" s="4"/>
      <c r="R28" s="4"/>
      <c r="S28" s="4"/>
      <c r="T28" s="4"/>
      <c r="U28" s="4"/>
      <c r="V28" s="4"/>
      <c r="W28" s="4"/>
      <c r="X28" s="4"/>
      <c r="Y28" s="4"/>
      <c r="Z28" s="4"/>
    </row>
    <row r="29" spans="1:26" ht="33" customHeight="1" x14ac:dyDescent="0.3">
      <c r="A29" s="12">
        <v>7</v>
      </c>
      <c r="B29" s="62" t="s">
        <v>50</v>
      </c>
      <c r="C29" s="63"/>
      <c r="D29" s="63"/>
      <c r="E29" s="63"/>
      <c r="F29" s="64"/>
      <c r="G29" s="12">
        <v>7</v>
      </c>
      <c r="H29" s="69" t="s">
        <v>518</v>
      </c>
      <c r="I29" s="70"/>
      <c r="J29" s="70"/>
      <c r="K29" s="70"/>
      <c r="L29" s="71"/>
      <c r="M29" s="2"/>
      <c r="N29" s="2"/>
      <c r="O29" s="4"/>
      <c r="P29" s="4"/>
      <c r="Q29" s="4"/>
      <c r="R29" s="4"/>
      <c r="S29" s="4"/>
      <c r="T29" s="4"/>
      <c r="U29" s="4"/>
      <c r="V29" s="4"/>
      <c r="W29" s="4"/>
      <c r="X29" s="4"/>
      <c r="Y29" s="4"/>
      <c r="Z29" s="4"/>
    </row>
    <row r="30" spans="1:26" ht="36" customHeight="1" x14ac:dyDescent="0.3">
      <c r="A30" s="12">
        <v>8</v>
      </c>
      <c r="B30" s="62" t="s">
        <v>51</v>
      </c>
      <c r="C30" s="63"/>
      <c r="D30" s="63"/>
      <c r="E30" s="63"/>
      <c r="F30" s="64"/>
      <c r="G30" s="12">
        <v>8</v>
      </c>
      <c r="H30" s="69" t="s">
        <v>52</v>
      </c>
      <c r="I30" s="70"/>
      <c r="J30" s="70"/>
      <c r="K30" s="70"/>
      <c r="L30" s="71"/>
      <c r="M30" s="2"/>
      <c r="N30" s="2"/>
      <c r="O30" s="4"/>
      <c r="P30" s="4"/>
      <c r="Q30" s="4"/>
      <c r="R30" s="4"/>
      <c r="S30" s="4"/>
      <c r="T30" s="4"/>
      <c r="U30" s="4"/>
      <c r="V30" s="4"/>
      <c r="W30" s="4"/>
      <c r="X30" s="4"/>
      <c r="Y30" s="4"/>
      <c r="Z30" s="4"/>
    </row>
    <row r="31" spans="1:26" ht="29.25" customHeight="1" x14ac:dyDescent="0.3">
      <c r="A31" s="12">
        <v>9</v>
      </c>
      <c r="B31" s="62" t="s">
        <v>53</v>
      </c>
      <c r="C31" s="63"/>
      <c r="D31" s="63"/>
      <c r="E31" s="63"/>
      <c r="F31" s="64"/>
      <c r="G31" s="12">
        <v>9</v>
      </c>
      <c r="H31" s="69" t="s">
        <v>54</v>
      </c>
      <c r="I31" s="70"/>
      <c r="J31" s="70"/>
      <c r="K31" s="70"/>
      <c r="L31" s="71"/>
      <c r="M31" s="2"/>
      <c r="N31" s="2"/>
      <c r="O31" s="4"/>
      <c r="P31" s="4"/>
      <c r="Q31" s="4"/>
      <c r="R31" s="4"/>
      <c r="S31" s="4"/>
      <c r="T31" s="4"/>
      <c r="U31" s="4"/>
      <c r="V31" s="4"/>
      <c r="W31" s="4"/>
      <c r="X31" s="4"/>
      <c r="Y31" s="4"/>
      <c r="Z31" s="4"/>
    </row>
    <row r="32" spans="1:26" ht="33" customHeight="1" x14ac:dyDescent="0.3">
      <c r="A32" s="12">
        <v>10</v>
      </c>
      <c r="B32" s="62" t="s">
        <v>55</v>
      </c>
      <c r="C32" s="63"/>
      <c r="D32" s="63"/>
      <c r="E32" s="63"/>
      <c r="F32" s="64"/>
      <c r="G32" s="12">
        <v>10</v>
      </c>
      <c r="H32" s="69" t="s">
        <v>521</v>
      </c>
      <c r="I32" s="70"/>
      <c r="J32" s="70"/>
      <c r="K32" s="70"/>
      <c r="L32" s="71"/>
      <c r="M32" s="2"/>
      <c r="N32" s="2"/>
      <c r="O32" s="4"/>
      <c r="P32" s="4"/>
      <c r="Q32" s="4"/>
      <c r="R32" s="4"/>
      <c r="S32" s="4"/>
      <c r="T32" s="4"/>
      <c r="U32" s="4"/>
      <c r="V32" s="4"/>
      <c r="W32" s="4"/>
      <c r="X32" s="4"/>
      <c r="Y32" s="4"/>
      <c r="Z32" s="4"/>
    </row>
    <row r="33" spans="1:26" ht="16.5" customHeight="1" x14ac:dyDescent="0.3">
      <c r="A33" s="12">
        <v>11</v>
      </c>
      <c r="B33" s="62"/>
      <c r="C33" s="63"/>
      <c r="D33" s="63"/>
      <c r="E33" s="63"/>
      <c r="F33" s="64"/>
      <c r="G33" s="12">
        <v>11</v>
      </c>
      <c r="H33" s="69"/>
      <c r="I33" s="70"/>
      <c r="J33" s="70"/>
      <c r="K33" s="70"/>
      <c r="L33" s="71"/>
      <c r="M33" s="2"/>
      <c r="N33" s="2"/>
      <c r="O33" s="4"/>
      <c r="P33" s="4"/>
      <c r="Q33" s="4"/>
      <c r="R33" s="4"/>
      <c r="S33" s="4"/>
      <c r="T33" s="4"/>
      <c r="U33" s="4"/>
      <c r="V33" s="4"/>
      <c r="W33" s="4"/>
      <c r="X33" s="4"/>
      <c r="Y33" s="4"/>
      <c r="Z33" s="4"/>
    </row>
    <row r="34" spans="1:26" ht="16.5" customHeight="1" x14ac:dyDescent="0.3">
      <c r="A34" s="12">
        <v>12</v>
      </c>
      <c r="B34" s="62"/>
      <c r="C34" s="63"/>
      <c r="D34" s="63"/>
      <c r="E34" s="63"/>
      <c r="F34" s="64"/>
      <c r="G34" s="12">
        <v>12</v>
      </c>
      <c r="H34" s="62"/>
      <c r="I34" s="63"/>
      <c r="J34" s="63"/>
      <c r="K34" s="63"/>
      <c r="L34" s="64"/>
      <c r="M34" s="2"/>
      <c r="N34" s="2"/>
      <c r="O34" s="4"/>
      <c r="P34" s="4"/>
      <c r="Q34" s="4"/>
      <c r="R34" s="4"/>
      <c r="S34" s="4"/>
      <c r="T34" s="4"/>
      <c r="U34" s="4"/>
      <c r="V34" s="4"/>
      <c r="W34" s="4"/>
      <c r="X34" s="4"/>
      <c r="Y34" s="4"/>
      <c r="Z34" s="4"/>
    </row>
    <row r="35" spans="1:26" ht="16.5" customHeight="1" x14ac:dyDescent="0.3">
      <c r="A35" s="12">
        <v>13</v>
      </c>
      <c r="B35" s="62"/>
      <c r="C35" s="63"/>
      <c r="D35" s="63"/>
      <c r="E35" s="63"/>
      <c r="F35" s="64"/>
      <c r="G35" s="12">
        <v>13</v>
      </c>
      <c r="H35" s="62"/>
      <c r="I35" s="63"/>
      <c r="J35" s="63"/>
      <c r="K35" s="63"/>
      <c r="L35" s="64"/>
      <c r="M35" s="2"/>
      <c r="N35" s="2"/>
      <c r="O35" s="4"/>
      <c r="P35" s="4"/>
      <c r="Q35" s="4"/>
      <c r="R35" s="4"/>
      <c r="S35" s="4"/>
      <c r="T35" s="4"/>
      <c r="U35" s="4"/>
      <c r="V35" s="4"/>
      <c r="W35" s="4"/>
      <c r="X35" s="4"/>
      <c r="Y35" s="4"/>
      <c r="Z35" s="4"/>
    </row>
    <row r="36" spans="1:26" ht="16.5" customHeight="1" x14ac:dyDescent="0.3">
      <c r="A36" s="12">
        <v>14</v>
      </c>
      <c r="B36" s="62"/>
      <c r="C36" s="63"/>
      <c r="D36" s="63"/>
      <c r="E36" s="63"/>
      <c r="F36" s="64"/>
      <c r="G36" s="12">
        <v>14</v>
      </c>
      <c r="H36" s="62"/>
      <c r="I36" s="63"/>
      <c r="J36" s="63"/>
      <c r="K36" s="63"/>
      <c r="L36" s="64"/>
      <c r="M36" s="2"/>
      <c r="N36" s="2"/>
      <c r="O36" s="4"/>
      <c r="P36" s="4"/>
      <c r="Q36" s="4"/>
      <c r="R36" s="4"/>
      <c r="S36" s="4"/>
      <c r="T36" s="4"/>
      <c r="U36" s="4"/>
      <c r="V36" s="4"/>
      <c r="W36" s="4"/>
      <c r="X36" s="4"/>
      <c r="Y36" s="4"/>
      <c r="Z36" s="4"/>
    </row>
    <row r="37" spans="1:26" ht="16.5" customHeight="1" x14ac:dyDescent="0.3">
      <c r="A37" s="12">
        <v>15</v>
      </c>
      <c r="B37" s="62"/>
      <c r="C37" s="63"/>
      <c r="D37" s="63"/>
      <c r="E37" s="63"/>
      <c r="F37" s="64"/>
      <c r="G37" s="12">
        <v>15</v>
      </c>
      <c r="H37" s="62"/>
      <c r="I37" s="63"/>
      <c r="J37" s="63"/>
      <c r="K37" s="63"/>
      <c r="L37" s="64"/>
      <c r="M37" s="2"/>
      <c r="N37" s="2"/>
      <c r="O37" s="4"/>
      <c r="P37" s="4"/>
      <c r="Q37" s="4"/>
      <c r="R37" s="4"/>
      <c r="S37" s="4"/>
      <c r="T37" s="4"/>
      <c r="U37" s="4"/>
      <c r="V37" s="4"/>
      <c r="W37" s="4"/>
      <c r="X37" s="4"/>
      <c r="Y37" s="4"/>
      <c r="Z37" s="4"/>
    </row>
    <row r="38" spans="1:26" ht="16.5" customHeight="1" x14ac:dyDescent="0.3">
      <c r="A38" s="68" t="s">
        <v>56</v>
      </c>
      <c r="B38" s="63"/>
      <c r="C38" s="63"/>
      <c r="D38" s="63"/>
      <c r="E38" s="63"/>
      <c r="F38" s="63"/>
      <c r="G38" s="63"/>
      <c r="H38" s="63"/>
      <c r="I38" s="63"/>
      <c r="J38" s="63"/>
      <c r="K38" s="63"/>
      <c r="L38" s="64"/>
      <c r="M38" s="2"/>
      <c r="N38" s="2"/>
      <c r="O38" s="4"/>
      <c r="P38" s="4"/>
      <c r="Q38" s="4"/>
      <c r="R38" s="4"/>
      <c r="S38" s="4"/>
      <c r="T38" s="4"/>
      <c r="U38" s="4"/>
      <c r="V38" s="4"/>
      <c r="W38" s="4"/>
      <c r="X38" s="4"/>
      <c r="Y38" s="4"/>
      <c r="Z38" s="4"/>
    </row>
    <row r="39" spans="1:26" ht="21" customHeight="1" x14ac:dyDescent="0.3">
      <c r="A39" s="65" t="s">
        <v>57</v>
      </c>
      <c r="B39" s="66"/>
      <c r="C39" s="66"/>
      <c r="D39" s="66"/>
      <c r="E39" s="66"/>
      <c r="F39" s="67"/>
      <c r="G39" s="68" t="s">
        <v>58</v>
      </c>
      <c r="H39" s="63"/>
      <c r="I39" s="63"/>
      <c r="J39" s="63"/>
      <c r="K39" s="63"/>
      <c r="L39" s="64"/>
      <c r="M39" s="2"/>
      <c r="N39" s="2"/>
      <c r="O39" s="4"/>
      <c r="P39" s="4"/>
      <c r="Q39" s="4"/>
      <c r="R39" s="4"/>
      <c r="S39" s="4"/>
      <c r="T39" s="4"/>
      <c r="U39" s="4"/>
      <c r="V39" s="4"/>
      <c r="W39" s="4"/>
      <c r="X39" s="4"/>
      <c r="Y39" s="4"/>
      <c r="Z39" s="4"/>
    </row>
    <row r="40" spans="1:26" ht="30.75" customHeight="1" x14ac:dyDescent="0.3">
      <c r="A40" s="12">
        <v>1</v>
      </c>
      <c r="B40" s="62" t="s">
        <v>59</v>
      </c>
      <c r="C40" s="63"/>
      <c r="D40" s="63"/>
      <c r="E40" s="63"/>
      <c r="F40" s="64"/>
      <c r="G40" s="12">
        <v>1</v>
      </c>
      <c r="H40" s="62" t="s">
        <v>60</v>
      </c>
      <c r="I40" s="63"/>
      <c r="J40" s="63"/>
      <c r="K40" s="63"/>
      <c r="L40" s="64"/>
      <c r="M40" s="2"/>
      <c r="N40" s="2"/>
      <c r="O40" s="4"/>
      <c r="P40" s="4"/>
      <c r="Q40" s="4"/>
      <c r="R40" s="4"/>
      <c r="S40" s="4"/>
      <c r="T40" s="4"/>
      <c r="U40" s="4"/>
      <c r="V40" s="4"/>
      <c r="W40" s="4"/>
      <c r="X40" s="4"/>
      <c r="Y40" s="4"/>
      <c r="Z40" s="4"/>
    </row>
    <row r="41" spans="1:26" ht="30.75" customHeight="1" x14ac:dyDescent="0.3">
      <c r="A41" s="12">
        <v>2</v>
      </c>
      <c r="B41" s="62" t="s">
        <v>61</v>
      </c>
      <c r="C41" s="63"/>
      <c r="D41" s="63"/>
      <c r="E41" s="63"/>
      <c r="F41" s="64"/>
      <c r="G41" s="12">
        <v>2</v>
      </c>
      <c r="H41" s="62" t="s">
        <v>62</v>
      </c>
      <c r="I41" s="63"/>
      <c r="J41" s="63"/>
      <c r="K41" s="63"/>
      <c r="L41" s="64"/>
      <c r="M41" s="2"/>
      <c r="N41" s="2"/>
      <c r="O41" s="4"/>
      <c r="P41" s="4"/>
      <c r="Q41" s="4"/>
      <c r="R41" s="4"/>
      <c r="S41" s="4"/>
      <c r="T41" s="4"/>
      <c r="U41" s="4"/>
      <c r="V41" s="4"/>
      <c r="W41" s="4"/>
      <c r="X41" s="4"/>
      <c r="Y41" s="4"/>
      <c r="Z41" s="4"/>
    </row>
    <row r="42" spans="1:26" ht="48" customHeight="1" x14ac:dyDescent="0.3">
      <c r="A42" s="12">
        <v>3</v>
      </c>
      <c r="B42" s="62" t="s">
        <v>63</v>
      </c>
      <c r="C42" s="63"/>
      <c r="D42" s="63"/>
      <c r="E42" s="63"/>
      <c r="F42" s="64"/>
      <c r="G42" s="12">
        <v>3</v>
      </c>
      <c r="H42" s="62" t="s">
        <v>64</v>
      </c>
      <c r="I42" s="63"/>
      <c r="J42" s="63"/>
      <c r="K42" s="63"/>
      <c r="L42" s="64"/>
      <c r="M42" s="2"/>
      <c r="N42" s="2"/>
      <c r="O42" s="4"/>
      <c r="P42" s="4"/>
      <c r="Q42" s="4"/>
      <c r="R42" s="4"/>
      <c r="S42" s="4"/>
      <c r="T42" s="4"/>
      <c r="U42" s="4"/>
      <c r="V42" s="4"/>
      <c r="W42" s="4"/>
      <c r="X42" s="4"/>
      <c r="Y42" s="4"/>
      <c r="Z42" s="4"/>
    </row>
    <row r="43" spans="1:26" ht="48" customHeight="1" x14ac:dyDescent="0.3">
      <c r="A43" s="12">
        <v>4</v>
      </c>
      <c r="B43" s="62" t="s">
        <v>65</v>
      </c>
      <c r="C43" s="63"/>
      <c r="D43" s="63"/>
      <c r="E43" s="63"/>
      <c r="F43" s="64"/>
      <c r="G43" s="12">
        <v>4</v>
      </c>
      <c r="H43" s="62" t="s">
        <v>66</v>
      </c>
      <c r="I43" s="63"/>
      <c r="J43" s="63"/>
      <c r="K43" s="63"/>
      <c r="L43" s="64"/>
      <c r="M43" s="2"/>
      <c r="N43" s="2"/>
      <c r="O43" s="4"/>
      <c r="P43" s="4"/>
      <c r="Q43" s="4"/>
      <c r="R43" s="4"/>
      <c r="S43" s="4"/>
      <c r="T43" s="4"/>
      <c r="U43" s="4"/>
      <c r="V43" s="4"/>
      <c r="W43" s="4"/>
      <c r="X43" s="4"/>
      <c r="Y43" s="4"/>
      <c r="Z43" s="4"/>
    </row>
    <row r="44" spans="1:26" ht="46.5" customHeight="1" x14ac:dyDescent="0.3">
      <c r="A44" s="12">
        <v>5</v>
      </c>
      <c r="B44" s="62" t="s">
        <v>67</v>
      </c>
      <c r="C44" s="63"/>
      <c r="D44" s="63"/>
      <c r="E44" s="63"/>
      <c r="F44" s="64"/>
      <c r="G44" s="12">
        <v>5</v>
      </c>
      <c r="H44" s="62" t="s">
        <v>68</v>
      </c>
      <c r="I44" s="63"/>
      <c r="J44" s="63"/>
      <c r="K44" s="63"/>
      <c r="L44" s="64"/>
      <c r="M44" s="2"/>
      <c r="N44" s="2"/>
      <c r="O44" s="4"/>
      <c r="P44" s="4"/>
      <c r="Q44" s="4"/>
      <c r="R44" s="4"/>
      <c r="S44" s="4"/>
      <c r="T44" s="4"/>
      <c r="U44" s="4"/>
      <c r="V44" s="4"/>
      <c r="W44" s="4"/>
      <c r="X44" s="4"/>
      <c r="Y44" s="4"/>
      <c r="Z44" s="4"/>
    </row>
    <row r="45" spans="1:26" ht="43.5" customHeight="1" x14ac:dyDescent="0.3">
      <c r="A45" s="12">
        <v>6</v>
      </c>
      <c r="B45" s="62" t="s">
        <v>69</v>
      </c>
      <c r="C45" s="63"/>
      <c r="D45" s="63"/>
      <c r="E45" s="63"/>
      <c r="F45" s="64"/>
      <c r="G45" s="12">
        <v>6</v>
      </c>
      <c r="H45" s="62" t="s">
        <v>70</v>
      </c>
      <c r="I45" s="63"/>
      <c r="J45" s="63"/>
      <c r="K45" s="63"/>
      <c r="L45" s="64"/>
      <c r="M45" s="2"/>
      <c r="N45" s="2"/>
      <c r="O45" s="4"/>
      <c r="P45" s="4"/>
      <c r="Q45" s="4"/>
      <c r="R45" s="4"/>
      <c r="S45" s="4"/>
      <c r="T45" s="4"/>
      <c r="U45" s="4"/>
      <c r="V45" s="4"/>
      <c r="W45" s="4"/>
      <c r="X45" s="4"/>
      <c r="Y45" s="4"/>
      <c r="Z45" s="4"/>
    </row>
    <row r="46" spans="1:26" ht="33" customHeight="1" x14ac:dyDescent="0.3">
      <c r="A46" s="12">
        <v>7</v>
      </c>
      <c r="B46" s="62" t="s">
        <v>71</v>
      </c>
      <c r="C46" s="63"/>
      <c r="D46" s="63"/>
      <c r="E46" s="63"/>
      <c r="F46" s="64"/>
      <c r="G46" s="12">
        <v>7</v>
      </c>
      <c r="H46" s="62"/>
      <c r="I46" s="63"/>
      <c r="J46" s="63"/>
      <c r="K46" s="63"/>
      <c r="L46" s="64"/>
      <c r="M46" s="2"/>
      <c r="N46" s="2"/>
      <c r="O46" s="4"/>
      <c r="P46" s="4"/>
      <c r="Q46" s="4"/>
      <c r="R46" s="4"/>
      <c r="S46" s="4"/>
      <c r="T46" s="4"/>
      <c r="U46" s="4"/>
      <c r="V46" s="4"/>
      <c r="W46" s="4"/>
      <c r="X46" s="4"/>
      <c r="Y46" s="4"/>
      <c r="Z46" s="4"/>
    </row>
    <row r="47" spans="1:26" ht="16.5" customHeight="1" x14ac:dyDescent="0.3">
      <c r="A47" s="12">
        <v>8</v>
      </c>
      <c r="B47" s="62"/>
      <c r="C47" s="63"/>
      <c r="D47" s="63"/>
      <c r="E47" s="63"/>
      <c r="F47" s="64"/>
      <c r="G47" s="12">
        <v>8</v>
      </c>
      <c r="H47" s="62"/>
      <c r="I47" s="63"/>
      <c r="J47" s="63"/>
      <c r="K47" s="63"/>
      <c r="L47" s="64"/>
      <c r="M47" s="2"/>
      <c r="N47" s="2"/>
      <c r="O47" s="4"/>
      <c r="P47" s="4"/>
      <c r="Q47" s="4"/>
      <c r="R47" s="4"/>
      <c r="S47" s="4"/>
      <c r="T47" s="4"/>
      <c r="U47" s="4"/>
      <c r="V47" s="4"/>
      <c r="W47" s="4"/>
      <c r="X47" s="4"/>
      <c r="Y47" s="4"/>
      <c r="Z47" s="4"/>
    </row>
    <row r="48" spans="1:26" ht="16.5" customHeight="1" x14ac:dyDescent="0.3">
      <c r="A48" s="12">
        <v>9</v>
      </c>
      <c r="B48" s="62"/>
      <c r="C48" s="63"/>
      <c r="D48" s="63"/>
      <c r="E48" s="63"/>
      <c r="F48" s="64"/>
      <c r="G48" s="12">
        <v>9</v>
      </c>
      <c r="H48" s="62"/>
      <c r="I48" s="63"/>
      <c r="J48" s="63"/>
      <c r="K48" s="63"/>
      <c r="L48" s="64"/>
      <c r="M48" s="2"/>
      <c r="N48" s="2"/>
      <c r="O48" s="4"/>
      <c r="P48" s="4"/>
      <c r="Q48" s="4"/>
      <c r="R48" s="4"/>
      <c r="S48" s="4"/>
      <c r="T48" s="4"/>
      <c r="U48" s="4"/>
      <c r="V48" s="4"/>
      <c r="W48" s="4"/>
      <c r="X48" s="4"/>
      <c r="Y48" s="4"/>
      <c r="Z48" s="4"/>
    </row>
    <row r="49" spans="1:26" ht="16.5" customHeight="1" x14ac:dyDescent="0.3">
      <c r="A49" s="12">
        <v>10</v>
      </c>
      <c r="B49" s="62"/>
      <c r="C49" s="63"/>
      <c r="D49" s="63"/>
      <c r="E49" s="63"/>
      <c r="F49" s="64"/>
      <c r="G49" s="12">
        <v>10</v>
      </c>
      <c r="H49" s="62"/>
      <c r="I49" s="63"/>
      <c r="J49" s="63"/>
      <c r="K49" s="63"/>
      <c r="L49" s="64"/>
      <c r="M49" s="2"/>
      <c r="N49" s="2"/>
      <c r="O49" s="4"/>
      <c r="P49" s="4"/>
      <c r="Q49" s="4"/>
      <c r="R49" s="4"/>
      <c r="S49" s="4"/>
      <c r="T49" s="4"/>
      <c r="U49" s="4"/>
      <c r="V49" s="4"/>
      <c r="W49" s="4"/>
      <c r="X49" s="4"/>
      <c r="Y49" s="4"/>
      <c r="Z49" s="4"/>
    </row>
    <row r="50" spans="1:26" ht="16.5" customHeight="1" x14ac:dyDescent="0.3">
      <c r="A50" s="12">
        <v>11</v>
      </c>
      <c r="B50" s="62"/>
      <c r="C50" s="63"/>
      <c r="D50" s="63"/>
      <c r="E50" s="63"/>
      <c r="F50" s="64"/>
      <c r="G50" s="12">
        <v>11</v>
      </c>
      <c r="H50" s="62"/>
      <c r="I50" s="63"/>
      <c r="J50" s="63"/>
      <c r="K50" s="63"/>
      <c r="L50" s="64"/>
      <c r="M50" s="2"/>
      <c r="N50" s="2"/>
      <c r="O50" s="4"/>
      <c r="P50" s="4"/>
      <c r="Q50" s="4"/>
      <c r="R50" s="4"/>
      <c r="S50" s="4"/>
      <c r="T50" s="4"/>
      <c r="U50" s="4"/>
      <c r="V50" s="4"/>
      <c r="W50" s="4"/>
      <c r="X50" s="4"/>
      <c r="Y50" s="4"/>
      <c r="Z50" s="4"/>
    </row>
    <row r="51" spans="1:26" ht="16.5" customHeight="1" x14ac:dyDescent="0.3">
      <c r="A51" s="12">
        <v>12</v>
      </c>
      <c r="B51" s="62"/>
      <c r="C51" s="63"/>
      <c r="D51" s="63"/>
      <c r="E51" s="63"/>
      <c r="F51" s="64"/>
      <c r="G51" s="12">
        <v>12</v>
      </c>
      <c r="H51" s="62"/>
      <c r="I51" s="63"/>
      <c r="J51" s="63"/>
      <c r="K51" s="63"/>
      <c r="L51" s="64"/>
      <c r="M51" s="2"/>
      <c r="N51" s="2"/>
      <c r="O51" s="4"/>
      <c r="P51" s="4"/>
      <c r="Q51" s="4"/>
      <c r="R51" s="4"/>
      <c r="S51" s="4"/>
      <c r="T51" s="4"/>
      <c r="U51" s="4"/>
      <c r="V51" s="4"/>
      <c r="W51" s="4"/>
      <c r="X51" s="4"/>
      <c r="Y51" s="4"/>
      <c r="Z51" s="4"/>
    </row>
    <row r="52" spans="1:26" ht="16.5" customHeight="1" x14ac:dyDescent="0.3">
      <c r="A52" s="12">
        <v>13</v>
      </c>
      <c r="B52" s="62"/>
      <c r="C52" s="63"/>
      <c r="D52" s="63"/>
      <c r="E52" s="63"/>
      <c r="F52" s="64"/>
      <c r="G52" s="12">
        <v>13</v>
      </c>
      <c r="H52" s="62"/>
      <c r="I52" s="63"/>
      <c r="J52" s="63"/>
      <c r="K52" s="63"/>
      <c r="L52" s="64"/>
      <c r="M52" s="2"/>
      <c r="N52" s="2"/>
      <c r="O52" s="4"/>
      <c r="P52" s="4"/>
      <c r="Q52" s="4"/>
      <c r="R52" s="4"/>
      <c r="S52" s="4"/>
      <c r="T52" s="4"/>
      <c r="U52" s="4"/>
      <c r="V52" s="4"/>
      <c r="W52" s="4"/>
      <c r="X52" s="4"/>
      <c r="Y52" s="4"/>
      <c r="Z52" s="4"/>
    </row>
    <row r="53" spans="1:26" ht="16.5" customHeight="1" x14ac:dyDescent="0.3">
      <c r="A53" s="12">
        <v>14</v>
      </c>
      <c r="B53" s="62"/>
      <c r="C53" s="63"/>
      <c r="D53" s="63"/>
      <c r="E53" s="63"/>
      <c r="F53" s="64"/>
      <c r="G53" s="12">
        <v>14</v>
      </c>
      <c r="H53" s="62"/>
      <c r="I53" s="63"/>
      <c r="J53" s="63"/>
      <c r="K53" s="63"/>
      <c r="L53" s="64"/>
      <c r="M53" s="2"/>
      <c r="N53" s="2"/>
      <c r="O53" s="4"/>
      <c r="P53" s="4"/>
      <c r="Q53" s="4"/>
      <c r="R53" s="4"/>
      <c r="S53" s="4"/>
      <c r="T53" s="4"/>
      <c r="U53" s="4"/>
      <c r="V53" s="4"/>
      <c r="W53" s="4"/>
      <c r="X53" s="4"/>
      <c r="Y53" s="4"/>
      <c r="Z53" s="4"/>
    </row>
    <row r="54" spans="1:26" ht="16.5" customHeight="1" x14ac:dyDescent="0.3">
      <c r="A54" s="12">
        <v>15</v>
      </c>
      <c r="B54" s="62"/>
      <c r="C54" s="63"/>
      <c r="D54" s="63"/>
      <c r="E54" s="63"/>
      <c r="F54" s="64"/>
      <c r="G54" s="12">
        <v>15</v>
      </c>
      <c r="H54" s="62"/>
      <c r="I54" s="63"/>
      <c r="J54" s="63"/>
      <c r="K54" s="63"/>
      <c r="L54" s="64"/>
      <c r="M54" s="2"/>
      <c r="N54" s="2"/>
      <c r="O54" s="4"/>
      <c r="P54" s="4"/>
      <c r="Q54" s="4"/>
      <c r="R54" s="4"/>
      <c r="S54" s="4"/>
      <c r="T54" s="4"/>
      <c r="U54" s="4"/>
      <c r="V54" s="4"/>
      <c r="W54" s="4"/>
      <c r="X54" s="4"/>
      <c r="Y54" s="4"/>
      <c r="Z54" s="4"/>
    </row>
    <row r="55" spans="1:26" ht="16.5" customHeight="1" x14ac:dyDescent="0.3">
      <c r="A55" s="68" t="s">
        <v>72</v>
      </c>
      <c r="B55" s="63"/>
      <c r="C55" s="63"/>
      <c r="D55" s="63"/>
      <c r="E55" s="63"/>
      <c r="F55" s="63"/>
      <c r="G55" s="63"/>
      <c r="H55" s="63"/>
      <c r="I55" s="63"/>
      <c r="J55" s="63"/>
      <c r="K55" s="63"/>
      <c r="L55" s="64"/>
      <c r="M55" s="2"/>
      <c r="N55" s="2"/>
      <c r="O55" s="4"/>
      <c r="P55" s="4"/>
      <c r="Q55" s="4"/>
      <c r="R55" s="4"/>
      <c r="S55" s="4"/>
      <c r="T55" s="4"/>
      <c r="U55" s="4"/>
      <c r="V55" s="4"/>
      <c r="W55" s="4"/>
      <c r="X55" s="4"/>
      <c r="Y55" s="4"/>
      <c r="Z55" s="4"/>
    </row>
    <row r="56" spans="1:26" ht="21" customHeight="1" x14ac:dyDescent="0.3">
      <c r="A56" s="65" t="s">
        <v>73</v>
      </c>
      <c r="B56" s="66"/>
      <c r="C56" s="66"/>
      <c r="D56" s="66"/>
      <c r="E56" s="66"/>
      <c r="F56" s="67"/>
      <c r="G56" s="68" t="s">
        <v>74</v>
      </c>
      <c r="H56" s="63"/>
      <c r="I56" s="63"/>
      <c r="J56" s="63"/>
      <c r="K56" s="63"/>
      <c r="L56" s="64"/>
      <c r="M56" s="2"/>
      <c r="N56" s="2"/>
      <c r="O56" s="4"/>
      <c r="P56" s="4"/>
      <c r="Q56" s="4"/>
      <c r="R56" s="4"/>
      <c r="S56" s="4"/>
      <c r="T56" s="4"/>
      <c r="U56" s="4"/>
      <c r="V56" s="4"/>
      <c r="W56" s="4"/>
      <c r="X56" s="4"/>
      <c r="Y56" s="4"/>
      <c r="Z56" s="4"/>
    </row>
    <row r="57" spans="1:26" ht="30" customHeight="1" x14ac:dyDescent="0.3">
      <c r="A57" s="12">
        <v>1</v>
      </c>
      <c r="B57" s="62" t="s">
        <v>75</v>
      </c>
      <c r="C57" s="63"/>
      <c r="D57" s="63"/>
      <c r="E57" s="63"/>
      <c r="F57" s="64"/>
      <c r="G57" s="12">
        <v>1</v>
      </c>
      <c r="H57" s="62" t="s">
        <v>76</v>
      </c>
      <c r="I57" s="63"/>
      <c r="J57" s="63"/>
      <c r="K57" s="63"/>
      <c r="L57" s="64"/>
      <c r="M57" s="2"/>
      <c r="N57" s="2"/>
      <c r="O57" s="4"/>
      <c r="P57" s="4"/>
      <c r="Q57" s="4"/>
      <c r="R57" s="4"/>
      <c r="S57" s="4"/>
      <c r="T57" s="4"/>
      <c r="U57" s="4"/>
      <c r="V57" s="4"/>
      <c r="W57" s="4"/>
      <c r="X57" s="4"/>
      <c r="Y57" s="4"/>
      <c r="Z57" s="4"/>
    </row>
    <row r="58" spans="1:26" ht="30" customHeight="1" x14ac:dyDescent="0.3">
      <c r="A58" s="12">
        <v>2</v>
      </c>
      <c r="B58" s="62"/>
      <c r="C58" s="63"/>
      <c r="D58" s="63"/>
      <c r="E58" s="63"/>
      <c r="F58" s="64"/>
      <c r="G58" s="12">
        <v>2</v>
      </c>
      <c r="H58" s="62" t="s">
        <v>77</v>
      </c>
      <c r="I58" s="63"/>
      <c r="J58" s="63"/>
      <c r="K58" s="63"/>
      <c r="L58" s="64"/>
      <c r="M58" s="2"/>
      <c r="N58" s="2"/>
      <c r="O58" s="4"/>
      <c r="P58" s="4"/>
      <c r="Q58" s="4"/>
      <c r="R58" s="4"/>
      <c r="S58" s="4"/>
      <c r="T58" s="4"/>
      <c r="U58" s="4"/>
      <c r="V58" s="4"/>
      <c r="W58" s="4"/>
      <c r="X58" s="4"/>
      <c r="Y58" s="4"/>
      <c r="Z58" s="4"/>
    </row>
    <row r="59" spans="1:26" ht="16.5" customHeight="1" x14ac:dyDescent="0.3">
      <c r="A59" s="12">
        <v>3</v>
      </c>
      <c r="B59" s="62"/>
      <c r="C59" s="63"/>
      <c r="D59" s="63"/>
      <c r="E59" s="63"/>
      <c r="F59" s="64"/>
      <c r="G59" s="12">
        <v>3</v>
      </c>
      <c r="H59" s="62"/>
      <c r="I59" s="63"/>
      <c r="J59" s="63"/>
      <c r="K59" s="63"/>
      <c r="L59" s="64"/>
      <c r="M59" s="2"/>
      <c r="N59" s="2"/>
      <c r="O59" s="4"/>
      <c r="P59" s="4"/>
      <c r="Q59" s="4"/>
      <c r="R59" s="4"/>
      <c r="S59" s="4"/>
      <c r="T59" s="4"/>
      <c r="U59" s="4"/>
      <c r="V59" s="4"/>
      <c r="W59" s="4"/>
      <c r="X59" s="4"/>
      <c r="Y59" s="4"/>
      <c r="Z59" s="4"/>
    </row>
    <row r="60" spans="1:26" ht="16.5" customHeight="1" x14ac:dyDescent="0.3">
      <c r="A60" s="12">
        <v>4</v>
      </c>
      <c r="B60" s="62"/>
      <c r="C60" s="63"/>
      <c r="D60" s="63"/>
      <c r="E60" s="63"/>
      <c r="F60" s="64"/>
      <c r="G60" s="12">
        <v>4</v>
      </c>
      <c r="H60" s="62"/>
      <c r="I60" s="63"/>
      <c r="J60" s="63"/>
      <c r="K60" s="63"/>
      <c r="L60" s="64"/>
      <c r="M60" s="2"/>
      <c r="N60" s="2"/>
      <c r="O60" s="4"/>
      <c r="P60" s="4"/>
      <c r="Q60" s="4"/>
      <c r="R60" s="4"/>
      <c r="S60" s="4"/>
      <c r="T60" s="4"/>
      <c r="U60" s="4"/>
      <c r="V60" s="4"/>
      <c r="W60" s="4"/>
      <c r="X60" s="4"/>
      <c r="Y60" s="4"/>
      <c r="Z60" s="4"/>
    </row>
    <row r="61" spans="1:26" ht="16.5" customHeight="1" x14ac:dyDescent="0.3">
      <c r="A61" s="12">
        <v>5</v>
      </c>
      <c r="B61" s="62"/>
      <c r="C61" s="63"/>
      <c r="D61" s="63"/>
      <c r="E61" s="63"/>
      <c r="F61" s="64"/>
      <c r="G61" s="12">
        <v>5</v>
      </c>
      <c r="H61" s="62"/>
      <c r="I61" s="63"/>
      <c r="J61" s="63"/>
      <c r="K61" s="63"/>
      <c r="L61" s="64"/>
      <c r="M61" s="2"/>
      <c r="N61" s="2"/>
      <c r="O61" s="4"/>
      <c r="P61" s="4"/>
      <c r="Q61" s="4"/>
      <c r="R61" s="4"/>
      <c r="S61" s="4"/>
      <c r="T61" s="4"/>
      <c r="U61" s="4"/>
      <c r="V61" s="4"/>
      <c r="W61" s="4"/>
      <c r="X61" s="4"/>
      <c r="Y61" s="4"/>
      <c r="Z61" s="4"/>
    </row>
    <row r="62" spans="1:26" ht="16.5" customHeight="1" x14ac:dyDescent="0.3">
      <c r="A62" s="12">
        <v>6</v>
      </c>
      <c r="B62" s="62"/>
      <c r="C62" s="63"/>
      <c r="D62" s="63"/>
      <c r="E62" s="63"/>
      <c r="F62" s="64"/>
      <c r="G62" s="12">
        <v>6</v>
      </c>
      <c r="H62" s="62"/>
      <c r="I62" s="63"/>
      <c r="J62" s="63"/>
      <c r="K62" s="63"/>
      <c r="L62" s="64"/>
      <c r="M62" s="2"/>
      <c r="N62" s="2"/>
      <c r="O62" s="4"/>
      <c r="P62" s="4"/>
      <c r="Q62" s="4"/>
      <c r="R62" s="4"/>
      <c r="S62" s="4"/>
      <c r="T62" s="4"/>
      <c r="U62" s="4"/>
      <c r="V62" s="4"/>
      <c r="W62" s="4"/>
      <c r="X62" s="4"/>
      <c r="Y62" s="4"/>
      <c r="Z62" s="4"/>
    </row>
    <row r="63" spans="1:26" ht="16.5" customHeight="1" x14ac:dyDescent="0.3">
      <c r="A63" s="12">
        <v>7</v>
      </c>
      <c r="B63" s="62"/>
      <c r="C63" s="63"/>
      <c r="D63" s="63"/>
      <c r="E63" s="63"/>
      <c r="F63" s="64"/>
      <c r="G63" s="12">
        <v>7</v>
      </c>
      <c r="H63" s="62"/>
      <c r="I63" s="63"/>
      <c r="J63" s="63"/>
      <c r="K63" s="63"/>
      <c r="L63" s="64"/>
      <c r="M63" s="2"/>
      <c r="N63" s="2"/>
      <c r="O63" s="4"/>
      <c r="P63" s="4"/>
      <c r="Q63" s="4"/>
      <c r="R63" s="4"/>
      <c r="S63" s="4"/>
      <c r="T63" s="4"/>
      <c r="U63" s="4"/>
      <c r="V63" s="4"/>
      <c r="W63" s="4"/>
      <c r="X63" s="4"/>
      <c r="Y63" s="4"/>
      <c r="Z63" s="4"/>
    </row>
    <row r="64" spans="1:26" ht="16.5" customHeight="1" x14ac:dyDescent="0.3">
      <c r="A64" s="12">
        <v>8</v>
      </c>
      <c r="B64" s="62"/>
      <c r="C64" s="63"/>
      <c r="D64" s="63"/>
      <c r="E64" s="63"/>
      <c r="F64" s="64"/>
      <c r="G64" s="12">
        <v>8</v>
      </c>
      <c r="H64" s="62"/>
      <c r="I64" s="63"/>
      <c r="J64" s="63"/>
      <c r="K64" s="63"/>
      <c r="L64" s="64"/>
      <c r="M64" s="2"/>
      <c r="N64" s="2"/>
      <c r="O64" s="4"/>
      <c r="P64" s="4"/>
      <c r="Q64" s="4"/>
      <c r="R64" s="4"/>
      <c r="S64" s="4"/>
      <c r="T64" s="4"/>
      <c r="U64" s="4"/>
      <c r="V64" s="4"/>
      <c r="W64" s="4"/>
      <c r="X64" s="4"/>
      <c r="Y64" s="4"/>
      <c r="Z64" s="4"/>
    </row>
    <row r="65" spans="1:26" ht="16.5" customHeight="1" x14ac:dyDescent="0.3">
      <c r="A65" s="12">
        <v>9</v>
      </c>
      <c r="B65" s="62"/>
      <c r="C65" s="63"/>
      <c r="D65" s="63"/>
      <c r="E65" s="63"/>
      <c r="F65" s="64"/>
      <c r="G65" s="12">
        <v>9</v>
      </c>
      <c r="H65" s="62"/>
      <c r="I65" s="63"/>
      <c r="J65" s="63"/>
      <c r="K65" s="63"/>
      <c r="L65" s="64"/>
      <c r="M65" s="2"/>
      <c r="N65" s="2"/>
      <c r="O65" s="4"/>
      <c r="P65" s="4"/>
      <c r="Q65" s="4"/>
      <c r="R65" s="4"/>
      <c r="S65" s="4"/>
      <c r="T65" s="4"/>
      <c r="U65" s="4"/>
      <c r="V65" s="4"/>
      <c r="W65" s="4"/>
      <c r="X65" s="4"/>
      <c r="Y65" s="4"/>
      <c r="Z65" s="4"/>
    </row>
    <row r="66" spans="1:26" ht="16.5" customHeight="1" x14ac:dyDescent="0.3">
      <c r="A66" s="12">
        <v>10</v>
      </c>
      <c r="B66" s="62"/>
      <c r="C66" s="63"/>
      <c r="D66" s="63"/>
      <c r="E66" s="63"/>
      <c r="F66" s="64"/>
      <c r="G66" s="12">
        <v>10</v>
      </c>
      <c r="H66" s="62"/>
      <c r="I66" s="63"/>
      <c r="J66" s="63"/>
      <c r="K66" s="63"/>
      <c r="L66" s="64"/>
      <c r="M66" s="2"/>
      <c r="N66" s="2"/>
      <c r="O66" s="4"/>
      <c r="P66" s="4"/>
      <c r="Q66" s="4"/>
      <c r="R66" s="4"/>
      <c r="S66" s="4"/>
      <c r="T66" s="4"/>
      <c r="U66" s="4"/>
      <c r="V66" s="4"/>
      <c r="W66" s="4"/>
      <c r="X66" s="4"/>
      <c r="Y66" s="4"/>
      <c r="Z66" s="4"/>
    </row>
    <row r="67" spans="1:26" ht="21" customHeight="1" x14ac:dyDescent="0.3">
      <c r="A67" s="65" t="s">
        <v>78</v>
      </c>
      <c r="B67" s="66"/>
      <c r="C67" s="66"/>
      <c r="D67" s="66"/>
      <c r="E67" s="66"/>
      <c r="F67" s="67"/>
      <c r="G67" s="68" t="s">
        <v>79</v>
      </c>
      <c r="H67" s="63"/>
      <c r="I67" s="63"/>
      <c r="J67" s="63"/>
      <c r="K67" s="63"/>
      <c r="L67" s="64"/>
      <c r="M67" s="2"/>
      <c r="N67" s="2"/>
      <c r="O67" s="4"/>
      <c r="P67" s="4"/>
      <c r="Q67" s="4"/>
      <c r="R67" s="4"/>
      <c r="S67" s="4"/>
      <c r="T67" s="4"/>
      <c r="U67" s="4"/>
      <c r="V67" s="4"/>
      <c r="W67" s="4"/>
      <c r="X67" s="4"/>
      <c r="Y67" s="4"/>
      <c r="Z67" s="4"/>
    </row>
    <row r="68" spans="1:26" ht="27.75" customHeight="1" x14ac:dyDescent="0.3">
      <c r="A68" s="12">
        <v>1</v>
      </c>
      <c r="B68" s="62"/>
      <c r="C68" s="63"/>
      <c r="D68" s="63"/>
      <c r="E68" s="63"/>
      <c r="F68" s="64"/>
      <c r="G68" s="12">
        <v>1</v>
      </c>
      <c r="H68" s="62" t="s">
        <v>80</v>
      </c>
      <c r="I68" s="63"/>
      <c r="J68" s="63"/>
      <c r="K68" s="63"/>
      <c r="L68" s="64"/>
      <c r="M68" s="2"/>
      <c r="N68" s="2"/>
      <c r="O68" s="4"/>
      <c r="P68" s="4"/>
      <c r="Q68" s="4"/>
      <c r="R68" s="4"/>
      <c r="S68" s="4"/>
      <c r="T68" s="4"/>
      <c r="U68" s="4"/>
      <c r="V68" s="4"/>
      <c r="W68" s="4"/>
      <c r="X68" s="4"/>
      <c r="Y68" s="4"/>
      <c r="Z68" s="4"/>
    </row>
    <row r="69" spans="1:26" ht="27.75" customHeight="1" x14ac:dyDescent="0.3">
      <c r="A69" s="12">
        <v>2</v>
      </c>
      <c r="B69" s="62"/>
      <c r="C69" s="63"/>
      <c r="D69" s="63"/>
      <c r="E69" s="63"/>
      <c r="F69" s="64"/>
      <c r="G69" s="12">
        <v>2</v>
      </c>
      <c r="H69" s="62" t="s">
        <v>81</v>
      </c>
      <c r="I69" s="63"/>
      <c r="J69" s="63"/>
      <c r="K69" s="63"/>
      <c r="L69" s="64"/>
      <c r="M69" s="2"/>
      <c r="N69" s="2"/>
      <c r="O69" s="4"/>
      <c r="P69" s="4"/>
      <c r="Q69" s="4"/>
      <c r="R69" s="4"/>
      <c r="S69" s="4"/>
      <c r="T69" s="4"/>
      <c r="U69" s="4"/>
      <c r="V69" s="4"/>
      <c r="W69" s="4"/>
      <c r="X69" s="4"/>
      <c r="Y69" s="4"/>
      <c r="Z69" s="4"/>
    </row>
    <row r="70" spans="1:26" ht="27.75" customHeight="1" x14ac:dyDescent="0.3">
      <c r="A70" s="12">
        <v>3</v>
      </c>
      <c r="B70" s="62"/>
      <c r="C70" s="63"/>
      <c r="D70" s="63"/>
      <c r="E70" s="63"/>
      <c r="F70" s="64"/>
      <c r="G70" s="12">
        <v>3</v>
      </c>
      <c r="H70" s="62" t="s">
        <v>82</v>
      </c>
      <c r="I70" s="63"/>
      <c r="J70" s="63"/>
      <c r="K70" s="63"/>
      <c r="L70" s="64"/>
      <c r="M70" s="2"/>
      <c r="N70" s="2"/>
      <c r="O70" s="4"/>
      <c r="P70" s="4"/>
      <c r="Q70" s="4"/>
      <c r="R70" s="4"/>
      <c r="S70" s="4"/>
      <c r="T70" s="4"/>
      <c r="U70" s="4"/>
      <c r="V70" s="4"/>
      <c r="W70" s="4"/>
      <c r="X70" s="4"/>
      <c r="Y70" s="4"/>
      <c r="Z70" s="4"/>
    </row>
    <row r="71" spans="1:26" ht="16.5" customHeight="1" x14ac:dyDescent="0.3">
      <c r="A71" s="12">
        <v>4</v>
      </c>
      <c r="B71" s="62"/>
      <c r="C71" s="63"/>
      <c r="D71" s="63"/>
      <c r="E71" s="63"/>
      <c r="F71" s="64"/>
      <c r="G71" s="12">
        <v>4</v>
      </c>
      <c r="H71" s="62"/>
      <c r="I71" s="63"/>
      <c r="J71" s="63"/>
      <c r="K71" s="63"/>
      <c r="L71" s="64"/>
      <c r="M71" s="2"/>
      <c r="N71" s="2"/>
      <c r="O71" s="4"/>
      <c r="P71" s="4"/>
      <c r="Q71" s="4"/>
      <c r="R71" s="4"/>
      <c r="S71" s="4"/>
      <c r="T71" s="4"/>
      <c r="U71" s="4"/>
      <c r="V71" s="4"/>
      <c r="W71" s="4"/>
      <c r="X71" s="4"/>
      <c r="Y71" s="4"/>
      <c r="Z71" s="4"/>
    </row>
    <row r="72" spans="1:26" ht="16.5" customHeight="1" x14ac:dyDescent="0.3">
      <c r="A72" s="12">
        <v>5</v>
      </c>
      <c r="B72" s="62"/>
      <c r="C72" s="63"/>
      <c r="D72" s="63"/>
      <c r="E72" s="63"/>
      <c r="F72" s="64"/>
      <c r="G72" s="12">
        <v>5</v>
      </c>
      <c r="H72" s="62"/>
      <c r="I72" s="63"/>
      <c r="J72" s="63"/>
      <c r="K72" s="63"/>
      <c r="L72" s="64"/>
      <c r="M72" s="2"/>
      <c r="N72" s="2"/>
      <c r="O72" s="4"/>
      <c r="P72" s="4"/>
      <c r="Q72" s="4"/>
      <c r="R72" s="4"/>
      <c r="S72" s="4"/>
      <c r="T72" s="4"/>
      <c r="U72" s="4"/>
      <c r="V72" s="4"/>
      <c r="W72" s="4"/>
      <c r="X72" s="4"/>
      <c r="Y72" s="4"/>
      <c r="Z72" s="4"/>
    </row>
    <row r="73" spans="1:26" ht="16.5" customHeight="1" x14ac:dyDescent="0.3">
      <c r="A73" s="12">
        <v>6</v>
      </c>
      <c r="B73" s="62"/>
      <c r="C73" s="63"/>
      <c r="D73" s="63"/>
      <c r="E73" s="63"/>
      <c r="F73" s="64"/>
      <c r="G73" s="12">
        <v>6</v>
      </c>
      <c r="H73" s="62"/>
      <c r="I73" s="63"/>
      <c r="J73" s="63"/>
      <c r="K73" s="63"/>
      <c r="L73" s="64"/>
      <c r="M73" s="2"/>
      <c r="N73" s="2"/>
      <c r="O73" s="4"/>
      <c r="P73" s="4"/>
      <c r="Q73" s="4"/>
      <c r="R73" s="4"/>
      <c r="S73" s="4"/>
      <c r="T73" s="4"/>
      <c r="U73" s="4"/>
      <c r="V73" s="4"/>
      <c r="W73" s="4"/>
      <c r="X73" s="4"/>
      <c r="Y73" s="4"/>
      <c r="Z73" s="4"/>
    </row>
    <row r="74" spans="1:26" ht="16.5" customHeight="1" x14ac:dyDescent="0.3">
      <c r="A74" s="12">
        <v>7</v>
      </c>
      <c r="B74" s="62"/>
      <c r="C74" s="63"/>
      <c r="D74" s="63"/>
      <c r="E74" s="63"/>
      <c r="F74" s="64"/>
      <c r="G74" s="12">
        <v>7</v>
      </c>
      <c r="H74" s="62"/>
      <c r="I74" s="63"/>
      <c r="J74" s="63"/>
      <c r="K74" s="63"/>
      <c r="L74" s="64"/>
      <c r="M74" s="2"/>
      <c r="N74" s="2"/>
      <c r="O74" s="4"/>
      <c r="P74" s="4"/>
      <c r="Q74" s="4"/>
      <c r="R74" s="4"/>
      <c r="S74" s="4"/>
      <c r="T74" s="4"/>
      <c r="U74" s="4"/>
      <c r="V74" s="4"/>
      <c r="W74" s="4"/>
      <c r="X74" s="4"/>
      <c r="Y74" s="4"/>
      <c r="Z74" s="4"/>
    </row>
    <row r="75" spans="1:26" ht="16.5" customHeight="1" x14ac:dyDescent="0.3">
      <c r="A75" s="12">
        <v>8</v>
      </c>
      <c r="B75" s="62"/>
      <c r="C75" s="63"/>
      <c r="D75" s="63"/>
      <c r="E75" s="63"/>
      <c r="F75" s="64"/>
      <c r="G75" s="12">
        <v>8</v>
      </c>
      <c r="H75" s="62"/>
      <c r="I75" s="63"/>
      <c r="J75" s="63"/>
      <c r="K75" s="63"/>
      <c r="L75" s="64"/>
      <c r="M75" s="2"/>
      <c r="N75" s="2"/>
      <c r="O75" s="4"/>
      <c r="P75" s="4"/>
      <c r="Q75" s="4"/>
      <c r="R75" s="4"/>
      <c r="S75" s="4"/>
      <c r="T75" s="4"/>
      <c r="U75" s="4"/>
      <c r="V75" s="4"/>
      <c r="W75" s="4"/>
      <c r="X75" s="4"/>
      <c r="Y75" s="4"/>
      <c r="Z75" s="4"/>
    </row>
    <row r="76" spans="1:26" ht="16.5" customHeight="1" x14ac:dyDescent="0.3">
      <c r="A76" s="12">
        <v>9</v>
      </c>
      <c r="B76" s="62"/>
      <c r="C76" s="63"/>
      <c r="D76" s="63"/>
      <c r="E76" s="63"/>
      <c r="F76" s="64"/>
      <c r="G76" s="12">
        <v>9</v>
      </c>
      <c r="H76" s="62"/>
      <c r="I76" s="63"/>
      <c r="J76" s="63"/>
      <c r="K76" s="63"/>
      <c r="L76" s="64"/>
      <c r="M76" s="2"/>
      <c r="N76" s="2"/>
      <c r="O76" s="4"/>
      <c r="P76" s="4"/>
      <c r="Q76" s="4"/>
      <c r="R76" s="4"/>
      <c r="S76" s="4"/>
      <c r="T76" s="4"/>
      <c r="U76" s="4"/>
      <c r="V76" s="4"/>
      <c r="W76" s="4"/>
      <c r="X76" s="4"/>
      <c r="Y76" s="4"/>
      <c r="Z76" s="4"/>
    </row>
    <row r="77" spans="1:26" ht="16.5" customHeight="1" x14ac:dyDescent="0.3">
      <c r="A77" s="12">
        <v>10</v>
      </c>
      <c r="B77" s="62"/>
      <c r="C77" s="63"/>
      <c r="D77" s="63"/>
      <c r="E77" s="63"/>
      <c r="F77" s="64"/>
      <c r="G77" s="12">
        <v>10</v>
      </c>
      <c r="H77" s="62"/>
      <c r="I77" s="63"/>
      <c r="J77" s="63"/>
      <c r="K77" s="63"/>
      <c r="L77" s="64"/>
      <c r="M77" s="2"/>
      <c r="N77" s="2"/>
      <c r="O77" s="4"/>
      <c r="P77" s="4"/>
      <c r="Q77" s="4"/>
      <c r="R77" s="4"/>
      <c r="S77" s="4"/>
      <c r="T77" s="4"/>
      <c r="U77" s="4"/>
      <c r="V77" s="4"/>
      <c r="W77" s="4"/>
      <c r="X77" s="4"/>
      <c r="Y77" s="4"/>
      <c r="Z77" s="4"/>
    </row>
    <row r="78" spans="1:26" ht="21" customHeight="1" x14ac:dyDescent="0.3">
      <c r="A78" s="65" t="s">
        <v>83</v>
      </c>
      <c r="B78" s="66"/>
      <c r="C78" s="66"/>
      <c r="D78" s="66"/>
      <c r="E78" s="66"/>
      <c r="F78" s="67"/>
      <c r="G78" s="68" t="s">
        <v>84</v>
      </c>
      <c r="H78" s="63"/>
      <c r="I78" s="63"/>
      <c r="J78" s="63"/>
      <c r="K78" s="63"/>
      <c r="L78" s="64"/>
      <c r="M78" s="2"/>
      <c r="N78" s="2"/>
      <c r="O78" s="4"/>
      <c r="P78" s="4"/>
      <c r="Q78" s="4"/>
      <c r="R78" s="4"/>
      <c r="S78" s="4"/>
      <c r="T78" s="4"/>
      <c r="U78" s="4"/>
      <c r="V78" s="4"/>
      <c r="W78" s="4"/>
      <c r="X78" s="4"/>
      <c r="Y78" s="4"/>
      <c r="Z78" s="4"/>
    </row>
    <row r="79" spans="1:26" ht="33" customHeight="1" x14ac:dyDescent="0.3">
      <c r="A79" s="12">
        <v>1</v>
      </c>
      <c r="B79" s="62"/>
      <c r="C79" s="63"/>
      <c r="D79" s="63"/>
      <c r="E79" s="63"/>
      <c r="F79" s="64"/>
      <c r="G79" s="12">
        <v>1</v>
      </c>
      <c r="H79" s="62" t="s">
        <v>85</v>
      </c>
      <c r="I79" s="63"/>
      <c r="J79" s="63"/>
      <c r="K79" s="63"/>
      <c r="L79" s="64"/>
      <c r="M79" s="2"/>
      <c r="N79" s="2"/>
      <c r="O79" s="4"/>
      <c r="P79" s="4"/>
      <c r="Q79" s="4"/>
      <c r="R79" s="4"/>
      <c r="S79" s="4"/>
      <c r="T79" s="4"/>
      <c r="U79" s="4"/>
      <c r="V79" s="4"/>
      <c r="W79" s="4"/>
      <c r="X79" s="4"/>
      <c r="Y79" s="4"/>
      <c r="Z79" s="4"/>
    </row>
    <row r="80" spans="1:26" ht="33" customHeight="1" x14ac:dyDescent="0.3">
      <c r="A80" s="12">
        <v>2</v>
      </c>
      <c r="B80" s="62"/>
      <c r="C80" s="63"/>
      <c r="D80" s="63"/>
      <c r="E80" s="63"/>
      <c r="F80" s="64"/>
      <c r="G80" s="12">
        <v>2</v>
      </c>
      <c r="H80" s="62" t="s">
        <v>86</v>
      </c>
      <c r="I80" s="63"/>
      <c r="J80" s="63"/>
      <c r="K80" s="63"/>
      <c r="L80" s="64"/>
      <c r="M80" s="2"/>
      <c r="N80" s="2"/>
      <c r="O80" s="4"/>
      <c r="P80" s="4"/>
      <c r="Q80" s="4"/>
      <c r="R80" s="4"/>
      <c r="S80" s="4"/>
      <c r="T80" s="4"/>
      <c r="U80" s="4"/>
      <c r="V80" s="4"/>
      <c r="W80" s="4"/>
      <c r="X80" s="4"/>
      <c r="Y80" s="4"/>
      <c r="Z80" s="4"/>
    </row>
    <row r="81" spans="1:26" ht="45" customHeight="1" x14ac:dyDescent="0.3">
      <c r="A81" s="12">
        <v>3</v>
      </c>
      <c r="B81" s="62"/>
      <c r="C81" s="63"/>
      <c r="D81" s="63"/>
      <c r="E81" s="63"/>
      <c r="F81" s="64"/>
      <c r="G81" s="12">
        <v>3</v>
      </c>
      <c r="H81" s="62"/>
      <c r="I81" s="63"/>
      <c r="J81" s="63"/>
      <c r="K81" s="63"/>
      <c r="L81" s="64"/>
      <c r="M81" s="2"/>
      <c r="N81" s="2"/>
      <c r="O81" s="4"/>
      <c r="P81" s="4"/>
      <c r="Q81" s="4"/>
      <c r="R81" s="4"/>
      <c r="S81" s="4"/>
      <c r="T81" s="4"/>
      <c r="U81" s="4"/>
      <c r="V81" s="4"/>
      <c r="W81" s="4"/>
      <c r="X81" s="4"/>
      <c r="Y81" s="4"/>
      <c r="Z81" s="4"/>
    </row>
    <row r="82" spans="1:26" ht="16.5" customHeight="1" x14ac:dyDescent="0.3">
      <c r="A82" s="12">
        <v>4</v>
      </c>
      <c r="B82" s="62"/>
      <c r="C82" s="63"/>
      <c r="D82" s="63"/>
      <c r="E82" s="63"/>
      <c r="F82" s="64"/>
      <c r="G82" s="12">
        <v>4</v>
      </c>
      <c r="H82" s="62"/>
      <c r="I82" s="63"/>
      <c r="J82" s="63"/>
      <c r="K82" s="63"/>
      <c r="L82" s="64"/>
      <c r="M82" s="2"/>
      <c r="N82" s="2"/>
      <c r="O82" s="4"/>
      <c r="P82" s="4"/>
      <c r="Q82" s="4"/>
      <c r="R82" s="4"/>
      <c r="S82" s="4"/>
      <c r="T82" s="4"/>
      <c r="U82" s="4"/>
      <c r="V82" s="4"/>
      <c r="W82" s="4"/>
      <c r="X82" s="4"/>
      <c r="Y82" s="4"/>
      <c r="Z82" s="4"/>
    </row>
    <row r="83" spans="1:26" ht="16.5" customHeight="1" x14ac:dyDescent="0.3">
      <c r="A83" s="12">
        <v>5</v>
      </c>
      <c r="B83" s="62"/>
      <c r="C83" s="63"/>
      <c r="D83" s="63"/>
      <c r="E83" s="63"/>
      <c r="F83" s="64"/>
      <c r="G83" s="12">
        <v>5</v>
      </c>
      <c r="H83" s="62"/>
      <c r="I83" s="63"/>
      <c r="J83" s="63"/>
      <c r="K83" s="63"/>
      <c r="L83" s="64"/>
      <c r="M83" s="2"/>
      <c r="N83" s="2"/>
      <c r="O83" s="4"/>
      <c r="P83" s="4"/>
      <c r="Q83" s="4"/>
      <c r="R83" s="4"/>
      <c r="S83" s="4"/>
      <c r="T83" s="4"/>
      <c r="U83" s="4"/>
      <c r="V83" s="4"/>
      <c r="W83" s="4"/>
      <c r="X83" s="4"/>
      <c r="Y83" s="4"/>
      <c r="Z83" s="4"/>
    </row>
    <row r="84" spans="1:26" ht="16.5" customHeight="1" x14ac:dyDescent="0.3">
      <c r="A84" s="12">
        <v>6</v>
      </c>
      <c r="B84" s="62"/>
      <c r="C84" s="63"/>
      <c r="D84" s="63"/>
      <c r="E84" s="63"/>
      <c r="F84" s="64"/>
      <c r="G84" s="12">
        <v>6</v>
      </c>
      <c r="H84" s="62"/>
      <c r="I84" s="63"/>
      <c r="J84" s="63"/>
      <c r="K84" s="63"/>
      <c r="L84" s="64"/>
      <c r="M84" s="2"/>
      <c r="N84" s="2"/>
      <c r="O84" s="4"/>
      <c r="P84" s="4"/>
      <c r="Q84" s="4"/>
      <c r="R84" s="4"/>
      <c r="S84" s="4"/>
      <c r="T84" s="4"/>
      <c r="U84" s="4"/>
      <c r="V84" s="4"/>
      <c r="W84" s="4"/>
      <c r="X84" s="4"/>
      <c r="Y84" s="4"/>
      <c r="Z84" s="4"/>
    </row>
    <row r="85" spans="1:26" ht="16.5" customHeight="1" x14ac:dyDescent="0.3">
      <c r="A85" s="12">
        <v>7</v>
      </c>
      <c r="B85" s="62"/>
      <c r="C85" s="63"/>
      <c r="D85" s="63"/>
      <c r="E85" s="63"/>
      <c r="F85" s="64"/>
      <c r="G85" s="12">
        <v>7</v>
      </c>
      <c r="H85" s="62"/>
      <c r="I85" s="63"/>
      <c r="J85" s="63"/>
      <c r="K85" s="63"/>
      <c r="L85" s="64"/>
      <c r="M85" s="2"/>
      <c r="N85" s="2"/>
      <c r="O85" s="4"/>
      <c r="P85" s="4"/>
      <c r="Q85" s="4"/>
      <c r="R85" s="4"/>
      <c r="S85" s="4"/>
      <c r="T85" s="4"/>
      <c r="U85" s="4"/>
      <c r="V85" s="4"/>
      <c r="W85" s="4"/>
      <c r="X85" s="4"/>
      <c r="Y85" s="4"/>
      <c r="Z85" s="4"/>
    </row>
    <row r="86" spans="1:26" ht="16.5" customHeight="1" x14ac:dyDescent="0.3">
      <c r="A86" s="12">
        <v>8</v>
      </c>
      <c r="B86" s="62"/>
      <c r="C86" s="63"/>
      <c r="D86" s="63"/>
      <c r="E86" s="63"/>
      <c r="F86" s="64"/>
      <c r="G86" s="12">
        <v>8</v>
      </c>
      <c r="H86" s="62"/>
      <c r="I86" s="63"/>
      <c r="J86" s="63"/>
      <c r="K86" s="63"/>
      <c r="L86" s="64"/>
      <c r="M86" s="2"/>
      <c r="N86" s="2"/>
      <c r="O86" s="4"/>
      <c r="P86" s="4"/>
      <c r="Q86" s="4"/>
      <c r="R86" s="4"/>
      <c r="S86" s="4"/>
      <c r="T86" s="4"/>
      <c r="U86" s="4"/>
      <c r="V86" s="4"/>
      <c r="W86" s="4"/>
      <c r="X86" s="4"/>
      <c r="Y86" s="4"/>
      <c r="Z86" s="4"/>
    </row>
    <row r="87" spans="1:26" ht="16.5" customHeight="1" x14ac:dyDescent="0.3">
      <c r="A87" s="12">
        <v>9</v>
      </c>
      <c r="B87" s="62"/>
      <c r="C87" s="63"/>
      <c r="D87" s="63"/>
      <c r="E87" s="63"/>
      <c r="F87" s="64"/>
      <c r="G87" s="12">
        <v>9</v>
      </c>
      <c r="H87" s="62"/>
      <c r="I87" s="63"/>
      <c r="J87" s="63"/>
      <c r="K87" s="63"/>
      <c r="L87" s="64"/>
      <c r="M87" s="2"/>
      <c r="N87" s="2"/>
      <c r="O87" s="4"/>
      <c r="P87" s="4"/>
      <c r="Q87" s="4"/>
      <c r="R87" s="4"/>
      <c r="S87" s="4"/>
      <c r="T87" s="4"/>
      <c r="U87" s="4"/>
      <c r="V87" s="4"/>
      <c r="W87" s="4"/>
      <c r="X87" s="4"/>
      <c r="Y87" s="4"/>
      <c r="Z87" s="4"/>
    </row>
    <row r="88" spans="1:26" ht="16.5" customHeight="1" x14ac:dyDescent="0.3">
      <c r="A88" s="12">
        <v>10</v>
      </c>
      <c r="B88" s="62"/>
      <c r="C88" s="63"/>
      <c r="D88" s="63"/>
      <c r="E88" s="63"/>
      <c r="F88" s="64"/>
      <c r="G88" s="12">
        <v>10</v>
      </c>
      <c r="H88" s="62"/>
      <c r="I88" s="63"/>
      <c r="J88" s="63"/>
      <c r="K88" s="63"/>
      <c r="L88" s="64"/>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87:L8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K15:L15"/>
    <mergeCell ref="E16:F16"/>
    <mergeCell ref="K16:L16"/>
    <mergeCell ref="K17:L17"/>
    <mergeCell ref="E13:F13"/>
    <mergeCell ref="H13:I13"/>
    <mergeCell ref="K13:L13"/>
    <mergeCell ref="H14:I14"/>
    <mergeCell ref="K14:L14"/>
    <mergeCell ref="H16:I16"/>
    <mergeCell ref="H17:I1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9:L19"/>
    <mergeCell ref="K20:L20"/>
    <mergeCell ref="A21:L21"/>
    <mergeCell ref="A22:F22"/>
    <mergeCell ref="G22:L22"/>
    <mergeCell ref="H23:L23"/>
    <mergeCell ref="H26:L26"/>
    <mergeCell ref="H18:I18"/>
    <mergeCell ref="H19:I19"/>
    <mergeCell ref="H27:L27"/>
    <mergeCell ref="B23:F23"/>
    <mergeCell ref="B24:F24"/>
    <mergeCell ref="H24:L24"/>
    <mergeCell ref="B25:F25"/>
    <mergeCell ref="H25:L25"/>
    <mergeCell ref="B26:F26"/>
    <mergeCell ref="B27:F27"/>
    <mergeCell ref="H20:I20"/>
    <mergeCell ref="E20:F20"/>
    <mergeCell ref="B20:C20"/>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x14ac:dyDescent="0.25">
      <c r="A1" s="44" t="s">
        <v>363</v>
      </c>
      <c r="B1" s="44" t="s">
        <v>101</v>
      </c>
      <c r="C1" s="44" t="s">
        <v>102</v>
      </c>
      <c r="D1" s="44" t="s">
        <v>364</v>
      </c>
      <c r="E1" s="44" t="s">
        <v>365</v>
      </c>
      <c r="F1" s="44" t="s">
        <v>92</v>
      </c>
      <c r="G1" s="44" t="s">
        <v>366</v>
      </c>
      <c r="H1" s="44" t="s">
        <v>367</v>
      </c>
      <c r="I1" s="44" t="s">
        <v>213</v>
      </c>
      <c r="J1" s="44" t="s">
        <v>368</v>
      </c>
      <c r="K1" s="44" t="s">
        <v>228</v>
      </c>
      <c r="L1" s="44" t="s">
        <v>369</v>
      </c>
      <c r="M1" s="44" t="s">
        <v>370</v>
      </c>
      <c r="N1" s="44" t="s">
        <v>371</v>
      </c>
      <c r="O1" s="44" t="s">
        <v>372</v>
      </c>
      <c r="P1" s="44" t="s">
        <v>373</v>
      </c>
      <c r="Q1" s="45" t="s">
        <v>153</v>
      </c>
      <c r="R1" s="44" t="s">
        <v>374</v>
      </c>
      <c r="S1" s="44" t="s">
        <v>375</v>
      </c>
      <c r="T1" s="44" t="s">
        <v>376</v>
      </c>
      <c r="U1" s="44" t="s">
        <v>377</v>
      </c>
      <c r="V1" s="44" t="s">
        <v>378</v>
      </c>
      <c r="W1" s="44" t="s">
        <v>379</v>
      </c>
      <c r="X1" s="44" t="s">
        <v>380</v>
      </c>
      <c r="Y1" s="44" t="s">
        <v>370</v>
      </c>
      <c r="Z1" s="44" t="s">
        <v>381</v>
      </c>
      <c r="AA1" s="44" t="s">
        <v>382</v>
      </c>
      <c r="AB1" s="44" t="s">
        <v>383</v>
      </c>
      <c r="AC1" s="44" t="s">
        <v>384</v>
      </c>
      <c r="AD1" s="44" t="s">
        <v>371</v>
      </c>
      <c r="AE1" s="44" t="s">
        <v>385</v>
      </c>
    </row>
    <row r="2" spans="1:31" ht="45" x14ac:dyDescent="0.25">
      <c r="A2" s="46" t="s">
        <v>116</v>
      </c>
      <c r="B2" s="47" t="s">
        <v>119</v>
      </c>
      <c r="C2" s="46" t="s">
        <v>386</v>
      </c>
      <c r="D2" s="47" t="s">
        <v>387</v>
      </c>
      <c r="E2" s="47" t="s">
        <v>388</v>
      </c>
      <c r="F2" s="47" t="s">
        <v>389</v>
      </c>
      <c r="G2" s="48"/>
      <c r="H2" s="48"/>
      <c r="I2" s="48" t="s">
        <v>226</v>
      </c>
      <c r="J2" s="48" t="s">
        <v>227</v>
      </c>
      <c r="K2" s="48" t="s">
        <v>228</v>
      </c>
      <c r="L2" s="48" t="s">
        <v>243</v>
      </c>
      <c r="M2" s="49" t="s">
        <v>230</v>
      </c>
      <c r="N2" s="48" t="s">
        <v>325</v>
      </c>
      <c r="O2" s="48" t="s">
        <v>186</v>
      </c>
      <c r="P2" s="47" t="s">
        <v>390</v>
      </c>
      <c r="Q2" s="47" t="s">
        <v>391</v>
      </c>
      <c r="R2" s="47" t="s">
        <v>392</v>
      </c>
      <c r="S2" s="47" t="s">
        <v>282</v>
      </c>
      <c r="T2" s="47" t="s">
        <v>283</v>
      </c>
      <c r="U2" s="48" t="s">
        <v>284</v>
      </c>
      <c r="V2" s="48" t="s">
        <v>393</v>
      </c>
      <c r="W2" s="48" t="s">
        <v>286</v>
      </c>
      <c r="X2" s="47" t="s">
        <v>394</v>
      </c>
      <c r="Y2" s="47" t="s">
        <v>288</v>
      </c>
      <c r="Z2" s="48" t="s">
        <v>282</v>
      </c>
      <c r="AA2" s="48">
        <v>15</v>
      </c>
      <c r="AB2" s="50" t="s">
        <v>395</v>
      </c>
      <c r="AC2" s="50" t="s">
        <v>396</v>
      </c>
      <c r="AD2" s="48" t="s">
        <v>397</v>
      </c>
      <c r="AE2" s="48" t="str">
        <f>""</f>
        <v/>
      </c>
    </row>
    <row r="3" spans="1:31" ht="45" x14ac:dyDescent="0.25">
      <c r="A3" s="46" t="s">
        <v>128</v>
      </c>
      <c r="B3" s="46" t="s">
        <v>398</v>
      </c>
      <c r="C3" s="46" t="s">
        <v>120</v>
      </c>
      <c r="D3" s="47" t="s">
        <v>399</v>
      </c>
      <c r="E3" s="47" t="s">
        <v>400</v>
      </c>
      <c r="F3" s="47" t="s">
        <v>401</v>
      </c>
      <c r="G3" s="48"/>
      <c r="H3" s="48"/>
      <c r="I3" s="48" t="s">
        <v>402</v>
      </c>
      <c r="J3" s="48" t="s">
        <v>403</v>
      </c>
      <c r="K3" s="48" t="s">
        <v>404</v>
      </c>
      <c r="L3" s="48" t="s">
        <v>229</v>
      </c>
      <c r="M3" s="49" t="s">
        <v>405</v>
      </c>
      <c r="N3" s="48" t="s">
        <v>397</v>
      </c>
      <c r="O3" s="48" t="s">
        <v>187</v>
      </c>
      <c r="P3" s="47" t="s">
        <v>406</v>
      </c>
      <c r="Q3" s="47" t="s">
        <v>407</v>
      </c>
      <c r="R3" s="47" t="s">
        <v>408</v>
      </c>
      <c r="S3" s="47" t="s">
        <v>409</v>
      </c>
      <c r="T3" s="47" t="s">
        <v>410</v>
      </c>
      <c r="U3" s="48" t="s">
        <v>411</v>
      </c>
      <c r="V3" s="48" t="s">
        <v>285</v>
      </c>
      <c r="W3" s="48" t="s">
        <v>412</v>
      </c>
      <c r="X3" s="47" t="s">
        <v>287</v>
      </c>
      <c r="Y3" s="47" t="s">
        <v>413</v>
      </c>
      <c r="Z3" s="48" t="s">
        <v>409</v>
      </c>
      <c r="AA3" s="48">
        <v>0</v>
      </c>
      <c r="AB3" s="50" t="s">
        <v>414</v>
      </c>
      <c r="AC3" s="50" t="s">
        <v>415</v>
      </c>
      <c r="AD3" s="48" t="s">
        <v>326</v>
      </c>
      <c r="AE3" s="47"/>
    </row>
    <row r="4" spans="1:31" ht="60" x14ac:dyDescent="0.25">
      <c r="A4" s="46" t="s">
        <v>146</v>
      </c>
      <c r="B4" s="46" t="s">
        <v>416</v>
      </c>
      <c r="C4" s="47" t="s">
        <v>417</v>
      </c>
      <c r="D4" s="47" t="s">
        <v>418</v>
      </c>
      <c r="E4" s="47" t="s">
        <v>419</v>
      </c>
      <c r="F4" s="47" t="s">
        <v>420</v>
      </c>
      <c r="G4" s="48"/>
      <c r="H4" s="48"/>
      <c r="I4" s="48" t="s">
        <v>421</v>
      </c>
      <c r="J4" s="48" t="s">
        <v>422</v>
      </c>
      <c r="K4" s="48" t="s">
        <v>422</v>
      </c>
      <c r="L4" s="48" t="s">
        <v>422</v>
      </c>
      <c r="M4" s="48" t="s">
        <v>422</v>
      </c>
      <c r="N4" s="49" t="s">
        <v>423</v>
      </c>
      <c r="O4" s="47"/>
      <c r="P4" s="47" t="s">
        <v>424</v>
      </c>
      <c r="Q4" s="47" t="s">
        <v>425</v>
      </c>
      <c r="R4" s="47"/>
      <c r="S4" s="47"/>
      <c r="T4" s="47"/>
      <c r="U4" s="47"/>
      <c r="V4" s="47" t="s">
        <v>426</v>
      </c>
      <c r="W4" s="47"/>
      <c r="X4" s="47"/>
      <c r="Y4" s="47" t="s">
        <v>427</v>
      </c>
      <c r="Z4" s="48" t="s">
        <v>283</v>
      </c>
      <c r="AA4" s="48">
        <v>15</v>
      </c>
      <c r="AB4" s="50" t="s">
        <v>428</v>
      </c>
      <c r="AC4" s="50" t="s">
        <v>290</v>
      </c>
      <c r="AD4" s="49" t="s">
        <v>429</v>
      </c>
      <c r="AE4" s="47"/>
    </row>
    <row r="5" spans="1:31" ht="45" x14ac:dyDescent="0.25">
      <c r="A5" s="4"/>
      <c r="B5" s="46" t="s">
        <v>430</v>
      </c>
      <c r="C5" s="46" t="s">
        <v>431</v>
      </c>
      <c r="D5" s="4" t="s">
        <v>432</v>
      </c>
      <c r="E5" s="4" t="s">
        <v>433</v>
      </c>
      <c r="F5" s="51" t="s">
        <v>434</v>
      </c>
      <c r="G5" s="52"/>
      <c r="H5" s="52"/>
      <c r="I5" s="48" t="s">
        <v>422</v>
      </c>
      <c r="J5" s="48"/>
      <c r="K5" s="48"/>
      <c r="L5" s="48"/>
      <c r="M5" s="48"/>
      <c r="N5" s="48" t="s">
        <v>435</v>
      </c>
      <c r="O5" s="4"/>
      <c r="P5" s="47" t="s">
        <v>436</v>
      </c>
      <c r="Q5" s="47" t="s">
        <v>437</v>
      </c>
      <c r="R5" s="4"/>
      <c r="S5" s="4"/>
      <c r="T5" s="4"/>
      <c r="U5" s="4"/>
      <c r="V5" s="4"/>
      <c r="W5" s="4"/>
      <c r="X5" s="4"/>
      <c r="Y5" s="4"/>
      <c r="Z5" s="48" t="s">
        <v>410</v>
      </c>
      <c r="AA5" s="48">
        <v>0</v>
      </c>
      <c r="AB5" s="4"/>
      <c r="AC5" s="50" t="s">
        <v>438</v>
      </c>
      <c r="AD5" s="48"/>
      <c r="AE5" s="4"/>
    </row>
    <row r="6" spans="1:31" ht="30" x14ac:dyDescent="0.25">
      <c r="A6" s="4"/>
      <c r="B6" s="47" t="s">
        <v>439</v>
      </c>
      <c r="C6" s="51" t="s">
        <v>440</v>
      </c>
      <c r="D6" s="4" t="s">
        <v>441</v>
      </c>
      <c r="E6" s="4" t="s">
        <v>442</v>
      </c>
      <c r="F6" s="51" t="s">
        <v>443</v>
      </c>
      <c r="G6" s="52"/>
      <c r="H6" s="52"/>
      <c r="I6" s="48"/>
      <c r="J6" s="48"/>
      <c r="K6" s="48"/>
      <c r="L6" s="48"/>
      <c r="M6" s="48"/>
      <c r="N6" s="48"/>
      <c r="O6" s="4"/>
      <c r="P6" s="47" t="s">
        <v>444</v>
      </c>
      <c r="Q6" s="47" t="s">
        <v>445</v>
      </c>
      <c r="R6" s="4"/>
      <c r="S6" s="4"/>
      <c r="T6" s="4"/>
      <c r="U6" s="4"/>
      <c r="V6" s="4"/>
      <c r="W6" s="4"/>
      <c r="X6" s="4"/>
      <c r="Y6" s="4"/>
      <c r="Z6" s="48" t="s">
        <v>284</v>
      </c>
      <c r="AA6" s="48">
        <v>15</v>
      </c>
      <c r="AB6" s="4"/>
      <c r="AC6" s="4"/>
      <c r="AD6" s="4"/>
      <c r="AE6" s="4"/>
    </row>
    <row r="7" spans="1:31" ht="60" x14ac:dyDescent="0.25">
      <c r="A7" s="4"/>
      <c r="B7" s="51" t="s">
        <v>446</v>
      </c>
      <c r="C7" s="4" t="s">
        <v>447</v>
      </c>
      <c r="D7" s="4"/>
      <c r="E7" s="4" t="s">
        <v>448</v>
      </c>
      <c r="F7" s="4" t="s">
        <v>449</v>
      </c>
      <c r="G7" s="52"/>
      <c r="H7" s="52"/>
      <c r="I7" s="48"/>
      <c r="J7" s="48"/>
      <c r="K7" s="48"/>
      <c r="L7" s="48"/>
      <c r="M7" s="48"/>
      <c r="N7" s="48"/>
      <c r="O7" s="4"/>
      <c r="P7" s="47" t="s">
        <v>450</v>
      </c>
      <c r="Q7" s="4"/>
      <c r="R7" s="4"/>
      <c r="S7" s="4"/>
      <c r="T7" s="4"/>
      <c r="U7" s="4"/>
      <c r="V7" s="4"/>
      <c r="W7" s="4"/>
      <c r="X7" s="4"/>
      <c r="Y7" s="4"/>
      <c r="Z7" s="48" t="s">
        <v>411</v>
      </c>
      <c r="AA7" s="48">
        <v>0</v>
      </c>
      <c r="AB7" s="4"/>
      <c r="AC7" s="4"/>
      <c r="AD7" s="4"/>
      <c r="AE7" s="4"/>
    </row>
    <row r="8" spans="1:31" x14ac:dyDescent="0.25">
      <c r="A8" s="4"/>
      <c r="B8" s="4" t="s">
        <v>153</v>
      </c>
      <c r="C8" s="4" t="s">
        <v>451</v>
      </c>
      <c r="D8" s="4"/>
      <c r="E8" s="4" t="s">
        <v>452</v>
      </c>
      <c r="F8" s="4" t="s">
        <v>453</v>
      </c>
      <c r="G8" s="52"/>
      <c r="H8" s="52"/>
      <c r="I8" s="48"/>
      <c r="J8" s="48"/>
      <c r="K8" s="48"/>
      <c r="L8" s="48"/>
      <c r="M8" s="48"/>
      <c r="N8" s="48"/>
      <c r="O8" s="4"/>
      <c r="P8" s="47" t="s">
        <v>454</v>
      </c>
      <c r="Q8" s="4"/>
      <c r="R8" s="4"/>
      <c r="S8" s="4"/>
      <c r="T8" s="4"/>
      <c r="U8" s="4"/>
      <c r="V8" s="4"/>
      <c r="W8" s="4"/>
      <c r="X8" s="4"/>
      <c r="Y8" s="4"/>
      <c r="Z8" s="48" t="s">
        <v>393</v>
      </c>
      <c r="AA8" s="48">
        <v>15</v>
      </c>
      <c r="AB8" s="4"/>
      <c r="AC8" s="4"/>
      <c r="AD8" s="4"/>
      <c r="AE8" s="4"/>
    </row>
    <row r="9" spans="1:31" x14ac:dyDescent="0.25">
      <c r="A9" s="4"/>
      <c r="B9" s="4" t="s">
        <v>455</v>
      </c>
      <c r="C9" s="4"/>
      <c r="D9" s="4"/>
      <c r="E9" s="4" t="s">
        <v>456</v>
      </c>
      <c r="F9" s="4" t="s">
        <v>457</v>
      </c>
      <c r="G9" s="52"/>
      <c r="H9" s="52"/>
      <c r="I9" s="48"/>
      <c r="J9" s="48"/>
      <c r="K9" s="48"/>
      <c r="L9" s="48"/>
      <c r="M9" s="48"/>
      <c r="N9" s="48"/>
      <c r="O9" s="4"/>
      <c r="P9" s="47" t="s">
        <v>458</v>
      </c>
      <c r="Q9" s="4"/>
      <c r="R9" s="4"/>
      <c r="S9" s="4"/>
      <c r="T9" s="4"/>
      <c r="U9" s="4"/>
      <c r="V9" s="4"/>
      <c r="W9" s="4"/>
      <c r="X9" s="4"/>
      <c r="Y9" s="4"/>
      <c r="Z9" s="48" t="s">
        <v>285</v>
      </c>
      <c r="AA9" s="48">
        <v>10</v>
      </c>
      <c r="AB9" s="4"/>
      <c r="AC9" s="4"/>
      <c r="AD9" s="4"/>
      <c r="AE9" s="4"/>
    </row>
    <row r="10" spans="1:31" x14ac:dyDescent="0.25">
      <c r="A10" s="4"/>
      <c r="B10" s="4" t="s">
        <v>459</v>
      </c>
      <c r="C10" s="4"/>
      <c r="D10" s="4"/>
      <c r="E10" s="4" t="s">
        <v>460</v>
      </c>
      <c r="F10" s="4" t="s">
        <v>461</v>
      </c>
      <c r="G10" s="52"/>
      <c r="H10" s="52"/>
      <c r="I10" s="48"/>
      <c r="J10" s="48"/>
      <c r="K10" s="48"/>
      <c r="L10" s="48"/>
      <c r="M10" s="48"/>
      <c r="N10" s="48"/>
      <c r="O10" s="4"/>
      <c r="P10" s="4"/>
      <c r="Q10" s="4"/>
      <c r="R10" s="4"/>
      <c r="S10" s="4"/>
      <c r="T10" s="4"/>
      <c r="U10" s="4"/>
      <c r="V10" s="4"/>
      <c r="W10" s="4"/>
      <c r="X10" s="4"/>
      <c r="Y10" s="4"/>
      <c r="Z10" s="48" t="s">
        <v>426</v>
      </c>
      <c r="AA10" s="48">
        <v>0</v>
      </c>
      <c r="AB10" s="4"/>
      <c r="AC10" s="4"/>
      <c r="AD10" s="4"/>
      <c r="AE10" s="4"/>
    </row>
    <row r="11" spans="1:31" x14ac:dyDescent="0.25">
      <c r="A11" s="4"/>
      <c r="B11" s="4" t="s">
        <v>462</v>
      </c>
      <c r="C11" s="4"/>
      <c r="D11" s="4"/>
      <c r="E11" s="4" t="s">
        <v>463</v>
      </c>
      <c r="F11" s="4" t="s">
        <v>6</v>
      </c>
      <c r="G11" s="52"/>
      <c r="H11" s="52"/>
      <c r="I11" s="48"/>
      <c r="J11" s="48"/>
      <c r="K11" s="48"/>
      <c r="L11" s="48"/>
      <c r="M11" s="48"/>
      <c r="N11" s="48"/>
      <c r="O11" s="4"/>
      <c r="P11" s="4"/>
      <c r="Q11" s="4"/>
      <c r="R11" s="4"/>
      <c r="S11" s="4"/>
      <c r="T11" s="4"/>
      <c r="U11" s="4"/>
      <c r="V11" s="4"/>
      <c r="W11" s="4"/>
      <c r="X11" s="4"/>
      <c r="Y11" s="4"/>
      <c r="Z11" s="48" t="s">
        <v>286</v>
      </c>
      <c r="AA11" s="48">
        <v>15</v>
      </c>
      <c r="AB11" s="4"/>
      <c r="AC11" s="4"/>
      <c r="AD11" s="4"/>
      <c r="AE11" s="4"/>
    </row>
    <row r="12" spans="1:31" x14ac:dyDescent="0.25">
      <c r="A12" s="4"/>
      <c r="B12" s="4"/>
      <c r="C12" s="4"/>
      <c r="D12" s="4"/>
      <c r="E12" s="4"/>
      <c r="F12" s="4" t="s">
        <v>464</v>
      </c>
      <c r="G12" s="52"/>
      <c r="H12" s="52"/>
      <c r="I12" s="48"/>
      <c r="J12" s="48"/>
      <c r="K12" s="48"/>
      <c r="L12" s="48"/>
      <c r="M12" s="48"/>
      <c r="N12" s="48"/>
      <c r="O12" s="4"/>
      <c r="P12" s="4"/>
      <c r="Q12" s="4"/>
      <c r="R12" s="4"/>
      <c r="S12" s="4"/>
      <c r="T12" s="4"/>
      <c r="U12" s="4"/>
      <c r="V12" s="4"/>
      <c r="W12" s="4"/>
      <c r="X12" s="4"/>
      <c r="Y12" s="4"/>
      <c r="Z12" s="48" t="s">
        <v>412</v>
      </c>
      <c r="AA12" s="48">
        <v>0</v>
      </c>
      <c r="AB12" s="4"/>
      <c r="AC12" s="4"/>
      <c r="AD12" s="4"/>
      <c r="AE12" s="4"/>
    </row>
    <row r="13" spans="1:31" x14ac:dyDescent="0.25">
      <c r="A13" s="4"/>
      <c r="B13" s="4"/>
      <c r="C13" s="4"/>
      <c r="D13" s="4"/>
      <c r="E13" s="4"/>
      <c r="F13" s="4" t="s">
        <v>465</v>
      </c>
      <c r="G13" s="52"/>
      <c r="H13" s="52"/>
      <c r="I13" s="48"/>
      <c r="J13" s="48"/>
      <c r="K13" s="48"/>
      <c r="L13" s="48"/>
      <c r="M13" s="48"/>
      <c r="N13" s="48"/>
      <c r="O13" s="4"/>
      <c r="P13" s="4"/>
      <c r="Q13" s="4"/>
      <c r="R13" s="4"/>
      <c r="S13" s="4"/>
      <c r="T13" s="4"/>
      <c r="U13" s="4"/>
      <c r="V13" s="4"/>
      <c r="W13" s="4"/>
      <c r="X13" s="4"/>
      <c r="Y13" s="4"/>
      <c r="Z13" s="48" t="s">
        <v>394</v>
      </c>
      <c r="AA13" s="48">
        <v>15</v>
      </c>
      <c r="AB13" s="4"/>
      <c r="AC13" s="4"/>
      <c r="AD13" s="4"/>
      <c r="AE13" s="4"/>
    </row>
    <row r="14" spans="1:31" x14ac:dyDescent="0.25">
      <c r="A14" s="4"/>
      <c r="B14" s="4"/>
      <c r="C14" s="4"/>
      <c r="D14" s="4"/>
      <c r="E14" s="4"/>
      <c r="F14" s="4" t="s">
        <v>466</v>
      </c>
      <c r="G14" s="52"/>
      <c r="H14" s="52"/>
      <c r="I14" s="48"/>
      <c r="J14" s="48"/>
      <c r="K14" s="48"/>
      <c r="L14" s="48"/>
      <c r="M14" s="48"/>
      <c r="N14" s="48"/>
      <c r="O14" s="4"/>
      <c r="P14" s="4"/>
      <c r="Q14" s="4"/>
      <c r="R14" s="4"/>
      <c r="S14" s="4"/>
      <c r="T14" s="4"/>
      <c r="U14" s="4"/>
      <c r="V14" s="4"/>
      <c r="W14" s="4"/>
      <c r="X14" s="4"/>
      <c r="Y14" s="4"/>
      <c r="Z14" s="48" t="s">
        <v>287</v>
      </c>
      <c r="AA14" s="48">
        <v>0</v>
      </c>
      <c r="AB14" s="4"/>
      <c r="AC14" s="4"/>
      <c r="AD14" s="4"/>
      <c r="AE14" s="4"/>
    </row>
    <row r="15" spans="1:31" x14ac:dyDescent="0.25">
      <c r="A15" s="4"/>
      <c r="B15" s="4"/>
      <c r="C15" s="4"/>
      <c r="D15" s="4"/>
      <c r="E15" s="4"/>
      <c r="F15" s="4" t="s">
        <v>467</v>
      </c>
      <c r="G15" s="52"/>
      <c r="H15" s="52"/>
      <c r="I15" s="48"/>
      <c r="J15" s="48"/>
      <c r="K15" s="48"/>
      <c r="L15" s="48"/>
      <c r="M15" s="48"/>
      <c r="N15" s="48"/>
      <c r="O15" s="4"/>
      <c r="P15" s="4"/>
      <c r="Q15" s="4"/>
      <c r="R15" s="4"/>
      <c r="S15" s="4"/>
      <c r="T15" s="4"/>
      <c r="U15" s="4"/>
      <c r="V15" s="4"/>
      <c r="W15" s="4"/>
      <c r="X15" s="4"/>
      <c r="Y15" s="4"/>
      <c r="Z15" s="48" t="s">
        <v>288</v>
      </c>
      <c r="AA15" s="48">
        <v>10</v>
      </c>
      <c r="AB15" s="4"/>
      <c r="AC15" s="4"/>
      <c r="AD15" s="4"/>
      <c r="AE15" s="4"/>
    </row>
    <row r="16" spans="1:31" x14ac:dyDescent="0.25">
      <c r="A16" s="4"/>
      <c r="B16" s="4"/>
      <c r="C16" s="4"/>
      <c r="D16" s="4"/>
      <c r="E16" s="4"/>
      <c r="F16" s="4" t="s">
        <v>468</v>
      </c>
      <c r="G16" s="52"/>
      <c r="H16" s="52"/>
      <c r="I16" s="48"/>
      <c r="J16" s="48"/>
      <c r="K16" s="48"/>
      <c r="L16" s="48"/>
      <c r="M16" s="48"/>
      <c r="N16" s="48"/>
      <c r="O16" s="4"/>
      <c r="P16" s="4"/>
      <c r="Q16" s="4"/>
      <c r="R16" s="4"/>
      <c r="S16" s="4"/>
      <c r="T16" s="4"/>
      <c r="U16" s="4"/>
      <c r="V16" s="4"/>
      <c r="W16" s="4"/>
      <c r="X16" s="4"/>
      <c r="Y16" s="4"/>
      <c r="Z16" s="48" t="s">
        <v>413</v>
      </c>
      <c r="AA16" s="48">
        <v>5</v>
      </c>
      <c r="AB16" s="4"/>
      <c r="AC16" s="4"/>
      <c r="AD16" s="4"/>
      <c r="AE16" s="4"/>
    </row>
    <row r="17" spans="1:31" x14ac:dyDescent="0.25">
      <c r="A17" s="4"/>
      <c r="B17" s="4"/>
      <c r="C17" s="4"/>
      <c r="D17" s="4"/>
      <c r="E17" s="4"/>
      <c r="F17" s="4" t="s">
        <v>469</v>
      </c>
      <c r="G17" s="52"/>
      <c r="H17" s="52"/>
      <c r="I17" s="48"/>
      <c r="J17" s="48"/>
      <c r="K17" s="48"/>
      <c r="L17" s="48"/>
      <c r="M17" s="48"/>
      <c r="N17" s="48"/>
      <c r="O17" s="4"/>
      <c r="P17" s="4"/>
      <c r="Q17" s="4"/>
      <c r="R17" s="4"/>
      <c r="S17" s="4"/>
      <c r="T17" s="4"/>
      <c r="U17" s="4"/>
      <c r="V17" s="4"/>
      <c r="W17" s="4"/>
      <c r="X17" s="4"/>
      <c r="Y17" s="4"/>
      <c r="Z17" s="48" t="s">
        <v>427</v>
      </c>
      <c r="AA17" s="48">
        <v>0</v>
      </c>
      <c r="AB17" s="4"/>
      <c r="AC17" s="4"/>
      <c r="AD17" s="4"/>
      <c r="AE17" s="4"/>
    </row>
    <row r="18" spans="1:31" x14ac:dyDescent="0.25">
      <c r="A18" s="4"/>
      <c r="B18" s="4"/>
      <c r="C18" s="4"/>
      <c r="D18" s="4"/>
      <c r="E18" s="4"/>
      <c r="F18" s="4"/>
      <c r="G18" s="52"/>
      <c r="H18" s="52"/>
      <c r="I18" s="48"/>
      <c r="J18" s="48"/>
      <c r="K18" s="48"/>
      <c r="L18" s="48"/>
      <c r="M18" s="48"/>
      <c r="N18" s="48"/>
      <c r="O18" s="4"/>
      <c r="P18" s="4"/>
      <c r="Q18" s="4"/>
      <c r="R18" s="4"/>
      <c r="S18" s="4"/>
      <c r="T18" s="4"/>
      <c r="U18" s="4"/>
      <c r="V18" s="4"/>
      <c r="W18" s="4"/>
      <c r="X18" s="4"/>
      <c r="Y18" s="4"/>
      <c r="Z18" s="52"/>
      <c r="AA18" s="52"/>
      <c r="AB18" s="4"/>
      <c r="AC18" s="4"/>
      <c r="AD18" s="4"/>
      <c r="AE18" s="4"/>
    </row>
    <row r="19" spans="1:31" x14ac:dyDescent="0.25">
      <c r="A19" s="4"/>
      <c r="B19" s="4"/>
      <c r="C19" s="4"/>
      <c r="D19" s="4"/>
      <c r="E19" s="4"/>
      <c r="F19" s="4"/>
      <c r="G19" s="52"/>
      <c r="H19" s="52"/>
      <c r="I19" s="48"/>
      <c r="J19" s="48"/>
      <c r="K19" s="48"/>
      <c r="L19" s="48"/>
      <c r="M19" s="48"/>
      <c r="N19" s="48"/>
      <c r="O19" s="4"/>
      <c r="P19" s="4"/>
      <c r="Q19" s="4"/>
      <c r="R19" s="4"/>
      <c r="S19" s="4"/>
      <c r="T19" s="4"/>
      <c r="U19" s="4"/>
      <c r="V19" s="4"/>
      <c r="W19" s="4"/>
      <c r="X19" s="4"/>
      <c r="Y19" s="4"/>
      <c r="Z19" s="52"/>
      <c r="AA19" s="52"/>
      <c r="AB19" s="4"/>
      <c r="AC19" s="4"/>
      <c r="AD19" s="4"/>
      <c r="AE19" s="4"/>
    </row>
    <row r="20" spans="1:31" x14ac:dyDescent="0.25">
      <c r="A20" s="4"/>
      <c r="B20" s="4"/>
      <c r="C20" s="4"/>
      <c r="D20" s="4"/>
      <c r="E20" s="4"/>
      <c r="F20" s="4"/>
      <c r="G20" s="52"/>
      <c r="H20" s="52"/>
      <c r="I20" s="48"/>
      <c r="J20" s="48"/>
      <c r="K20" s="48"/>
      <c r="L20" s="48"/>
      <c r="M20" s="48"/>
      <c r="N20" s="48"/>
      <c r="O20" s="4"/>
      <c r="P20" s="4"/>
      <c r="Q20" s="4"/>
      <c r="R20" s="4"/>
      <c r="S20" s="4"/>
      <c r="T20" s="4"/>
      <c r="U20" s="4"/>
      <c r="V20" s="4"/>
      <c r="W20" s="4"/>
      <c r="X20" s="4"/>
      <c r="Y20" s="4"/>
      <c r="Z20" s="52"/>
      <c r="AA20" s="52"/>
      <c r="AB20" s="4"/>
      <c r="AC20" s="4"/>
      <c r="AD20" s="4"/>
      <c r="AE20" s="4"/>
    </row>
    <row r="21" spans="1:31" ht="15.75" customHeight="1" x14ac:dyDescent="0.25">
      <c r="A21" s="4"/>
      <c r="B21" s="4"/>
      <c r="C21" s="4"/>
      <c r="D21" s="4"/>
      <c r="E21" s="4"/>
      <c r="F21" s="4"/>
      <c r="G21" s="52"/>
      <c r="H21" s="52"/>
      <c r="I21" s="48"/>
      <c r="J21" s="48"/>
      <c r="K21" s="48"/>
      <c r="L21" s="48"/>
      <c r="M21" s="48"/>
      <c r="N21" s="48"/>
      <c r="O21" s="4"/>
      <c r="P21" s="4"/>
      <c r="Q21" s="4"/>
      <c r="R21" s="4"/>
      <c r="S21" s="4"/>
      <c r="T21" s="4"/>
      <c r="U21" s="4"/>
      <c r="V21" s="4"/>
      <c r="W21" s="4"/>
      <c r="X21" s="4"/>
      <c r="Y21" s="4"/>
      <c r="Z21" s="52"/>
      <c r="AA21" s="52"/>
      <c r="AB21" s="4"/>
      <c r="AC21" s="4"/>
      <c r="AD21" s="4"/>
      <c r="AE21" s="4"/>
    </row>
    <row r="22" spans="1:31" ht="15.75" customHeight="1" x14ac:dyDescent="0.25">
      <c r="A22" s="4"/>
      <c r="B22" s="4"/>
      <c r="C22" s="4"/>
      <c r="D22" s="4"/>
      <c r="E22" s="4"/>
      <c r="F22" s="4"/>
      <c r="G22" s="52"/>
      <c r="H22" s="52"/>
      <c r="I22" s="48"/>
      <c r="J22" s="48"/>
      <c r="K22" s="48"/>
      <c r="L22" s="48"/>
      <c r="M22" s="48"/>
      <c r="N22" s="48"/>
      <c r="O22" s="4"/>
      <c r="P22" s="4"/>
      <c r="Q22" s="4"/>
      <c r="R22" s="4"/>
      <c r="S22" s="4"/>
      <c r="T22" s="4"/>
      <c r="U22" s="4"/>
      <c r="V22" s="4"/>
      <c r="W22" s="4"/>
      <c r="X22" s="4"/>
      <c r="Y22" s="4"/>
      <c r="Z22" s="52"/>
      <c r="AA22" s="52"/>
      <c r="AB22" s="4"/>
      <c r="AC22" s="4"/>
      <c r="AD22" s="4"/>
      <c r="AE22" s="4"/>
    </row>
    <row r="23" spans="1:31" ht="15.75" customHeight="1" x14ac:dyDescent="0.25">
      <c r="A23" s="4"/>
      <c r="B23" s="4"/>
      <c r="C23" s="4"/>
      <c r="D23" s="4"/>
      <c r="E23" s="4"/>
      <c r="F23" s="4"/>
      <c r="G23" s="52"/>
      <c r="H23" s="52"/>
      <c r="I23" s="48"/>
      <c r="J23" s="48"/>
      <c r="K23" s="48"/>
      <c r="L23" s="48"/>
      <c r="M23" s="48"/>
      <c r="N23" s="48"/>
      <c r="O23" s="4"/>
      <c r="P23" s="4"/>
      <c r="Q23" s="4"/>
      <c r="R23" s="4"/>
      <c r="S23" s="4"/>
      <c r="T23" s="4"/>
      <c r="U23" s="4"/>
      <c r="V23" s="4"/>
      <c r="W23" s="4"/>
      <c r="X23" s="4"/>
      <c r="Y23" s="4"/>
      <c r="Z23" s="52"/>
      <c r="AA23" s="52"/>
      <c r="AB23" s="4"/>
      <c r="AC23" s="4"/>
      <c r="AD23" s="4"/>
      <c r="AE23" s="4"/>
    </row>
    <row r="24" spans="1:31" ht="15.75" customHeight="1" x14ac:dyDescent="0.25">
      <c r="A24" s="4"/>
      <c r="B24" s="4"/>
      <c r="C24" s="4"/>
      <c r="D24" s="4"/>
      <c r="E24" s="4"/>
      <c r="F24" s="4"/>
      <c r="G24" s="52"/>
      <c r="H24" s="52"/>
      <c r="I24" s="48"/>
      <c r="J24" s="48"/>
      <c r="K24" s="48"/>
      <c r="L24" s="48"/>
      <c r="M24" s="48"/>
      <c r="N24" s="48"/>
      <c r="O24" s="4"/>
      <c r="P24" s="4"/>
      <c r="Q24" s="4"/>
      <c r="R24" s="4"/>
      <c r="S24" s="4"/>
      <c r="T24" s="4"/>
      <c r="U24" s="4"/>
      <c r="V24" s="4"/>
      <c r="W24" s="4"/>
      <c r="X24" s="4"/>
      <c r="Y24" s="4"/>
      <c r="Z24" s="52"/>
      <c r="AA24" s="52"/>
      <c r="AB24" s="4"/>
      <c r="AC24" s="4"/>
      <c r="AD24" s="4"/>
      <c r="AE24" s="4"/>
    </row>
    <row r="25" spans="1:31" ht="15.75" customHeight="1" x14ac:dyDescent="0.25">
      <c r="A25" s="4"/>
      <c r="B25" s="4"/>
      <c r="C25" s="4"/>
      <c r="D25" s="4"/>
      <c r="E25" s="4"/>
      <c r="F25" s="4"/>
      <c r="G25" s="52"/>
      <c r="H25" s="52"/>
      <c r="I25" s="48"/>
      <c r="J25" s="48"/>
      <c r="K25" s="48"/>
      <c r="L25" s="48"/>
      <c r="M25" s="48"/>
      <c r="N25" s="48"/>
      <c r="O25" s="4"/>
      <c r="P25" s="4"/>
      <c r="Q25" s="4"/>
      <c r="R25" s="4"/>
      <c r="S25" s="4"/>
      <c r="T25" s="4"/>
      <c r="U25" s="4"/>
      <c r="V25" s="4"/>
      <c r="W25" s="4"/>
      <c r="X25" s="4"/>
      <c r="Y25" s="4"/>
      <c r="Z25" s="52"/>
      <c r="AA25" s="52"/>
      <c r="AB25" s="4"/>
      <c r="AC25" s="4"/>
      <c r="AD25" s="4"/>
      <c r="AE25" s="4"/>
    </row>
    <row r="26" spans="1:31" ht="15.75" customHeight="1" x14ac:dyDescent="0.25">
      <c r="A26" s="4"/>
      <c r="B26" s="4"/>
      <c r="C26" s="4"/>
      <c r="D26" s="4"/>
      <c r="E26" s="4"/>
      <c r="F26" s="4"/>
      <c r="G26" s="52"/>
      <c r="H26" s="52"/>
      <c r="I26" s="48"/>
      <c r="J26" s="48"/>
      <c r="K26" s="48"/>
      <c r="L26" s="48"/>
      <c r="M26" s="48"/>
      <c r="N26" s="48"/>
      <c r="O26" s="4"/>
      <c r="P26" s="4"/>
      <c r="Q26" s="4"/>
      <c r="R26" s="4"/>
      <c r="S26" s="4"/>
      <c r="T26" s="4"/>
      <c r="U26" s="4"/>
      <c r="V26" s="4"/>
      <c r="W26" s="4"/>
      <c r="X26" s="4"/>
      <c r="Y26" s="4"/>
      <c r="Z26" s="52"/>
      <c r="AA26" s="52"/>
      <c r="AB26" s="4"/>
      <c r="AC26" s="4"/>
      <c r="AD26" s="4"/>
      <c r="AE26" s="4"/>
    </row>
    <row r="27" spans="1:31" ht="15.75" customHeight="1" x14ac:dyDescent="0.25">
      <c r="A27" s="4"/>
      <c r="B27" s="4"/>
      <c r="C27" s="4"/>
      <c r="D27" s="4"/>
      <c r="E27" s="4"/>
      <c r="F27" s="4"/>
      <c r="G27" s="52"/>
      <c r="H27" s="52"/>
      <c r="I27" s="48"/>
      <c r="J27" s="48"/>
      <c r="K27" s="48"/>
      <c r="L27" s="48"/>
      <c r="M27" s="48"/>
      <c r="N27" s="48"/>
      <c r="O27" s="4"/>
      <c r="P27" s="4"/>
      <c r="Q27" s="4"/>
      <c r="R27" s="4"/>
      <c r="S27" s="4"/>
      <c r="T27" s="4"/>
      <c r="U27" s="4"/>
      <c r="V27" s="4"/>
      <c r="W27" s="4"/>
      <c r="X27" s="4"/>
      <c r="Y27" s="4"/>
      <c r="Z27" s="52"/>
      <c r="AA27" s="52"/>
      <c r="AB27" s="4"/>
      <c r="AC27" s="4"/>
      <c r="AD27" s="4"/>
      <c r="AE27" s="4"/>
    </row>
    <row r="28" spans="1:31" ht="15.75" customHeight="1" x14ac:dyDescent="0.25">
      <c r="A28" s="4"/>
      <c r="B28" s="4"/>
      <c r="C28" s="4"/>
      <c r="D28" s="4"/>
      <c r="E28" s="4"/>
      <c r="F28" s="4"/>
      <c r="G28" s="52"/>
      <c r="H28" s="52"/>
      <c r="I28" s="48"/>
      <c r="J28" s="48"/>
      <c r="K28" s="48"/>
      <c r="L28" s="48"/>
      <c r="M28" s="48"/>
      <c r="N28" s="48"/>
      <c r="O28" s="4"/>
      <c r="P28" s="4"/>
      <c r="Q28" s="4"/>
      <c r="R28" s="4"/>
      <c r="S28" s="4"/>
      <c r="T28" s="4"/>
      <c r="U28" s="4"/>
      <c r="V28" s="4"/>
      <c r="W28" s="4"/>
      <c r="X28" s="4"/>
      <c r="Y28" s="4"/>
      <c r="Z28" s="52"/>
      <c r="AA28" s="52"/>
      <c r="AB28" s="4"/>
      <c r="AC28" s="4"/>
      <c r="AD28" s="4"/>
      <c r="AE28" s="4"/>
    </row>
    <row r="29" spans="1:31" ht="15.75" customHeight="1" x14ac:dyDescent="0.25">
      <c r="A29" s="4"/>
      <c r="B29" s="4"/>
      <c r="C29" s="4"/>
      <c r="D29" s="4"/>
      <c r="E29" s="4"/>
      <c r="F29" s="4"/>
      <c r="G29" s="52"/>
      <c r="H29" s="52"/>
      <c r="I29" s="48"/>
      <c r="J29" s="48"/>
      <c r="K29" s="48"/>
      <c r="L29" s="48"/>
      <c r="M29" s="48"/>
      <c r="N29" s="48"/>
      <c r="O29" s="4"/>
      <c r="P29" s="4"/>
      <c r="Q29" s="4"/>
      <c r="R29" s="4"/>
      <c r="S29" s="4"/>
      <c r="T29" s="4"/>
      <c r="U29" s="4"/>
      <c r="V29" s="4"/>
      <c r="W29" s="4"/>
      <c r="X29" s="4"/>
      <c r="Y29" s="4"/>
      <c r="Z29" s="52"/>
      <c r="AA29" s="52"/>
      <c r="AB29" s="4"/>
      <c r="AC29" s="4"/>
      <c r="AD29" s="4"/>
      <c r="AE29" s="4"/>
    </row>
    <row r="30" spans="1:31" ht="15.75" customHeight="1" x14ac:dyDescent="0.25">
      <c r="A30" s="4"/>
      <c r="B30" s="4"/>
      <c r="C30" s="4"/>
      <c r="D30" s="4"/>
      <c r="E30" s="4"/>
      <c r="F30" s="4"/>
      <c r="G30" s="52"/>
      <c r="H30" s="52"/>
      <c r="I30" s="48"/>
      <c r="J30" s="48"/>
      <c r="K30" s="48"/>
      <c r="L30" s="48"/>
      <c r="M30" s="48"/>
      <c r="N30" s="48"/>
      <c r="O30" s="4"/>
      <c r="P30" s="4"/>
      <c r="Q30" s="4"/>
      <c r="R30" s="4"/>
      <c r="S30" s="4"/>
      <c r="T30" s="4"/>
      <c r="U30" s="4"/>
      <c r="V30" s="4"/>
      <c r="W30" s="4"/>
      <c r="X30" s="4"/>
      <c r="Y30" s="4"/>
      <c r="Z30" s="52"/>
      <c r="AA30" s="52"/>
      <c r="AB30" s="4"/>
      <c r="AC30" s="4"/>
      <c r="AD30" s="4"/>
      <c r="AE30" s="4"/>
    </row>
    <row r="31" spans="1:31" ht="15.75" customHeight="1" x14ac:dyDescent="0.25">
      <c r="A31" s="4"/>
      <c r="B31" s="4"/>
      <c r="C31" s="4"/>
      <c r="D31" s="4"/>
      <c r="E31" s="4"/>
      <c r="F31" s="4"/>
      <c r="G31" s="52"/>
      <c r="H31" s="52"/>
      <c r="I31" s="48"/>
      <c r="J31" s="48"/>
      <c r="K31" s="48"/>
      <c r="L31" s="48"/>
      <c r="M31" s="48"/>
      <c r="N31" s="48"/>
      <c r="O31" s="4"/>
      <c r="P31" s="4"/>
      <c r="Q31" s="4"/>
      <c r="R31" s="4"/>
      <c r="S31" s="4"/>
      <c r="T31" s="4"/>
      <c r="U31" s="4"/>
      <c r="V31" s="4"/>
      <c r="W31" s="4"/>
      <c r="X31" s="4"/>
      <c r="Y31" s="4"/>
      <c r="Z31" s="52"/>
      <c r="AA31" s="52"/>
      <c r="AB31" s="4"/>
      <c r="AC31" s="4"/>
      <c r="AD31" s="4"/>
      <c r="AE31" s="4"/>
    </row>
    <row r="32" spans="1:31" ht="15.75" customHeight="1" x14ac:dyDescent="0.25">
      <c r="A32" s="4"/>
      <c r="B32" s="4"/>
      <c r="C32" s="4"/>
      <c r="D32" s="4"/>
      <c r="E32" s="4"/>
      <c r="F32" s="4"/>
      <c r="G32" s="52"/>
      <c r="H32" s="52"/>
      <c r="I32" s="48"/>
      <c r="J32" s="48"/>
      <c r="K32" s="48"/>
      <c r="L32" s="48"/>
      <c r="M32" s="48"/>
      <c r="N32" s="48"/>
      <c r="O32" s="4"/>
      <c r="P32" s="4"/>
      <c r="Q32" s="4"/>
      <c r="R32" s="4"/>
      <c r="S32" s="4"/>
      <c r="T32" s="4"/>
      <c r="U32" s="4"/>
      <c r="V32" s="4"/>
      <c r="W32" s="4"/>
      <c r="X32" s="4"/>
      <c r="Y32" s="4"/>
      <c r="Z32" s="52"/>
      <c r="AA32" s="52"/>
      <c r="AB32" s="4"/>
      <c r="AC32" s="4"/>
      <c r="AD32" s="4"/>
      <c r="AE32" s="4"/>
    </row>
    <row r="33" spans="1:31" ht="15.75" customHeight="1" x14ac:dyDescent="0.25">
      <c r="A33" s="4"/>
      <c r="B33" s="4"/>
      <c r="C33" s="4"/>
      <c r="D33" s="4"/>
      <c r="E33" s="4"/>
      <c r="F33" s="4"/>
      <c r="G33" s="52"/>
      <c r="H33" s="52"/>
      <c r="I33" s="48"/>
      <c r="J33" s="48"/>
      <c r="K33" s="48"/>
      <c r="L33" s="48"/>
      <c r="M33" s="48"/>
      <c r="N33" s="48"/>
      <c r="O33" s="4"/>
      <c r="P33" s="4"/>
      <c r="Q33" s="4"/>
      <c r="R33" s="4"/>
      <c r="S33" s="4"/>
      <c r="T33" s="4"/>
      <c r="U33" s="4"/>
      <c r="V33" s="4"/>
      <c r="W33" s="4"/>
      <c r="X33" s="4"/>
      <c r="Y33" s="4"/>
      <c r="Z33" s="52"/>
      <c r="AA33" s="52"/>
      <c r="AB33" s="4"/>
      <c r="AC33" s="4"/>
      <c r="AD33" s="4"/>
      <c r="AE33" s="4"/>
    </row>
    <row r="34" spans="1:31" ht="15.75" customHeight="1" x14ac:dyDescent="0.25">
      <c r="A34" s="4"/>
      <c r="B34" s="4"/>
      <c r="C34" s="4"/>
      <c r="D34" s="4"/>
      <c r="E34" s="4"/>
      <c r="F34" s="4"/>
      <c r="G34" s="52"/>
      <c r="H34" s="52"/>
      <c r="I34" s="48"/>
      <c r="J34" s="48"/>
      <c r="K34" s="48"/>
      <c r="L34" s="48"/>
      <c r="M34" s="48"/>
      <c r="N34" s="48"/>
      <c r="O34" s="4"/>
      <c r="P34" s="4"/>
      <c r="Q34" s="4"/>
      <c r="R34" s="4"/>
      <c r="S34" s="4"/>
      <c r="T34" s="4"/>
      <c r="U34" s="4"/>
      <c r="V34" s="4"/>
      <c r="W34" s="4"/>
      <c r="X34" s="4"/>
      <c r="Y34" s="4"/>
      <c r="Z34" s="52"/>
      <c r="AA34" s="52"/>
      <c r="AB34" s="4"/>
      <c r="AC34" s="4"/>
      <c r="AD34" s="4"/>
      <c r="AE34" s="4"/>
    </row>
    <row r="35" spans="1:31" ht="15.75" customHeight="1" x14ac:dyDescent="0.25">
      <c r="A35" s="4"/>
      <c r="B35" s="4"/>
      <c r="C35" s="4"/>
      <c r="D35" s="4"/>
      <c r="E35" s="4"/>
      <c r="F35" s="4"/>
      <c r="G35" s="52"/>
      <c r="H35" s="52"/>
      <c r="I35" s="48"/>
      <c r="J35" s="48"/>
      <c r="K35" s="48"/>
      <c r="L35" s="48"/>
      <c r="M35" s="48"/>
      <c r="N35" s="48"/>
      <c r="O35" s="4"/>
      <c r="P35" s="4"/>
      <c r="Q35" s="4"/>
      <c r="R35" s="4"/>
      <c r="S35" s="4"/>
      <c r="T35" s="4"/>
      <c r="U35" s="4"/>
      <c r="V35" s="4"/>
      <c r="W35" s="4"/>
      <c r="X35" s="4"/>
      <c r="Y35" s="4"/>
      <c r="Z35" s="52"/>
      <c r="AA35" s="52"/>
      <c r="AB35" s="4"/>
      <c r="AC35" s="4"/>
      <c r="AD35" s="4"/>
      <c r="AE35" s="4"/>
    </row>
    <row r="36" spans="1:31" ht="15.75" customHeight="1" x14ac:dyDescent="0.25">
      <c r="A36" s="4"/>
      <c r="B36" s="4"/>
      <c r="C36" s="4"/>
      <c r="D36" s="4"/>
      <c r="E36" s="4"/>
      <c r="F36" s="4"/>
      <c r="G36" s="52"/>
      <c r="H36" s="52"/>
      <c r="I36" s="48"/>
      <c r="J36" s="48"/>
      <c r="K36" s="48"/>
      <c r="L36" s="48"/>
      <c r="M36" s="48"/>
      <c r="N36" s="48"/>
      <c r="O36" s="4"/>
      <c r="P36" s="4"/>
      <c r="Q36" s="4"/>
      <c r="R36" s="4"/>
      <c r="S36" s="4"/>
      <c r="T36" s="4"/>
      <c r="U36" s="4"/>
      <c r="V36" s="4"/>
      <c r="W36" s="4"/>
      <c r="X36" s="4"/>
      <c r="Y36" s="4"/>
      <c r="Z36" s="52"/>
      <c r="AA36" s="52"/>
      <c r="AB36" s="4"/>
      <c r="AC36" s="4"/>
      <c r="AD36" s="4"/>
      <c r="AE36" s="4"/>
    </row>
    <row r="37" spans="1:31" ht="15.75" customHeight="1" x14ac:dyDescent="0.25">
      <c r="A37" s="4"/>
      <c r="B37" s="4"/>
      <c r="C37" s="4"/>
      <c r="D37" s="4"/>
      <c r="E37" s="4"/>
      <c r="F37" s="4"/>
      <c r="G37" s="52"/>
      <c r="H37" s="52"/>
      <c r="I37" s="48"/>
      <c r="J37" s="48"/>
      <c r="K37" s="48"/>
      <c r="L37" s="48"/>
      <c r="M37" s="48"/>
      <c r="N37" s="48"/>
      <c r="O37" s="4"/>
      <c r="P37" s="4"/>
      <c r="Q37" s="4"/>
      <c r="R37" s="4"/>
      <c r="S37" s="4"/>
      <c r="T37" s="4"/>
      <c r="U37" s="4"/>
      <c r="V37" s="4"/>
      <c r="W37" s="4"/>
      <c r="X37" s="4"/>
      <c r="Y37" s="4"/>
      <c r="Z37" s="52"/>
      <c r="AA37" s="52"/>
      <c r="AB37" s="4"/>
      <c r="AC37" s="4"/>
      <c r="AD37" s="4"/>
      <c r="AE37" s="4"/>
    </row>
    <row r="38" spans="1:31" ht="15.75" customHeight="1" x14ac:dyDescent="0.25">
      <c r="A38" s="4"/>
      <c r="B38" s="4"/>
      <c r="C38" s="4"/>
      <c r="D38" s="4"/>
      <c r="E38" s="4"/>
      <c r="F38" s="4"/>
      <c r="G38" s="52"/>
      <c r="H38" s="52"/>
      <c r="I38" s="48"/>
      <c r="J38" s="48"/>
      <c r="K38" s="48"/>
      <c r="L38" s="48"/>
      <c r="M38" s="48"/>
      <c r="N38" s="48"/>
      <c r="O38" s="4"/>
      <c r="P38" s="4"/>
      <c r="Q38" s="4"/>
      <c r="R38" s="4"/>
      <c r="S38" s="4"/>
      <c r="T38" s="4"/>
      <c r="U38" s="4"/>
      <c r="V38" s="4"/>
      <c r="W38" s="4"/>
      <c r="X38" s="4"/>
      <c r="Y38" s="4"/>
      <c r="Z38" s="52"/>
      <c r="AA38" s="52"/>
      <c r="AB38" s="4"/>
      <c r="AC38" s="4"/>
      <c r="AD38" s="4"/>
      <c r="AE38" s="4"/>
    </row>
    <row r="39" spans="1:31" ht="15.75" customHeight="1" x14ac:dyDescent="0.25">
      <c r="A39" s="4"/>
      <c r="B39" s="4"/>
      <c r="C39" s="4"/>
      <c r="D39" s="4"/>
      <c r="E39" s="4"/>
      <c r="F39" s="4"/>
      <c r="G39" s="52"/>
      <c r="H39" s="52"/>
      <c r="I39" s="48"/>
      <c r="J39" s="48"/>
      <c r="K39" s="48"/>
      <c r="L39" s="48"/>
      <c r="M39" s="48"/>
      <c r="N39" s="48"/>
      <c r="O39" s="4"/>
      <c r="P39" s="4"/>
      <c r="Q39" s="4"/>
      <c r="R39" s="4"/>
      <c r="S39" s="4"/>
      <c r="T39" s="4"/>
      <c r="U39" s="4"/>
      <c r="V39" s="4"/>
      <c r="W39" s="4"/>
      <c r="X39" s="4"/>
      <c r="Y39" s="4"/>
      <c r="Z39" s="52"/>
      <c r="AA39" s="52"/>
      <c r="AB39" s="4"/>
      <c r="AC39" s="4"/>
      <c r="AD39" s="4"/>
      <c r="AE39" s="4"/>
    </row>
    <row r="40" spans="1:31" ht="15.75" customHeight="1" x14ac:dyDescent="0.25">
      <c r="A40" s="4"/>
      <c r="B40" s="4"/>
      <c r="C40" s="4"/>
      <c r="D40" s="4"/>
      <c r="E40" s="4"/>
      <c r="F40" s="4"/>
      <c r="G40" s="52"/>
      <c r="H40" s="52"/>
      <c r="I40" s="48"/>
      <c r="J40" s="48"/>
      <c r="K40" s="48"/>
      <c r="L40" s="48"/>
      <c r="M40" s="48"/>
      <c r="N40" s="48"/>
      <c r="O40" s="4"/>
      <c r="P40" s="4"/>
      <c r="Q40" s="4"/>
      <c r="R40" s="4"/>
      <c r="S40" s="4"/>
      <c r="T40" s="4"/>
      <c r="U40" s="4"/>
      <c r="V40" s="4"/>
      <c r="W40" s="4"/>
      <c r="X40" s="4"/>
      <c r="Y40" s="4"/>
      <c r="Z40" s="52"/>
      <c r="AA40" s="52"/>
      <c r="AB40" s="4"/>
      <c r="AC40" s="4"/>
      <c r="AD40" s="4"/>
      <c r="AE40" s="4"/>
    </row>
    <row r="41" spans="1:31" ht="15.75" customHeight="1" x14ac:dyDescent="0.25">
      <c r="A41" s="4"/>
      <c r="B41" s="4"/>
      <c r="C41" s="4"/>
      <c r="D41" s="4"/>
      <c r="E41" s="4"/>
      <c r="F41" s="4"/>
      <c r="G41" s="52"/>
      <c r="H41" s="52"/>
      <c r="I41" s="48"/>
      <c r="J41" s="48"/>
      <c r="K41" s="48"/>
      <c r="L41" s="48"/>
      <c r="M41" s="48"/>
      <c r="N41" s="48"/>
      <c r="O41" s="4"/>
      <c r="P41" s="4"/>
      <c r="Q41" s="4"/>
      <c r="R41" s="4"/>
      <c r="S41" s="4"/>
      <c r="T41" s="4"/>
      <c r="U41" s="4"/>
      <c r="V41" s="4"/>
      <c r="W41" s="4"/>
      <c r="X41" s="4"/>
      <c r="Y41" s="4"/>
      <c r="Z41" s="52"/>
      <c r="AA41" s="52"/>
      <c r="AB41" s="4"/>
      <c r="AC41" s="4"/>
      <c r="AD41" s="4"/>
      <c r="AE41" s="4"/>
    </row>
    <row r="42" spans="1:31" ht="15.75" customHeight="1" x14ac:dyDescent="0.25">
      <c r="A42" s="4"/>
      <c r="B42" s="4"/>
      <c r="C42" s="4"/>
      <c r="D42" s="4"/>
      <c r="E42" s="4"/>
      <c r="F42" s="4"/>
      <c r="G42" s="52"/>
      <c r="H42" s="52"/>
      <c r="I42" s="48"/>
      <c r="J42" s="48"/>
      <c r="K42" s="48"/>
      <c r="L42" s="48"/>
      <c r="M42" s="48"/>
      <c r="N42" s="48"/>
      <c r="O42" s="4"/>
      <c r="P42" s="4"/>
      <c r="Q42" s="4"/>
      <c r="R42" s="4"/>
      <c r="S42" s="4"/>
      <c r="T42" s="4"/>
      <c r="U42" s="4"/>
      <c r="V42" s="4"/>
      <c r="W42" s="4"/>
      <c r="X42" s="4"/>
      <c r="Y42" s="4"/>
      <c r="Z42" s="52"/>
      <c r="AA42" s="52"/>
      <c r="AB42" s="4"/>
      <c r="AC42" s="4"/>
      <c r="AD42" s="4"/>
      <c r="AE42" s="4"/>
    </row>
    <row r="43" spans="1:31" ht="15.75" customHeight="1" x14ac:dyDescent="0.25">
      <c r="A43" s="4"/>
      <c r="B43" s="4"/>
      <c r="C43" s="4"/>
      <c r="D43" s="4"/>
      <c r="E43" s="4"/>
      <c r="F43" s="4"/>
      <c r="G43" s="52"/>
      <c r="H43" s="52"/>
      <c r="I43" s="48"/>
      <c r="J43" s="48"/>
      <c r="K43" s="48"/>
      <c r="L43" s="48"/>
      <c r="M43" s="48"/>
      <c r="N43" s="48"/>
      <c r="O43" s="4"/>
      <c r="P43" s="4"/>
      <c r="Q43" s="4"/>
      <c r="R43" s="4"/>
      <c r="S43" s="4"/>
      <c r="T43" s="4"/>
      <c r="U43" s="4"/>
      <c r="V43" s="4"/>
      <c r="W43" s="4"/>
      <c r="X43" s="4"/>
      <c r="Y43" s="4"/>
      <c r="Z43" s="52"/>
      <c r="AA43" s="52"/>
      <c r="AB43" s="4"/>
      <c r="AC43" s="4"/>
      <c r="AD43" s="4"/>
      <c r="AE43" s="4"/>
    </row>
    <row r="44" spans="1:31" ht="15.75" customHeight="1" x14ac:dyDescent="0.25">
      <c r="A44" s="4"/>
      <c r="B44" s="4"/>
      <c r="C44" s="4"/>
      <c r="D44" s="4"/>
      <c r="E44" s="4"/>
      <c r="F44" s="4"/>
      <c r="G44" s="52"/>
      <c r="H44" s="52"/>
      <c r="I44" s="48"/>
      <c r="J44" s="48"/>
      <c r="K44" s="48"/>
      <c r="L44" s="48"/>
      <c r="M44" s="48"/>
      <c r="N44" s="48"/>
      <c r="O44" s="4"/>
      <c r="P44" s="4"/>
      <c r="Q44" s="4"/>
      <c r="R44" s="4"/>
      <c r="S44" s="4"/>
      <c r="T44" s="4"/>
      <c r="U44" s="4"/>
      <c r="V44" s="4"/>
      <c r="W44" s="4"/>
      <c r="X44" s="4"/>
      <c r="Y44" s="4"/>
      <c r="Z44" s="52"/>
      <c r="AA44" s="52"/>
      <c r="AB44" s="4"/>
      <c r="AC44" s="4"/>
      <c r="AD44" s="4"/>
      <c r="AE44" s="4"/>
    </row>
    <row r="45" spans="1:31" ht="15.75" customHeight="1" x14ac:dyDescent="0.25">
      <c r="A45" s="4"/>
      <c r="B45" s="4"/>
      <c r="C45" s="4"/>
      <c r="D45" s="4"/>
      <c r="E45" s="4"/>
      <c r="F45" s="4"/>
      <c r="G45" s="52"/>
      <c r="H45" s="52"/>
      <c r="I45" s="48"/>
      <c r="J45" s="48"/>
      <c r="K45" s="48"/>
      <c r="L45" s="48"/>
      <c r="M45" s="48"/>
      <c r="N45" s="48"/>
      <c r="O45" s="4"/>
      <c r="P45" s="4"/>
      <c r="Q45" s="4"/>
      <c r="R45" s="4"/>
      <c r="S45" s="4"/>
      <c r="T45" s="4"/>
      <c r="U45" s="4"/>
      <c r="V45" s="4"/>
      <c r="W45" s="4"/>
      <c r="X45" s="4"/>
      <c r="Y45" s="4"/>
      <c r="Z45" s="52"/>
      <c r="AA45" s="52"/>
      <c r="AB45" s="4"/>
      <c r="AC45" s="4"/>
      <c r="AD45" s="4"/>
      <c r="AE45" s="4"/>
    </row>
    <row r="46" spans="1:31" ht="15.75" customHeight="1" x14ac:dyDescent="0.25">
      <c r="A46" s="4"/>
      <c r="B46" s="4"/>
      <c r="C46" s="4"/>
      <c r="D46" s="4"/>
      <c r="E46" s="4"/>
      <c r="F46" s="4"/>
      <c r="G46" s="52"/>
      <c r="H46" s="52"/>
      <c r="I46" s="48"/>
      <c r="J46" s="48"/>
      <c r="K46" s="48"/>
      <c r="L46" s="48"/>
      <c r="M46" s="48"/>
      <c r="N46" s="48"/>
      <c r="O46" s="4"/>
      <c r="P46" s="4"/>
      <c r="Q46" s="4"/>
      <c r="R46" s="4"/>
      <c r="S46" s="4"/>
      <c r="T46" s="4"/>
      <c r="U46" s="4"/>
      <c r="V46" s="4"/>
      <c r="W46" s="4"/>
      <c r="X46" s="4"/>
      <c r="Y46" s="4"/>
      <c r="Z46" s="52"/>
      <c r="AA46" s="52"/>
      <c r="AB46" s="4"/>
      <c r="AC46" s="4"/>
      <c r="AD46" s="4"/>
      <c r="AE46" s="4"/>
    </row>
    <row r="47" spans="1:31" ht="15.75" customHeight="1" x14ac:dyDescent="0.25">
      <c r="A47" s="4"/>
      <c r="B47" s="4"/>
      <c r="C47" s="4"/>
      <c r="D47" s="4"/>
      <c r="E47" s="4"/>
      <c r="F47" s="4"/>
      <c r="G47" s="52"/>
      <c r="H47" s="52"/>
      <c r="I47" s="48"/>
      <c r="J47" s="48"/>
      <c r="K47" s="48"/>
      <c r="L47" s="48"/>
      <c r="M47" s="48"/>
      <c r="N47" s="48"/>
      <c r="O47" s="4"/>
      <c r="P47" s="4"/>
      <c r="Q47" s="4"/>
      <c r="R47" s="4"/>
      <c r="S47" s="4"/>
      <c r="T47" s="4"/>
      <c r="U47" s="4"/>
      <c r="V47" s="4"/>
      <c r="W47" s="4"/>
      <c r="X47" s="4"/>
      <c r="Y47" s="4"/>
      <c r="Z47" s="52"/>
      <c r="AA47" s="52"/>
      <c r="AB47" s="4"/>
      <c r="AC47" s="4"/>
      <c r="AD47" s="4"/>
      <c r="AE47" s="4"/>
    </row>
    <row r="48" spans="1:31" ht="15.75" customHeight="1" x14ac:dyDescent="0.25">
      <c r="A48" s="4"/>
      <c r="B48" s="4"/>
      <c r="C48" s="4"/>
      <c r="D48" s="4"/>
      <c r="E48" s="4"/>
      <c r="F48" s="4"/>
      <c r="G48" s="52"/>
      <c r="H48" s="52"/>
      <c r="I48" s="48"/>
      <c r="J48" s="48"/>
      <c r="K48" s="48"/>
      <c r="L48" s="48"/>
      <c r="M48" s="48"/>
      <c r="N48" s="48"/>
      <c r="O48" s="4"/>
      <c r="P48" s="4"/>
      <c r="Q48" s="4"/>
      <c r="R48" s="4"/>
      <c r="S48" s="4"/>
      <c r="T48" s="4"/>
      <c r="U48" s="4"/>
      <c r="V48" s="4"/>
      <c r="W48" s="4"/>
      <c r="X48" s="4"/>
      <c r="Y48" s="4"/>
      <c r="Z48" s="52"/>
      <c r="AA48" s="52"/>
      <c r="AB48" s="4"/>
      <c r="AC48" s="4"/>
      <c r="AD48" s="4"/>
      <c r="AE48" s="4"/>
    </row>
    <row r="49" spans="1:31" ht="15.75" customHeight="1" x14ac:dyDescent="0.25">
      <c r="A49" s="4"/>
      <c r="B49" s="4"/>
      <c r="C49" s="4"/>
      <c r="D49" s="4"/>
      <c r="E49" s="4"/>
      <c r="F49" s="4"/>
      <c r="G49" s="52"/>
      <c r="H49" s="52"/>
      <c r="I49" s="48"/>
      <c r="J49" s="48"/>
      <c r="K49" s="48"/>
      <c r="L49" s="48"/>
      <c r="M49" s="48"/>
      <c r="N49" s="48"/>
      <c r="O49" s="4"/>
      <c r="P49" s="4"/>
      <c r="Q49" s="4"/>
      <c r="R49" s="4"/>
      <c r="S49" s="4"/>
      <c r="T49" s="4"/>
      <c r="U49" s="4"/>
      <c r="V49" s="4"/>
      <c r="W49" s="4"/>
      <c r="X49" s="4"/>
      <c r="Y49" s="4"/>
      <c r="Z49" s="52"/>
      <c r="AA49" s="52"/>
      <c r="AB49" s="4"/>
      <c r="AC49" s="4"/>
      <c r="AD49" s="4"/>
      <c r="AE49" s="4"/>
    </row>
    <row r="50" spans="1:31" ht="15.75" customHeight="1" x14ac:dyDescent="0.25">
      <c r="A50" s="4"/>
      <c r="B50" s="4"/>
      <c r="C50" s="4"/>
      <c r="D50" s="4"/>
      <c r="E50" s="4"/>
      <c r="F50" s="4"/>
      <c r="G50" s="52"/>
      <c r="H50" s="52"/>
      <c r="I50" s="48"/>
      <c r="J50" s="48"/>
      <c r="K50" s="48"/>
      <c r="L50" s="48"/>
      <c r="M50" s="48"/>
      <c r="N50" s="48"/>
      <c r="O50" s="4"/>
      <c r="P50" s="4"/>
      <c r="Q50" s="4"/>
      <c r="R50" s="4"/>
      <c r="S50" s="4"/>
      <c r="T50" s="4"/>
      <c r="U50" s="4"/>
      <c r="V50" s="4"/>
      <c r="W50" s="4"/>
      <c r="X50" s="4"/>
      <c r="Y50" s="4"/>
      <c r="Z50" s="52"/>
      <c r="AA50" s="52"/>
      <c r="AB50" s="4"/>
      <c r="AC50" s="4"/>
      <c r="AD50" s="4"/>
      <c r="AE50" s="4"/>
    </row>
    <row r="51" spans="1:31" ht="15.75" customHeight="1" x14ac:dyDescent="0.25">
      <c r="A51" s="4"/>
      <c r="B51" s="4"/>
      <c r="C51" s="4"/>
      <c r="D51" s="4"/>
      <c r="E51" s="4"/>
      <c r="F51" s="4"/>
      <c r="G51" s="52"/>
      <c r="H51" s="52"/>
      <c r="I51" s="48"/>
      <c r="J51" s="48"/>
      <c r="K51" s="48"/>
      <c r="L51" s="48"/>
      <c r="M51" s="48"/>
      <c r="N51" s="48"/>
      <c r="O51" s="4"/>
      <c r="P51" s="4"/>
      <c r="Q51" s="4"/>
      <c r="R51" s="4"/>
      <c r="S51" s="4"/>
      <c r="T51" s="4"/>
      <c r="U51" s="4"/>
      <c r="V51" s="4"/>
      <c r="W51" s="4"/>
      <c r="X51" s="4"/>
      <c r="Y51" s="4"/>
      <c r="Z51" s="52"/>
      <c r="AA51" s="52"/>
      <c r="AB51" s="4"/>
      <c r="AC51" s="4"/>
      <c r="AD51" s="4"/>
      <c r="AE51" s="4"/>
    </row>
    <row r="52" spans="1:31" ht="15.75" customHeight="1" x14ac:dyDescent="0.25">
      <c r="A52" s="4"/>
      <c r="B52" s="4"/>
      <c r="C52" s="4"/>
      <c r="D52" s="4"/>
      <c r="E52" s="4"/>
      <c r="F52" s="4"/>
      <c r="G52" s="52"/>
      <c r="H52" s="52"/>
      <c r="I52" s="48"/>
      <c r="J52" s="48"/>
      <c r="K52" s="48"/>
      <c r="L52" s="48"/>
      <c r="M52" s="48"/>
      <c r="N52" s="48"/>
      <c r="O52" s="4"/>
      <c r="P52" s="4"/>
      <c r="Q52" s="4"/>
      <c r="R52" s="4"/>
      <c r="S52" s="4"/>
      <c r="T52" s="4"/>
      <c r="U52" s="4"/>
      <c r="V52" s="4"/>
      <c r="W52" s="4"/>
      <c r="X52" s="4"/>
      <c r="Y52" s="4"/>
      <c r="Z52" s="52"/>
      <c r="AA52" s="52"/>
      <c r="AB52" s="4"/>
      <c r="AC52" s="4"/>
      <c r="AD52" s="4"/>
      <c r="AE52" s="4"/>
    </row>
    <row r="53" spans="1:31" ht="15.75" customHeight="1" x14ac:dyDescent="0.25">
      <c r="A53" s="4"/>
      <c r="B53" s="4"/>
      <c r="C53" s="4"/>
      <c r="D53" s="4"/>
      <c r="E53" s="4"/>
      <c r="F53" s="4"/>
      <c r="G53" s="52"/>
      <c r="H53" s="52"/>
      <c r="I53" s="48"/>
      <c r="J53" s="48"/>
      <c r="K53" s="48"/>
      <c r="L53" s="48"/>
      <c r="M53" s="48"/>
      <c r="N53" s="48"/>
      <c r="O53" s="4"/>
      <c r="P53" s="4"/>
      <c r="Q53" s="4"/>
      <c r="R53" s="4"/>
      <c r="S53" s="4"/>
      <c r="T53" s="4"/>
      <c r="U53" s="4"/>
      <c r="V53" s="4"/>
      <c r="W53" s="4"/>
      <c r="X53" s="4"/>
      <c r="Y53" s="4"/>
      <c r="Z53" s="52"/>
      <c r="AA53" s="52"/>
      <c r="AB53" s="4"/>
      <c r="AC53" s="4"/>
      <c r="AD53" s="4"/>
      <c r="AE53" s="4"/>
    </row>
    <row r="54" spans="1:31" ht="15.75" customHeight="1" x14ac:dyDescent="0.25">
      <c r="A54" s="4"/>
      <c r="B54" s="4"/>
      <c r="C54" s="4"/>
      <c r="D54" s="4"/>
      <c r="E54" s="4"/>
      <c r="F54" s="4"/>
      <c r="G54" s="52"/>
      <c r="H54" s="52"/>
      <c r="I54" s="48"/>
      <c r="J54" s="48"/>
      <c r="K54" s="48"/>
      <c r="L54" s="48"/>
      <c r="M54" s="48"/>
      <c r="N54" s="48"/>
      <c r="O54" s="4"/>
      <c r="P54" s="4"/>
      <c r="Q54" s="4"/>
      <c r="R54" s="4"/>
      <c r="S54" s="4"/>
      <c r="T54" s="4"/>
      <c r="U54" s="4"/>
      <c r="V54" s="4"/>
      <c r="W54" s="4"/>
      <c r="X54" s="4"/>
      <c r="Y54" s="4"/>
      <c r="Z54" s="52"/>
      <c r="AA54" s="52"/>
      <c r="AB54" s="4"/>
      <c r="AC54" s="4"/>
      <c r="AD54" s="4"/>
      <c r="AE54" s="4"/>
    </row>
    <row r="55" spans="1:31" ht="15.75" customHeight="1" x14ac:dyDescent="0.25">
      <c r="A55" s="4"/>
      <c r="B55" s="4"/>
      <c r="C55" s="4"/>
      <c r="D55" s="4"/>
      <c r="E55" s="4"/>
      <c r="F55" s="4"/>
      <c r="G55" s="52"/>
      <c r="H55" s="52"/>
      <c r="I55" s="48"/>
      <c r="J55" s="48"/>
      <c r="K55" s="48"/>
      <c r="L55" s="48"/>
      <c r="M55" s="48"/>
      <c r="N55" s="48"/>
      <c r="O55" s="4"/>
      <c r="P55" s="4"/>
      <c r="Q55" s="4"/>
      <c r="R55" s="4"/>
      <c r="S55" s="4"/>
      <c r="T55" s="4"/>
      <c r="U55" s="4"/>
      <c r="V55" s="4"/>
      <c r="W55" s="4"/>
      <c r="X55" s="4"/>
      <c r="Y55" s="4"/>
      <c r="Z55" s="52"/>
      <c r="AA55" s="52"/>
      <c r="AB55" s="4"/>
      <c r="AC55" s="4"/>
      <c r="AD55" s="4"/>
      <c r="AE55" s="4"/>
    </row>
    <row r="56" spans="1:31" ht="15.75" customHeight="1" x14ac:dyDescent="0.25">
      <c r="A56" s="4"/>
      <c r="B56" s="4"/>
      <c r="C56" s="4"/>
      <c r="D56" s="4"/>
      <c r="E56" s="4"/>
      <c r="F56" s="4"/>
      <c r="G56" s="52"/>
      <c r="H56" s="52"/>
      <c r="I56" s="48"/>
      <c r="J56" s="48"/>
      <c r="K56" s="48"/>
      <c r="L56" s="48"/>
      <c r="M56" s="48"/>
      <c r="N56" s="48"/>
      <c r="O56" s="4"/>
      <c r="P56" s="4"/>
      <c r="Q56" s="4"/>
      <c r="R56" s="4"/>
      <c r="S56" s="4"/>
      <c r="T56" s="4"/>
      <c r="U56" s="4"/>
      <c r="V56" s="4"/>
      <c r="W56" s="4"/>
      <c r="X56" s="4"/>
      <c r="Y56" s="4"/>
      <c r="Z56" s="52"/>
      <c r="AA56" s="52"/>
      <c r="AB56" s="4"/>
      <c r="AC56" s="4"/>
      <c r="AD56" s="4"/>
      <c r="AE56" s="4"/>
    </row>
    <row r="57" spans="1:31" ht="15.75" customHeight="1" x14ac:dyDescent="0.25">
      <c r="A57" s="4"/>
      <c r="B57" s="4"/>
      <c r="C57" s="4"/>
      <c r="D57" s="4"/>
      <c r="E57" s="4"/>
      <c r="F57" s="4"/>
      <c r="G57" s="52"/>
      <c r="H57" s="52"/>
      <c r="I57" s="48"/>
      <c r="J57" s="48"/>
      <c r="K57" s="48"/>
      <c r="L57" s="48"/>
      <c r="M57" s="48"/>
      <c r="N57" s="48"/>
      <c r="O57" s="4"/>
      <c r="P57" s="4"/>
      <c r="Q57" s="4"/>
      <c r="R57" s="4"/>
      <c r="S57" s="4"/>
      <c r="T57" s="4"/>
      <c r="U57" s="4"/>
      <c r="V57" s="4"/>
      <c r="W57" s="4"/>
      <c r="X57" s="4"/>
      <c r="Y57" s="4"/>
      <c r="Z57" s="52"/>
      <c r="AA57" s="52"/>
      <c r="AB57" s="4"/>
      <c r="AC57" s="4"/>
      <c r="AD57" s="4"/>
      <c r="AE57" s="4"/>
    </row>
    <row r="58" spans="1:31" ht="15.75" customHeight="1" x14ac:dyDescent="0.25">
      <c r="A58" s="4"/>
      <c r="B58" s="4"/>
      <c r="C58" s="4"/>
      <c r="D58" s="4"/>
      <c r="E58" s="4"/>
      <c r="F58" s="4"/>
      <c r="G58" s="52"/>
      <c r="H58" s="52"/>
      <c r="I58" s="48"/>
      <c r="J58" s="48"/>
      <c r="K58" s="48"/>
      <c r="L58" s="48"/>
      <c r="M58" s="48"/>
      <c r="N58" s="48"/>
      <c r="O58" s="4"/>
      <c r="P58" s="4"/>
      <c r="Q58" s="4"/>
      <c r="R58" s="4"/>
      <c r="S58" s="4"/>
      <c r="T58" s="4"/>
      <c r="U58" s="4"/>
      <c r="V58" s="4"/>
      <c r="W58" s="4"/>
      <c r="X58" s="4"/>
      <c r="Y58" s="4"/>
      <c r="Z58" s="52"/>
      <c r="AA58" s="52"/>
      <c r="AB58" s="4"/>
      <c r="AC58" s="4"/>
      <c r="AD58" s="4"/>
      <c r="AE58" s="4"/>
    </row>
    <row r="59" spans="1:31" ht="15.75" customHeight="1" x14ac:dyDescent="0.25">
      <c r="A59" s="4"/>
      <c r="B59" s="4"/>
      <c r="C59" s="4"/>
      <c r="D59" s="4"/>
      <c r="E59" s="4"/>
      <c r="F59" s="4"/>
      <c r="G59" s="52"/>
      <c r="H59" s="52"/>
      <c r="I59" s="48"/>
      <c r="J59" s="48"/>
      <c r="K59" s="48"/>
      <c r="L59" s="48"/>
      <c r="M59" s="48"/>
      <c r="N59" s="48"/>
      <c r="O59" s="4"/>
      <c r="P59" s="4"/>
      <c r="Q59" s="4"/>
      <c r="R59" s="4"/>
      <c r="S59" s="4"/>
      <c r="T59" s="4"/>
      <c r="U59" s="4"/>
      <c r="V59" s="4"/>
      <c r="W59" s="4"/>
      <c r="X59" s="4"/>
      <c r="Y59" s="4"/>
      <c r="Z59" s="52"/>
      <c r="AA59" s="52"/>
      <c r="AB59" s="4"/>
      <c r="AC59" s="4"/>
      <c r="AD59" s="4"/>
      <c r="AE59" s="4"/>
    </row>
    <row r="60" spans="1:31" ht="15.75" customHeight="1" x14ac:dyDescent="0.25">
      <c r="A60" s="4"/>
      <c r="B60" s="4"/>
      <c r="C60" s="4"/>
      <c r="D60" s="4"/>
      <c r="E60" s="4"/>
      <c r="F60" s="4"/>
      <c r="G60" s="52"/>
      <c r="H60" s="52"/>
      <c r="I60" s="48"/>
      <c r="J60" s="48"/>
      <c r="K60" s="48"/>
      <c r="L60" s="48"/>
      <c r="M60" s="48"/>
      <c r="N60" s="48"/>
      <c r="O60" s="4"/>
      <c r="P60" s="4"/>
      <c r="Q60" s="4"/>
      <c r="R60" s="4"/>
      <c r="S60" s="4"/>
      <c r="T60" s="4"/>
      <c r="U60" s="4"/>
      <c r="V60" s="4"/>
      <c r="W60" s="4"/>
      <c r="X60" s="4"/>
      <c r="Y60" s="4"/>
      <c r="Z60" s="52"/>
      <c r="AA60" s="52"/>
      <c r="AB60" s="4"/>
      <c r="AC60" s="4"/>
      <c r="AD60" s="4"/>
      <c r="AE60" s="4"/>
    </row>
    <row r="61" spans="1:31" ht="15.75" customHeight="1" x14ac:dyDescent="0.25">
      <c r="A61" s="4"/>
      <c r="B61" s="4"/>
      <c r="C61" s="4"/>
      <c r="D61" s="4"/>
      <c r="E61" s="4"/>
      <c r="F61" s="4"/>
      <c r="G61" s="52"/>
      <c r="H61" s="52"/>
      <c r="I61" s="48"/>
      <c r="J61" s="48"/>
      <c r="K61" s="48"/>
      <c r="L61" s="48"/>
      <c r="M61" s="48"/>
      <c r="N61" s="48"/>
      <c r="O61" s="4"/>
      <c r="P61" s="4"/>
      <c r="Q61" s="4"/>
      <c r="R61" s="4"/>
      <c r="S61" s="4"/>
      <c r="T61" s="4"/>
      <c r="U61" s="4"/>
      <c r="V61" s="4"/>
      <c r="W61" s="4"/>
      <c r="X61" s="4"/>
      <c r="Y61" s="4"/>
      <c r="Z61" s="52"/>
      <c r="AA61" s="52"/>
      <c r="AB61" s="4"/>
      <c r="AC61" s="4"/>
      <c r="AD61" s="4"/>
      <c r="AE61" s="4"/>
    </row>
    <row r="62" spans="1:31" ht="15.75" customHeight="1" x14ac:dyDescent="0.25">
      <c r="A62" s="4"/>
      <c r="B62" s="4"/>
      <c r="C62" s="4"/>
      <c r="D62" s="4"/>
      <c r="E62" s="4"/>
      <c r="F62" s="4"/>
      <c r="G62" s="52"/>
      <c r="H62" s="52"/>
      <c r="I62" s="48"/>
      <c r="J62" s="48"/>
      <c r="K62" s="48"/>
      <c r="L62" s="48"/>
      <c r="M62" s="48"/>
      <c r="N62" s="48"/>
      <c r="O62" s="4"/>
      <c r="P62" s="4"/>
      <c r="Q62" s="4"/>
      <c r="R62" s="4"/>
      <c r="S62" s="4"/>
      <c r="T62" s="4"/>
      <c r="U62" s="4"/>
      <c r="V62" s="4"/>
      <c r="W62" s="4"/>
      <c r="X62" s="4"/>
      <c r="Y62" s="4"/>
      <c r="Z62" s="52"/>
      <c r="AA62" s="52"/>
      <c r="AB62" s="4"/>
      <c r="AC62" s="4"/>
      <c r="AD62" s="4"/>
      <c r="AE62" s="4"/>
    </row>
    <row r="63" spans="1:31" ht="15.75" customHeight="1" x14ac:dyDescent="0.25">
      <c r="A63" s="4"/>
      <c r="B63" s="4"/>
      <c r="C63" s="4"/>
      <c r="D63" s="4"/>
      <c r="E63" s="4"/>
      <c r="F63" s="4"/>
      <c r="G63" s="52"/>
      <c r="H63" s="52"/>
      <c r="I63" s="48"/>
      <c r="J63" s="48"/>
      <c r="K63" s="48"/>
      <c r="L63" s="48"/>
      <c r="M63" s="48"/>
      <c r="N63" s="48"/>
      <c r="O63" s="4"/>
      <c r="P63" s="4"/>
      <c r="Q63" s="4"/>
      <c r="R63" s="4"/>
      <c r="S63" s="4"/>
      <c r="T63" s="4"/>
      <c r="U63" s="4"/>
      <c r="V63" s="4"/>
      <c r="W63" s="4"/>
      <c r="X63" s="4"/>
      <c r="Y63" s="4"/>
      <c r="Z63" s="52"/>
      <c r="AA63" s="52"/>
      <c r="AB63" s="4"/>
      <c r="AC63" s="4"/>
      <c r="AD63" s="4"/>
      <c r="AE63" s="4"/>
    </row>
    <row r="64" spans="1:31" ht="15.75" customHeight="1" x14ac:dyDescent="0.25">
      <c r="A64" s="4"/>
      <c r="B64" s="4"/>
      <c r="C64" s="4"/>
      <c r="D64" s="4"/>
      <c r="E64" s="4"/>
      <c r="F64" s="4"/>
      <c r="G64" s="52"/>
      <c r="H64" s="52"/>
      <c r="I64" s="48"/>
      <c r="J64" s="48"/>
      <c r="K64" s="48"/>
      <c r="L64" s="48"/>
      <c r="M64" s="48"/>
      <c r="N64" s="48"/>
      <c r="O64" s="4"/>
      <c r="P64" s="4"/>
      <c r="Q64" s="4"/>
      <c r="R64" s="4"/>
      <c r="S64" s="4"/>
      <c r="T64" s="4"/>
      <c r="U64" s="4"/>
      <c r="V64" s="4"/>
      <c r="W64" s="4"/>
      <c r="X64" s="4"/>
      <c r="Y64" s="4"/>
      <c r="Z64" s="52"/>
      <c r="AA64" s="52"/>
      <c r="AB64" s="4"/>
      <c r="AC64" s="4"/>
      <c r="AD64" s="4"/>
      <c r="AE64" s="4"/>
    </row>
    <row r="65" spans="1:31" ht="15.75" customHeight="1" x14ac:dyDescent="0.25">
      <c r="A65" s="4"/>
      <c r="B65" s="4"/>
      <c r="C65" s="4"/>
      <c r="D65" s="4"/>
      <c r="E65" s="4"/>
      <c r="F65" s="4"/>
      <c r="G65" s="52"/>
      <c r="H65" s="52"/>
      <c r="I65" s="48"/>
      <c r="J65" s="48"/>
      <c r="K65" s="48"/>
      <c r="L65" s="48"/>
      <c r="M65" s="48"/>
      <c r="N65" s="48"/>
      <c r="O65" s="4"/>
      <c r="P65" s="4"/>
      <c r="Q65" s="4"/>
      <c r="R65" s="4"/>
      <c r="S65" s="4"/>
      <c r="T65" s="4"/>
      <c r="U65" s="4"/>
      <c r="V65" s="4"/>
      <c r="W65" s="4"/>
      <c r="X65" s="4"/>
      <c r="Y65" s="4"/>
      <c r="Z65" s="52"/>
      <c r="AA65" s="52"/>
      <c r="AB65" s="4"/>
      <c r="AC65" s="4"/>
      <c r="AD65" s="4"/>
      <c r="AE65" s="4"/>
    </row>
    <row r="66" spans="1:31" ht="15.75" customHeight="1" x14ac:dyDescent="0.25">
      <c r="A66" s="4"/>
      <c r="B66" s="4"/>
      <c r="C66" s="4"/>
      <c r="D66" s="4"/>
      <c r="E66" s="4"/>
      <c r="F66" s="4"/>
      <c r="G66" s="52"/>
      <c r="H66" s="52"/>
      <c r="I66" s="48"/>
      <c r="J66" s="48"/>
      <c r="K66" s="48"/>
      <c r="L66" s="48"/>
      <c r="M66" s="48"/>
      <c r="N66" s="48"/>
      <c r="O66" s="4"/>
      <c r="P66" s="4"/>
      <c r="Q66" s="4"/>
      <c r="R66" s="4"/>
      <c r="S66" s="4"/>
      <c r="T66" s="4"/>
      <c r="U66" s="4"/>
      <c r="V66" s="4"/>
      <c r="W66" s="4"/>
      <c r="X66" s="4"/>
      <c r="Y66" s="4"/>
      <c r="Z66" s="52"/>
      <c r="AA66" s="52"/>
      <c r="AB66" s="4"/>
      <c r="AC66" s="4"/>
      <c r="AD66" s="4"/>
      <c r="AE66" s="4"/>
    </row>
    <row r="67" spans="1:31" ht="15.75" customHeight="1" x14ac:dyDescent="0.25">
      <c r="A67" s="4"/>
      <c r="B67" s="4"/>
      <c r="C67" s="4"/>
      <c r="D67" s="4"/>
      <c r="E67" s="4"/>
      <c r="F67" s="4"/>
      <c r="G67" s="52"/>
      <c r="H67" s="52"/>
      <c r="I67" s="48"/>
      <c r="J67" s="48"/>
      <c r="K67" s="48"/>
      <c r="L67" s="48"/>
      <c r="M67" s="48"/>
      <c r="N67" s="48"/>
      <c r="O67" s="4"/>
      <c r="P67" s="4"/>
      <c r="Q67" s="4"/>
      <c r="R67" s="4"/>
      <c r="S67" s="4"/>
      <c r="T67" s="4"/>
      <c r="U67" s="4"/>
      <c r="V67" s="4"/>
      <c r="W67" s="4"/>
      <c r="X67" s="4"/>
      <c r="Y67" s="4"/>
      <c r="Z67" s="52"/>
      <c r="AA67" s="52"/>
      <c r="AB67" s="4"/>
      <c r="AC67" s="4"/>
      <c r="AD67" s="4"/>
      <c r="AE67" s="4"/>
    </row>
    <row r="68" spans="1:31" ht="15.75" customHeight="1" x14ac:dyDescent="0.25">
      <c r="A68" s="4"/>
      <c r="B68" s="4"/>
      <c r="C68" s="4"/>
      <c r="D68" s="4"/>
      <c r="E68" s="4"/>
      <c r="F68" s="4"/>
      <c r="G68" s="52"/>
      <c r="H68" s="52"/>
      <c r="I68" s="48"/>
      <c r="J68" s="48"/>
      <c r="K68" s="48"/>
      <c r="L68" s="48"/>
      <c r="M68" s="48"/>
      <c r="N68" s="48"/>
      <c r="O68" s="4"/>
      <c r="P68" s="4"/>
      <c r="Q68" s="4"/>
      <c r="R68" s="4"/>
      <c r="S68" s="4"/>
      <c r="T68" s="4"/>
      <c r="U68" s="4"/>
      <c r="V68" s="4"/>
      <c r="W68" s="4"/>
      <c r="X68" s="4"/>
      <c r="Y68" s="4"/>
      <c r="Z68" s="52"/>
      <c r="AA68" s="52"/>
      <c r="AB68" s="4"/>
      <c r="AC68" s="4"/>
      <c r="AD68" s="4"/>
      <c r="AE68" s="4"/>
    </row>
    <row r="69" spans="1:31" ht="15.75" customHeight="1" x14ac:dyDescent="0.25">
      <c r="A69" s="4"/>
      <c r="B69" s="4"/>
      <c r="C69" s="4"/>
      <c r="D69" s="4"/>
      <c r="E69" s="4"/>
      <c r="F69" s="4"/>
      <c r="G69" s="52"/>
      <c r="H69" s="52"/>
      <c r="I69" s="48"/>
      <c r="J69" s="48"/>
      <c r="K69" s="48"/>
      <c r="L69" s="48"/>
      <c r="M69" s="48"/>
      <c r="N69" s="48"/>
      <c r="O69" s="4"/>
      <c r="P69" s="4"/>
      <c r="Q69" s="4"/>
      <c r="R69" s="4"/>
      <c r="S69" s="4"/>
      <c r="T69" s="4"/>
      <c r="U69" s="4"/>
      <c r="V69" s="4"/>
      <c r="W69" s="4"/>
      <c r="X69" s="4"/>
      <c r="Y69" s="4"/>
      <c r="Z69" s="52"/>
      <c r="AA69" s="52"/>
      <c r="AB69" s="4"/>
      <c r="AC69" s="4"/>
      <c r="AD69" s="4"/>
      <c r="AE69" s="4"/>
    </row>
    <row r="70" spans="1:31" ht="15.75" customHeight="1" x14ac:dyDescent="0.25">
      <c r="A70" s="4"/>
      <c r="B70" s="4"/>
      <c r="C70" s="4"/>
      <c r="D70" s="4"/>
      <c r="E70" s="4"/>
      <c r="F70" s="4"/>
      <c r="G70" s="52"/>
      <c r="H70" s="52"/>
      <c r="I70" s="48"/>
      <c r="J70" s="48"/>
      <c r="K70" s="48"/>
      <c r="L70" s="48"/>
      <c r="M70" s="48"/>
      <c r="N70" s="48"/>
      <c r="O70" s="4"/>
      <c r="P70" s="4"/>
      <c r="Q70" s="4"/>
      <c r="R70" s="4"/>
      <c r="S70" s="4"/>
      <c r="T70" s="4"/>
      <c r="U70" s="4"/>
      <c r="V70" s="4"/>
      <c r="W70" s="4"/>
      <c r="X70" s="4"/>
      <c r="Y70" s="4"/>
      <c r="Z70" s="52"/>
      <c r="AA70" s="52"/>
      <c r="AB70" s="4"/>
      <c r="AC70" s="4"/>
      <c r="AD70" s="4"/>
      <c r="AE70" s="4"/>
    </row>
    <row r="71" spans="1:31" ht="15.75" customHeight="1" x14ac:dyDescent="0.25">
      <c r="A71" s="4"/>
      <c r="B71" s="4"/>
      <c r="C71" s="4"/>
      <c r="D71" s="4"/>
      <c r="E71" s="4"/>
      <c r="F71" s="4"/>
      <c r="G71" s="52"/>
      <c r="H71" s="52"/>
      <c r="I71" s="48"/>
      <c r="J71" s="48"/>
      <c r="K71" s="48"/>
      <c r="L71" s="48"/>
      <c r="M71" s="48"/>
      <c r="N71" s="48"/>
      <c r="O71" s="4"/>
      <c r="P71" s="4"/>
      <c r="Q71" s="4"/>
      <c r="R71" s="4"/>
      <c r="S71" s="4"/>
      <c r="T71" s="4"/>
      <c r="U71" s="4"/>
      <c r="V71" s="4"/>
      <c r="W71" s="4"/>
      <c r="X71" s="4"/>
      <c r="Y71" s="4"/>
      <c r="Z71" s="52"/>
      <c r="AA71" s="52"/>
      <c r="AB71" s="4"/>
      <c r="AC71" s="4"/>
      <c r="AD71" s="4"/>
      <c r="AE71" s="4"/>
    </row>
    <row r="72" spans="1:31" ht="15.75" customHeight="1" x14ac:dyDescent="0.25">
      <c r="A72" s="4"/>
      <c r="B72" s="4"/>
      <c r="C72" s="4"/>
      <c r="D72" s="4"/>
      <c r="E72" s="4"/>
      <c r="F72" s="4"/>
      <c r="G72" s="52"/>
      <c r="H72" s="52"/>
      <c r="I72" s="48"/>
      <c r="J72" s="48"/>
      <c r="K72" s="48"/>
      <c r="L72" s="48"/>
      <c r="M72" s="48"/>
      <c r="N72" s="48"/>
      <c r="O72" s="4"/>
      <c r="P72" s="4"/>
      <c r="Q72" s="4"/>
      <c r="R72" s="4"/>
      <c r="S72" s="4"/>
      <c r="T72" s="4"/>
      <c r="U72" s="4"/>
      <c r="V72" s="4"/>
      <c r="W72" s="4"/>
      <c r="X72" s="4"/>
      <c r="Y72" s="4"/>
      <c r="Z72" s="52"/>
      <c r="AA72" s="52"/>
      <c r="AB72" s="4"/>
      <c r="AC72" s="4"/>
      <c r="AD72" s="4"/>
      <c r="AE72" s="4"/>
    </row>
    <row r="73" spans="1:31" ht="15.75" customHeight="1" x14ac:dyDescent="0.25">
      <c r="A73" s="4"/>
      <c r="B73" s="4"/>
      <c r="C73" s="4"/>
      <c r="D73" s="4"/>
      <c r="E73" s="4"/>
      <c r="F73" s="4"/>
      <c r="G73" s="52"/>
      <c r="H73" s="52"/>
      <c r="I73" s="48"/>
      <c r="J73" s="48"/>
      <c r="K73" s="48"/>
      <c r="L73" s="48"/>
      <c r="M73" s="48"/>
      <c r="N73" s="48"/>
      <c r="O73" s="4"/>
      <c r="P73" s="4"/>
      <c r="Q73" s="4"/>
      <c r="R73" s="4"/>
      <c r="S73" s="4"/>
      <c r="T73" s="4"/>
      <c r="U73" s="4"/>
      <c r="V73" s="4"/>
      <c r="W73" s="4"/>
      <c r="X73" s="4"/>
      <c r="Y73" s="4"/>
      <c r="Z73" s="52"/>
      <c r="AA73" s="52"/>
      <c r="AB73" s="4"/>
      <c r="AC73" s="4"/>
      <c r="AD73" s="4"/>
      <c r="AE73" s="4"/>
    </row>
    <row r="74" spans="1:31" ht="15.75" customHeight="1" x14ac:dyDescent="0.25">
      <c r="A74" s="4"/>
      <c r="B74" s="4"/>
      <c r="C74" s="4"/>
      <c r="D74" s="4"/>
      <c r="E74" s="4"/>
      <c r="F74" s="4"/>
      <c r="G74" s="52"/>
      <c r="H74" s="52"/>
      <c r="I74" s="48"/>
      <c r="J74" s="48"/>
      <c r="K74" s="48"/>
      <c r="L74" s="48"/>
      <c r="M74" s="48"/>
      <c r="N74" s="48"/>
      <c r="O74" s="4"/>
      <c r="P74" s="4"/>
      <c r="Q74" s="4"/>
      <c r="R74" s="4"/>
      <c r="S74" s="4"/>
      <c r="T74" s="4"/>
      <c r="U74" s="4"/>
      <c r="V74" s="4"/>
      <c r="W74" s="4"/>
      <c r="X74" s="4"/>
      <c r="Y74" s="4"/>
      <c r="Z74" s="52"/>
      <c r="AA74" s="52"/>
      <c r="AB74" s="4"/>
      <c r="AC74" s="4"/>
      <c r="AD74" s="4"/>
      <c r="AE74" s="4"/>
    </row>
    <row r="75" spans="1:31" ht="15.75" customHeight="1" x14ac:dyDescent="0.25">
      <c r="A75" s="4"/>
      <c r="B75" s="4"/>
      <c r="C75" s="4"/>
      <c r="D75" s="4"/>
      <c r="E75" s="4"/>
      <c r="F75" s="4"/>
      <c r="G75" s="52"/>
      <c r="H75" s="52"/>
      <c r="I75" s="48"/>
      <c r="J75" s="48"/>
      <c r="K75" s="48"/>
      <c r="L75" s="48"/>
      <c r="M75" s="48"/>
      <c r="N75" s="48"/>
      <c r="O75" s="4"/>
      <c r="P75" s="4"/>
      <c r="Q75" s="4"/>
      <c r="R75" s="4"/>
      <c r="S75" s="4"/>
      <c r="T75" s="4"/>
      <c r="U75" s="4"/>
      <c r="V75" s="4"/>
      <c r="W75" s="4"/>
      <c r="X75" s="4"/>
      <c r="Y75" s="4"/>
      <c r="Z75" s="52"/>
      <c r="AA75" s="52"/>
      <c r="AB75" s="4"/>
      <c r="AC75" s="4"/>
      <c r="AD75" s="4"/>
      <c r="AE75" s="4"/>
    </row>
    <row r="76" spans="1:31" ht="15.75" customHeight="1" x14ac:dyDescent="0.25">
      <c r="A76" s="4"/>
      <c r="B76" s="4"/>
      <c r="C76" s="4"/>
      <c r="D76" s="4"/>
      <c r="E76" s="4"/>
      <c r="F76" s="4"/>
      <c r="G76" s="52"/>
      <c r="H76" s="52"/>
      <c r="I76" s="48"/>
      <c r="J76" s="48"/>
      <c r="K76" s="48"/>
      <c r="L76" s="48"/>
      <c r="M76" s="48"/>
      <c r="N76" s="48"/>
      <c r="O76" s="4"/>
      <c r="P76" s="4"/>
      <c r="Q76" s="4"/>
      <c r="R76" s="4"/>
      <c r="S76" s="4"/>
      <c r="T76" s="4"/>
      <c r="U76" s="4"/>
      <c r="V76" s="4"/>
      <c r="W76" s="4"/>
      <c r="X76" s="4"/>
      <c r="Y76" s="4"/>
      <c r="Z76" s="52"/>
      <c r="AA76" s="52"/>
      <c r="AB76" s="4"/>
      <c r="AC76" s="4"/>
      <c r="AD76" s="4"/>
      <c r="AE76" s="4"/>
    </row>
    <row r="77" spans="1:31" ht="15.75" customHeight="1" x14ac:dyDescent="0.25">
      <c r="A77" s="4"/>
      <c r="B77" s="4"/>
      <c r="C77" s="4"/>
      <c r="D77" s="4"/>
      <c r="E77" s="4"/>
      <c r="F77" s="4"/>
      <c r="G77" s="52"/>
      <c r="H77" s="52"/>
      <c r="I77" s="48"/>
      <c r="J77" s="48"/>
      <c r="K77" s="48"/>
      <c r="L77" s="48"/>
      <c r="M77" s="48"/>
      <c r="N77" s="48"/>
      <c r="O77" s="4"/>
      <c r="P77" s="4"/>
      <c r="Q77" s="4"/>
      <c r="R77" s="4"/>
      <c r="S77" s="4"/>
      <c r="T77" s="4"/>
      <c r="U77" s="4"/>
      <c r="V77" s="4"/>
      <c r="W77" s="4"/>
      <c r="X77" s="4"/>
      <c r="Y77" s="4"/>
      <c r="Z77" s="52"/>
      <c r="AA77" s="52"/>
      <c r="AB77" s="4"/>
      <c r="AC77" s="4"/>
      <c r="AD77" s="4"/>
      <c r="AE77" s="4"/>
    </row>
    <row r="78" spans="1:31" ht="15.75" customHeight="1" x14ac:dyDescent="0.25">
      <c r="A78" s="4"/>
      <c r="B78" s="4"/>
      <c r="C78" s="4"/>
      <c r="D78" s="4"/>
      <c r="E78" s="4"/>
      <c r="F78" s="4"/>
      <c r="G78" s="52"/>
      <c r="H78" s="52"/>
      <c r="I78" s="48"/>
      <c r="J78" s="48"/>
      <c r="K78" s="48"/>
      <c r="L78" s="48"/>
      <c r="M78" s="48"/>
      <c r="N78" s="48"/>
      <c r="O78" s="4"/>
      <c r="P78" s="4"/>
      <c r="Q78" s="4"/>
      <c r="R78" s="4"/>
      <c r="S78" s="4"/>
      <c r="T78" s="4"/>
      <c r="U78" s="4"/>
      <c r="V78" s="4"/>
      <c r="W78" s="4"/>
      <c r="X78" s="4"/>
      <c r="Y78" s="4"/>
      <c r="Z78" s="52"/>
      <c r="AA78" s="52"/>
      <c r="AB78" s="4"/>
      <c r="AC78" s="4"/>
      <c r="AD78" s="4"/>
      <c r="AE78" s="4"/>
    </row>
    <row r="79" spans="1:31" ht="15.75" customHeight="1" x14ac:dyDescent="0.25">
      <c r="A79" s="4"/>
      <c r="B79" s="4"/>
      <c r="C79" s="4"/>
      <c r="D79" s="4"/>
      <c r="E79" s="4"/>
      <c r="F79" s="4"/>
      <c r="G79" s="52"/>
      <c r="H79" s="52"/>
      <c r="I79" s="48"/>
      <c r="J79" s="48"/>
      <c r="K79" s="48"/>
      <c r="L79" s="48"/>
      <c r="M79" s="48"/>
      <c r="N79" s="48"/>
      <c r="O79" s="4"/>
      <c r="P79" s="4"/>
      <c r="Q79" s="4"/>
      <c r="R79" s="4"/>
      <c r="S79" s="4"/>
      <c r="T79" s="4"/>
      <c r="U79" s="4"/>
      <c r="V79" s="4"/>
      <c r="W79" s="4"/>
      <c r="X79" s="4"/>
      <c r="Y79" s="4"/>
      <c r="Z79" s="52"/>
      <c r="AA79" s="52"/>
      <c r="AB79" s="4"/>
      <c r="AC79" s="4"/>
      <c r="AD79" s="4"/>
      <c r="AE79" s="4"/>
    </row>
    <row r="80" spans="1:31" ht="15.75" customHeight="1" x14ac:dyDescent="0.25">
      <c r="A80" s="4"/>
      <c r="B80" s="4"/>
      <c r="C80" s="4"/>
      <c r="D80" s="4"/>
      <c r="E80" s="4"/>
      <c r="F80" s="4"/>
      <c r="G80" s="52"/>
      <c r="H80" s="52"/>
      <c r="I80" s="48"/>
      <c r="J80" s="48"/>
      <c r="K80" s="48"/>
      <c r="L80" s="48"/>
      <c r="M80" s="48"/>
      <c r="N80" s="48"/>
      <c r="O80" s="4"/>
      <c r="P80" s="4"/>
      <c r="Q80" s="4"/>
      <c r="R80" s="4"/>
      <c r="S80" s="4"/>
      <c r="T80" s="4"/>
      <c r="U80" s="4"/>
      <c r="V80" s="4"/>
      <c r="W80" s="4"/>
      <c r="X80" s="4"/>
      <c r="Y80" s="4"/>
      <c r="Z80" s="52"/>
      <c r="AA80" s="52"/>
      <c r="AB80" s="4"/>
      <c r="AC80" s="4"/>
      <c r="AD80" s="4"/>
      <c r="AE80" s="4"/>
    </row>
    <row r="81" spans="1:31" ht="15.75" customHeight="1" x14ac:dyDescent="0.25">
      <c r="A81" s="4"/>
      <c r="B81" s="4"/>
      <c r="C81" s="4"/>
      <c r="D81" s="4"/>
      <c r="E81" s="4"/>
      <c r="F81" s="4"/>
      <c r="G81" s="52"/>
      <c r="H81" s="52"/>
      <c r="I81" s="48"/>
      <c r="J81" s="48"/>
      <c r="K81" s="48"/>
      <c r="L81" s="48"/>
      <c r="M81" s="48"/>
      <c r="N81" s="48"/>
      <c r="O81" s="4"/>
      <c r="P81" s="4"/>
      <c r="Q81" s="4"/>
      <c r="R81" s="4"/>
      <c r="S81" s="4"/>
      <c r="T81" s="4"/>
      <c r="U81" s="4"/>
      <c r="V81" s="4"/>
      <c r="W81" s="4"/>
      <c r="X81" s="4"/>
      <c r="Y81" s="4"/>
      <c r="Z81" s="52"/>
      <c r="AA81" s="52"/>
      <c r="AB81" s="4"/>
      <c r="AC81" s="4"/>
      <c r="AD81" s="4"/>
      <c r="AE81" s="4"/>
    </row>
    <row r="82" spans="1:31" ht="15.75" customHeight="1" x14ac:dyDescent="0.25">
      <c r="A82" s="4"/>
      <c r="B82" s="4"/>
      <c r="C82" s="4"/>
      <c r="D82" s="4"/>
      <c r="E82" s="4"/>
      <c r="F82" s="4"/>
      <c r="G82" s="52"/>
      <c r="H82" s="52"/>
      <c r="I82" s="48"/>
      <c r="J82" s="48"/>
      <c r="K82" s="48"/>
      <c r="L82" s="48"/>
      <c r="M82" s="48"/>
      <c r="N82" s="48"/>
      <c r="O82" s="4"/>
      <c r="P82" s="4"/>
      <c r="Q82" s="4"/>
      <c r="R82" s="4"/>
      <c r="S82" s="4"/>
      <c r="T82" s="4"/>
      <c r="U82" s="4"/>
      <c r="V82" s="4"/>
      <c r="W82" s="4"/>
      <c r="X82" s="4"/>
      <c r="Y82" s="4"/>
      <c r="Z82" s="52"/>
      <c r="AA82" s="52"/>
      <c r="AB82" s="4"/>
      <c r="AC82" s="4"/>
      <c r="AD82" s="4"/>
      <c r="AE82" s="4"/>
    </row>
    <row r="83" spans="1:31" ht="15.75" customHeight="1" x14ac:dyDescent="0.25">
      <c r="A83" s="4"/>
      <c r="B83" s="4"/>
      <c r="C83" s="4"/>
      <c r="D83" s="4"/>
      <c r="E83" s="4"/>
      <c r="F83" s="4"/>
      <c r="G83" s="52"/>
      <c r="H83" s="52"/>
      <c r="I83" s="48"/>
      <c r="J83" s="48"/>
      <c r="K83" s="48"/>
      <c r="L83" s="48"/>
      <c r="M83" s="48"/>
      <c r="N83" s="48"/>
      <c r="O83" s="4"/>
      <c r="P83" s="4"/>
      <c r="Q83" s="4"/>
      <c r="R83" s="4"/>
      <c r="S83" s="4"/>
      <c r="T83" s="4"/>
      <c r="U83" s="4"/>
      <c r="V83" s="4"/>
      <c r="W83" s="4"/>
      <c r="X83" s="4"/>
      <c r="Y83" s="4"/>
      <c r="Z83" s="52"/>
      <c r="AA83" s="52"/>
      <c r="AB83" s="4"/>
      <c r="AC83" s="4"/>
      <c r="AD83" s="4"/>
      <c r="AE83" s="4"/>
    </row>
    <row r="84" spans="1:31" ht="15.75" customHeight="1" x14ac:dyDescent="0.25">
      <c r="A84" s="4"/>
      <c r="B84" s="4"/>
      <c r="C84" s="4"/>
      <c r="D84" s="4"/>
      <c r="E84" s="4"/>
      <c r="F84" s="4"/>
      <c r="G84" s="52"/>
      <c r="H84" s="52"/>
      <c r="I84" s="48"/>
      <c r="J84" s="48"/>
      <c r="K84" s="48"/>
      <c r="L84" s="48"/>
      <c r="M84" s="48"/>
      <c r="N84" s="48"/>
      <c r="O84" s="4"/>
      <c r="P84" s="4"/>
      <c r="Q84" s="4"/>
      <c r="R84" s="4"/>
      <c r="S84" s="4"/>
      <c r="T84" s="4"/>
      <c r="U84" s="4"/>
      <c r="V84" s="4"/>
      <c r="W84" s="4"/>
      <c r="X84" s="4"/>
      <c r="Y84" s="4"/>
      <c r="Z84" s="52"/>
      <c r="AA84" s="52"/>
      <c r="AB84" s="4"/>
      <c r="AC84" s="4"/>
      <c r="AD84" s="4"/>
      <c r="AE84" s="4"/>
    </row>
    <row r="85" spans="1:31" ht="15.75" customHeight="1" x14ac:dyDescent="0.25">
      <c r="A85" s="4"/>
      <c r="B85" s="4"/>
      <c r="C85" s="4"/>
      <c r="D85" s="4"/>
      <c r="E85" s="4"/>
      <c r="F85" s="4"/>
      <c r="G85" s="52"/>
      <c r="H85" s="52"/>
      <c r="I85" s="48"/>
      <c r="J85" s="48"/>
      <c r="K85" s="48"/>
      <c r="L85" s="48"/>
      <c r="M85" s="48"/>
      <c r="N85" s="48"/>
      <c r="O85" s="4"/>
      <c r="P85" s="4"/>
      <c r="Q85" s="4"/>
      <c r="R85" s="4"/>
      <c r="S85" s="4"/>
      <c r="T85" s="4"/>
      <c r="U85" s="4"/>
      <c r="V85" s="4"/>
      <c r="W85" s="4"/>
      <c r="X85" s="4"/>
      <c r="Y85" s="4"/>
      <c r="Z85" s="52"/>
      <c r="AA85" s="52"/>
      <c r="AB85" s="4"/>
      <c r="AC85" s="4"/>
      <c r="AD85" s="4"/>
      <c r="AE85" s="4"/>
    </row>
    <row r="86" spans="1:31" ht="15.75" customHeight="1" x14ac:dyDescent="0.25">
      <c r="A86" s="4"/>
      <c r="B86" s="4"/>
      <c r="C86" s="4"/>
      <c r="D86" s="4"/>
      <c r="E86" s="4"/>
      <c r="F86" s="4"/>
      <c r="G86" s="52"/>
      <c r="H86" s="52"/>
      <c r="I86" s="48"/>
      <c r="J86" s="48"/>
      <c r="K86" s="48"/>
      <c r="L86" s="48"/>
      <c r="M86" s="48"/>
      <c r="N86" s="48"/>
      <c r="O86" s="4"/>
      <c r="P86" s="4"/>
      <c r="Q86" s="4"/>
      <c r="R86" s="4"/>
      <c r="S86" s="4"/>
      <c r="T86" s="4"/>
      <c r="U86" s="4"/>
      <c r="V86" s="4"/>
      <c r="W86" s="4"/>
      <c r="X86" s="4"/>
      <c r="Y86" s="4"/>
      <c r="Z86" s="52"/>
      <c r="AA86" s="52"/>
      <c r="AB86" s="4"/>
      <c r="AC86" s="4"/>
      <c r="AD86" s="4"/>
      <c r="AE86" s="4"/>
    </row>
    <row r="87" spans="1:31" ht="15.75" customHeight="1" x14ac:dyDescent="0.25">
      <c r="A87" s="4"/>
      <c r="B87" s="4"/>
      <c r="C87" s="4"/>
      <c r="D87" s="4"/>
      <c r="E87" s="4"/>
      <c r="F87" s="4"/>
      <c r="G87" s="52"/>
      <c r="H87" s="52"/>
      <c r="I87" s="48"/>
      <c r="J87" s="48"/>
      <c r="K87" s="48"/>
      <c r="L87" s="48"/>
      <c r="M87" s="48"/>
      <c r="N87" s="48"/>
      <c r="O87" s="4"/>
      <c r="P87" s="4"/>
      <c r="Q87" s="4"/>
      <c r="R87" s="4"/>
      <c r="S87" s="4"/>
      <c r="T87" s="4"/>
      <c r="U87" s="4"/>
      <c r="V87" s="4"/>
      <c r="W87" s="4"/>
      <c r="X87" s="4"/>
      <c r="Y87" s="4"/>
      <c r="Z87" s="52"/>
      <c r="AA87" s="52"/>
      <c r="AB87" s="4"/>
      <c r="AC87" s="4"/>
      <c r="AD87" s="4"/>
      <c r="AE87" s="4"/>
    </row>
    <row r="88" spans="1:31" ht="15.75" customHeight="1" x14ac:dyDescent="0.25">
      <c r="A88" s="4"/>
      <c r="B88" s="4"/>
      <c r="C88" s="4"/>
      <c r="D88" s="4"/>
      <c r="E88" s="4"/>
      <c r="F88" s="4"/>
      <c r="G88" s="52"/>
      <c r="H88" s="52"/>
      <c r="I88" s="48"/>
      <c r="J88" s="48"/>
      <c r="K88" s="48"/>
      <c r="L88" s="48"/>
      <c r="M88" s="48"/>
      <c r="N88" s="48"/>
      <c r="O88" s="4"/>
      <c r="P88" s="4"/>
      <c r="Q88" s="4"/>
      <c r="R88" s="4"/>
      <c r="S88" s="4"/>
      <c r="T88" s="4"/>
      <c r="U88" s="4"/>
      <c r="V88" s="4"/>
      <c r="W88" s="4"/>
      <c r="X88" s="4"/>
      <c r="Y88" s="4"/>
      <c r="Z88" s="52"/>
      <c r="AA88" s="52"/>
      <c r="AB88" s="4"/>
      <c r="AC88" s="4"/>
      <c r="AD88" s="4"/>
      <c r="AE88" s="4"/>
    </row>
    <row r="89" spans="1:31" ht="15.75" customHeight="1" x14ac:dyDescent="0.25">
      <c r="A89" s="4"/>
      <c r="B89" s="4"/>
      <c r="C89" s="4"/>
      <c r="D89" s="4"/>
      <c r="E89" s="4"/>
      <c r="F89" s="4"/>
      <c r="G89" s="52"/>
      <c r="H89" s="52"/>
      <c r="I89" s="48"/>
      <c r="J89" s="48"/>
      <c r="K89" s="48"/>
      <c r="L89" s="48"/>
      <c r="M89" s="48"/>
      <c r="N89" s="48"/>
      <c r="O89" s="4"/>
      <c r="P89" s="4"/>
      <c r="Q89" s="4"/>
      <c r="R89" s="4"/>
      <c r="S89" s="4"/>
      <c r="T89" s="4"/>
      <c r="U89" s="4"/>
      <c r="V89" s="4"/>
      <c r="W89" s="4"/>
      <c r="X89" s="4"/>
      <c r="Y89" s="4"/>
      <c r="Z89" s="52"/>
      <c r="AA89" s="52"/>
      <c r="AB89" s="4"/>
      <c r="AC89" s="4"/>
      <c r="AD89" s="4"/>
      <c r="AE89" s="4"/>
    </row>
    <row r="90" spans="1:31" ht="15.75" customHeight="1" x14ac:dyDescent="0.25">
      <c r="A90" s="4"/>
      <c r="B90" s="4"/>
      <c r="C90" s="4"/>
      <c r="D90" s="4"/>
      <c r="E90" s="4"/>
      <c r="F90" s="4"/>
      <c r="G90" s="52"/>
      <c r="H90" s="52"/>
      <c r="I90" s="48"/>
      <c r="J90" s="48"/>
      <c r="K90" s="48"/>
      <c r="L90" s="48"/>
      <c r="M90" s="48"/>
      <c r="N90" s="48"/>
      <c r="O90" s="4"/>
      <c r="P90" s="4"/>
      <c r="Q90" s="4"/>
      <c r="R90" s="4"/>
      <c r="S90" s="4"/>
      <c r="T90" s="4"/>
      <c r="U90" s="4"/>
      <c r="V90" s="4"/>
      <c r="W90" s="4"/>
      <c r="X90" s="4"/>
      <c r="Y90" s="4"/>
      <c r="Z90" s="52"/>
      <c r="AA90" s="52"/>
      <c r="AB90" s="4"/>
      <c r="AC90" s="4"/>
      <c r="AD90" s="4"/>
      <c r="AE90" s="4"/>
    </row>
    <row r="91" spans="1:31" ht="15.75" customHeight="1" x14ac:dyDescent="0.25">
      <c r="A91" s="4"/>
      <c r="B91" s="4"/>
      <c r="C91" s="4"/>
      <c r="D91" s="4"/>
      <c r="E91" s="4"/>
      <c r="F91" s="4"/>
      <c r="G91" s="52"/>
      <c r="H91" s="52"/>
      <c r="I91" s="48"/>
      <c r="J91" s="48"/>
      <c r="K91" s="48"/>
      <c r="L91" s="48"/>
      <c r="M91" s="48"/>
      <c r="N91" s="48"/>
      <c r="O91" s="4"/>
      <c r="P91" s="4"/>
      <c r="Q91" s="4"/>
      <c r="R91" s="4"/>
      <c r="S91" s="4"/>
      <c r="T91" s="4"/>
      <c r="U91" s="4"/>
      <c r="V91" s="4"/>
      <c r="W91" s="4"/>
      <c r="X91" s="4"/>
      <c r="Y91" s="4"/>
      <c r="Z91" s="52"/>
      <c r="AA91" s="52"/>
      <c r="AB91" s="4"/>
      <c r="AC91" s="4"/>
      <c r="AD91" s="4"/>
      <c r="AE91" s="4"/>
    </row>
    <row r="92" spans="1:31" ht="15.75" customHeight="1" x14ac:dyDescent="0.25">
      <c r="A92" s="4"/>
      <c r="B92" s="4"/>
      <c r="C92" s="4"/>
      <c r="D92" s="4"/>
      <c r="E92" s="4"/>
      <c r="F92" s="4"/>
      <c r="G92" s="52"/>
      <c r="H92" s="52"/>
      <c r="I92" s="48"/>
      <c r="J92" s="48"/>
      <c r="K92" s="48"/>
      <c r="L92" s="48"/>
      <c r="M92" s="48"/>
      <c r="N92" s="48"/>
      <c r="O92" s="4"/>
      <c r="P92" s="4"/>
      <c r="Q92" s="4"/>
      <c r="R92" s="4"/>
      <c r="S92" s="4"/>
      <c r="T92" s="4"/>
      <c r="U92" s="4"/>
      <c r="V92" s="4"/>
      <c r="W92" s="4"/>
      <c r="X92" s="4"/>
      <c r="Y92" s="4"/>
      <c r="Z92" s="52"/>
      <c r="AA92" s="52"/>
      <c r="AB92" s="4"/>
      <c r="AC92" s="4"/>
      <c r="AD92" s="4"/>
      <c r="AE92" s="4"/>
    </row>
    <row r="93" spans="1:31" ht="15.75" customHeight="1" x14ac:dyDescent="0.25">
      <c r="A93" s="4"/>
      <c r="B93" s="4"/>
      <c r="C93" s="4"/>
      <c r="D93" s="4"/>
      <c r="E93" s="4"/>
      <c r="F93" s="4"/>
      <c r="G93" s="52"/>
      <c r="H93" s="52"/>
      <c r="I93" s="48"/>
      <c r="J93" s="48"/>
      <c r="K93" s="48"/>
      <c r="L93" s="48"/>
      <c r="M93" s="48"/>
      <c r="N93" s="48"/>
      <c r="O93" s="4"/>
      <c r="P93" s="4"/>
      <c r="Q93" s="4"/>
      <c r="R93" s="4"/>
      <c r="S93" s="4"/>
      <c r="T93" s="4"/>
      <c r="U93" s="4"/>
      <c r="V93" s="4"/>
      <c r="W93" s="4"/>
      <c r="X93" s="4"/>
      <c r="Y93" s="4"/>
      <c r="Z93" s="52"/>
      <c r="AA93" s="52"/>
      <c r="AB93" s="4"/>
      <c r="AC93" s="4"/>
      <c r="AD93" s="4"/>
      <c r="AE93" s="4"/>
    </row>
    <row r="94" spans="1:31" ht="15.75" customHeight="1" x14ac:dyDescent="0.25">
      <c r="A94" s="4"/>
      <c r="B94" s="4"/>
      <c r="C94" s="4"/>
      <c r="D94" s="4"/>
      <c r="E94" s="4"/>
      <c r="F94" s="4"/>
      <c r="G94" s="52"/>
      <c r="H94" s="52"/>
      <c r="I94" s="48"/>
      <c r="J94" s="48"/>
      <c r="K94" s="48"/>
      <c r="L94" s="48"/>
      <c r="M94" s="48"/>
      <c r="N94" s="48"/>
      <c r="O94" s="4"/>
      <c r="P94" s="4"/>
      <c r="Q94" s="4"/>
      <c r="R94" s="4"/>
      <c r="S94" s="4"/>
      <c r="T94" s="4"/>
      <c r="U94" s="4"/>
      <c r="V94" s="4"/>
      <c r="W94" s="4"/>
      <c r="X94" s="4"/>
      <c r="Y94" s="4"/>
      <c r="Z94" s="52"/>
      <c r="AA94" s="52"/>
      <c r="AB94" s="4"/>
      <c r="AC94" s="4"/>
      <c r="AD94" s="4"/>
      <c r="AE94" s="4"/>
    </row>
    <row r="95" spans="1:31" ht="15.75" customHeight="1" x14ac:dyDescent="0.25">
      <c r="A95" s="4"/>
      <c r="B95" s="4"/>
      <c r="C95" s="4"/>
      <c r="D95" s="4"/>
      <c r="E95" s="4"/>
      <c r="F95" s="4"/>
      <c r="G95" s="52"/>
      <c r="H95" s="52"/>
      <c r="I95" s="48"/>
      <c r="J95" s="48"/>
      <c r="K95" s="48"/>
      <c r="L95" s="48"/>
      <c r="M95" s="48"/>
      <c r="N95" s="48"/>
      <c r="O95" s="4"/>
      <c r="P95" s="4"/>
      <c r="Q95" s="4"/>
      <c r="R95" s="4"/>
      <c r="S95" s="4"/>
      <c r="T95" s="4"/>
      <c r="U95" s="4"/>
      <c r="V95" s="4"/>
      <c r="W95" s="4"/>
      <c r="X95" s="4"/>
      <c r="Y95" s="4"/>
      <c r="Z95" s="52"/>
      <c r="AA95" s="52"/>
      <c r="AB95" s="4"/>
      <c r="AC95" s="4"/>
      <c r="AD95" s="4"/>
      <c r="AE95" s="4"/>
    </row>
    <row r="96" spans="1:31" ht="15.75" customHeight="1" x14ac:dyDescent="0.25">
      <c r="A96" s="4"/>
      <c r="B96" s="4"/>
      <c r="C96" s="4"/>
      <c r="D96" s="4"/>
      <c r="E96" s="4"/>
      <c r="F96" s="4"/>
      <c r="G96" s="52"/>
      <c r="H96" s="52"/>
      <c r="I96" s="48"/>
      <c r="J96" s="48"/>
      <c r="K96" s="48"/>
      <c r="L96" s="48"/>
      <c r="M96" s="48"/>
      <c r="N96" s="48"/>
      <c r="O96" s="4"/>
      <c r="P96" s="4"/>
      <c r="Q96" s="4"/>
      <c r="R96" s="4"/>
      <c r="S96" s="4"/>
      <c r="T96" s="4"/>
      <c r="U96" s="4"/>
      <c r="V96" s="4"/>
      <c r="W96" s="4"/>
      <c r="X96" s="4"/>
      <c r="Y96" s="4"/>
      <c r="Z96" s="52"/>
      <c r="AA96" s="52"/>
      <c r="AB96" s="4"/>
      <c r="AC96" s="4"/>
      <c r="AD96" s="4"/>
      <c r="AE96" s="4"/>
    </row>
    <row r="97" spans="1:31" ht="15.75" customHeight="1" x14ac:dyDescent="0.25">
      <c r="A97" s="4"/>
      <c r="B97" s="4"/>
      <c r="C97" s="4"/>
      <c r="D97" s="4"/>
      <c r="E97" s="4"/>
      <c r="F97" s="4"/>
      <c r="G97" s="52"/>
      <c r="H97" s="52"/>
      <c r="I97" s="48"/>
      <c r="J97" s="48"/>
      <c r="K97" s="48"/>
      <c r="L97" s="48"/>
      <c r="M97" s="48"/>
      <c r="N97" s="48"/>
      <c r="O97" s="4"/>
      <c r="P97" s="4"/>
      <c r="Q97" s="4"/>
      <c r="R97" s="4"/>
      <c r="S97" s="4"/>
      <c r="T97" s="4"/>
      <c r="U97" s="4"/>
      <c r="V97" s="4"/>
      <c r="W97" s="4"/>
      <c r="X97" s="4"/>
      <c r="Y97" s="4"/>
      <c r="Z97" s="52"/>
      <c r="AA97" s="52"/>
      <c r="AB97" s="4"/>
      <c r="AC97" s="4"/>
      <c r="AD97" s="4"/>
      <c r="AE97" s="4"/>
    </row>
    <row r="98" spans="1:31" ht="15.75" customHeight="1" x14ac:dyDescent="0.25">
      <c r="A98" s="4"/>
      <c r="B98" s="4"/>
      <c r="C98" s="4"/>
      <c r="D98" s="4"/>
      <c r="E98" s="4"/>
      <c r="F98" s="4"/>
      <c r="G98" s="52"/>
      <c r="H98" s="52"/>
      <c r="I98" s="48"/>
      <c r="J98" s="48"/>
      <c r="K98" s="48"/>
      <c r="L98" s="48"/>
      <c r="M98" s="48"/>
      <c r="N98" s="48"/>
      <c r="O98" s="4"/>
      <c r="P98" s="4"/>
      <c r="Q98" s="4"/>
      <c r="R98" s="4"/>
      <c r="S98" s="4"/>
      <c r="T98" s="4"/>
      <c r="U98" s="4"/>
      <c r="V98" s="4"/>
      <c r="W98" s="4"/>
      <c r="X98" s="4"/>
      <c r="Y98" s="4"/>
      <c r="Z98" s="52"/>
      <c r="AA98" s="52"/>
      <c r="AB98" s="4"/>
      <c r="AC98" s="4"/>
      <c r="AD98" s="4"/>
      <c r="AE98" s="4"/>
    </row>
    <row r="99" spans="1:31" ht="15.75" customHeight="1" x14ac:dyDescent="0.25">
      <c r="A99" s="4"/>
      <c r="B99" s="4"/>
      <c r="C99" s="4"/>
      <c r="D99" s="4"/>
      <c r="E99" s="4"/>
      <c r="F99" s="4"/>
      <c r="G99" s="52"/>
      <c r="H99" s="52"/>
      <c r="I99" s="48"/>
      <c r="J99" s="48"/>
      <c r="K99" s="48"/>
      <c r="L99" s="48"/>
      <c r="M99" s="48"/>
      <c r="N99" s="48"/>
      <c r="O99" s="4"/>
      <c r="P99" s="4"/>
      <c r="Q99" s="4"/>
      <c r="R99" s="4"/>
      <c r="S99" s="4"/>
      <c r="T99" s="4"/>
      <c r="U99" s="4"/>
      <c r="V99" s="4"/>
      <c r="W99" s="4"/>
      <c r="X99" s="4"/>
      <c r="Y99" s="4"/>
      <c r="Z99" s="52"/>
      <c r="AA99" s="52"/>
      <c r="AB99" s="4"/>
      <c r="AC99" s="4"/>
      <c r="AD99" s="4"/>
      <c r="AE99" s="4"/>
    </row>
    <row r="100" spans="1:31" ht="15.75" customHeight="1" x14ac:dyDescent="0.25">
      <c r="A100" s="4"/>
      <c r="B100" s="4"/>
      <c r="C100" s="4"/>
      <c r="D100" s="4"/>
      <c r="E100" s="4"/>
      <c r="F100" s="4"/>
      <c r="G100" s="52"/>
      <c r="H100" s="52"/>
      <c r="I100" s="48"/>
      <c r="J100" s="48"/>
      <c r="K100" s="48"/>
      <c r="L100" s="48"/>
      <c r="M100" s="48"/>
      <c r="N100" s="48"/>
      <c r="O100" s="4"/>
      <c r="P100" s="4"/>
      <c r="Q100" s="4"/>
      <c r="R100" s="4"/>
      <c r="S100" s="4"/>
      <c r="T100" s="4"/>
      <c r="U100" s="4"/>
      <c r="V100" s="4"/>
      <c r="W100" s="4"/>
      <c r="X100" s="4"/>
      <c r="Y100" s="4"/>
      <c r="Z100" s="52"/>
      <c r="AA100" s="52"/>
      <c r="AB100" s="4"/>
      <c r="AC100" s="4"/>
      <c r="AD100" s="4"/>
      <c r="AE100" s="4"/>
    </row>
    <row r="101" spans="1:31" ht="15.75" customHeight="1" x14ac:dyDescent="0.25">
      <c r="A101" s="4"/>
      <c r="B101" s="4"/>
      <c r="C101" s="4"/>
      <c r="D101" s="4"/>
      <c r="E101" s="4"/>
      <c r="F101" s="4"/>
      <c r="G101" s="52"/>
      <c r="H101" s="52"/>
      <c r="I101" s="48"/>
      <c r="J101" s="48"/>
      <c r="K101" s="48"/>
      <c r="L101" s="48"/>
      <c r="M101" s="48"/>
      <c r="N101" s="48"/>
      <c r="O101" s="4"/>
      <c r="P101" s="4"/>
      <c r="Q101" s="4"/>
      <c r="R101" s="4"/>
      <c r="S101" s="4"/>
      <c r="T101" s="4"/>
      <c r="U101" s="4"/>
      <c r="V101" s="4"/>
      <c r="W101" s="4"/>
      <c r="X101" s="4"/>
      <c r="Y101" s="4"/>
      <c r="Z101" s="52"/>
      <c r="AA101" s="52"/>
      <c r="AB101" s="4"/>
      <c r="AC101" s="4"/>
      <c r="AD101" s="4"/>
      <c r="AE101" s="4"/>
    </row>
    <row r="102" spans="1:31" ht="15.75" customHeight="1" x14ac:dyDescent="0.25">
      <c r="A102" s="4"/>
      <c r="B102" s="4"/>
      <c r="C102" s="4"/>
      <c r="D102" s="4"/>
      <c r="E102" s="4"/>
      <c r="F102" s="4"/>
      <c r="G102" s="52"/>
      <c r="H102" s="52"/>
      <c r="I102" s="48"/>
      <c r="J102" s="48"/>
      <c r="K102" s="48"/>
      <c r="L102" s="48"/>
      <c r="M102" s="48"/>
      <c r="N102" s="48"/>
      <c r="O102" s="4"/>
      <c r="P102" s="4"/>
      <c r="Q102" s="4"/>
      <c r="R102" s="4"/>
      <c r="S102" s="4"/>
      <c r="T102" s="4"/>
      <c r="U102" s="4"/>
      <c r="V102" s="4"/>
      <c r="W102" s="4"/>
      <c r="X102" s="4"/>
      <c r="Y102" s="4"/>
      <c r="Z102" s="52"/>
      <c r="AA102" s="52"/>
      <c r="AB102" s="4"/>
      <c r="AC102" s="4"/>
      <c r="AD102" s="4"/>
      <c r="AE102" s="4"/>
    </row>
    <row r="103" spans="1:31" ht="15.75" customHeight="1" x14ac:dyDescent="0.25">
      <c r="A103" s="4"/>
      <c r="B103" s="4"/>
      <c r="C103" s="4"/>
      <c r="D103" s="4"/>
      <c r="E103" s="4"/>
      <c r="F103" s="4"/>
      <c r="G103" s="52"/>
      <c r="H103" s="52"/>
      <c r="I103" s="48"/>
      <c r="J103" s="48"/>
      <c r="K103" s="48"/>
      <c r="L103" s="48"/>
      <c r="M103" s="48"/>
      <c r="N103" s="48"/>
      <c r="O103" s="4"/>
      <c r="P103" s="4"/>
      <c r="Q103" s="4"/>
      <c r="R103" s="4"/>
      <c r="S103" s="4"/>
      <c r="T103" s="4"/>
      <c r="U103" s="4"/>
      <c r="V103" s="4"/>
      <c r="W103" s="4"/>
      <c r="X103" s="4"/>
      <c r="Y103" s="4"/>
      <c r="Z103" s="52"/>
      <c r="AA103" s="52"/>
      <c r="AB103" s="4"/>
      <c r="AC103" s="4"/>
      <c r="AD103" s="4"/>
      <c r="AE103" s="4"/>
    </row>
    <row r="104" spans="1:31" ht="15.75" customHeight="1" x14ac:dyDescent="0.25">
      <c r="A104" s="4"/>
      <c r="B104" s="4"/>
      <c r="C104" s="4"/>
      <c r="D104" s="4"/>
      <c r="E104" s="4"/>
      <c r="F104" s="4"/>
      <c r="G104" s="52"/>
      <c r="H104" s="52"/>
      <c r="I104" s="48"/>
      <c r="J104" s="48"/>
      <c r="K104" s="48"/>
      <c r="L104" s="48"/>
      <c r="M104" s="48"/>
      <c r="N104" s="48"/>
      <c r="O104" s="4"/>
      <c r="P104" s="4"/>
      <c r="Q104" s="4"/>
      <c r="R104" s="4"/>
      <c r="S104" s="4"/>
      <c r="T104" s="4"/>
      <c r="U104" s="4"/>
      <c r="V104" s="4"/>
      <c r="W104" s="4"/>
      <c r="X104" s="4"/>
      <c r="Y104" s="4"/>
      <c r="Z104" s="52"/>
      <c r="AA104" s="52"/>
      <c r="AB104" s="4"/>
      <c r="AC104" s="4"/>
      <c r="AD104" s="4"/>
      <c r="AE104" s="4"/>
    </row>
    <row r="105" spans="1:31" ht="15.75" customHeight="1" x14ac:dyDescent="0.25">
      <c r="A105" s="4"/>
      <c r="B105" s="4"/>
      <c r="C105" s="4"/>
      <c r="D105" s="4"/>
      <c r="E105" s="4"/>
      <c r="F105" s="4"/>
      <c r="G105" s="52"/>
      <c r="H105" s="52"/>
      <c r="I105" s="48"/>
      <c r="J105" s="48"/>
      <c r="K105" s="48"/>
      <c r="L105" s="48"/>
      <c r="M105" s="48"/>
      <c r="N105" s="48"/>
      <c r="O105" s="4"/>
      <c r="P105" s="4"/>
      <c r="Q105" s="4"/>
      <c r="R105" s="4"/>
      <c r="S105" s="4"/>
      <c r="T105" s="4"/>
      <c r="U105" s="4"/>
      <c r="V105" s="4"/>
      <c r="W105" s="4"/>
      <c r="X105" s="4"/>
      <c r="Y105" s="4"/>
      <c r="Z105" s="52"/>
      <c r="AA105" s="52"/>
      <c r="AB105" s="4"/>
      <c r="AC105" s="4"/>
      <c r="AD105" s="4"/>
      <c r="AE105" s="4"/>
    </row>
    <row r="106" spans="1:31" ht="15.75" customHeight="1" x14ac:dyDescent="0.25">
      <c r="A106" s="4"/>
      <c r="B106" s="4"/>
      <c r="C106" s="4"/>
      <c r="D106" s="4"/>
      <c r="E106" s="4"/>
      <c r="F106" s="4"/>
      <c r="G106" s="52"/>
      <c r="H106" s="52"/>
      <c r="I106" s="48"/>
      <c r="J106" s="48"/>
      <c r="K106" s="48"/>
      <c r="L106" s="48"/>
      <c r="M106" s="48"/>
      <c r="N106" s="48"/>
      <c r="O106" s="4"/>
      <c r="P106" s="4"/>
      <c r="Q106" s="4"/>
      <c r="R106" s="4"/>
      <c r="S106" s="4"/>
      <c r="T106" s="4"/>
      <c r="U106" s="4"/>
      <c r="V106" s="4"/>
      <c r="W106" s="4"/>
      <c r="X106" s="4"/>
      <c r="Y106" s="4"/>
      <c r="Z106" s="52"/>
      <c r="AA106" s="52"/>
      <c r="AB106" s="4"/>
      <c r="AC106" s="4"/>
      <c r="AD106" s="4"/>
      <c r="AE106" s="4"/>
    </row>
    <row r="107" spans="1:31" ht="15.75" customHeight="1" x14ac:dyDescent="0.25">
      <c r="A107" s="4"/>
      <c r="B107" s="4"/>
      <c r="C107" s="4"/>
      <c r="D107" s="4"/>
      <c r="E107" s="4"/>
      <c r="F107" s="4"/>
      <c r="G107" s="52"/>
      <c r="H107" s="52"/>
      <c r="I107" s="48"/>
      <c r="J107" s="48"/>
      <c r="K107" s="48"/>
      <c r="L107" s="48"/>
      <c r="M107" s="48"/>
      <c r="N107" s="48"/>
      <c r="O107" s="4"/>
      <c r="P107" s="4"/>
      <c r="Q107" s="4"/>
      <c r="R107" s="4"/>
      <c r="S107" s="4"/>
      <c r="T107" s="4"/>
      <c r="U107" s="4"/>
      <c r="V107" s="4"/>
      <c r="W107" s="4"/>
      <c r="X107" s="4"/>
      <c r="Y107" s="4"/>
      <c r="Z107" s="52"/>
      <c r="AA107" s="52"/>
      <c r="AB107" s="4"/>
      <c r="AC107" s="4"/>
      <c r="AD107" s="4"/>
      <c r="AE107" s="4"/>
    </row>
    <row r="108" spans="1:31" ht="15.75" customHeight="1" x14ac:dyDescent="0.25">
      <c r="A108" s="4"/>
      <c r="B108" s="4"/>
      <c r="C108" s="4"/>
      <c r="D108" s="4"/>
      <c r="E108" s="4"/>
      <c r="F108" s="4"/>
      <c r="G108" s="52"/>
      <c r="H108" s="52"/>
      <c r="I108" s="48"/>
      <c r="J108" s="48"/>
      <c r="K108" s="48"/>
      <c r="L108" s="48"/>
      <c r="M108" s="48"/>
      <c r="N108" s="48"/>
      <c r="O108" s="4"/>
      <c r="P108" s="4"/>
      <c r="Q108" s="4"/>
      <c r="R108" s="4"/>
      <c r="S108" s="4"/>
      <c r="T108" s="4"/>
      <c r="U108" s="4"/>
      <c r="V108" s="4"/>
      <c r="W108" s="4"/>
      <c r="X108" s="4"/>
      <c r="Y108" s="4"/>
      <c r="Z108" s="52"/>
      <c r="AA108" s="52"/>
      <c r="AB108" s="4"/>
      <c r="AC108" s="4"/>
      <c r="AD108" s="4"/>
      <c r="AE108" s="4"/>
    </row>
    <row r="109" spans="1:31" ht="15.75" customHeight="1" x14ac:dyDescent="0.25">
      <c r="A109" s="4"/>
      <c r="B109" s="4"/>
      <c r="C109" s="4"/>
      <c r="D109" s="4"/>
      <c r="E109" s="4"/>
      <c r="F109" s="4"/>
      <c r="G109" s="52"/>
      <c r="H109" s="52"/>
      <c r="I109" s="48"/>
      <c r="J109" s="48"/>
      <c r="K109" s="48"/>
      <c r="L109" s="48"/>
      <c r="M109" s="48"/>
      <c r="N109" s="48"/>
      <c r="O109" s="4"/>
      <c r="P109" s="4"/>
      <c r="Q109" s="4"/>
      <c r="R109" s="4"/>
      <c r="S109" s="4"/>
      <c r="T109" s="4"/>
      <c r="U109" s="4"/>
      <c r="V109" s="4"/>
      <c r="W109" s="4"/>
      <c r="X109" s="4"/>
      <c r="Y109" s="4"/>
      <c r="Z109" s="52"/>
      <c r="AA109" s="52"/>
      <c r="AB109" s="4"/>
      <c r="AC109" s="4"/>
      <c r="AD109" s="4"/>
      <c r="AE109" s="4"/>
    </row>
    <row r="110" spans="1:31" ht="15.75" customHeight="1" x14ac:dyDescent="0.25">
      <c r="A110" s="4"/>
      <c r="B110" s="4"/>
      <c r="C110" s="4"/>
      <c r="D110" s="4"/>
      <c r="E110" s="4"/>
      <c r="F110" s="4"/>
      <c r="G110" s="52"/>
      <c r="H110" s="52"/>
      <c r="I110" s="48"/>
      <c r="J110" s="48"/>
      <c r="K110" s="48"/>
      <c r="L110" s="48"/>
      <c r="M110" s="48"/>
      <c r="N110" s="48"/>
      <c r="O110" s="4"/>
      <c r="P110" s="4"/>
      <c r="Q110" s="4"/>
      <c r="R110" s="4"/>
      <c r="S110" s="4"/>
      <c r="T110" s="4"/>
      <c r="U110" s="4"/>
      <c r="V110" s="4"/>
      <c r="W110" s="4"/>
      <c r="X110" s="4"/>
      <c r="Y110" s="4"/>
      <c r="Z110" s="52"/>
      <c r="AA110" s="52"/>
      <c r="AB110" s="4"/>
      <c r="AC110" s="4"/>
      <c r="AD110" s="4"/>
      <c r="AE110" s="4"/>
    </row>
    <row r="111" spans="1:31" ht="15.75" customHeight="1" x14ac:dyDescent="0.25">
      <c r="A111" s="4"/>
      <c r="B111" s="4"/>
      <c r="C111" s="4"/>
      <c r="D111" s="4"/>
      <c r="E111" s="4"/>
      <c r="F111" s="4"/>
      <c r="G111" s="52"/>
      <c r="H111" s="52"/>
      <c r="I111" s="48"/>
      <c r="J111" s="48"/>
      <c r="K111" s="48"/>
      <c r="L111" s="48"/>
      <c r="M111" s="48"/>
      <c r="N111" s="48"/>
      <c r="O111" s="4"/>
      <c r="P111" s="4"/>
      <c r="Q111" s="4"/>
      <c r="R111" s="4"/>
      <c r="S111" s="4"/>
      <c r="T111" s="4"/>
      <c r="U111" s="4"/>
      <c r="V111" s="4"/>
      <c r="W111" s="4"/>
      <c r="X111" s="4"/>
      <c r="Y111" s="4"/>
      <c r="Z111" s="52"/>
      <c r="AA111" s="52"/>
      <c r="AB111" s="4"/>
      <c r="AC111" s="4"/>
      <c r="AD111" s="4"/>
      <c r="AE111" s="4"/>
    </row>
    <row r="112" spans="1:31" ht="15.75" customHeight="1" x14ac:dyDescent="0.25">
      <c r="A112" s="4"/>
      <c r="B112" s="4"/>
      <c r="C112" s="4"/>
      <c r="D112" s="4"/>
      <c r="E112" s="4"/>
      <c r="F112" s="4"/>
      <c r="G112" s="52"/>
      <c r="H112" s="52"/>
      <c r="I112" s="48"/>
      <c r="J112" s="48"/>
      <c r="K112" s="48"/>
      <c r="L112" s="48"/>
      <c r="M112" s="48"/>
      <c r="N112" s="48"/>
      <c r="O112" s="4"/>
      <c r="P112" s="4"/>
      <c r="Q112" s="4"/>
      <c r="R112" s="4"/>
      <c r="S112" s="4"/>
      <c r="T112" s="4"/>
      <c r="U112" s="4"/>
      <c r="V112" s="4"/>
      <c r="W112" s="4"/>
      <c r="X112" s="4"/>
      <c r="Y112" s="4"/>
      <c r="Z112" s="52"/>
      <c r="AA112" s="52"/>
      <c r="AB112" s="4"/>
      <c r="AC112" s="4"/>
      <c r="AD112" s="4"/>
      <c r="AE112" s="4"/>
    </row>
    <row r="113" spans="1:31" ht="15.75" customHeight="1" x14ac:dyDescent="0.25">
      <c r="A113" s="4"/>
      <c r="B113" s="4"/>
      <c r="C113" s="4"/>
      <c r="D113" s="4"/>
      <c r="E113" s="4"/>
      <c r="F113" s="4"/>
      <c r="G113" s="52"/>
      <c r="H113" s="52"/>
      <c r="I113" s="48"/>
      <c r="J113" s="48"/>
      <c r="K113" s="48"/>
      <c r="L113" s="48"/>
      <c r="M113" s="48"/>
      <c r="N113" s="48"/>
      <c r="O113" s="4"/>
      <c r="P113" s="4"/>
      <c r="Q113" s="4"/>
      <c r="R113" s="4"/>
      <c r="S113" s="4"/>
      <c r="T113" s="4"/>
      <c r="U113" s="4"/>
      <c r="V113" s="4"/>
      <c r="W113" s="4"/>
      <c r="X113" s="4"/>
      <c r="Y113" s="4"/>
      <c r="Z113" s="52"/>
      <c r="AA113" s="52"/>
      <c r="AB113" s="4"/>
      <c r="AC113" s="4"/>
      <c r="AD113" s="4"/>
      <c r="AE113" s="4"/>
    </row>
    <row r="114" spans="1:31" ht="15.75" customHeight="1" x14ac:dyDescent="0.25">
      <c r="A114" s="4"/>
      <c r="B114" s="4"/>
      <c r="C114" s="4"/>
      <c r="D114" s="4"/>
      <c r="E114" s="4"/>
      <c r="F114" s="4"/>
      <c r="G114" s="52"/>
      <c r="H114" s="52"/>
      <c r="I114" s="48"/>
      <c r="J114" s="48"/>
      <c r="K114" s="48"/>
      <c r="L114" s="48"/>
      <c r="M114" s="48"/>
      <c r="N114" s="48"/>
      <c r="O114" s="4"/>
      <c r="P114" s="4"/>
      <c r="Q114" s="4"/>
      <c r="R114" s="4"/>
      <c r="S114" s="4"/>
      <c r="T114" s="4"/>
      <c r="U114" s="4"/>
      <c r="V114" s="4"/>
      <c r="W114" s="4"/>
      <c r="X114" s="4"/>
      <c r="Y114" s="4"/>
      <c r="Z114" s="52"/>
      <c r="AA114" s="52"/>
      <c r="AB114" s="4"/>
      <c r="AC114" s="4"/>
      <c r="AD114" s="4"/>
      <c r="AE114" s="4"/>
    </row>
    <row r="115" spans="1:31" ht="15.75" customHeight="1" x14ac:dyDescent="0.25">
      <c r="A115" s="4"/>
      <c r="B115" s="4"/>
      <c r="C115" s="4"/>
      <c r="D115" s="4"/>
      <c r="E115" s="4"/>
      <c r="F115" s="4"/>
      <c r="G115" s="52"/>
      <c r="H115" s="52"/>
      <c r="I115" s="48"/>
      <c r="J115" s="48"/>
      <c r="K115" s="48"/>
      <c r="L115" s="48"/>
      <c r="M115" s="48"/>
      <c r="N115" s="48"/>
      <c r="O115" s="4"/>
      <c r="P115" s="4"/>
      <c r="Q115" s="4"/>
      <c r="R115" s="4"/>
      <c r="S115" s="4"/>
      <c r="T115" s="4"/>
      <c r="U115" s="4"/>
      <c r="V115" s="4"/>
      <c r="W115" s="4"/>
      <c r="X115" s="4"/>
      <c r="Y115" s="4"/>
      <c r="Z115" s="52"/>
      <c r="AA115" s="52"/>
      <c r="AB115" s="4"/>
      <c r="AC115" s="4"/>
      <c r="AD115" s="4"/>
      <c r="AE115" s="4"/>
    </row>
    <row r="116" spans="1:31" ht="15.75" customHeight="1" x14ac:dyDescent="0.25">
      <c r="A116" s="4"/>
      <c r="B116" s="4"/>
      <c r="C116" s="4"/>
      <c r="D116" s="4"/>
      <c r="E116" s="4"/>
      <c r="F116" s="4"/>
      <c r="G116" s="52"/>
      <c r="H116" s="52"/>
      <c r="I116" s="48"/>
      <c r="J116" s="48"/>
      <c r="K116" s="48"/>
      <c r="L116" s="48"/>
      <c r="M116" s="48"/>
      <c r="N116" s="48"/>
      <c r="O116" s="4"/>
      <c r="P116" s="4"/>
      <c r="Q116" s="4"/>
      <c r="R116" s="4"/>
      <c r="S116" s="4"/>
      <c r="T116" s="4"/>
      <c r="U116" s="4"/>
      <c r="V116" s="4"/>
      <c r="W116" s="4"/>
      <c r="X116" s="4"/>
      <c r="Y116" s="4"/>
      <c r="Z116" s="52"/>
      <c r="AA116" s="52"/>
      <c r="AB116" s="4"/>
      <c r="AC116" s="4"/>
      <c r="AD116" s="4"/>
      <c r="AE116" s="4"/>
    </row>
    <row r="117" spans="1:31" ht="15.75" customHeight="1" x14ac:dyDescent="0.25">
      <c r="A117" s="4"/>
      <c r="B117" s="4"/>
      <c r="C117" s="4"/>
      <c r="D117" s="4"/>
      <c r="E117" s="4"/>
      <c r="F117" s="4"/>
      <c r="G117" s="52"/>
      <c r="H117" s="52"/>
      <c r="I117" s="48"/>
      <c r="J117" s="48"/>
      <c r="K117" s="48"/>
      <c r="L117" s="48"/>
      <c r="M117" s="48"/>
      <c r="N117" s="48"/>
      <c r="O117" s="4"/>
      <c r="P117" s="4"/>
      <c r="Q117" s="4"/>
      <c r="R117" s="4"/>
      <c r="S117" s="4"/>
      <c r="T117" s="4"/>
      <c r="U117" s="4"/>
      <c r="V117" s="4"/>
      <c r="W117" s="4"/>
      <c r="X117" s="4"/>
      <c r="Y117" s="4"/>
      <c r="Z117" s="52"/>
      <c r="AA117" s="52"/>
      <c r="AB117" s="4"/>
      <c r="AC117" s="4"/>
      <c r="AD117" s="4"/>
      <c r="AE117" s="4"/>
    </row>
    <row r="118" spans="1:31" ht="15.75" customHeight="1" x14ac:dyDescent="0.25">
      <c r="A118" s="4"/>
      <c r="B118" s="4"/>
      <c r="C118" s="4"/>
      <c r="D118" s="4"/>
      <c r="E118" s="4"/>
      <c r="F118" s="4"/>
      <c r="G118" s="52"/>
      <c r="H118" s="52"/>
      <c r="I118" s="48"/>
      <c r="J118" s="48"/>
      <c r="K118" s="48"/>
      <c r="L118" s="48"/>
      <c r="M118" s="48"/>
      <c r="N118" s="48"/>
      <c r="O118" s="4"/>
      <c r="P118" s="4"/>
      <c r="Q118" s="4"/>
      <c r="R118" s="4"/>
      <c r="S118" s="4"/>
      <c r="T118" s="4"/>
      <c r="U118" s="4"/>
      <c r="V118" s="4"/>
      <c r="W118" s="4"/>
      <c r="X118" s="4"/>
      <c r="Y118" s="4"/>
      <c r="Z118" s="52"/>
      <c r="AA118" s="52"/>
      <c r="AB118" s="4"/>
      <c r="AC118" s="4"/>
      <c r="AD118" s="4"/>
      <c r="AE118" s="4"/>
    </row>
    <row r="119" spans="1:31" ht="15.75" customHeight="1" x14ac:dyDescent="0.25">
      <c r="A119" s="4"/>
      <c r="B119" s="4"/>
      <c r="C119" s="4"/>
      <c r="D119" s="4"/>
      <c r="E119" s="4"/>
      <c r="F119" s="4"/>
      <c r="G119" s="52"/>
      <c r="H119" s="52"/>
      <c r="I119" s="48"/>
      <c r="J119" s="48"/>
      <c r="K119" s="48"/>
      <c r="L119" s="48"/>
      <c r="M119" s="48"/>
      <c r="N119" s="48"/>
      <c r="O119" s="4"/>
      <c r="P119" s="4"/>
      <c r="Q119" s="4"/>
      <c r="R119" s="4"/>
      <c r="S119" s="4"/>
      <c r="T119" s="4"/>
      <c r="U119" s="4"/>
      <c r="V119" s="4"/>
      <c r="W119" s="4"/>
      <c r="X119" s="4"/>
      <c r="Y119" s="4"/>
      <c r="Z119" s="52"/>
      <c r="AA119" s="52"/>
      <c r="AB119" s="4"/>
      <c r="AC119" s="4"/>
      <c r="AD119" s="4"/>
      <c r="AE119" s="4"/>
    </row>
    <row r="120" spans="1:31" ht="15.75" customHeight="1" x14ac:dyDescent="0.25">
      <c r="A120" s="4"/>
      <c r="B120" s="4"/>
      <c r="C120" s="4"/>
      <c r="D120" s="4"/>
      <c r="E120" s="4"/>
      <c r="F120" s="4"/>
      <c r="G120" s="52"/>
      <c r="H120" s="52"/>
      <c r="I120" s="48"/>
      <c r="J120" s="48"/>
      <c r="K120" s="48"/>
      <c r="L120" s="48"/>
      <c r="M120" s="48"/>
      <c r="N120" s="48"/>
      <c r="O120" s="4"/>
      <c r="P120" s="4"/>
      <c r="Q120" s="4"/>
      <c r="R120" s="4"/>
      <c r="S120" s="4"/>
      <c r="T120" s="4"/>
      <c r="U120" s="4"/>
      <c r="V120" s="4"/>
      <c r="W120" s="4"/>
      <c r="X120" s="4"/>
      <c r="Y120" s="4"/>
      <c r="Z120" s="52"/>
      <c r="AA120" s="52"/>
      <c r="AB120" s="4"/>
      <c r="AC120" s="4"/>
      <c r="AD120" s="4"/>
      <c r="AE120" s="4"/>
    </row>
    <row r="121" spans="1:31" ht="15.75" customHeight="1" x14ac:dyDescent="0.25">
      <c r="A121" s="4"/>
      <c r="B121" s="4"/>
      <c r="C121" s="4"/>
      <c r="D121" s="4"/>
      <c r="E121" s="4"/>
      <c r="F121" s="4"/>
      <c r="G121" s="52"/>
      <c r="H121" s="52"/>
      <c r="I121" s="48"/>
      <c r="J121" s="48"/>
      <c r="K121" s="48"/>
      <c r="L121" s="48"/>
      <c r="M121" s="48"/>
      <c r="N121" s="48"/>
      <c r="O121" s="4"/>
      <c r="P121" s="4"/>
      <c r="Q121" s="4"/>
      <c r="R121" s="4"/>
      <c r="S121" s="4"/>
      <c r="T121" s="4"/>
      <c r="U121" s="4"/>
      <c r="V121" s="4"/>
      <c r="W121" s="4"/>
      <c r="X121" s="4"/>
      <c r="Y121" s="4"/>
      <c r="Z121" s="52"/>
      <c r="AA121" s="52"/>
      <c r="AB121" s="4"/>
      <c r="AC121" s="4"/>
      <c r="AD121" s="4"/>
      <c r="AE121" s="4"/>
    </row>
    <row r="122" spans="1:31" ht="15.75" customHeight="1" x14ac:dyDescent="0.25">
      <c r="A122" s="4"/>
      <c r="B122" s="4"/>
      <c r="C122" s="4"/>
      <c r="D122" s="4"/>
      <c r="E122" s="4"/>
      <c r="F122" s="4"/>
      <c r="G122" s="52"/>
      <c r="H122" s="52"/>
      <c r="I122" s="48"/>
      <c r="J122" s="48"/>
      <c r="K122" s="48"/>
      <c r="L122" s="48"/>
      <c r="M122" s="48"/>
      <c r="N122" s="48"/>
      <c r="O122" s="4"/>
      <c r="P122" s="4"/>
      <c r="Q122" s="4"/>
      <c r="R122" s="4"/>
      <c r="S122" s="4"/>
      <c r="T122" s="4"/>
      <c r="U122" s="4"/>
      <c r="V122" s="4"/>
      <c r="W122" s="4"/>
      <c r="X122" s="4"/>
      <c r="Y122" s="4"/>
      <c r="Z122" s="52"/>
      <c r="AA122" s="52"/>
      <c r="AB122" s="4"/>
      <c r="AC122" s="4"/>
      <c r="AD122" s="4"/>
      <c r="AE122" s="4"/>
    </row>
    <row r="123" spans="1:31" ht="15.75" customHeight="1" x14ac:dyDescent="0.25">
      <c r="A123" s="4"/>
      <c r="B123" s="4"/>
      <c r="C123" s="4"/>
      <c r="D123" s="4"/>
      <c r="E123" s="4"/>
      <c r="F123" s="4"/>
      <c r="G123" s="52"/>
      <c r="H123" s="52"/>
      <c r="I123" s="48"/>
      <c r="J123" s="48"/>
      <c r="K123" s="48"/>
      <c r="L123" s="48"/>
      <c r="M123" s="48"/>
      <c r="N123" s="48"/>
      <c r="O123" s="4"/>
      <c r="P123" s="4"/>
      <c r="Q123" s="4"/>
      <c r="R123" s="4"/>
      <c r="S123" s="4"/>
      <c r="T123" s="4"/>
      <c r="U123" s="4"/>
      <c r="V123" s="4"/>
      <c r="W123" s="4"/>
      <c r="X123" s="4"/>
      <c r="Y123" s="4"/>
      <c r="Z123" s="52"/>
      <c r="AA123" s="52"/>
      <c r="AB123" s="4"/>
      <c r="AC123" s="4"/>
      <c r="AD123" s="4"/>
      <c r="AE123" s="4"/>
    </row>
    <row r="124" spans="1:31" ht="15.75" customHeight="1" x14ac:dyDescent="0.25">
      <c r="A124" s="4"/>
      <c r="B124" s="4"/>
      <c r="C124" s="4"/>
      <c r="D124" s="4"/>
      <c r="E124" s="4"/>
      <c r="F124" s="4"/>
      <c r="G124" s="52"/>
      <c r="H124" s="52"/>
      <c r="I124" s="48"/>
      <c r="J124" s="48"/>
      <c r="K124" s="48"/>
      <c r="L124" s="48"/>
      <c r="M124" s="48"/>
      <c r="N124" s="48"/>
      <c r="O124" s="4"/>
      <c r="P124" s="4"/>
      <c r="Q124" s="4"/>
      <c r="R124" s="4"/>
      <c r="S124" s="4"/>
      <c r="T124" s="4"/>
      <c r="U124" s="4"/>
      <c r="V124" s="4"/>
      <c r="W124" s="4"/>
      <c r="X124" s="4"/>
      <c r="Y124" s="4"/>
      <c r="Z124" s="52"/>
      <c r="AA124" s="52"/>
      <c r="AB124" s="4"/>
      <c r="AC124" s="4"/>
      <c r="AD124" s="4"/>
      <c r="AE124" s="4"/>
    </row>
    <row r="125" spans="1:31" ht="15.75" customHeight="1" x14ac:dyDescent="0.25">
      <c r="A125" s="4"/>
      <c r="B125" s="4"/>
      <c r="C125" s="4"/>
      <c r="D125" s="4"/>
      <c r="E125" s="4"/>
      <c r="F125" s="4"/>
      <c r="G125" s="52"/>
      <c r="H125" s="52"/>
      <c r="I125" s="48"/>
      <c r="J125" s="48"/>
      <c r="K125" s="48"/>
      <c r="L125" s="48"/>
      <c r="M125" s="48"/>
      <c r="N125" s="48"/>
      <c r="O125" s="4"/>
      <c r="P125" s="4"/>
      <c r="Q125" s="4"/>
      <c r="R125" s="4"/>
      <c r="S125" s="4"/>
      <c r="T125" s="4"/>
      <c r="U125" s="4"/>
      <c r="V125" s="4"/>
      <c r="W125" s="4"/>
      <c r="X125" s="4"/>
      <c r="Y125" s="4"/>
      <c r="Z125" s="52"/>
      <c r="AA125" s="52"/>
      <c r="AB125" s="4"/>
      <c r="AC125" s="4"/>
      <c r="AD125" s="4"/>
      <c r="AE125" s="4"/>
    </row>
    <row r="126" spans="1:31" ht="15.75" customHeight="1" x14ac:dyDescent="0.25">
      <c r="A126" s="4"/>
      <c r="B126" s="4"/>
      <c r="C126" s="4"/>
      <c r="D126" s="4"/>
      <c r="E126" s="4"/>
      <c r="F126" s="4"/>
      <c r="G126" s="52"/>
      <c r="H126" s="52"/>
      <c r="I126" s="48"/>
      <c r="J126" s="48"/>
      <c r="K126" s="48"/>
      <c r="L126" s="48"/>
      <c r="M126" s="48"/>
      <c r="N126" s="48"/>
      <c r="O126" s="4"/>
      <c r="P126" s="4"/>
      <c r="Q126" s="4"/>
      <c r="R126" s="4"/>
      <c r="S126" s="4"/>
      <c r="T126" s="4"/>
      <c r="U126" s="4"/>
      <c r="V126" s="4"/>
      <c r="W126" s="4"/>
      <c r="X126" s="4"/>
      <c r="Y126" s="4"/>
      <c r="Z126" s="52"/>
      <c r="AA126" s="52"/>
      <c r="AB126" s="4"/>
      <c r="AC126" s="4"/>
      <c r="AD126" s="4"/>
      <c r="AE126" s="4"/>
    </row>
    <row r="127" spans="1:31" ht="15.75" customHeight="1" x14ac:dyDescent="0.25">
      <c r="A127" s="4"/>
      <c r="B127" s="4"/>
      <c r="C127" s="4"/>
      <c r="D127" s="4"/>
      <c r="E127" s="4"/>
      <c r="F127" s="4"/>
      <c r="G127" s="52"/>
      <c r="H127" s="52"/>
      <c r="I127" s="48"/>
      <c r="J127" s="48"/>
      <c r="K127" s="48"/>
      <c r="L127" s="48"/>
      <c r="M127" s="48"/>
      <c r="N127" s="48"/>
      <c r="O127" s="4"/>
      <c r="P127" s="4"/>
      <c r="Q127" s="4"/>
      <c r="R127" s="4"/>
      <c r="S127" s="4"/>
      <c r="T127" s="4"/>
      <c r="U127" s="4"/>
      <c r="V127" s="4"/>
      <c r="W127" s="4"/>
      <c r="X127" s="4"/>
      <c r="Y127" s="4"/>
      <c r="Z127" s="52"/>
      <c r="AA127" s="52"/>
      <c r="AB127" s="4"/>
      <c r="AC127" s="4"/>
      <c r="AD127" s="4"/>
      <c r="AE127" s="4"/>
    </row>
    <row r="128" spans="1:31" ht="15.75" customHeight="1" x14ac:dyDescent="0.25">
      <c r="A128" s="4"/>
      <c r="B128" s="4"/>
      <c r="C128" s="4"/>
      <c r="D128" s="4"/>
      <c r="E128" s="4"/>
      <c r="F128" s="4"/>
      <c r="G128" s="52"/>
      <c r="H128" s="52"/>
      <c r="I128" s="48"/>
      <c r="J128" s="48"/>
      <c r="K128" s="48"/>
      <c r="L128" s="48"/>
      <c r="M128" s="48"/>
      <c r="N128" s="48"/>
      <c r="O128" s="4"/>
      <c r="P128" s="4"/>
      <c r="Q128" s="4"/>
      <c r="R128" s="4"/>
      <c r="S128" s="4"/>
      <c r="T128" s="4"/>
      <c r="U128" s="4"/>
      <c r="V128" s="4"/>
      <c r="W128" s="4"/>
      <c r="X128" s="4"/>
      <c r="Y128" s="4"/>
      <c r="Z128" s="52"/>
      <c r="AA128" s="52"/>
      <c r="AB128" s="4"/>
      <c r="AC128" s="4"/>
      <c r="AD128" s="4"/>
      <c r="AE128" s="4"/>
    </row>
    <row r="129" spans="1:31" ht="15.75" customHeight="1" x14ac:dyDescent="0.25">
      <c r="A129" s="4"/>
      <c r="B129" s="4"/>
      <c r="C129" s="4"/>
      <c r="D129" s="4"/>
      <c r="E129" s="4"/>
      <c r="F129" s="4"/>
      <c r="G129" s="52"/>
      <c r="H129" s="52"/>
      <c r="I129" s="48"/>
      <c r="J129" s="48"/>
      <c r="K129" s="48"/>
      <c r="L129" s="48"/>
      <c r="M129" s="48"/>
      <c r="N129" s="48"/>
      <c r="O129" s="4"/>
      <c r="P129" s="4"/>
      <c r="Q129" s="4"/>
      <c r="R129" s="4"/>
      <c r="S129" s="4"/>
      <c r="T129" s="4"/>
      <c r="U129" s="4"/>
      <c r="V129" s="4"/>
      <c r="W129" s="4"/>
      <c r="X129" s="4"/>
      <c r="Y129" s="4"/>
      <c r="Z129" s="52"/>
      <c r="AA129" s="52"/>
      <c r="AB129" s="4"/>
      <c r="AC129" s="4"/>
      <c r="AD129" s="4"/>
      <c r="AE129" s="4"/>
    </row>
    <row r="130" spans="1:31" ht="15.75" customHeight="1" x14ac:dyDescent="0.25">
      <c r="A130" s="4"/>
      <c r="B130" s="4"/>
      <c r="C130" s="4"/>
      <c r="D130" s="4"/>
      <c r="E130" s="4"/>
      <c r="F130" s="4"/>
      <c r="G130" s="52"/>
      <c r="H130" s="52"/>
      <c r="I130" s="48"/>
      <c r="J130" s="48"/>
      <c r="K130" s="48"/>
      <c r="L130" s="48"/>
      <c r="M130" s="48"/>
      <c r="N130" s="48"/>
      <c r="O130" s="4"/>
      <c r="P130" s="4"/>
      <c r="Q130" s="4"/>
      <c r="R130" s="4"/>
      <c r="S130" s="4"/>
      <c r="T130" s="4"/>
      <c r="U130" s="4"/>
      <c r="V130" s="4"/>
      <c r="W130" s="4"/>
      <c r="X130" s="4"/>
      <c r="Y130" s="4"/>
      <c r="Z130" s="52"/>
      <c r="AA130" s="52"/>
      <c r="AB130" s="4"/>
      <c r="AC130" s="4"/>
      <c r="AD130" s="4"/>
      <c r="AE130" s="4"/>
    </row>
    <row r="131" spans="1:31" ht="15.75" customHeight="1" x14ac:dyDescent="0.25">
      <c r="A131" s="4"/>
      <c r="B131" s="4"/>
      <c r="C131" s="4"/>
      <c r="D131" s="4"/>
      <c r="E131" s="4"/>
      <c r="F131" s="4"/>
      <c r="G131" s="52"/>
      <c r="H131" s="52"/>
      <c r="I131" s="48"/>
      <c r="J131" s="48"/>
      <c r="K131" s="48"/>
      <c r="L131" s="48"/>
      <c r="M131" s="48"/>
      <c r="N131" s="48"/>
      <c r="O131" s="4"/>
      <c r="P131" s="4"/>
      <c r="Q131" s="4"/>
      <c r="R131" s="4"/>
      <c r="S131" s="4"/>
      <c r="T131" s="4"/>
      <c r="U131" s="4"/>
      <c r="V131" s="4"/>
      <c r="W131" s="4"/>
      <c r="X131" s="4"/>
      <c r="Y131" s="4"/>
      <c r="Z131" s="52"/>
      <c r="AA131" s="52"/>
      <c r="AB131" s="4"/>
      <c r="AC131" s="4"/>
      <c r="AD131" s="4"/>
      <c r="AE131" s="4"/>
    </row>
    <row r="132" spans="1:31" ht="15.75" customHeight="1" x14ac:dyDescent="0.25">
      <c r="A132" s="4"/>
      <c r="B132" s="4"/>
      <c r="C132" s="4"/>
      <c r="D132" s="4"/>
      <c r="E132" s="4"/>
      <c r="F132" s="4"/>
      <c r="G132" s="52"/>
      <c r="H132" s="52"/>
      <c r="I132" s="48"/>
      <c r="J132" s="48"/>
      <c r="K132" s="48"/>
      <c r="L132" s="48"/>
      <c r="M132" s="48"/>
      <c r="N132" s="48"/>
      <c r="O132" s="4"/>
      <c r="P132" s="4"/>
      <c r="Q132" s="4"/>
      <c r="R132" s="4"/>
      <c r="S132" s="4"/>
      <c r="T132" s="4"/>
      <c r="U132" s="4"/>
      <c r="V132" s="4"/>
      <c r="W132" s="4"/>
      <c r="X132" s="4"/>
      <c r="Y132" s="4"/>
      <c r="Z132" s="52"/>
      <c r="AA132" s="52"/>
      <c r="AB132" s="4"/>
      <c r="AC132" s="4"/>
      <c r="AD132" s="4"/>
      <c r="AE132" s="4"/>
    </row>
    <row r="133" spans="1:31" ht="15.75" customHeight="1" x14ac:dyDescent="0.25">
      <c r="A133" s="4"/>
      <c r="B133" s="4"/>
      <c r="C133" s="4"/>
      <c r="D133" s="4"/>
      <c r="E133" s="4"/>
      <c r="F133" s="4"/>
      <c r="G133" s="52"/>
      <c r="H133" s="52"/>
      <c r="I133" s="48"/>
      <c r="J133" s="48"/>
      <c r="K133" s="48"/>
      <c r="L133" s="48"/>
      <c r="M133" s="48"/>
      <c r="N133" s="48"/>
      <c r="O133" s="4"/>
      <c r="P133" s="4"/>
      <c r="Q133" s="4"/>
      <c r="R133" s="4"/>
      <c r="S133" s="4"/>
      <c r="T133" s="4"/>
      <c r="U133" s="4"/>
      <c r="V133" s="4"/>
      <c r="W133" s="4"/>
      <c r="X133" s="4"/>
      <c r="Y133" s="4"/>
      <c r="Z133" s="52"/>
      <c r="AA133" s="52"/>
      <c r="AB133" s="4"/>
      <c r="AC133" s="4"/>
      <c r="AD133" s="4"/>
      <c r="AE133" s="4"/>
    </row>
    <row r="134" spans="1:31" ht="15.75" customHeight="1" x14ac:dyDescent="0.25">
      <c r="A134" s="4"/>
      <c r="B134" s="4"/>
      <c r="C134" s="4"/>
      <c r="D134" s="4"/>
      <c r="E134" s="4"/>
      <c r="F134" s="4"/>
      <c r="G134" s="52"/>
      <c r="H134" s="52"/>
      <c r="I134" s="48"/>
      <c r="J134" s="48"/>
      <c r="K134" s="48"/>
      <c r="L134" s="48"/>
      <c r="M134" s="48"/>
      <c r="N134" s="48"/>
      <c r="O134" s="4"/>
      <c r="P134" s="4"/>
      <c r="Q134" s="4"/>
      <c r="R134" s="4"/>
      <c r="S134" s="4"/>
      <c r="T134" s="4"/>
      <c r="U134" s="4"/>
      <c r="V134" s="4"/>
      <c r="W134" s="4"/>
      <c r="X134" s="4"/>
      <c r="Y134" s="4"/>
      <c r="Z134" s="52"/>
      <c r="AA134" s="52"/>
      <c r="AB134" s="4"/>
      <c r="AC134" s="4"/>
      <c r="AD134" s="4"/>
      <c r="AE134" s="4"/>
    </row>
    <row r="135" spans="1:31" ht="15.75" customHeight="1" x14ac:dyDescent="0.25">
      <c r="A135" s="4"/>
      <c r="B135" s="4"/>
      <c r="C135" s="4"/>
      <c r="D135" s="4"/>
      <c r="E135" s="4"/>
      <c r="F135" s="4"/>
      <c r="G135" s="52"/>
      <c r="H135" s="52"/>
      <c r="I135" s="48"/>
      <c r="J135" s="48"/>
      <c r="K135" s="48"/>
      <c r="L135" s="48"/>
      <c r="M135" s="48"/>
      <c r="N135" s="48"/>
      <c r="O135" s="4"/>
      <c r="P135" s="4"/>
      <c r="Q135" s="4"/>
      <c r="R135" s="4"/>
      <c r="S135" s="4"/>
      <c r="T135" s="4"/>
      <c r="U135" s="4"/>
      <c r="V135" s="4"/>
      <c r="W135" s="4"/>
      <c r="X135" s="4"/>
      <c r="Y135" s="4"/>
      <c r="Z135" s="52"/>
      <c r="AA135" s="52"/>
      <c r="AB135" s="4"/>
      <c r="AC135" s="4"/>
      <c r="AD135" s="4"/>
      <c r="AE135" s="4"/>
    </row>
    <row r="136" spans="1:31" ht="15.75" customHeight="1" x14ac:dyDescent="0.25">
      <c r="A136" s="4"/>
      <c r="B136" s="4"/>
      <c r="C136" s="4"/>
      <c r="D136" s="4"/>
      <c r="E136" s="4"/>
      <c r="F136" s="4"/>
      <c r="G136" s="52"/>
      <c r="H136" s="52"/>
      <c r="I136" s="48"/>
      <c r="J136" s="48"/>
      <c r="K136" s="48"/>
      <c r="L136" s="48"/>
      <c r="M136" s="48"/>
      <c r="N136" s="48"/>
      <c r="O136" s="4"/>
      <c r="P136" s="4"/>
      <c r="Q136" s="4"/>
      <c r="R136" s="4"/>
      <c r="S136" s="4"/>
      <c r="T136" s="4"/>
      <c r="U136" s="4"/>
      <c r="V136" s="4"/>
      <c r="W136" s="4"/>
      <c r="X136" s="4"/>
      <c r="Y136" s="4"/>
      <c r="Z136" s="52"/>
      <c r="AA136" s="52"/>
      <c r="AB136" s="4"/>
      <c r="AC136" s="4"/>
      <c r="AD136" s="4"/>
      <c r="AE136" s="4"/>
    </row>
    <row r="137" spans="1:31" ht="15.75" customHeight="1" x14ac:dyDescent="0.25">
      <c r="A137" s="4"/>
      <c r="B137" s="4"/>
      <c r="C137" s="4"/>
      <c r="D137" s="4"/>
      <c r="E137" s="4"/>
      <c r="F137" s="4"/>
      <c r="G137" s="52"/>
      <c r="H137" s="52"/>
      <c r="I137" s="48"/>
      <c r="J137" s="48"/>
      <c r="K137" s="48"/>
      <c r="L137" s="48"/>
      <c r="M137" s="48"/>
      <c r="N137" s="48"/>
      <c r="O137" s="4"/>
      <c r="P137" s="4"/>
      <c r="Q137" s="4"/>
      <c r="R137" s="4"/>
      <c r="S137" s="4"/>
      <c r="T137" s="4"/>
      <c r="U137" s="4"/>
      <c r="V137" s="4"/>
      <c r="W137" s="4"/>
      <c r="X137" s="4"/>
      <c r="Y137" s="4"/>
      <c r="Z137" s="52"/>
      <c r="AA137" s="52"/>
      <c r="AB137" s="4"/>
      <c r="AC137" s="4"/>
      <c r="AD137" s="4"/>
      <c r="AE137" s="4"/>
    </row>
    <row r="138" spans="1:31" ht="15.75" customHeight="1" x14ac:dyDescent="0.25">
      <c r="A138" s="4"/>
      <c r="B138" s="4"/>
      <c r="C138" s="4"/>
      <c r="D138" s="4"/>
      <c r="E138" s="4"/>
      <c r="F138" s="4"/>
      <c r="G138" s="52"/>
      <c r="H138" s="52"/>
      <c r="I138" s="48"/>
      <c r="J138" s="48"/>
      <c r="K138" s="48"/>
      <c r="L138" s="48"/>
      <c r="M138" s="48"/>
      <c r="N138" s="48"/>
      <c r="O138" s="4"/>
      <c r="P138" s="4"/>
      <c r="Q138" s="4"/>
      <c r="R138" s="4"/>
      <c r="S138" s="4"/>
      <c r="T138" s="4"/>
      <c r="U138" s="4"/>
      <c r="V138" s="4"/>
      <c r="W138" s="4"/>
      <c r="X138" s="4"/>
      <c r="Y138" s="4"/>
      <c r="Z138" s="52"/>
      <c r="AA138" s="52"/>
      <c r="AB138" s="4"/>
      <c r="AC138" s="4"/>
      <c r="AD138" s="4"/>
      <c r="AE138" s="4"/>
    </row>
    <row r="139" spans="1:31" ht="15.75" customHeight="1" x14ac:dyDescent="0.25">
      <c r="A139" s="4"/>
      <c r="B139" s="4"/>
      <c r="C139" s="4"/>
      <c r="D139" s="4"/>
      <c r="E139" s="4"/>
      <c r="F139" s="4"/>
      <c r="G139" s="52"/>
      <c r="H139" s="52"/>
      <c r="I139" s="48"/>
      <c r="J139" s="48"/>
      <c r="K139" s="48"/>
      <c r="L139" s="48"/>
      <c r="M139" s="48"/>
      <c r="N139" s="48"/>
      <c r="O139" s="4"/>
      <c r="P139" s="4"/>
      <c r="Q139" s="4"/>
      <c r="R139" s="4"/>
      <c r="S139" s="4"/>
      <c r="T139" s="4"/>
      <c r="U139" s="4"/>
      <c r="V139" s="4"/>
      <c r="W139" s="4"/>
      <c r="X139" s="4"/>
      <c r="Y139" s="4"/>
      <c r="Z139" s="52"/>
      <c r="AA139" s="52"/>
      <c r="AB139" s="4"/>
      <c r="AC139" s="4"/>
      <c r="AD139" s="4"/>
      <c r="AE139" s="4"/>
    </row>
    <row r="140" spans="1:31" ht="15.75" customHeight="1" x14ac:dyDescent="0.25">
      <c r="A140" s="4"/>
      <c r="B140" s="4"/>
      <c r="C140" s="4"/>
      <c r="D140" s="4"/>
      <c r="E140" s="4"/>
      <c r="F140" s="4"/>
      <c r="G140" s="52"/>
      <c r="H140" s="52"/>
      <c r="I140" s="48"/>
      <c r="J140" s="48"/>
      <c r="K140" s="48"/>
      <c r="L140" s="48"/>
      <c r="M140" s="48"/>
      <c r="N140" s="48"/>
      <c r="O140" s="4"/>
      <c r="P140" s="4"/>
      <c r="Q140" s="4"/>
      <c r="R140" s="4"/>
      <c r="S140" s="4"/>
      <c r="T140" s="4"/>
      <c r="U140" s="4"/>
      <c r="V140" s="4"/>
      <c r="W140" s="4"/>
      <c r="X140" s="4"/>
      <c r="Y140" s="4"/>
      <c r="Z140" s="52"/>
      <c r="AA140" s="52"/>
      <c r="AB140" s="4"/>
      <c r="AC140" s="4"/>
      <c r="AD140" s="4"/>
      <c r="AE140" s="4"/>
    </row>
    <row r="141" spans="1:31" ht="15.75" customHeight="1" x14ac:dyDescent="0.25">
      <c r="A141" s="4"/>
      <c r="B141" s="4"/>
      <c r="C141" s="4"/>
      <c r="D141" s="4"/>
      <c r="E141" s="4"/>
      <c r="F141" s="4"/>
      <c r="G141" s="52"/>
      <c r="H141" s="52"/>
      <c r="I141" s="48"/>
      <c r="J141" s="48"/>
      <c r="K141" s="48"/>
      <c r="L141" s="48"/>
      <c r="M141" s="48"/>
      <c r="N141" s="48"/>
      <c r="O141" s="4"/>
      <c r="P141" s="4"/>
      <c r="Q141" s="4"/>
      <c r="R141" s="4"/>
      <c r="S141" s="4"/>
      <c r="T141" s="4"/>
      <c r="U141" s="4"/>
      <c r="V141" s="4"/>
      <c r="W141" s="4"/>
      <c r="X141" s="4"/>
      <c r="Y141" s="4"/>
      <c r="Z141" s="52"/>
      <c r="AA141" s="52"/>
      <c r="AB141" s="4"/>
      <c r="AC141" s="4"/>
      <c r="AD141" s="4"/>
      <c r="AE141" s="4"/>
    </row>
    <row r="142" spans="1:31" ht="15.75" customHeight="1" x14ac:dyDescent="0.25">
      <c r="A142" s="4"/>
      <c r="B142" s="4"/>
      <c r="C142" s="4"/>
      <c r="D142" s="4"/>
      <c r="E142" s="4"/>
      <c r="F142" s="4"/>
      <c r="G142" s="52"/>
      <c r="H142" s="52"/>
      <c r="I142" s="48"/>
      <c r="J142" s="48"/>
      <c r="K142" s="48"/>
      <c r="L142" s="48"/>
      <c r="M142" s="48"/>
      <c r="N142" s="48"/>
      <c r="O142" s="4"/>
      <c r="P142" s="4"/>
      <c r="Q142" s="4"/>
      <c r="R142" s="4"/>
      <c r="S142" s="4"/>
      <c r="T142" s="4"/>
      <c r="U142" s="4"/>
      <c r="V142" s="4"/>
      <c r="W142" s="4"/>
      <c r="X142" s="4"/>
      <c r="Y142" s="4"/>
      <c r="Z142" s="52"/>
      <c r="AA142" s="52"/>
      <c r="AB142" s="4"/>
      <c r="AC142" s="4"/>
      <c r="AD142" s="4"/>
      <c r="AE142" s="4"/>
    </row>
    <row r="143" spans="1:31" ht="15.75" customHeight="1" x14ac:dyDescent="0.25">
      <c r="A143" s="4"/>
      <c r="B143" s="4"/>
      <c r="C143" s="4"/>
      <c r="D143" s="4"/>
      <c r="E143" s="4"/>
      <c r="F143" s="4"/>
      <c r="G143" s="52"/>
      <c r="H143" s="52"/>
      <c r="I143" s="48"/>
      <c r="J143" s="48"/>
      <c r="K143" s="48"/>
      <c r="L143" s="48"/>
      <c r="M143" s="48"/>
      <c r="N143" s="48"/>
      <c r="O143" s="4"/>
      <c r="P143" s="4"/>
      <c r="Q143" s="4"/>
      <c r="R143" s="4"/>
      <c r="S143" s="4"/>
      <c r="T143" s="4"/>
      <c r="U143" s="4"/>
      <c r="V143" s="4"/>
      <c r="W143" s="4"/>
      <c r="X143" s="4"/>
      <c r="Y143" s="4"/>
      <c r="Z143" s="52"/>
      <c r="AA143" s="52"/>
      <c r="AB143" s="4"/>
      <c r="AC143" s="4"/>
      <c r="AD143" s="4"/>
      <c r="AE143" s="4"/>
    </row>
    <row r="144" spans="1:31" ht="15.75" customHeight="1" x14ac:dyDescent="0.25">
      <c r="A144" s="4"/>
      <c r="B144" s="4"/>
      <c r="C144" s="4"/>
      <c r="D144" s="4"/>
      <c r="E144" s="4"/>
      <c r="F144" s="4"/>
      <c r="G144" s="52"/>
      <c r="H144" s="52"/>
      <c r="I144" s="48"/>
      <c r="J144" s="48"/>
      <c r="K144" s="48"/>
      <c r="L144" s="48"/>
      <c r="M144" s="48"/>
      <c r="N144" s="48"/>
      <c r="O144" s="4"/>
      <c r="P144" s="4"/>
      <c r="Q144" s="4"/>
      <c r="R144" s="4"/>
      <c r="S144" s="4"/>
      <c r="T144" s="4"/>
      <c r="U144" s="4"/>
      <c r="V144" s="4"/>
      <c r="W144" s="4"/>
      <c r="X144" s="4"/>
      <c r="Y144" s="4"/>
      <c r="Z144" s="52"/>
      <c r="AA144" s="52"/>
      <c r="AB144" s="4"/>
      <c r="AC144" s="4"/>
      <c r="AD144" s="4"/>
      <c r="AE144" s="4"/>
    </row>
    <row r="145" spans="1:31" ht="15.75" customHeight="1" x14ac:dyDescent="0.25">
      <c r="A145" s="4"/>
      <c r="B145" s="4"/>
      <c r="C145" s="4"/>
      <c r="D145" s="4"/>
      <c r="E145" s="4"/>
      <c r="F145" s="4"/>
      <c r="G145" s="52"/>
      <c r="H145" s="52"/>
      <c r="I145" s="48"/>
      <c r="J145" s="48"/>
      <c r="K145" s="48"/>
      <c r="L145" s="48"/>
      <c r="M145" s="48"/>
      <c r="N145" s="48"/>
      <c r="O145" s="4"/>
      <c r="P145" s="4"/>
      <c r="Q145" s="4"/>
      <c r="R145" s="4"/>
      <c r="S145" s="4"/>
      <c r="T145" s="4"/>
      <c r="U145" s="4"/>
      <c r="V145" s="4"/>
      <c r="W145" s="4"/>
      <c r="X145" s="4"/>
      <c r="Y145" s="4"/>
      <c r="Z145" s="52"/>
      <c r="AA145" s="52"/>
      <c r="AB145" s="4"/>
      <c r="AC145" s="4"/>
      <c r="AD145" s="4"/>
      <c r="AE145" s="4"/>
    </row>
    <row r="146" spans="1:31" ht="15.75" customHeight="1" x14ac:dyDescent="0.25">
      <c r="A146" s="4"/>
      <c r="B146" s="4"/>
      <c r="C146" s="4"/>
      <c r="D146" s="4"/>
      <c r="E146" s="4"/>
      <c r="F146" s="4"/>
      <c r="G146" s="52"/>
      <c r="H146" s="52"/>
      <c r="I146" s="48"/>
      <c r="J146" s="48"/>
      <c r="K146" s="48"/>
      <c r="L146" s="48"/>
      <c r="M146" s="48"/>
      <c r="N146" s="48"/>
      <c r="O146" s="4"/>
      <c r="P146" s="4"/>
      <c r="Q146" s="4"/>
      <c r="R146" s="4"/>
      <c r="S146" s="4"/>
      <c r="T146" s="4"/>
      <c r="U146" s="4"/>
      <c r="V146" s="4"/>
      <c r="W146" s="4"/>
      <c r="X146" s="4"/>
      <c r="Y146" s="4"/>
      <c r="Z146" s="52"/>
      <c r="AA146" s="52"/>
      <c r="AB146" s="4"/>
      <c r="AC146" s="4"/>
      <c r="AD146" s="4"/>
      <c r="AE146" s="4"/>
    </row>
    <row r="147" spans="1:31" ht="15.75" customHeight="1" x14ac:dyDescent="0.25">
      <c r="A147" s="4"/>
      <c r="B147" s="4"/>
      <c r="C147" s="4"/>
      <c r="D147" s="4"/>
      <c r="E147" s="4"/>
      <c r="F147" s="4"/>
      <c r="G147" s="52"/>
      <c r="H147" s="52"/>
      <c r="I147" s="48"/>
      <c r="J147" s="48"/>
      <c r="K147" s="48"/>
      <c r="L147" s="48"/>
      <c r="M147" s="48"/>
      <c r="N147" s="48"/>
      <c r="O147" s="4"/>
      <c r="P147" s="4"/>
      <c r="Q147" s="4"/>
      <c r="R147" s="4"/>
      <c r="S147" s="4"/>
      <c r="T147" s="4"/>
      <c r="U147" s="4"/>
      <c r="V147" s="4"/>
      <c r="W147" s="4"/>
      <c r="X147" s="4"/>
      <c r="Y147" s="4"/>
      <c r="Z147" s="52"/>
      <c r="AA147" s="52"/>
      <c r="AB147" s="4"/>
      <c r="AC147" s="4"/>
      <c r="AD147" s="4"/>
      <c r="AE147" s="4"/>
    </row>
    <row r="148" spans="1:31" ht="15.75" customHeight="1" x14ac:dyDescent="0.25">
      <c r="A148" s="4"/>
      <c r="B148" s="4"/>
      <c r="C148" s="4"/>
      <c r="D148" s="4"/>
      <c r="E148" s="4"/>
      <c r="F148" s="4"/>
      <c r="G148" s="52"/>
      <c r="H148" s="52"/>
      <c r="I148" s="48"/>
      <c r="J148" s="48"/>
      <c r="K148" s="48"/>
      <c r="L148" s="48"/>
      <c r="M148" s="48"/>
      <c r="N148" s="48"/>
      <c r="O148" s="4"/>
      <c r="P148" s="4"/>
      <c r="Q148" s="4"/>
      <c r="R148" s="4"/>
      <c r="S148" s="4"/>
      <c r="T148" s="4"/>
      <c r="U148" s="4"/>
      <c r="V148" s="4"/>
      <c r="W148" s="4"/>
      <c r="X148" s="4"/>
      <c r="Y148" s="4"/>
      <c r="Z148" s="52"/>
      <c r="AA148" s="52"/>
      <c r="AB148" s="4"/>
      <c r="AC148" s="4"/>
      <c r="AD148" s="4"/>
      <c r="AE148" s="4"/>
    </row>
    <row r="149" spans="1:31" ht="15.75" customHeight="1" x14ac:dyDescent="0.25">
      <c r="A149" s="4"/>
      <c r="B149" s="4"/>
      <c r="C149" s="4"/>
      <c r="D149" s="4"/>
      <c r="E149" s="4"/>
      <c r="F149" s="4"/>
      <c r="G149" s="52"/>
      <c r="H149" s="52"/>
      <c r="I149" s="48"/>
      <c r="J149" s="48"/>
      <c r="K149" s="48"/>
      <c r="L149" s="48"/>
      <c r="M149" s="48"/>
      <c r="N149" s="48"/>
      <c r="O149" s="4"/>
      <c r="P149" s="4"/>
      <c r="Q149" s="4"/>
      <c r="R149" s="4"/>
      <c r="S149" s="4"/>
      <c r="T149" s="4"/>
      <c r="U149" s="4"/>
      <c r="V149" s="4"/>
      <c r="W149" s="4"/>
      <c r="X149" s="4"/>
      <c r="Y149" s="4"/>
      <c r="Z149" s="52"/>
      <c r="AA149" s="52"/>
      <c r="AB149" s="4"/>
      <c r="AC149" s="4"/>
      <c r="AD149" s="4"/>
      <c r="AE149" s="4"/>
    </row>
    <row r="150" spans="1:31" ht="15.75" customHeight="1" x14ac:dyDescent="0.25">
      <c r="A150" s="4"/>
      <c r="B150" s="4"/>
      <c r="C150" s="4"/>
      <c r="D150" s="4"/>
      <c r="E150" s="4"/>
      <c r="F150" s="4"/>
      <c r="G150" s="52"/>
      <c r="H150" s="52"/>
      <c r="I150" s="48"/>
      <c r="J150" s="48"/>
      <c r="K150" s="48"/>
      <c r="L150" s="48"/>
      <c r="M150" s="48"/>
      <c r="N150" s="48"/>
      <c r="O150" s="4"/>
      <c r="P150" s="4"/>
      <c r="Q150" s="4"/>
      <c r="R150" s="4"/>
      <c r="S150" s="4"/>
      <c r="T150" s="4"/>
      <c r="U150" s="4"/>
      <c r="V150" s="4"/>
      <c r="W150" s="4"/>
      <c r="X150" s="4"/>
      <c r="Y150" s="4"/>
      <c r="Z150" s="52"/>
      <c r="AA150" s="52"/>
      <c r="AB150" s="4"/>
      <c r="AC150" s="4"/>
      <c r="AD150" s="4"/>
      <c r="AE150" s="4"/>
    </row>
    <row r="151" spans="1:31" ht="15.75" customHeight="1" x14ac:dyDescent="0.25">
      <c r="A151" s="4"/>
      <c r="B151" s="4"/>
      <c r="C151" s="4"/>
      <c r="D151" s="4"/>
      <c r="E151" s="4"/>
      <c r="F151" s="4"/>
      <c r="G151" s="52"/>
      <c r="H151" s="52"/>
      <c r="I151" s="48"/>
      <c r="J151" s="48"/>
      <c r="K151" s="48"/>
      <c r="L151" s="48"/>
      <c r="M151" s="48"/>
      <c r="N151" s="48"/>
      <c r="O151" s="4"/>
      <c r="P151" s="4"/>
      <c r="Q151" s="4"/>
      <c r="R151" s="4"/>
      <c r="S151" s="4"/>
      <c r="T151" s="4"/>
      <c r="U151" s="4"/>
      <c r="V151" s="4"/>
      <c r="W151" s="4"/>
      <c r="X151" s="4"/>
      <c r="Y151" s="4"/>
      <c r="Z151" s="52"/>
      <c r="AA151" s="52"/>
      <c r="AB151" s="4"/>
      <c r="AC151" s="4"/>
      <c r="AD151" s="4"/>
      <c r="AE151" s="4"/>
    </row>
    <row r="152" spans="1:31" ht="15.75" customHeight="1" x14ac:dyDescent="0.25">
      <c r="A152" s="4"/>
      <c r="B152" s="4"/>
      <c r="C152" s="4"/>
      <c r="D152" s="4"/>
      <c r="E152" s="4"/>
      <c r="F152" s="4"/>
      <c r="G152" s="52"/>
      <c r="H152" s="52"/>
      <c r="I152" s="48"/>
      <c r="J152" s="48"/>
      <c r="K152" s="48"/>
      <c r="L152" s="48"/>
      <c r="M152" s="48"/>
      <c r="N152" s="48"/>
      <c r="O152" s="4"/>
      <c r="P152" s="4"/>
      <c r="Q152" s="4"/>
      <c r="R152" s="4"/>
      <c r="S152" s="4"/>
      <c r="T152" s="4"/>
      <c r="U152" s="4"/>
      <c r="V152" s="4"/>
      <c r="W152" s="4"/>
      <c r="X152" s="4"/>
      <c r="Y152" s="4"/>
      <c r="Z152" s="52"/>
      <c r="AA152" s="52"/>
      <c r="AB152" s="4"/>
      <c r="AC152" s="4"/>
      <c r="AD152" s="4"/>
      <c r="AE152" s="4"/>
    </row>
    <row r="153" spans="1:31" ht="15.75" customHeight="1" x14ac:dyDescent="0.25">
      <c r="A153" s="4"/>
      <c r="B153" s="4"/>
      <c r="C153" s="4"/>
      <c r="D153" s="4"/>
      <c r="E153" s="4"/>
      <c r="F153" s="4"/>
      <c r="G153" s="52"/>
      <c r="H153" s="52"/>
      <c r="I153" s="48"/>
      <c r="J153" s="48"/>
      <c r="K153" s="48"/>
      <c r="L153" s="48"/>
      <c r="M153" s="48"/>
      <c r="N153" s="48"/>
      <c r="O153" s="4"/>
      <c r="P153" s="4"/>
      <c r="Q153" s="4"/>
      <c r="R153" s="4"/>
      <c r="S153" s="4"/>
      <c r="T153" s="4"/>
      <c r="U153" s="4"/>
      <c r="V153" s="4"/>
      <c r="W153" s="4"/>
      <c r="X153" s="4"/>
      <c r="Y153" s="4"/>
      <c r="Z153" s="52"/>
      <c r="AA153" s="52"/>
      <c r="AB153" s="4"/>
      <c r="AC153" s="4"/>
      <c r="AD153" s="4"/>
      <c r="AE153" s="4"/>
    </row>
    <row r="154" spans="1:31" ht="15.75" customHeight="1" x14ac:dyDescent="0.25">
      <c r="A154" s="4"/>
      <c r="B154" s="4"/>
      <c r="C154" s="4"/>
      <c r="D154" s="4"/>
      <c r="E154" s="4"/>
      <c r="F154" s="4"/>
      <c r="G154" s="52"/>
      <c r="H154" s="52"/>
      <c r="I154" s="48"/>
      <c r="J154" s="48"/>
      <c r="K154" s="48"/>
      <c r="L154" s="48"/>
      <c r="M154" s="48"/>
      <c r="N154" s="48"/>
      <c r="O154" s="4"/>
      <c r="P154" s="4"/>
      <c r="Q154" s="4"/>
      <c r="R154" s="4"/>
      <c r="S154" s="4"/>
      <c r="T154" s="4"/>
      <c r="U154" s="4"/>
      <c r="V154" s="4"/>
      <c r="W154" s="4"/>
      <c r="X154" s="4"/>
      <c r="Y154" s="4"/>
      <c r="Z154" s="52"/>
      <c r="AA154" s="52"/>
      <c r="AB154" s="4"/>
      <c r="AC154" s="4"/>
      <c r="AD154" s="4"/>
      <c r="AE154" s="4"/>
    </row>
    <row r="155" spans="1:31" ht="15.75" customHeight="1" x14ac:dyDescent="0.25">
      <c r="A155" s="4"/>
      <c r="B155" s="4"/>
      <c r="C155" s="4"/>
      <c r="D155" s="4"/>
      <c r="E155" s="4"/>
      <c r="F155" s="4"/>
      <c r="G155" s="52"/>
      <c r="H155" s="52"/>
      <c r="I155" s="48"/>
      <c r="J155" s="48"/>
      <c r="K155" s="48"/>
      <c r="L155" s="48"/>
      <c r="M155" s="48"/>
      <c r="N155" s="48"/>
      <c r="O155" s="4"/>
      <c r="P155" s="4"/>
      <c r="Q155" s="4"/>
      <c r="R155" s="4"/>
      <c r="S155" s="4"/>
      <c r="T155" s="4"/>
      <c r="U155" s="4"/>
      <c r="V155" s="4"/>
      <c r="W155" s="4"/>
      <c r="X155" s="4"/>
      <c r="Y155" s="4"/>
      <c r="Z155" s="52"/>
      <c r="AA155" s="52"/>
      <c r="AB155" s="4"/>
      <c r="AC155" s="4"/>
      <c r="AD155" s="4"/>
      <c r="AE155" s="4"/>
    </row>
    <row r="156" spans="1:31" ht="15.75" customHeight="1" x14ac:dyDescent="0.25">
      <c r="A156" s="4"/>
      <c r="B156" s="4"/>
      <c r="C156" s="4"/>
      <c r="D156" s="4"/>
      <c r="E156" s="4"/>
      <c r="F156" s="4"/>
      <c r="G156" s="52"/>
      <c r="H156" s="52"/>
      <c r="I156" s="48"/>
      <c r="J156" s="48"/>
      <c r="K156" s="48"/>
      <c r="L156" s="48"/>
      <c r="M156" s="48"/>
      <c r="N156" s="48"/>
      <c r="O156" s="4"/>
      <c r="P156" s="4"/>
      <c r="Q156" s="4"/>
      <c r="R156" s="4"/>
      <c r="S156" s="4"/>
      <c r="T156" s="4"/>
      <c r="U156" s="4"/>
      <c r="V156" s="4"/>
      <c r="W156" s="4"/>
      <c r="X156" s="4"/>
      <c r="Y156" s="4"/>
      <c r="Z156" s="52"/>
      <c r="AA156" s="52"/>
      <c r="AB156" s="4"/>
      <c r="AC156" s="4"/>
      <c r="AD156" s="4"/>
      <c r="AE156" s="4"/>
    </row>
    <row r="157" spans="1:31" ht="15.75" customHeight="1" x14ac:dyDescent="0.25">
      <c r="A157" s="4"/>
      <c r="B157" s="4"/>
      <c r="C157" s="4"/>
      <c r="D157" s="4"/>
      <c r="E157" s="4"/>
      <c r="F157" s="4"/>
      <c r="G157" s="52"/>
      <c r="H157" s="52"/>
      <c r="I157" s="48"/>
      <c r="J157" s="48"/>
      <c r="K157" s="48"/>
      <c r="L157" s="48"/>
      <c r="M157" s="48"/>
      <c r="N157" s="48"/>
      <c r="O157" s="4"/>
      <c r="P157" s="4"/>
      <c r="Q157" s="4"/>
      <c r="R157" s="4"/>
      <c r="S157" s="4"/>
      <c r="T157" s="4"/>
      <c r="U157" s="4"/>
      <c r="V157" s="4"/>
      <c r="W157" s="4"/>
      <c r="X157" s="4"/>
      <c r="Y157" s="4"/>
      <c r="Z157" s="52"/>
      <c r="AA157" s="52"/>
      <c r="AB157" s="4"/>
      <c r="AC157" s="4"/>
      <c r="AD157" s="4"/>
      <c r="AE157" s="4"/>
    </row>
    <row r="158" spans="1:31" ht="15.75" customHeight="1" x14ac:dyDescent="0.25">
      <c r="A158" s="4"/>
      <c r="B158" s="4"/>
      <c r="C158" s="4"/>
      <c r="D158" s="4"/>
      <c r="E158" s="4"/>
      <c r="F158" s="4"/>
      <c r="G158" s="52"/>
      <c r="H158" s="52"/>
      <c r="I158" s="48"/>
      <c r="J158" s="48"/>
      <c r="K158" s="48"/>
      <c r="L158" s="48"/>
      <c r="M158" s="48"/>
      <c r="N158" s="48"/>
      <c r="O158" s="4"/>
      <c r="P158" s="4"/>
      <c r="Q158" s="4"/>
      <c r="R158" s="4"/>
      <c r="S158" s="4"/>
      <c r="T158" s="4"/>
      <c r="U158" s="4"/>
      <c r="V158" s="4"/>
      <c r="W158" s="4"/>
      <c r="X158" s="4"/>
      <c r="Y158" s="4"/>
      <c r="Z158" s="52"/>
      <c r="AA158" s="52"/>
      <c r="AB158" s="4"/>
      <c r="AC158" s="4"/>
      <c r="AD158" s="4"/>
      <c r="AE158" s="4"/>
    </row>
    <row r="159" spans="1:31" ht="15.75" customHeight="1" x14ac:dyDescent="0.25">
      <c r="A159" s="4"/>
      <c r="B159" s="4"/>
      <c r="C159" s="4"/>
      <c r="D159" s="4"/>
      <c r="E159" s="4"/>
      <c r="F159" s="4"/>
      <c r="G159" s="52"/>
      <c r="H159" s="52"/>
      <c r="I159" s="48"/>
      <c r="J159" s="48"/>
      <c r="K159" s="48"/>
      <c r="L159" s="48"/>
      <c r="M159" s="48"/>
      <c r="N159" s="48"/>
      <c r="O159" s="4"/>
      <c r="P159" s="4"/>
      <c r="Q159" s="4"/>
      <c r="R159" s="4"/>
      <c r="S159" s="4"/>
      <c r="T159" s="4"/>
      <c r="U159" s="4"/>
      <c r="V159" s="4"/>
      <c r="W159" s="4"/>
      <c r="X159" s="4"/>
      <c r="Y159" s="4"/>
      <c r="Z159" s="52"/>
      <c r="AA159" s="52"/>
      <c r="AB159" s="4"/>
      <c r="AC159" s="4"/>
      <c r="AD159" s="4"/>
      <c r="AE159" s="4"/>
    </row>
    <row r="160" spans="1:31" ht="15.75" customHeight="1" x14ac:dyDescent="0.25">
      <c r="A160" s="4"/>
      <c r="B160" s="4"/>
      <c r="C160" s="4"/>
      <c r="D160" s="4"/>
      <c r="E160" s="4"/>
      <c r="F160" s="4"/>
      <c r="G160" s="52"/>
      <c r="H160" s="52"/>
      <c r="I160" s="48"/>
      <c r="J160" s="48"/>
      <c r="K160" s="48"/>
      <c r="L160" s="48"/>
      <c r="M160" s="48"/>
      <c r="N160" s="48"/>
      <c r="O160" s="4"/>
      <c r="P160" s="4"/>
      <c r="Q160" s="4"/>
      <c r="R160" s="4"/>
      <c r="S160" s="4"/>
      <c r="T160" s="4"/>
      <c r="U160" s="4"/>
      <c r="V160" s="4"/>
      <c r="W160" s="4"/>
      <c r="X160" s="4"/>
      <c r="Y160" s="4"/>
      <c r="Z160" s="52"/>
      <c r="AA160" s="52"/>
      <c r="AB160" s="4"/>
      <c r="AC160" s="4"/>
      <c r="AD160" s="4"/>
      <c r="AE160" s="4"/>
    </row>
    <row r="161" spans="1:31" ht="15.75" customHeight="1" x14ac:dyDescent="0.25">
      <c r="A161" s="4"/>
      <c r="B161" s="4"/>
      <c r="C161" s="4"/>
      <c r="D161" s="4"/>
      <c r="E161" s="4"/>
      <c r="F161" s="4"/>
      <c r="G161" s="52"/>
      <c r="H161" s="52"/>
      <c r="I161" s="48"/>
      <c r="J161" s="48"/>
      <c r="K161" s="48"/>
      <c r="L161" s="48"/>
      <c r="M161" s="48"/>
      <c r="N161" s="48"/>
      <c r="O161" s="4"/>
      <c r="P161" s="4"/>
      <c r="Q161" s="4"/>
      <c r="R161" s="4"/>
      <c r="S161" s="4"/>
      <c r="T161" s="4"/>
      <c r="U161" s="4"/>
      <c r="V161" s="4"/>
      <c r="W161" s="4"/>
      <c r="X161" s="4"/>
      <c r="Y161" s="4"/>
      <c r="Z161" s="52"/>
      <c r="AA161" s="52"/>
      <c r="AB161" s="4"/>
      <c r="AC161" s="4"/>
      <c r="AD161" s="4"/>
      <c r="AE161" s="4"/>
    </row>
    <row r="162" spans="1:31" ht="15.75" customHeight="1" x14ac:dyDescent="0.25">
      <c r="A162" s="4"/>
      <c r="B162" s="4"/>
      <c r="C162" s="4"/>
      <c r="D162" s="4"/>
      <c r="E162" s="4"/>
      <c r="F162" s="4"/>
      <c r="G162" s="52"/>
      <c r="H162" s="52"/>
      <c r="I162" s="48"/>
      <c r="J162" s="48"/>
      <c r="K162" s="48"/>
      <c r="L162" s="48"/>
      <c r="M162" s="48"/>
      <c r="N162" s="48"/>
      <c r="O162" s="4"/>
      <c r="P162" s="4"/>
      <c r="Q162" s="4"/>
      <c r="R162" s="4"/>
      <c r="S162" s="4"/>
      <c r="T162" s="4"/>
      <c r="U162" s="4"/>
      <c r="V162" s="4"/>
      <c r="W162" s="4"/>
      <c r="X162" s="4"/>
      <c r="Y162" s="4"/>
      <c r="Z162" s="52"/>
      <c r="AA162" s="52"/>
      <c r="AB162" s="4"/>
      <c r="AC162" s="4"/>
      <c r="AD162" s="4"/>
      <c r="AE162" s="4"/>
    </row>
    <row r="163" spans="1:31" ht="15.75" customHeight="1" x14ac:dyDescent="0.25">
      <c r="A163" s="4"/>
      <c r="B163" s="4"/>
      <c r="C163" s="4"/>
      <c r="D163" s="4"/>
      <c r="E163" s="4"/>
      <c r="F163" s="4"/>
      <c r="G163" s="52"/>
      <c r="H163" s="52"/>
      <c r="I163" s="48"/>
      <c r="J163" s="48"/>
      <c r="K163" s="48"/>
      <c r="L163" s="48"/>
      <c r="M163" s="48"/>
      <c r="N163" s="48"/>
      <c r="O163" s="4"/>
      <c r="P163" s="4"/>
      <c r="Q163" s="4"/>
      <c r="R163" s="4"/>
      <c r="S163" s="4"/>
      <c r="T163" s="4"/>
      <c r="U163" s="4"/>
      <c r="V163" s="4"/>
      <c r="W163" s="4"/>
      <c r="X163" s="4"/>
      <c r="Y163" s="4"/>
      <c r="Z163" s="52"/>
      <c r="AA163" s="52"/>
      <c r="AB163" s="4"/>
      <c r="AC163" s="4"/>
      <c r="AD163" s="4"/>
      <c r="AE163" s="4"/>
    </row>
    <row r="164" spans="1:31" ht="15.75" customHeight="1" x14ac:dyDescent="0.25">
      <c r="A164" s="4"/>
      <c r="B164" s="4"/>
      <c r="C164" s="4"/>
      <c r="D164" s="4"/>
      <c r="E164" s="4"/>
      <c r="F164" s="4"/>
      <c r="G164" s="52"/>
      <c r="H164" s="52"/>
      <c r="I164" s="48"/>
      <c r="J164" s="48"/>
      <c r="K164" s="48"/>
      <c r="L164" s="48"/>
      <c r="M164" s="48"/>
      <c r="N164" s="48"/>
      <c r="O164" s="4"/>
      <c r="P164" s="4"/>
      <c r="Q164" s="4"/>
      <c r="R164" s="4"/>
      <c r="S164" s="4"/>
      <c r="T164" s="4"/>
      <c r="U164" s="4"/>
      <c r="V164" s="4"/>
      <c r="W164" s="4"/>
      <c r="X164" s="4"/>
      <c r="Y164" s="4"/>
      <c r="Z164" s="52"/>
      <c r="AA164" s="52"/>
      <c r="AB164" s="4"/>
      <c r="AC164" s="4"/>
      <c r="AD164" s="4"/>
      <c r="AE164" s="4"/>
    </row>
    <row r="165" spans="1:31" ht="15.75" customHeight="1" x14ac:dyDescent="0.25">
      <c r="A165" s="4"/>
      <c r="B165" s="4"/>
      <c r="C165" s="4"/>
      <c r="D165" s="4"/>
      <c r="E165" s="4"/>
      <c r="F165" s="4"/>
      <c r="G165" s="52"/>
      <c r="H165" s="52"/>
      <c r="I165" s="48"/>
      <c r="J165" s="48"/>
      <c r="K165" s="48"/>
      <c r="L165" s="48"/>
      <c r="M165" s="48"/>
      <c r="N165" s="48"/>
      <c r="O165" s="4"/>
      <c r="P165" s="4"/>
      <c r="Q165" s="4"/>
      <c r="R165" s="4"/>
      <c r="S165" s="4"/>
      <c r="T165" s="4"/>
      <c r="U165" s="4"/>
      <c r="V165" s="4"/>
      <c r="W165" s="4"/>
      <c r="X165" s="4"/>
      <c r="Y165" s="4"/>
      <c r="Z165" s="52"/>
      <c r="AA165" s="52"/>
      <c r="AB165" s="4"/>
      <c r="AC165" s="4"/>
      <c r="AD165" s="4"/>
      <c r="AE165" s="4"/>
    </row>
    <row r="166" spans="1:31" ht="15.75" customHeight="1" x14ac:dyDescent="0.25">
      <c r="A166" s="4"/>
      <c r="B166" s="4"/>
      <c r="C166" s="4"/>
      <c r="D166" s="4"/>
      <c r="E166" s="4"/>
      <c r="F166" s="4"/>
      <c r="G166" s="52"/>
      <c r="H166" s="52"/>
      <c r="I166" s="48"/>
      <c r="J166" s="48"/>
      <c r="K166" s="48"/>
      <c r="L166" s="48"/>
      <c r="M166" s="48"/>
      <c r="N166" s="48"/>
      <c r="O166" s="4"/>
      <c r="P166" s="4"/>
      <c r="Q166" s="4"/>
      <c r="R166" s="4"/>
      <c r="S166" s="4"/>
      <c r="T166" s="4"/>
      <c r="U166" s="4"/>
      <c r="V166" s="4"/>
      <c r="W166" s="4"/>
      <c r="X166" s="4"/>
      <c r="Y166" s="4"/>
      <c r="Z166" s="52"/>
      <c r="AA166" s="52"/>
      <c r="AB166" s="4"/>
      <c r="AC166" s="4"/>
      <c r="AD166" s="4"/>
      <c r="AE166" s="4"/>
    </row>
    <row r="167" spans="1:31" ht="15.75" customHeight="1" x14ac:dyDescent="0.25">
      <c r="A167" s="4"/>
      <c r="B167" s="4"/>
      <c r="C167" s="4"/>
      <c r="D167" s="4"/>
      <c r="E167" s="4"/>
      <c r="F167" s="4"/>
      <c r="G167" s="52"/>
      <c r="H167" s="52"/>
      <c r="I167" s="48"/>
      <c r="J167" s="48"/>
      <c r="K167" s="48"/>
      <c r="L167" s="48"/>
      <c r="M167" s="48"/>
      <c r="N167" s="48"/>
      <c r="O167" s="4"/>
      <c r="P167" s="4"/>
      <c r="Q167" s="4"/>
      <c r="R167" s="4"/>
      <c r="S167" s="4"/>
      <c r="T167" s="4"/>
      <c r="U167" s="4"/>
      <c r="V167" s="4"/>
      <c r="W167" s="4"/>
      <c r="X167" s="4"/>
      <c r="Y167" s="4"/>
      <c r="Z167" s="52"/>
      <c r="AA167" s="52"/>
      <c r="AB167" s="4"/>
      <c r="AC167" s="4"/>
      <c r="AD167" s="4"/>
      <c r="AE167" s="4"/>
    </row>
    <row r="168" spans="1:31" ht="15.75" customHeight="1" x14ac:dyDescent="0.25">
      <c r="A168" s="4"/>
      <c r="B168" s="4"/>
      <c r="C168" s="4"/>
      <c r="D168" s="4"/>
      <c r="E168" s="4"/>
      <c r="F168" s="4"/>
      <c r="G168" s="52"/>
      <c r="H168" s="52"/>
      <c r="I168" s="48"/>
      <c r="J168" s="48"/>
      <c r="K168" s="48"/>
      <c r="L168" s="48"/>
      <c r="M168" s="48"/>
      <c r="N168" s="48"/>
      <c r="O168" s="4"/>
      <c r="P168" s="4"/>
      <c r="Q168" s="4"/>
      <c r="R168" s="4"/>
      <c r="S168" s="4"/>
      <c r="T168" s="4"/>
      <c r="U168" s="4"/>
      <c r="V168" s="4"/>
      <c r="W168" s="4"/>
      <c r="X168" s="4"/>
      <c r="Y168" s="4"/>
      <c r="Z168" s="52"/>
      <c r="AA168" s="52"/>
      <c r="AB168" s="4"/>
      <c r="AC168" s="4"/>
      <c r="AD168" s="4"/>
      <c r="AE168" s="4"/>
    </row>
    <row r="169" spans="1:31" ht="15.75" customHeight="1" x14ac:dyDescent="0.25">
      <c r="A169" s="4"/>
      <c r="B169" s="4"/>
      <c r="C169" s="4"/>
      <c r="D169" s="4"/>
      <c r="E169" s="4"/>
      <c r="F169" s="4"/>
      <c r="G169" s="52"/>
      <c r="H169" s="52"/>
      <c r="I169" s="48"/>
      <c r="J169" s="48"/>
      <c r="K169" s="48"/>
      <c r="L169" s="48"/>
      <c r="M169" s="48"/>
      <c r="N169" s="48"/>
      <c r="O169" s="4"/>
      <c r="P169" s="4"/>
      <c r="Q169" s="4"/>
      <c r="R169" s="4"/>
      <c r="S169" s="4"/>
      <c r="T169" s="4"/>
      <c r="U169" s="4"/>
      <c r="V169" s="4"/>
      <c r="W169" s="4"/>
      <c r="X169" s="4"/>
      <c r="Y169" s="4"/>
      <c r="Z169" s="52"/>
      <c r="AA169" s="52"/>
      <c r="AB169" s="4"/>
      <c r="AC169" s="4"/>
      <c r="AD169" s="4"/>
      <c r="AE169" s="4"/>
    </row>
    <row r="170" spans="1:31" ht="15.75" customHeight="1" x14ac:dyDescent="0.25">
      <c r="A170" s="4"/>
      <c r="B170" s="4"/>
      <c r="C170" s="4"/>
      <c r="D170" s="4"/>
      <c r="E170" s="4"/>
      <c r="F170" s="4"/>
      <c r="G170" s="52"/>
      <c r="H170" s="52"/>
      <c r="I170" s="48"/>
      <c r="J170" s="48"/>
      <c r="K170" s="48"/>
      <c r="L170" s="48"/>
      <c r="M170" s="48"/>
      <c r="N170" s="48"/>
      <c r="O170" s="4"/>
      <c r="P170" s="4"/>
      <c r="Q170" s="4"/>
      <c r="R170" s="4"/>
      <c r="S170" s="4"/>
      <c r="T170" s="4"/>
      <c r="U170" s="4"/>
      <c r="V170" s="4"/>
      <c r="W170" s="4"/>
      <c r="X170" s="4"/>
      <c r="Y170" s="4"/>
      <c r="Z170" s="52"/>
      <c r="AA170" s="52"/>
      <c r="AB170" s="4"/>
      <c r="AC170" s="4"/>
      <c r="AD170" s="4"/>
      <c r="AE170" s="4"/>
    </row>
    <row r="171" spans="1:31" ht="15.75" customHeight="1" x14ac:dyDescent="0.25">
      <c r="A171" s="4"/>
      <c r="B171" s="4"/>
      <c r="C171" s="4"/>
      <c r="D171" s="4"/>
      <c r="E171" s="4"/>
      <c r="F171" s="4"/>
      <c r="G171" s="52"/>
      <c r="H171" s="52"/>
      <c r="I171" s="48"/>
      <c r="J171" s="48"/>
      <c r="K171" s="48"/>
      <c r="L171" s="48"/>
      <c r="M171" s="48"/>
      <c r="N171" s="48"/>
      <c r="O171" s="4"/>
      <c r="P171" s="4"/>
      <c r="Q171" s="4"/>
      <c r="R171" s="4"/>
      <c r="S171" s="4"/>
      <c r="T171" s="4"/>
      <c r="U171" s="4"/>
      <c r="V171" s="4"/>
      <c r="W171" s="4"/>
      <c r="X171" s="4"/>
      <c r="Y171" s="4"/>
      <c r="Z171" s="52"/>
      <c r="AA171" s="52"/>
      <c r="AB171" s="4"/>
      <c r="AC171" s="4"/>
      <c r="AD171" s="4"/>
      <c r="AE171" s="4"/>
    </row>
    <row r="172" spans="1:31" ht="15.75" customHeight="1" x14ac:dyDescent="0.25">
      <c r="A172" s="4"/>
      <c r="B172" s="4"/>
      <c r="C172" s="4"/>
      <c r="D172" s="4"/>
      <c r="E172" s="4"/>
      <c r="F172" s="4"/>
      <c r="G172" s="52"/>
      <c r="H172" s="52"/>
      <c r="I172" s="48"/>
      <c r="J172" s="48"/>
      <c r="K172" s="48"/>
      <c r="L172" s="48"/>
      <c r="M172" s="48"/>
      <c r="N172" s="48"/>
      <c r="O172" s="4"/>
      <c r="P172" s="4"/>
      <c r="Q172" s="4"/>
      <c r="R172" s="4"/>
      <c r="S172" s="4"/>
      <c r="T172" s="4"/>
      <c r="U172" s="4"/>
      <c r="V172" s="4"/>
      <c r="W172" s="4"/>
      <c r="X172" s="4"/>
      <c r="Y172" s="4"/>
      <c r="Z172" s="52"/>
      <c r="AA172" s="52"/>
      <c r="AB172" s="4"/>
      <c r="AC172" s="4"/>
      <c r="AD172" s="4"/>
      <c r="AE172" s="4"/>
    </row>
    <row r="173" spans="1:31" ht="15.75" customHeight="1" x14ac:dyDescent="0.25">
      <c r="A173" s="4"/>
      <c r="B173" s="4"/>
      <c r="C173" s="4"/>
      <c r="D173" s="4"/>
      <c r="E173" s="4"/>
      <c r="F173" s="4"/>
      <c r="G173" s="52"/>
      <c r="H173" s="52"/>
      <c r="I173" s="48"/>
      <c r="J173" s="48"/>
      <c r="K173" s="48"/>
      <c r="L173" s="48"/>
      <c r="M173" s="48"/>
      <c r="N173" s="48"/>
      <c r="O173" s="4"/>
      <c r="P173" s="4"/>
      <c r="Q173" s="4"/>
      <c r="R173" s="4"/>
      <c r="S173" s="4"/>
      <c r="T173" s="4"/>
      <c r="U173" s="4"/>
      <c r="V173" s="4"/>
      <c r="W173" s="4"/>
      <c r="X173" s="4"/>
      <c r="Y173" s="4"/>
      <c r="Z173" s="52"/>
      <c r="AA173" s="52"/>
      <c r="AB173" s="4"/>
      <c r="AC173" s="4"/>
      <c r="AD173" s="4"/>
      <c r="AE173" s="4"/>
    </row>
    <row r="174" spans="1:31" ht="15.75" customHeight="1" x14ac:dyDescent="0.25">
      <c r="A174" s="4"/>
      <c r="B174" s="4"/>
      <c r="C174" s="4"/>
      <c r="D174" s="4"/>
      <c r="E174" s="4"/>
      <c r="F174" s="4"/>
      <c r="G174" s="52"/>
      <c r="H174" s="52"/>
      <c r="I174" s="48"/>
      <c r="J174" s="48"/>
      <c r="K174" s="48"/>
      <c r="L174" s="48"/>
      <c r="M174" s="48"/>
      <c r="N174" s="48"/>
      <c r="O174" s="4"/>
      <c r="P174" s="4"/>
      <c r="Q174" s="4"/>
      <c r="R174" s="4"/>
      <c r="S174" s="4"/>
      <c r="T174" s="4"/>
      <c r="U174" s="4"/>
      <c r="V174" s="4"/>
      <c r="W174" s="4"/>
      <c r="X174" s="4"/>
      <c r="Y174" s="4"/>
      <c r="Z174" s="52"/>
      <c r="AA174" s="52"/>
      <c r="AB174" s="4"/>
      <c r="AC174" s="4"/>
      <c r="AD174" s="4"/>
      <c r="AE174" s="4"/>
    </row>
    <row r="175" spans="1:31" ht="15.75" customHeight="1" x14ac:dyDescent="0.25">
      <c r="A175" s="4"/>
      <c r="B175" s="4"/>
      <c r="C175" s="4"/>
      <c r="D175" s="4"/>
      <c r="E175" s="4"/>
      <c r="F175" s="4"/>
      <c r="G175" s="52"/>
      <c r="H175" s="52"/>
      <c r="I175" s="48"/>
      <c r="J175" s="48"/>
      <c r="K175" s="48"/>
      <c r="L175" s="48"/>
      <c r="M175" s="48"/>
      <c r="N175" s="48"/>
      <c r="O175" s="4"/>
      <c r="P175" s="4"/>
      <c r="Q175" s="4"/>
      <c r="R175" s="4"/>
      <c r="S175" s="4"/>
      <c r="T175" s="4"/>
      <c r="U175" s="4"/>
      <c r="V175" s="4"/>
      <c r="W175" s="4"/>
      <c r="X175" s="4"/>
      <c r="Y175" s="4"/>
      <c r="Z175" s="52"/>
      <c r="AA175" s="52"/>
      <c r="AB175" s="4"/>
      <c r="AC175" s="4"/>
      <c r="AD175" s="4"/>
      <c r="AE175" s="4"/>
    </row>
    <row r="176" spans="1:31" ht="15.75" customHeight="1" x14ac:dyDescent="0.25">
      <c r="A176" s="4"/>
      <c r="B176" s="4"/>
      <c r="C176" s="4"/>
      <c r="D176" s="4"/>
      <c r="E176" s="4"/>
      <c r="F176" s="4"/>
      <c r="G176" s="52"/>
      <c r="H176" s="52"/>
      <c r="I176" s="48"/>
      <c r="J176" s="48"/>
      <c r="K176" s="48"/>
      <c r="L176" s="48"/>
      <c r="M176" s="48"/>
      <c r="N176" s="48"/>
      <c r="O176" s="4"/>
      <c r="P176" s="4"/>
      <c r="Q176" s="4"/>
      <c r="R176" s="4"/>
      <c r="S176" s="4"/>
      <c r="T176" s="4"/>
      <c r="U176" s="4"/>
      <c r="V176" s="4"/>
      <c r="W176" s="4"/>
      <c r="X176" s="4"/>
      <c r="Y176" s="4"/>
      <c r="Z176" s="52"/>
      <c r="AA176" s="52"/>
      <c r="AB176" s="4"/>
      <c r="AC176" s="4"/>
      <c r="AD176" s="4"/>
      <c r="AE176" s="4"/>
    </row>
    <row r="177" spans="1:31" ht="15.75" customHeight="1" x14ac:dyDescent="0.25">
      <c r="A177" s="4"/>
      <c r="B177" s="4"/>
      <c r="C177" s="4"/>
      <c r="D177" s="4"/>
      <c r="E177" s="4"/>
      <c r="F177" s="4"/>
      <c r="G177" s="52"/>
      <c r="H177" s="52"/>
      <c r="I177" s="48"/>
      <c r="J177" s="48"/>
      <c r="K177" s="48"/>
      <c r="L177" s="48"/>
      <c r="M177" s="48"/>
      <c r="N177" s="48"/>
      <c r="O177" s="4"/>
      <c r="P177" s="4"/>
      <c r="Q177" s="4"/>
      <c r="R177" s="4"/>
      <c r="S177" s="4"/>
      <c r="T177" s="4"/>
      <c r="U177" s="4"/>
      <c r="V177" s="4"/>
      <c r="W177" s="4"/>
      <c r="X177" s="4"/>
      <c r="Y177" s="4"/>
      <c r="Z177" s="52"/>
      <c r="AA177" s="52"/>
      <c r="AB177" s="4"/>
      <c r="AC177" s="4"/>
      <c r="AD177" s="4"/>
      <c r="AE177" s="4"/>
    </row>
    <row r="178" spans="1:31" ht="15.75" customHeight="1" x14ac:dyDescent="0.25">
      <c r="A178" s="4"/>
      <c r="B178" s="4"/>
      <c r="C178" s="4"/>
      <c r="D178" s="4"/>
      <c r="E178" s="4"/>
      <c r="F178" s="4"/>
      <c r="G178" s="52"/>
      <c r="H178" s="52"/>
      <c r="I178" s="48"/>
      <c r="J178" s="48"/>
      <c r="K178" s="48"/>
      <c r="L178" s="48"/>
      <c r="M178" s="48"/>
      <c r="N178" s="48"/>
      <c r="O178" s="4"/>
      <c r="P178" s="4"/>
      <c r="Q178" s="4"/>
      <c r="R178" s="4"/>
      <c r="S178" s="4"/>
      <c r="T178" s="4"/>
      <c r="U178" s="4"/>
      <c r="V178" s="4"/>
      <c r="W178" s="4"/>
      <c r="X178" s="4"/>
      <c r="Y178" s="4"/>
      <c r="Z178" s="52"/>
      <c r="AA178" s="52"/>
      <c r="AB178" s="4"/>
      <c r="AC178" s="4"/>
      <c r="AD178" s="4"/>
      <c r="AE178" s="4"/>
    </row>
    <row r="179" spans="1:31" ht="15.75" customHeight="1" x14ac:dyDescent="0.25">
      <c r="A179" s="4"/>
      <c r="B179" s="4"/>
      <c r="C179" s="4"/>
      <c r="D179" s="4"/>
      <c r="E179" s="4"/>
      <c r="F179" s="4"/>
      <c r="G179" s="52"/>
      <c r="H179" s="52"/>
      <c r="I179" s="48"/>
      <c r="J179" s="48"/>
      <c r="K179" s="48"/>
      <c r="L179" s="48"/>
      <c r="M179" s="48"/>
      <c r="N179" s="48"/>
      <c r="O179" s="4"/>
      <c r="P179" s="4"/>
      <c r="Q179" s="4"/>
      <c r="R179" s="4"/>
      <c r="S179" s="4"/>
      <c r="T179" s="4"/>
      <c r="U179" s="4"/>
      <c r="V179" s="4"/>
      <c r="W179" s="4"/>
      <c r="X179" s="4"/>
      <c r="Y179" s="4"/>
      <c r="Z179" s="52"/>
      <c r="AA179" s="52"/>
      <c r="AB179" s="4"/>
      <c r="AC179" s="4"/>
      <c r="AD179" s="4"/>
      <c r="AE179" s="4"/>
    </row>
    <row r="180" spans="1:31" ht="15.75" customHeight="1" x14ac:dyDescent="0.25">
      <c r="A180" s="4"/>
      <c r="B180" s="4"/>
      <c r="C180" s="4"/>
      <c r="D180" s="4"/>
      <c r="E180" s="4"/>
      <c r="F180" s="4"/>
      <c r="G180" s="52"/>
      <c r="H180" s="52"/>
      <c r="I180" s="48"/>
      <c r="J180" s="48"/>
      <c r="K180" s="48"/>
      <c r="L180" s="48"/>
      <c r="M180" s="48"/>
      <c r="N180" s="48"/>
      <c r="O180" s="4"/>
      <c r="P180" s="4"/>
      <c r="Q180" s="4"/>
      <c r="R180" s="4"/>
      <c r="S180" s="4"/>
      <c r="T180" s="4"/>
      <c r="U180" s="4"/>
      <c r="V180" s="4"/>
      <c r="W180" s="4"/>
      <c r="X180" s="4"/>
      <c r="Y180" s="4"/>
      <c r="Z180" s="52"/>
      <c r="AA180" s="52"/>
      <c r="AB180" s="4"/>
      <c r="AC180" s="4"/>
      <c r="AD180" s="4"/>
      <c r="AE180" s="4"/>
    </row>
    <row r="181" spans="1:31" ht="15.75" customHeight="1" x14ac:dyDescent="0.25">
      <c r="A181" s="4"/>
      <c r="B181" s="4"/>
      <c r="C181" s="4"/>
      <c r="D181" s="4"/>
      <c r="E181" s="4"/>
      <c r="F181" s="4"/>
      <c r="G181" s="52"/>
      <c r="H181" s="52"/>
      <c r="I181" s="48"/>
      <c r="J181" s="48"/>
      <c r="K181" s="48"/>
      <c r="L181" s="48"/>
      <c r="M181" s="48"/>
      <c r="N181" s="48"/>
      <c r="O181" s="4"/>
      <c r="P181" s="4"/>
      <c r="Q181" s="4"/>
      <c r="R181" s="4"/>
      <c r="S181" s="4"/>
      <c r="T181" s="4"/>
      <c r="U181" s="4"/>
      <c r="V181" s="4"/>
      <c r="W181" s="4"/>
      <c r="X181" s="4"/>
      <c r="Y181" s="4"/>
      <c r="Z181" s="52"/>
      <c r="AA181" s="52"/>
      <c r="AB181" s="4"/>
      <c r="AC181" s="4"/>
      <c r="AD181" s="4"/>
      <c r="AE181" s="4"/>
    </row>
    <row r="182" spans="1:31" ht="15.75" customHeight="1" x14ac:dyDescent="0.25">
      <c r="A182" s="4"/>
      <c r="B182" s="4"/>
      <c r="C182" s="4"/>
      <c r="D182" s="4"/>
      <c r="E182" s="4"/>
      <c r="F182" s="4"/>
      <c r="G182" s="52"/>
      <c r="H182" s="52"/>
      <c r="I182" s="48"/>
      <c r="J182" s="48"/>
      <c r="K182" s="48"/>
      <c r="L182" s="48"/>
      <c r="M182" s="48"/>
      <c r="N182" s="48"/>
      <c r="O182" s="4"/>
      <c r="P182" s="4"/>
      <c r="Q182" s="4"/>
      <c r="R182" s="4"/>
      <c r="S182" s="4"/>
      <c r="T182" s="4"/>
      <c r="U182" s="4"/>
      <c r="V182" s="4"/>
      <c r="W182" s="4"/>
      <c r="X182" s="4"/>
      <c r="Y182" s="4"/>
      <c r="Z182" s="52"/>
      <c r="AA182" s="52"/>
      <c r="AB182" s="4"/>
      <c r="AC182" s="4"/>
      <c r="AD182" s="4"/>
      <c r="AE182" s="4"/>
    </row>
    <row r="183" spans="1:31" ht="15.75" customHeight="1" x14ac:dyDescent="0.25">
      <c r="A183" s="4"/>
      <c r="B183" s="4"/>
      <c r="C183" s="4"/>
      <c r="D183" s="4"/>
      <c r="E183" s="4"/>
      <c r="F183" s="4"/>
      <c r="G183" s="52"/>
      <c r="H183" s="52"/>
      <c r="I183" s="48"/>
      <c r="J183" s="48"/>
      <c r="K183" s="48"/>
      <c r="L183" s="48"/>
      <c r="M183" s="48"/>
      <c r="N183" s="48"/>
      <c r="O183" s="4"/>
      <c r="P183" s="4"/>
      <c r="Q183" s="4"/>
      <c r="R183" s="4"/>
      <c r="S183" s="4"/>
      <c r="T183" s="4"/>
      <c r="U183" s="4"/>
      <c r="V183" s="4"/>
      <c r="W183" s="4"/>
      <c r="X183" s="4"/>
      <c r="Y183" s="4"/>
      <c r="Z183" s="52"/>
      <c r="AA183" s="52"/>
      <c r="AB183" s="4"/>
      <c r="AC183" s="4"/>
      <c r="AD183" s="4"/>
      <c r="AE183" s="4"/>
    </row>
    <row r="184" spans="1:31" ht="15.75" customHeight="1" x14ac:dyDescent="0.25">
      <c r="A184" s="4"/>
      <c r="B184" s="4"/>
      <c r="C184" s="4"/>
      <c r="D184" s="4"/>
      <c r="E184" s="4"/>
      <c r="F184" s="4"/>
      <c r="G184" s="52"/>
      <c r="H184" s="52"/>
      <c r="I184" s="48"/>
      <c r="J184" s="48"/>
      <c r="K184" s="48"/>
      <c r="L184" s="48"/>
      <c r="M184" s="48"/>
      <c r="N184" s="48"/>
      <c r="O184" s="4"/>
      <c r="P184" s="4"/>
      <c r="Q184" s="4"/>
      <c r="R184" s="4"/>
      <c r="S184" s="4"/>
      <c r="T184" s="4"/>
      <c r="U184" s="4"/>
      <c r="V184" s="4"/>
      <c r="W184" s="4"/>
      <c r="X184" s="4"/>
      <c r="Y184" s="4"/>
      <c r="Z184" s="52"/>
      <c r="AA184" s="52"/>
      <c r="AB184" s="4"/>
      <c r="AC184" s="4"/>
      <c r="AD184" s="4"/>
      <c r="AE184" s="4"/>
    </row>
    <row r="185" spans="1:31" ht="15.75" customHeight="1" x14ac:dyDescent="0.25">
      <c r="A185" s="4"/>
      <c r="B185" s="4"/>
      <c r="C185" s="4"/>
      <c r="D185" s="4"/>
      <c r="E185" s="4"/>
      <c r="F185" s="4"/>
      <c r="G185" s="52"/>
      <c r="H185" s="52"/>
      <c r="I185" s="48"/>
      <c r="J185" s="48"/>
      <c r="K185" s="48"/>
      <c r="L185" s="48"/>
      <c r="M185" s="48"/>
      <c r="N185" s="48"/>
      <c r="O185" s="4"/>
      <c r="P185" s="4"/>
      <c r="Q185" s="4"/>
      <c r="R185" s="4"/>
      <c r="S185" s="4"/>
      <c r="T185" s="4"/>
      <c r="U185" s="4"/>
      <c r="V185" s="4"/>
      <c r="W185" s="4"/>
      <c r="X185" s="4"/>
      <c r="Y185" s="4"/>
      <c r="Z185" s="52"/>
      <c r="AA185" s="52"/>
      <c r="AB185" s="4"/>
      <c r="AC185" s="4"/>
      <c r="AD185" s="4"/>
      <c r="AE185" s="4"/>
    </row>
    <row r="186" spans="1:31" ht="15.75" customHeight="1" x14ac:dyDescent="0.25">
      <c r="A186" s="4"/>
      <c r="B186" s="4"/>
      <c r="C186" s="4"/>
      <c r="D186" s="4"/>
      <c r="E186" s="4"/>
      <c r="F186" s="4"/>
      <c r="G186" s="52"/>
      <c r="H186" s="52"/>
      <c r="I186" s="48"/>
      <c r="J186" s="48"/>
      <c r="K186" s="48"/>
      <c r="L186" s="48"/>
      <c r="M186" s="48"/>
      <c r="N186" s="48"/>
      <c r="O186" s="4"/>
      <c r="P186" s="4"/>
      <c r="Q186" s="4"/>
      <c r="R186" s="4"/>
      <c r="S186" s="4"/>
      <c r="T186" s="4"/>
      <c r="U186" s="4"/>
      <c r="V186" s="4"/>
      <c r="W186" s="4"/>
      <c r="X186" s="4"/>
      <c r="Y186" s="4"/>
      <c r="Z186" s="52"/>
      <c r="AA186" s="52"/>
      <c r="AB186" s="4"/>
      <c r="AC186" s="4"/>
      <c r="AD186" s="4"/>
      <c r="AE186" s="4"/>
    </row>
    <row r="187" spans="1:31" ht="15.75" customHeight="1" x14ac:dyDescent="0.25">
      <c r="A187" s="4"/>
      <c r="B187" s="4"/>
      <c r="C187" s="4"/>
      <c r="D187" s="4"/>
      <c r="E187" s="4"/>
      <c r="F187" s="4"/>
      <c r="G187" s="52"/>
      <c r="H187" s="52"/>
      <c r="I187" s="48"/>
      <c r="J187" s="48"/>
      <c r="K187" s="48"/>
      <c r="L187" s="48"/>
      <c r="M187" s="48"/>
      <c r="N187" s="48"/>
      <c r="O187" s="4"/>
      <c r="P187" s="4"/>
      <c r="Q187" s="4"/>
      <c r="R187" s="4"/>
      <c r="S187" s="4"/>
      <c r="T187" s="4"/>
      <c r="U187" s="4"/>
      <c r="V187" s="4"/>
      <c r="W187" s="4"/>
      <c r="X187" s="4"/>
      <c r="Y187" s="4"/>
      <c r="Z187" s="52"/>
      <c r="AA187" s="52"/>
      <c r="AB187" s="4"/>
      <c r="AC187" s="4"/>
      <c r="AD187" s="4"/>
      <c r="AE187" s="4"/>
    </row>
    <row r="188" spans="1:31" ht="15.75" customHeight="1" x14ac:dyDescent="0.25">
      <c r="A188" s="4"/>
      <c r="B188" s="4"/>
      <c r="C188" s="4"/>
      <c r="D188" s="4"/>
      <c r="E188" s="4"/>
      <c r="F188" s="4"/>
      <c r="G188" s="52"/>
      <c r="H188" s="52"/>
      <c r="I188" s="48"/>
      <c r="J188" s="48"/>
      <c r="K188" s="48"/>
      <c r="L188" s="48"/>
      <c r="M188" s="48"/>
      <c r="N188" s="48"/>
      <c r="O188" s="4"/>
      <c r="P188" s="4"/>
      <c r="Q188" s="4"/>
      <c r="R188" s="4"/>
      <c r="S188" s="4"/>
      <c r="T188" s="4"/>
      <c r="U188" s="4"/>
      <c r="V188" s="4"/>
      <c r="W188" s="4"/>
      <c r="X188" s="4"/>
      <c r="Y188" s="4"/>
      <c r="Z188" s="52"/>
      <c r="AA188" s="52"/>
      <c r="AB188" s="4"/>
      <c r="AC188" s="4"/>
      <c r="AD188" s="4"/>
      <c r="AE188" s="4"/>
    </row>
    <row r="189" spans="1:31" ht="15.75" customHeight="1" x14ac:dyDescent="0.25">
      <c r="A189" s="4"/>
      <c r="B189" s="4"/>
      <c r="C189" s="4"/>
      <c r="D189" s="4"/>
      <c r="E189" s="4"/>
      <c r="F189" s="4"/>
      <c r="G189" s="52"/>
      <c r="H189" s="52"/>
      <c r="I189" s="48"/>
      <c r="J189" s="48"/>
      <c r="K189" s="48"/>
      <c r="L189" s="48"/>
      <c r="M189" s="48"/>
      <c r="N189" s="48"/>
      <c r="O189" s="4"/>
      <c r="P189" s="4"/>
      <c r="Q189" s="4"/>
      <c r="R189" s="4"/>
      <c r="S189" s="4"/>
      <c r="T189" s="4"/>
      <c r="U189" s="4"/>
      <c r="V189" s="4"/>
      <c r="W189" s="4"/>
      <c r="X189" s="4"/>
      <c r="Y189" s="4"/>
      <c r="Z189" s="52"/>
      <c r="AA189" s="52"/>
      <c r="AB189" s="4"/>
      <c r="AC189" s="4"/>
      <c r="AD189" s="4"/>
      <c r="AE189" s="4"/>
    </row>
    <row r="190" spans="1:31" ht="15.75" customHeight="1" x14ac:dyDescent="0.25">
      <c r="A190" s="4"/>
      <c r="B190" s="4"/>
      <c r="C190" s="4"/>
      <c r="D190" s="4"/>
      <c r="E190" s="4"/>
      <c r="F190" s="4"/>
      <c r="G190" s="52"/>
      <c r="H190" s="52"/>
      <c r="I190" s="48"/>
      <c r="J190" s="48"/>
      <c r="K190" s="48"/>
      <c r="L190" s="48"/>
      <c r="M190" s="48"/>
      <c r="N190" s="48"/>
      <c r="O190" s="4"/>
      <c r="P190" s="4"/>
      <c r="Q190" s="4"/>
      <c r="R190" s="4"/>
      <c r="S190" s="4"/>
      <c r="T190" s="4"/>
      <c r="U190" s="4"/>
      <c r="V190" s="4"/>
      <c r="W190" s="4"/>
      <c r="X190" s="4"/>
      <c r="Y190" s="4"/>
      <c r="Z190" s="52"/>
      <c r="AA190" s="52"/>
      <c r="AB190" s="4"/>
      <c r="AC190" s="4"/>
      <c r="AD190" s="4"/>
      <c r="AE190" s="4"/>
    </row>
    <row r="191" spans="1:31" ht="15.75" customHeight="1" x14ac:dyDescent="0.25">
      <c r="A191" s="4"/>
      <c r="B191" s="4"/>
      <c r="C191" s="4"/>
      <c r="D191" s="4"/>
      <c r="E191" s="4"/>
      <c r="F191" s="4"/>
      <c r="G191" s="52"/>
      <c r="H191" s="52"/>
      <c r="I191" s="48"/>
      <c r="J191" s="48"/>
      <c r="K191" s="48"/>
      <c r="L191" s="48"/>
      <c r="M191" s="48"/>
      <c r="N191" s="48"/>
      <c r="O191" s="4"/>
      <c r="P191" s="4"/>
      <c r="Q191" s="4"/>
      <c r="R191" s="4"/>
      <c r="S191" s="4"/>
      <c r="T191" s="4"/>
      <c r="U191" s="4"/>
      <c r="V191" s="4"/>
      <c r="W191" s="4"/>
      <c r="X191" s="4"/>
      <c r="Y191" s="4"/>
      <c r="Z191" s="52"/>
      <c r="AA191" s="52"/>
      <c r="AB191" s="4"/>
      <c r="AC191" s="4"/>
      <c r="AD191" s="4"/>
      <c r="AE191" s="4"/>
    </row>
    <row r="192" spans="1:31" ht="15.75" customHeight="1" x14ac:dyDescent="0.25">
      <c r="A192" s="4"/>
      <c r="B192" s="4"/>
      <c r="C192" s="4"/>
      <c r="D192" s="4"/>
      <c r="E192" s="4"/>
      <c r="F192" s="4"/>
      <c r="G192" s="52"/>
      <c r="H192" s="52"/>
      <c r="I192" s="48"/>
      <c r="J192" s="48"/>
      <c r="K192" s="48"/>
      <c r="L192" s="48"/>
      <c r="M192" s="48"/>
      <c r="N192" s="48"/>
      <c r="O192" s="4"/>
      <c r="P192" s="4"/>
      <c r="Q192" s="4"/>
      <c r="R192" s="4"/>
      <c r="S192" s="4"/>
      <c r="T192" s="4"/>
      <c r="U192" s="4"/>
      <c r="V192" s="4"/>
      <c r="W192" s="4"/>
      <c r="X192" s="4"/>
      <c r="Y192" s="4"/>
      <c r="Z192" s="52"/>
      <c r="AA192" s="52"/>
      <c r="AB192" s="4"/>
      <c r="AC192" s="4"/>
      <c r="AD192" s="4"/>
      <c r="AE192" s="4"/>
    </row>
    <row r="193" spans="1:31" ht="15.75" customHeight="1" x14ac:dyDescent="0.25">
      <c r="A193" s="4"/>
      <c r="B193" s="4"/>
      <c r="C193" s="4"/>
      <c r="D193" s="4"/>
      <c r="E193" s="4"/>
      <c r="F193" s="4"/>
      <c r="G193" s="52"/>
      <c r="H193" s="52"/>
      <c r="I193" s="48"/>
      <c r="J193" s="48"/>
      <c r="K193" s="48"/>
      <c r="L193" s="48"/>
      <c r="M193" s="48"/>
      <c r="N193" s="48"/>
      <c r="O193" s="4"/>
      <c r="P193" s="4"/>
      <c r="Q193" s="4"/>
      <c r="R193" s="4"/>
      <c r="S193" s="4"/>
      <c r="T193" s="4"/>
      <c r="U193" s="4"/>
      <c r="V193" s="4"/>
      <c r="W193" s="4"/>
      <c r="X193" s="4"/>
      <c r="Y193" s="4"/>
      <c r="Z193" s="52"/>
      <c r="AA193" s="52"/>
      <c r="AB193" s="4"/>
      <c r="AC193" s="4"/>
      <c r="AD193" s="4"/>
      <c r="AE193" s="4"/>
    </row>
    <row r="194" spans="1:31" ht="15.75" customHeight="1" x14ac:dyDescent="0.25">
      <c r="A194" s="4"/>
      <c r="B194" s="4"/>
      <c r="C194" s="4"/>
      <c r="D194" s="4"/>
      <c r="E194" s="4"/>
      <c r="F194" s="4"/>
      <c r="G194" s="52"/>
      <c r="H194" s="52"/>
      <c r="I194" s="48"/>
      <c r="J194" s="48"/>
      <c r="K194" s="48"/>
      <c r="L194" s="48"/>
      <c r="M194" s="48"/>
      <c r="N194" s="48"/>
      <c r="O194" s="4"/>
      <c r="P194" s="4"/>
      <c r="Q194" s="4"/>
      <c r="R194" s="4"/>
      <c r="S194" s="4"/>
      <c r="T194" s="4"/>
      <c r="U194" s="4"/>
      <c r="V194" s="4"/>
      <c r="W194" s="4"/>
      <c r="X194" s="4"/>
      <c r="Y194" s="4"/>
      <c r="Z194" s="52"/>
      <c r="AA194" s="52"/>
      <c r="AB194" s="4"/>
      <c r="AC194" s="4"/>
      <c r="AD194" s="4"/>
      <c r="AE194" s="4"/>
    </row>
    <row r="195" spans="1:31" ht="15.75" customHeight="1" x14ac:dyDescent="0.25">
      <c r="A195" s="4"/>
      <c r="B195" s="4"/>
      <c r="C195" s="4"/>
      <c r="D195" s="4"/>
      <c r="E195" s="4"/>
      <c r="F195" s="4"/>
      <c r="G195" s="52"/>
      <c r="H195" s="52"/>
      <c r="I195" s="48"/>
      <c r="J195" s="48"/>
      <c r="K195" s="48"/>
      <c r="L195" s="48"/>
      <c r="M195" s="48"/>
      <c r="N195" s="48"/>
      <c r="O195" s="4"/>
      <c r="P195" s="4"/>
      <c r="Q195" s="4"/>
      <c r="R195" s="4"/>
      <c r="S195" s="4"/>
      <c r="T195" s="4"/>
      <c r="U195" s="4"/>
      <c r="V195" s="4"/>
      <c r="W195" s="4"/>
      <c r="X195" s="4"/>
      <c r="Y195" s="4"/>
      <c r="Z195" s="52"/>
      <c r="AA195" s="52"/>
      <c r="AB195" s="4"/>
      <c r="AC195" s="4"/>
      <c r="AD195" s="4"/>
      <c r="AE195" s="4"/>
    </row>
    <row r="196" spans="1:31" ht="15.75" customHeight="1" x14ac:dyDescent="0.25">
      <c r="A196" s="4"/>
      <c r="B196" s="4"/>
      <c r="C196" s="4"/>
      <c r="D196" s="4"/>
      <c r="E196" s="4"/>
      <c r="F196" s="4"/>
      <c r="G196" s="52"/>
      <c r="H196" s="52"/>
      <c r="I196" s="48"/>
      <c r="J196" s="48"/>
      <c r="K196" s="48"/>
      <c r="L196" s="48"/>
      <c r="M196" s="48"/>
      <c r="N196" s="48"/>
      <c r="O196" s="4"/>
      <c r="P196" s="4"/>
      <c r="Q196" s="4"/>
      <c r="R196" s="4"/>
      <c r="S196" s="4"/>
      <c r="T196" s="4"/>
      <c r="U196" s="4"/>
      <c r="V196" s="4"/>
      <c r="W196" s="4"/>
      <c r="X196" s="4"/>
      <c r="Y196" s="4"/>
      <c r="Z196" s="52"/>
      <c r="AA196" s="52"/>
      <c r="AB196" s="4"/>
      <c r="AC196" s="4"/>
      <c r="AD196" s="4"/>
      <c r="AE196" s="4"/>
    </row>
    <row r="197" spans="1:31" ht="15.75" customHeight="1" x14ac:dyDescent="0.25">
      <c r="A197" s="4"/>
      <c r="B197" s="4"/>
      <c r="C197" s="4"/>
      <c r="D197" s="4"/>
      <c r="E197" s="4"/>
      <c r="F197" s="4"/>
      <c r="G197" s="52"/>
      <c r="H197" s="52"/>
      <c r="I197" s="48"/>
      <c r="J197" s="48"/>
      <c r="K197" s="48"/>
      <c r="L197" s="48"/>
      <c r="M197" s="48"/>
      <c r="N197" s="48"/>
      <c r="O197" s="4"/>
      <c r="P197" s="4"/>
      <c r="Q197" s="4"/>
      <c r="R197" s="4"/>
      <c r="S197" s="4"/>
      <c r="T197" s="4"/>
      <c r="U197" s="4"/>
      <c r="V197" s="4"/>
      <c r="W197" s="4"/>
      <c r="X197" s="4"/>
      <c r="Y197" s="4"/>
      <c r="Z197" s="52"/>
      <c r="AA197" s="52"/>
      <c r="AB197" s="4"/>
      <c r="AC197" s="4"/>
      <c r="AD197" s="4"/>
      <c r="AE197" s="4"/>
    </row>
    <row r="198" spans="1:31" ht="15.75" customHeight="1" x14ac:dyDescent="0.25">
      <c r="A198" s="4"/>
      <c r="B198" s="4"/>
      <c r="C198" s="4"/>
      <c r="D198" s="4"/>
      <c r="E198" s="4"/>
      <c r="F198" s="4"/>
      <c r="G198" s="52"/>
      <c r="H198" s="52"/>
      <c r="I198" s="48"/>
      <c r="J198" s="48"/>
      <c r="K198" s="48"/>
      <c r="L198" s="48"/>
      <c r="M198" s="48"/>
      <c r="N198" s="48"/>
      <c r="O198" s="4"/>
      <c r="P198" s="4"/>
      <c r="Q198" s="4"/>
      <c r="R198" s="4"/>
      <c r="S198" s="4"/>
      <c r="T198" s="4"/>
      <c r="U198" s="4"/>
      <c r="V198" s="4"/>
      <c r="W198" s="4"/>
      <c r="X198" s="4"/>
      <c r="Y198" s="4"/>
      <c r="Z198" s="52"/>
      <c r="AA198" s="52"/>
      <c r="AB198" s="4"/>
      <c r="AC198" s="4"/>
      <c r="AD198" s="4"/>
      <c r="AE198" s="4"/>
    </row>
    <row r="199" spans="1:31" ht="15.75" customHeight="1" x14ac:dyDescent="0.25">
      <c r="A199" s="4"/>
      <c r="B199" s="4"/>
      <c r="C199" s="4"/>
      <c r="D199" s="4"/>
      <c r="E199" s="4"/>
      <c r="F199" s="4"/>
      <c r="G199" s="52"/>
      <c r="H199" s="52"/>
      <c r="I199" s="48"/>
      <c r="J199" s="48"/>
      <c r="K199" s="48"/>
      <c r="L199" s="48"/>
      <c r="M199" s="48"/>
      <c r="N199" s="48"/>
      <c r="O199" s="4"/>
      <c r="P199" s="4"/>
      <c r="Q199" s="4"/>
      <c r="R199" s="4"/>
      <c r="S199" s="4"/>
      <c r="T199" s="4"/>
      <c r="U199" s="4"/>
      <c r="V199" s="4"/>
      <c r="W199" s="4"/>
      <c r="X199" s="4"/>
      <c r="Y199" s="4"/>
      <c r="Z199" s="52"/>
      <c r="AA199" s="52"/>
      <c r="AB199" s="4"/>
      <c r="AC199" s="4"/>
      <c r="AD199" s="4"/>
      <c r="AE199" s="4"/>
    </row>
    <row r="200" spans="1:31" ht="15.75" customHeight="1" x14ac:dyDescent="0.25">
      <c r="A200" s="4"/>
      <c r="B200" s="4"/>
      <c r="C200" s="4"/>
      <c r="D200" s="4"/>
      <c r="E200" s="4"/>
      <c r="F200" s="4"/>
      <c r="G200" s="52"/>
      <c r="H200" s="52"/>
      <c r="I200" s="48"/>
      <c r="J200" s="48"/>
      <c r="K200" s="48"/>
      <c r="L200" s="48"/>
      <c r="M200" s="48"/>
      <c r="N200" s="48"/>
      <c r="O200" s="4"/>
      <c r="P200" s="4"/>
      <c r="Q200" s="4"/>
      <c r="R200" s="4"/>
      <c r="S200" s="4"/>
      <c r="T200" s="4"/>
      <c r="U200" s="4"/>
      <c r="V200" s="4"/>
      <c r="W200" s="4"/>
      <c r="X200" s="4"/>
      <c r="Y200" s="4"/>
      <c r="Z200" s="52"/>
      <c r="AA200" s="52"/>
      <c r="AB200" s="4"/>
      <c r="AC200" s="4"/>
      <c r="AD200" s="4"/>
      <c r="AE200" s="4"/>
    </row>
    <row r="201" spans="1:31" ht="15.75" customHeight="1" x14ac:dyDescent="0.25">
      <c r="A201" s="4"/>
      <c r="B201" s="4"/>
      <c r="C201" s="4"/>
      <c r="D201" s="4"/>
      <c r="E201" s="4"/>
      <c r="F201" s="4"/>
      <c r="G201" s="52"/>
      <c r="H201" s="52"/>
      <c r="I201" s="48"/>
      <c r="J201" s="48"/>
      <c r="K201" s="48"/>
      <c r="L201" s="48"/>
      <c r="M201" s="48"/>
      <c r="N201" s="48"/>
      <c r="O201" s="4"/>
      <c r="P201" s="4"/>
      <c r="Q201" s="4"/>
      <c r="R201" s="4"/>
      <c r="S201" s="4"/>
      <c r="T201" s="4"/>
      <c r="U201" s="4"/>
      <c r="V201" s="4"/>
      <c r="W201" s="4"/>
      <c r="X201" s="4"/>
      <c r="Y201" s="4"/>
      <c r="Z201" s="52"/>
      <c r="AA201" s="52"/>
      <c r="AB201" s="4"/>
      <c r="AC201" s="4"/>
      <c r="AD201" s="4"/>
      <c r="AE201" s="4"/>
    </row>
    <row r="202" spans="1:31" ht="15.75" customHeight="1" x14ac:dyDescent="0.25">
      <c r="A202" s="4"/>
      <c r="B202" s="4"/>
      <c r="C202" s="4"/>
      <c r="D202" s="4"/>
      <c r="E202" s="4"/>
      <c r="F202" s="4"/>
      <c r="G202" s="52"/>
      <c r="H202" s="52"/>
      <c r="I202" s="48"/>
      <c r="J202" s="48"/>
      <c r="K202" s="48"/>
      <c r="L202" s="48"/>
      <c r="M202" s="48"/>
      <c r="N202" s="48"/>
      <c r="O202" s="4"/>
      <c r="P202" s="4"/>
      <c r="Q202" s="4"/>
      <c r="R202" s="4"/>
      <c r="S202" s="4"/>
      <c r="T202" s="4"/>
      <c r="U202" s="4"/>
      <c r="V202" s="4"/>
      <c r="W202" s="4"/>
      <c r="X202" s="4"/>
      <c r="Y202" s="4"/>
      <c r="Z202" s="52"/>
      <c r="AA202" s="52"/>
      <c r="AB202" s="4"/>
      <c r="AC202" s="4"/>
      <c r="AD202" s="4"/>
      <c r="AE202" s="4"/>
    </row>
    <row r="203" spans="1:31" ht="15.75" customHeight="1" x14ac:dyDescent="0.25">
      <c r="A203" s="4"/>
      <c r="B203" s="4"/>
      <c r="C203" s="4"/>
      <c r="D203" s="4"/>
      <c r="E203" s="4"/>
      <c r="F203" s="4"/>
      <c r="G203" s="52"/>
      <c r="H203" s="52"/>
      <c r="I203" s="48"/>
      <c r="J203" s="48"/>
      <c r="K203" s="48"/>
      <c r="L203" s="48"/>
      <c r="M203" s="48"/>
      <c r="N203" s="48"/>
      <c r="O203" s="4"/>
      <c r="P203" s="4"/>
      <c r="Q203" s="4"/>
      <c r="R203" s="4"/>
      <c r="S203" s="4"/>
      <c r="T203" s="4"/>
      <c r="U203" s="4"/>
      <c r="V203" s="4"/>
      <c r="W203" s="4"/>
      <c r="X203" s="4"/>
      <c r="Y203" s="4"/>
      <c r="Z203" s="52"/>
      <c r="AA203" s="52"/>
      <c r="AB203" s="4"/>
      <c r="AC203" s="4"/>
      <c r="AD203" s="4"/>
      <c r="AE203" s="4"/>
    </row>
    <row r="204" spans="1:31" ht="15.75" customHeight="1" x14ac:dyDescent="0.25">
      <c r="A204" s="4"/>
      <c r="B204" s="4"/>
      <c r="C204" s="4"/>
      <c r="D204" s="4"/>
      <c r="E204" s="4"/>
      <c r="F204" s="4"/>
      <c r="G204" s="52"/>
      <c r="H204" s="52"/>
      <c r="I204" s="48"/>
      <c r="J204" s="48"/>
      <c r="K204" s="48"/>
      <c r="L204" s="48"/>
      <c r="M204" s="48"/>
      <c r="N204" s="48"/>
      <c r="O204" s="4"/>
      <c r="P204" s="4"/>
      <c r="Q204" s="4"/>
      <c r="R204" s="4"/>
      <c r="S204" s="4"/>
      <c r="T204" s="4"/>
      <c r="U204" s="4"/>
      <c r="V204" s="4"/>
      <c r="W204" s="4"/>
      <c r="X204" s="4"/>
      <c r="Y204" s="4"/>
      <c r="Z204" s="52"/>
      <c r="AA204" s="52"/>
      <c r="AB204" s="4"/>
      <c r="AC204" s="4"/>
      <c r="AD204" s="4"/>
      <c r="AE204" s="4"/>
    </row>
    <row r="205" spans="1:31" ht="15.75" customHeight="1" x14ac:dyDescent="0.25">
      <c r="A205" s="4"/>
      <c r="B205" s="4"/>
      <c r="C205" s="4"/>
      <c r="D205" s="4"/>
      <c r="E205" s="4"/>
      <c r="F205" s="4"/>
      <c r="G205" s="52"/>
      <c r="H205" s="52"/>
      <c r="I205" s="48"/>
      <c r="J205" s="48"/>
      <c r="K205" s="48"/>
      <c r="L205" s="48"/>
      <c r="M205" s="48"/>
      <c r="N205" s="48"/>
      <c r="O205" s="4"/>
      <c r="P205" s="4"/>
      <c r="Q205" s="4"/>
      <c r="R205" s="4"/>
      <c r="S205" s="4"/>
      <c r="T205" s="4"/>
      <c r="U205" s="4"/>
      <c r="V205" s="4"/>
      <c r="W205" s="4"/>
      <c r="X205" s="4"/>
      <c r="Y205" s="4"/>
      <c r="Z205" s="52"/>
      <c r="AA205" s="52"/>
      <c r="AB205" s="4"/>
      <c r="AC205" s="4"/>
      <c r="AD205" s="4"/>
      <c r="AE205" s="4"/>
    </row>
    <row r="206" spans="1:31" ht="15.75" customHeight="1" x14ac:dyDescent="0.25">
      <c r="A206" s="4"/>
      <c r="B206" s="4"/>
      <c r="C206" s="4"/>
      <c r="D206" s="4"/>
      <c r="E206" s="4"/>
      <c r="F206" s="4"/>
      <c r="G206" s="52"/>
      <c r="H206" s="52"/>
      <c r="I206" s="48"/>
      <c r="J206" s="48"/>
      <c r="K206" s="48"/>
      <c r="L206" s="48"/>
      <c r="M206" s="48"/>
      <c r="N206" s="48"/>
      <c r="O206" s="4"/>
      <c r="P206" s="4"/>
      <c r="Q206" s="4"/>
      <c r="R206" s="4"/>
      <c r="S206" s="4"/>
      <c r="T206" s="4"/>
      <c r="U206" s="4"/>
      <c r="V206" s="4"/>
      <c r="W206" s="4"/>
      <c r="X206" s="4"/>
      <c r="Y206" s="4"/>
      <c r="Z206" s="52"/>
      <c r="AA206" s="52"/>
      <c r="AB206" s="4"/>
      <c r="AC206" s="4"/>
      <c r="AD206" s="4"/>
      <c r="AE206" s="4"/>
    </row>
    <row r="207" spans="1:31" ht="15.75" customHeight="1" x14ac:dyDescent="0.25">
      <c r="A207" s="4"/>
      <c r="B207" s="4"/>
      <c r="C207" s="4"/>
      <c r="D207" s="4"/>
      <c r="E207" s="4"/>
      <c r="F207" s="4"/>
      <c r="G207" s="52"/>
      <c r="H207" s="52"/>
      <c r="I207" s="48"/>
      <c r="J207" s="48"/>
      <c r="K207" s="48"/>
      <c r="L207" s="48"/>
      <c r="M207" s="48"/>
      <c r="N207" s="48"/>
      <c r="O207" s="4"/>
      <c r="P207" s="4"/>
      <c r="Q207" s="4"/>
      <c r="R207" s="4"/>
      <c r="S207" s="4"/>
      <c r="T207" s="4"/>
      <c r="U207" s="4"/>
      <c r="V207" s="4"/>
      <c r="W207" s="4"/>
      <c r="X207" s="4"/>
      <c r="Y207" s="4"/>
      <c r="Z207" s="52"/>
      <c r="AA207" s="52"/>
      <c r="AB207" s="4"/>
      <c r="AC207" s="4"/>
      <c r="AD207" s="4"/>
      <c r="AE207" s="4"/>
    </row>
    <row r="208" spans="1:31" ht="15.75" customHeight="1" x14ac:dyDescent="0.25">
      <c r="A208" s="4"/>
      <c r="B208" s="4"/>
      <c r="C208" s="4"/>
      <c r="D208" s="4"/>
      <c r="E208" s="4"/>
      <c r="F208" s="4"/>
      <c r="G208" s="52"/>
      <c r="H208" s="52"/>
      <c r="I208" s="48"/>
      <c r="J208" s="48"/>
      <c r="K208" s="48"/>
      <c r="L208" s="48"/>
      <c r="M208" s="48"/>
      <c r="N208" s="48"/>
      <c r="O208" s="4"/>
      <c r="P208" s="4"/>
      <c r="Q208" s="4"/>
      <c r="R208" s="4"/>
      <c r="S208" s="4"/>
      <c r="T208" s="4"/>
      <c r="U208" s="4"/>
      <c r="V208" s="4"/>
      <c r="W208" s="4"/>
      <c r="X208" s="4"/>
      <c r="Y208" s="4"/>
      <c r="Z208" s="52"/>
      <c r="AA208" s="52"/>
      <c r="AB208" s="4"/>
      <c r="AC208" s="4"/>
      <c r="AD208" s="4"/>
      <c r="AE208" s="4"/>
    </row>
    <row r="209" spans="1:31" ht="15.75" customHeight="1" x14ac:dyDescent="0.25">
      <c r="A209" s="4"/>
      <c r="B209" s="4"/>
      <c r="C209" s="4"/>
      <c r="D209" s="4"/>
      <c r="E209" s="4"/>
      <c r="F209" s="4"/>
      <c r="G209" s="52"/>
      <c r="H209" s="52"/>
      <c r="I209" s="48"/>
      <c r="J209" s="48"/>
      <c r="K209" s="48"/>
      <c r="L209" s="48"/>
      <c r="M209" s="48"/>
      <c r="N209" s="48"/>
      <c r="O209" s="4"/>
      <c r="P209" s="4"/>
      <c r="Q209" s="4"/>
      <c r="R209" s="4"/>
      <c r="S209" s="4"/>
      <c r="T209" s="4"/>
      <c r="U209" s="4"/>
      <c r="V209" s="4"/>
      <c r="W209" s="4"/>
      <c r="X209" s="4"/>
      <c r="Y209" s="4"/>
      <c r="Z209" s="52"/>
      <c r="AA209" s="52"/>
      <c r="AB209" s="4"/>
      <c r="AC209" s="4"/>
      <c r="AD209" s="4"/>
      <c r="AE209" s="4"/>
    </row>
    <row r="210" spans="1:31" ht="15.75" customHeight="1" x14ac:dyDescent="0.25">
      <c r="A210" s="4"/>
      <c r="B210" s="4"/>
      <c r="C210" s="4"/>
      <c r="D210" s="4"/>
      <c r="E210" s="4"/>
      <c r="F210" s="4"/>
      <c r="G210" s="52"/>
      <c r="H210" s="52"/>
      <c r="I210" s="48"/>
      <c r="J210" s="48"/>
      <c r="K210" s="48"/>
      <c r="L210" s="48"/>
      <c r="M210" s="48"/>
      <c r="N210" s="48"/>
      <c r="O210" s="4"/>
      <c r="P210" s="4"/>
      <c r="Q210" s="4"/>
      <c r="R210" s="4"/>
      <c r="S210" s="4"/>
      <c r="T210" s="4"/>
      <c r="U210" s="4"/>
      <c r="V210" s="4"/>
      <c r="W210" s="4"/>
      <c r="X210" s="4"/>
      <c r="Y210" s="4"/>
      <c r="Z210" s="52"/>
      <c r="AA210" s="52"/>
      <c r="AB210" s="4"/>
      <c r="AC210" s="4"/>
      <c r="AD210" s="4"/>
      <c r="AE210" s="4"/>
    </row>
    <row r="211" spans="1:31" ht="15.75" customHeight="1" x14ac:dyDescent="0.25">
      <c r="A211" s="4"/>
      <c r="B211" s="4"/>
      <c r="C211" s="4"/>
      <c r="D211" s="4"/>
      <c r="E211" s="4"/>
      <c r="F211" s="4"/>
      <c r="G211" s="52"/>
      <c r="H211" s="52"/>
      <c r="I211" s="48"/>
      <c r="J211" s="48"/>
      <c r="K211" s="48"/>
      <c r="L211" s="48"/>
      <c r="M211" s="48"/>
      <c r="N211" s="48"/>
      <c r="O211" s="4"/>
      <c r="P211" s="4"/>
      <c r="Q211" s="4"/>
      <c r="R211" s="4"/>
      <c r="S211" s="4"/>
      <c r="T211" s="4"/>
      <c r="U211" s="4"/>
      <c r="V211" s="4"/>
      <c r="W211" s="4"/>
      <c r="X211" s="4"/>
      <c r="Y211" s="4"/>
      <c r="Z211" s="52"/>
      <c r="AA211" s="52"/>
      <c r="AB211" s="4"/>
      <c r="AC211" s="4"/>
      <c r="AD211" s="4"/>
      <c r="AE211" s="4"/>
    </row>
    <row r="212" spans="1:31" ht="15.75" customHeight="1" x14ac:dyDescent="0.25">
      <c r="A212" s="4"/>
      <c r="B212" s="4"/>
      <c r="C212" s="4"/>
      <c r="D212" s="4"/>
      <c r="E212" s="4"/>
      <c r="F212" s="4"/>
      <c r="G212" s="52"/>
      <c r="H212" s="52"/>
      <c r="I212" s="48"/>
      <c r="J212" s="48"/>
      <c r="K212" s="48"/>
      <c r="L212" s="48"/>
      <c r="M212" s="48"/>
      <c r="N212" s="48"/>
      <c r="O212" s="4"/>
      <c r="P212" s="4"/>
      <c r="Q212" s="4"/>
      <c r="R212" s="4"/>
      <c r="S212" s="4"/>
      <c r="T212" s="4"/>
      <c r="U212" s="4"/>
      <c r="V212" s="4"/>
      <c r="W212" s="4"/>
      <c r="X212" s="4"/>
      <c r="Y212" s="4"/>
      <c r="Z212" s="52"/>
      <c r="AA212" s="52"/>
      <c r="AB212" s="4"/>
      <c r="AC212" s="4"/>
      <c r="AD212" s="4"/>
      <c r="AE212" s="4"/>
    </row>
    <row r="213" spans="1:31" ht="15.75" customHeight="1" x14ac:dyDescent="0.25">
      <c r="A213" s="4"/>
      <c r="B213" s="4"/>
      <c r="C213" s="4"/>
      <c r="D213" s="4"/>
      <c r="E213" s="4"/>
      <c r="F213" s="4"/>
      <c r="G213" s="52"/>
      <c r="H213" s="52"/>
      <c r="I213" s="48"/>
      <c r="J213" s="48"/>
      <c r="K213" s="48"/>
      <c r="L213" s="48"/>
      <c r="M213" s="48"/>
      <c r="N213" s="48"/>
      <c r="O213" s="4"/>
      <c r="P213" s="4"/>
      <c r="Q213" s="4"/>
      <c r="R213" s="4"/>
      <c r="S213" s="4"/>
      <c r="T213" s="4"/>
      <c r="U213" s="4"/>
      <c r="V213" s="4"/>
      <c r="W213" s="4"/>
      <c r="X213" s="4"/>
      <c r="Y213" s="4"/>
      <c r="Z213" s="52"/>
      <c r="AA213" s="52"/>
      <c r="AB213" s="4"/>
      <c r="AC213" s="4"/>
      <c r="AD213" s="4"/>
      <c r="AE213" s="4"/>
    </row>
    <row r="214" spans="1:31" ht="15.75" customHeight="1" x14ac:dyDescent="0.25">
      <c r="A214" s="4"/>
      <c r="B214" s="4"/>
      <c r="C214" s="4"/>
      <c r="D214" s="4"/>
      <c r="E214" s="4"/>
      <c r="F214" s="4"/>
      <c r="G214" s="52"/>
      <c r="H214" s="52"/>
      <c r="I214" s="48"/>
      <c r="J214" s="48"/>
      <c r="K214" s="48"/>
      <c r="L214" s="48"/>
      <c r="M214" s="48"/>
      <c r="N214" s="48"/>
      <c r="O214" s="4"/>
      <c r="P214" s="4"/>
      <c r="Q214" s="4"/>
      <c r="R214" s="4"/>
      <c r="S214" s="4"/>
      <c r="T214" s="4"/>
      <c r="U214" s="4"/>
      <c r="V214" s="4"/>
      <c r="W214" s="4"/>
      <c r="X214" s="4"/>
      <c r="Y214" s="4"/>
      <c r="Z214" s="52"/>
      <c r="AA214" s="52"/>
      <c r="AB214" s="4"/>
      <c r="AC214" s="4"/>
      <c r="AD214" s="4"/>
      <c r="AE214" s="4"/>
    </row>
    <row r="215" spans="1:31" ht="15.75" customHeight="1" x14ac:dyDescent="0.25">
      <c r="A215" s="4"/>
      <c r="B215" s="4"/>
      <c r="C215" s="4"/>
      <c r="D215" s="4"/>
      <c r="E215" s="4"/>
      <c r="F215" s="4"/>
      <c r="G215" s="52"/>
      <c r="H215" s="52"/>
      <c r="I215" s="48"/>
      <c r="J215" s="48"/>
      <c r="K215" s="48"/>
      <c r="L215" s="48"/>
      <c r="M215" s="48"/>
      <c r="N215" s="48"/>
      <c r="O215" s="4"/>
      <c r="P215" s="4"/>
      <c r="Q215" s="4"/>
      <c r="R215" s="4"/>
      <c r="S215" s="4"/>
      <c r="T215" s="4"/>
      <c r="U215" s="4"/>
      <c r="V215" s="4"/>
      <c r="W215" s="4"/>
      <c r="X215" s="4"/>
      <c r="Y215" s="4"/>
      <c r="Z215" s="52"/>
      <c r="AA215" s="52"/>
      <c r="AB215" s="4"/>
      <c r="AC215" s="4"/>
      <c r="AD215" s="4"/>
      <c r="AE215" s="4"/>
    </row>
    <row r="216" spans="1:31" ht="15.75" customHeight="1" x14ac:dyDescent="0.25">
      <c r="A216" s="4"/>
      <c r="B216" s="4"/>
      <c r="C216" s="4"/>
      <c r="D216" s="4"/>
      <c r="E216" s="4"/>
      <c r="F216" s="4"/>
      <c r="G216" s="52"/>
      <c r="H216" s="52"/>
      <c r="I216" s="48"/>
      <c r="J216" s="48"/>
      <c r="K216" s="48"/>
      <c r="L216" s="48"/>
      <c r="M216" s="48"/>
      <c r="N216" s="48"/>
      <c r="O216" s="4"/>
      <c r="P216" s="4"/>
      <c r="Q216" s="4"/>
      <c r="R216" s="4"/>
      <c r="S216" s="4"/>
      <c r="T216" s="4"/>
      <c r="U216" s="4"/>
      <c r="V216" s="4"/>
      <c r="W216" s="4"/>
      <c r="X216" s="4"/>
      <c r="Y216" s="4"/>
      <c r="Z216" s="52"/>
      <c r="AA216" s="52"/>
      <c r="AB216" s="4"/>
      <c r="AC216" s="4"/>
      <c r="AD216" s="4"/>
      <c r="AE216" s="4"/>
    </row>
    <row r="217" spans="1:31" ht="15.75" customHeight="1" x14ac:dyDescent="0.25">
      <c r="A217" s="4"/>
      <c r="B217" s="4"/>
      <c r="C217" s="4"/>
      <c r="D217" s="4"/>
      <c r="E217" s="4"/>
      <c r="F217" s="4"/>
      <c r="G217" s="52"/>
      <c r="H217" s="52"/>
      <c r="I217" s="48"/>
      <c r="J217" s="48"/>
      <c r="K217" s="48"/>
      <c r="L217" s="48"/>
      <c r="M217" s="48"/>
      <c r="N217" s="48"/>
      <c r="O217" s="4"/>
      <c r="P217" s="4"/>
      <c r="Q217" s="4"/>
      <c r="R217" s="4"/>
      <c r="S217" s="4"/>
      <c r="T217" s="4"/>
      <c r="U217" s="4"/>
      <c r="V217" s="4"/>
      <c r="W217" s="4"/>
      <c r="X217" s="4"/>
      <c r="Y217" s="4"/>
      <c r="Z217" s="52"/>
      <c r="AA217" s="52"/>
      <c r="AB217" s="4"/>
      <c r="AC217" s="4"/>
      <c r="AD217" s="4"/>
      <c r="AE217" s="4"/>
    </row>
    <row r="218" spans="1:31" ht="15.75" customHeight="1" x14ac:dyDescent="0.25">
      <c r="A218" s="4"/>
      <c r="B218" s="4"/>
      <c r="C218" s="4"/>
      <c r="D218" s="4"/>
      <c r="E218" s="4"/>
      <c r="F218" s="4"/>
      <c r="G218" s="52"/>
      <c r="H218" s="52"/>
      <c r="I218" s="48"/>
      <c r="J218" s="48"/>
      <c r="K218" s="48"/>
      <c r="L218" s="48"/>
      <c r="M218" s="48"/>
      <c r="N218" s="48"/>
      <c r="O218" s="4"/>
      <c r="P218" s="4"/>
      <c r="Q218" s="4"/>
      <c r="R218" s="4"/>
      <c r="S218" s="4"/>
      <c r="T218" s="4"/>
      <c r="U218" s="4"/>
      <c r="V218" s="4"/>
      <c r="W218" s="4"/>
      <c r="X218" s="4"/>
      <c r="Y218" s="4"/>
      <c r="Z218" s="52"/>
      <c r="AA218" s="52"/>
      <c r="AB218" s="4"/>
      <c r="AC218" s="4"/>
      <c r="AD218" s="4"/>
      <c r="AE218" s="4"/>
    </row>
    <row r="219" spans="1:31" ht="15.75" customHeight="1" x14ac:dyDescent="0.25">
      <c r="A219" s="4"/>
      <c r="B219" s="4"/>
      <c r="C219" s="4"/>
      <c r="D219" s="4"/>
      <c r="E219" s="4"/>
      <c r="F219" s="4"/>
      <c r="G219" s="52"/>
      <c r="H219" s="52"/>
      <c r="I219" s="48"/>
      <c r="J219" s="48"/>
      <c r="K219" s="48"/>
      <c r="L219" s="48"/>
      <c r="M219" s="48"/>
      <c r="N219" s="48"/>
      <c r="O219" s="4"/>
      <c r="P219" s="4"/>
      <c r="Q219" s="4"/>
      <c r="R219" s="4"/>
      <c r="S219" s="4"/>
      <c r="T219" s="4"/>
      <c r="U219" s="4"/>
      <c r="V219" s="4"/>
      <c r="W219" s="4"/>
      <c r="X219" s="4"/>
      <c r="Y219" s="4"/>
      <c r="Z219" s="52"/>
      <c r="AA219" s="52"/>
      <c r="AB219" s="4"/>
      <c r="AC219" s="4"/>
      <c r="AD219" s="4"/>
      <c r="AE219" s="4"/>
    </row>
    <row r="220" spans="1:31" ht="15.75" customHeight="1" x14ac:dyDescent="0.25">
      <c r="A220" s="4"/>
      <c r="B220" s="4"/>
      <c r="C220" s="4"/>
      <c r="D220" s="4"/>
      <c r="E220" s="4"/>
      <c r="F220" s="4"/>
      <c r="G220" s="52"/>
      <c r="H220" s="52"/>
      <c r="I220" s="48"/>
      <c r="J220" s="48"/>
      <c r="K220" s="48"/>
      <c r="L220" s="48"/>
      <c r="M220" s="48"/>
      <c r="N220" s="48"/>
      <c r="O220" s="4"/>
      <c r="P220" s="4"/>
      <c r="Q220" s="4"/>
      <c r="R220" s="4"/>
      <c r="S220" s="4"/>
      <c r="T220" s="4"/>
      <c r="U220" s="4"/>
      <c r="V220" s="4"/>
      <c r="W220" s="4"/>
      <c r="X220" s="4"/>
      <c r="Y220" s="4"/>
      <c r="Z220" s="52"/>
      <c r="AA220" s="52"/>
      <c r="AB220" s="4"/>
      <c r="AC220" s="4"/>
      <c r="AD220" s="4"/>
      <c r="AE220" s="4"/>
    </row>
    <row r="221" spans="1:31" ht="15.75" customHeight="1" x14ac:dyDescent="0.25">
      <c r="A221" s="4"/>
      <c r="B221" s="4"/>
      <c r="C221" s="4"/>
      <c r="D221" s="4"/>
      <c r="E221" s="4"/>
      <c r="F221" s="4"/>
      <c r="G221" s="52"/>
      <c r="H221" s="52"/>
      <c r="I221" s="48"/>
      <c r="J221" s="48"/>
      <c r="K221" s="48"/>
      <c r="L221" s="48"/>
      <c r="M221" s="48"/>
      <c r="N221" s="48"/>
      <c r="O221" s="4"/>
      <c r="P221" s="4"/>
      <c r="Q221" s="4"/>
      <c r="R221" s="4"/>
      <c r="S221" s="4"/>
      <c r="T221" s="4"/>
      <c r="U221" s="4"/>
      <c r="V221" s="4"/>
      <c r="W221" s="4"/>
      <c r="X221" s="4"/>
      <c r="Y221" s="4"/>
      <c r="Z221" s="52"/>
      <c r="AA221" s="52"/>
      <c r="AB221" s="4"/>
      <c r="AC221" s="4"/>
      <c r="AD221" s="4"/>
      <c r="AE221" s="4"/>
    </row>
    <row r="222" spans="1:31" ht="15.75" customHeight="1" x14ac:dyDescent="0.25">
      <c r="A222" s="4"/>
      <c r="B222" s="4"/>
      <c r="C222" s="4"/>
      <c r="D222" s="4"/>
      <c r="E222" s="4"/>
      <c r="F222" s="4"/>
      <c r="G222" s="52"/>
      <c r="H222" s="52"/>
      <c r="I222" s="48"/>
      <c r="J222" s="48"/>
      <c r="K222" s="48"/>
      <c r="L222" s="48"/>
      <c r="M222" s="48"/>
      <c r="N222" s="48"/>
      <c r="O222" s="4"/>
      <c r="P222" s="4"/>
      <c r="Q222" s="4"/>
      <c r="R222" s="4"/>
      <c r="S222" s="4"/>
      <c r="T222" s="4"/>
      <c r="U222" s="4"/>
      <c r="V222" s="4"/>
      <c r="W222" s="4"/>
      <c r="X222" s="4"/>
      <c r="Y222" s="4"/>
      <c r="Z222" s="52"/>
      <c r="AA222" s="52"/>
      <c r="AB222" s="4"/>
      <c r="AC222" s="4"/>
      <c r="AD222" s="4"/>
      <c r="AE222" s="4"/>
    </row>
    <row r="223" spans="1:31" ht="15.75" customHeight="1" x14ac:dyDescent="0.25">
      <c r="A223" s="4"/>
      <c r="B223" s="4"/>
      <c r="C223" s="4"/>
      <c r="D223" s="4"/>
      <c r="E223" s="4"/>
      <c r="F223" s="4"/>
      <c r="G223" s="52"/>
      <c r="H223" s="52"/>
      <c r="I223" s="48"/>
      <c r="J223" s="48"/>
      <c r="K223" s="48"/>
      <c r="L223" s="48"/>
      <c r="M223" s="48"/>
      <c r="N223" s="48"/>
      <c r="O223" s="4"/>
      <c r="P223" s="4"/>
      <c r="Q223" s="4"/>
      <c r="R223" s="4"/>
      <c r="S223" s="4"/>
      <c r="T223" s="4"/>
      <c r="U223" s="4"/>
      <c r="V223" s="4"/>
      <c r="W223" s="4"/>
      <c r="X223" s="4"/>
      <c r="Y223" s="4"/>
      <c r="Z223" s="52"/>
      <c r="AA223" s="52"/>
      <c r="AB223" s="4"/>
      <c r="AC223" s="4"/>
      <c r="AD223" s="4"/>
      <c r="AE223" s="4"/>
    </row>
    <row r="224" spans="1:31" ht="15.75" customHeight="1" x14ac:dyDescent="0.25">
      <c r="A224" s="4"/>
      <c r="B224" s="4"/>
      <c r="C224" s="4"/>
      <c r="D224" s="4"/>
      <c r="E224" s="4"/>
      <c r="F224" s="4"/>
      <c r="G224" s="52"/>
      <c r="H224" s="52"/>
      <c r="I224" s="48"/>
      <c r="J224" s="48"/>
      <c r="K224" s="48"/>
      <c r="L224" s="48"/>
      <c r="M224" s="48"/>
      <c r="N224" s="48"/>
      <c r="O224" s="4"/>
      <c r="P224" s="4"/>
      <c r="Q224" s="4"/>
      <c r="R224" s="4"/>
      <c r="S224" s="4"/>
      <c r="T224" s="4"/>
      <c r="U224" s="4"/>
      <c r="V224" s="4"/>
      <c r="W224" s="4"/>
      <c r="X224" s="4"/>
      <c r="Y224" s="4"/>
      <c r="Z224" s="52"/>
      <c r="AA224" s="52"/>
      <c r="AB224" s="4"/>
      <c r="AC224" s="4"/>
      <c r="AD224" s="4"/>
      <c r="AE224" s="4"/>
    </row>
    <row r="225" spans="1:31" ht="15.75" customHeight="1" x14ac:dyDescent="0.25">
      <c r="A225" s="4"/>
      <c r="B225" s="4"/>
      <c r="C225" s="4"/>
      <c r="D225" s="4"/>
      <c r="E225" s="4"/>
      <c r="F225" s="4"/>
      <c r="G225" s="52"/>
      <c r="H225" s="52"/>
      <c r="I225" s="48"/>
      <c r="J225" s="48"/>
      <c r="K225" s="48"/>
      <c r="L225" s="48"/>
      <c r="M225" s="48"/>
      <c r="N225" s="48"/>
      <c r="O225" s="4"/>
      <c r="P225" s="4"/>
      <c r="Q225" s="4"/>
      <c r="R225" s="4"/>
      <c r="S225" s="4"/>
      <c r="T225" s="4"/>
      <c r="U225" s="4"/>
      <c r="V225" s="4"/>
      <c r="W225" s="4"/>
      <c r="X225" s="4"/>
      <c r="Y225" s="4"/>
      <c r="Z225" s="52"/>
      <c r="AA225" s="52"/>
      <c r="AB225" s="4"/>
      <c r="AC225" s="4"/>
      <c r="AD225" s="4"/>
      <c r="AE225" s="4"/>
    </row>
    <row r="226" spans="1:31" ht="15.75" customHeight="1" x14ac:dyDescent="0.25">
      <c r="A226" s="4"/>
      <c r="B226" s="4"/>
      <c r="C226" s="4"/>
      <c r="D226" s="4"/>
      <c r="E226" s="4"/>
      <c r="F226" s="4"/>
      <c r="G226" s="52"/>
      <c r="H226" s="52"/>
      <c r="I226" s="48"/>
      <c r="J226" s="48"/>
      <c r="K226" s="48"/>
      <c r="L226" s="48"/>
      <c r="M226" s="48"/>
      <c r="N226" s="48"/>
      <c r="O226" s="4"/>
      <c r="P226" s="4"/>
      <c r="Q226" s="4"/>
      <c r="R226" s="4"/>
      <c r="S226" s="4"/>
      <c r="T226" s="4"/>
      <c r="U226" s="4"/>
      <c r="V226" s="4"/>
      <c r="W226" s="4"/>
      <c r="X226" s="4"/>
      <c r="Y226" s="4"/>
      <c r="Z226" s="52"/>
      <c r="AA226" s="52"/>
      <c r="AB226" s="4"/>
      <c r="AC226" s="4"/>
      <c r="AD226" s="4"/>
      <c r="AE226" s="4"/>
    </row>
    <row r="227" spans="1:31" ht="15.75" customHeight="1" x14ac:dyDescent="0.25">
      <c r="A227" s="4"/>
      <c r="B227" s="4"/>
      <c r="C227" s="4"/>
      <c r="D227" s="4"/>
      <c r="E227" s="4"/>
      <c r="F227" s="4"/>
      <c r="G227" s="52"/>
      <c r="H227" s="52"/>
      <c r="I227" s="48"/>
      <c r="J227" s="48"/>
      <c r="K227" s="48"/>
      <c r="L227" s="48"/>
      <c r="M227" s="48"/>
      <c r="N227" s="48"/>
      <c r="O227" s="4"/>
      <c r="P227" s="4"/>
      <c r="Q227" s="4"/>
      <c r="R227" s="4"/>
      <c r="S227" s="4"/>
      <c r="T227" s="4"/>
      <c r="U227" s="4"/>
      <c r="V227" s="4"/>
      <c r="W227" s="4"/>
      <c r="X227" s="4"/>
      <c r="Y227" s="4"/>
      <c r="Z227" s="52"/>
      <c r="AA227" s="52"/>
      <c r="AB227" s="4"/>
      <c r="AC227" s="4"/>
      <c r="AD227" s="4"/>
      <c r="AE227" s="4"/>
    </row>
    <row r="228" spans="1:31" ht="15.75" customHeight="1" x14ac:dyDescent="0.25">
      <c r="A228" s="4"/>
      <c r="B228" s="4"/>
      <c r="C228" s="4"/>
      <c r="D228" s="4"/>
      <c r="E228" s="4"/>
      <c r="F228" s="4"/>
      <c r="G228" s="52"/>
      <c r="H228" s="52"/>
      <c r="I228" s="48"/>
      <c r="J228" s="48"/>
      <c r="K228" s="48"/>
      <c r="L228" s="48"/>
      <c r="M228" s="48"/>
      <c r="N228" s="48"/>
      <c r="O228" s="4"/>
      <c r="P228" s="4"/>
      <c r="Q228" s="4"/>
      <c r="R228" s="4"/>
      <c r="S228" s="4"/>
      <c r="T228" s="4"/>
      <c r="U228" s="4"/>
      <c r="V228" s="4"/>
      <c r="W228" s="4"/>
      <c r="X228" s="4"/>
      <c r="Y228" s="4"/>
      <c r="Z228" s="52"/>
      <c r="AA228" s="52"/>
      <c r="AB228" s="4"/>
      <c r="AC228" s="4"/>
      <c r="AD228" s="4"/>
      <c r="AE228" s="4"/>
    </row>
    <row r="229" spans="1:31" ht="15.75" customHeight="1" x14ac:dyDescent="0.25">
      <c r="A229" s="4"/>
      <c r="B229" s="4"/>
      <c r="C229" s="4"/>
      <c r="D229" s="4"/>
      <c r="E229" s="4"/>
      <c r="F229" s="4"/>
      <c r="G229" s="52"/>
      <c r="H229" s="52"/>
      <c r="I229" s="48"/>
      <c r="J229" s="48"/>
      <c r="K229" s="48"/>
      <c r="L229" s="48"/>
      <c r="M229" s="48"/>
      <c r="N229" s="48"/>
      <c r="O229" s="4"/>
      <c r="P229" s="4"/>
      <c r="Q229" s="4"/>
      <c r="R229" s="4"/>
      <c r="S229" s="4"/>
      <c r="T229" s="4"/>
      <c r="U229" s="4"/>
      <c r="V229" s="4"/>
      <c r="W229" s="4"/>
      <c r="X229" s="4"/>
      <c r="Y229" s="4"/>
      <c r="Z229" s="52"/>
      <c r="AA229" s="52"/>
      <c r="AB229" s="4"/>
      <c r="AC229" s="4"/>
      <c r="AD229" s="4"/>
      <c r="AE229" s="4"/>
    </row>
    <row r="230" spans="1:31" ht="15.75" customHeight="1" x14ac:dyDescent="0.25">
      <c r="A230" s="4"/>
      <c r="B230" s="4"/>
      <c r="C230" s="4"/>
      <c r="D230" s="4"/>
      <c r="E230" s="4"/>
      <c r="F230" s="4"/>
      <c r="G230" s="52"/>
      <c r="H230" s="52"/>
      <c r="I230" s="48"/>
      <c r="J230" s="48"/>
      <c r="K230" s="48"/>
      <c r="L230" s="48"/>
      <c r="M230" s="48"/>
      <c r="N230" s="48"/>
      <c r="O230" s="4"/>
      <c r="P230" s="4"/>
      <c r="Q230" s="4"/>
      <c r="R230" s="4"/>
      <c r="S230" s="4"/>
      <c r="T230" s="4"/>
      <c r="U230" s="4"/>
      <c r="V230" s="4"/>
      <c r="W230" s="4"/>
      <c r="X230" s="4"/>
      <c r="Y230" s="4"/>
      <c r="Z230" s="52"/>
      <c r="AA230" s="52"/>
      <c r="AB230" s="4"/>
      <c r="AC230" s="4"/>
      <c r="AD230" s="4"/>
      <c r="AE230" s="4"/>
    </row>
    <row r="231" spans="1:31" ht="15.75" customHeight="1" x14ac:dyDescent="0.25">
      <c r="A231" s="4"/>
      <c r="B231" s="4"/>
      <c r="C231" s="4"/>
      <c r="D231" s="4"/>
      <c r="E231" s="4"/>
      <c r="F231" s="4"/>
      <c r="G231" s="52"/>
      <c r="H231" s="52"/>
      <c r="I231" s="48"/>
      <c r="J231" s="48"/>
      <c r="K231" s="48"/>
      <c r="L231" s="48"/>
      <c r="M231" s="48"/>
      <c r="N231" s="48"/>
      <c r="O231" s="4"/>
      <c r="P231" s="4"/>
      <c r="Q231" s="4"/>
      <c r="R231" s="4"/>
      <c r="S231" s="4"/>
      <c r="T231" s="4"/>
      <c r="U231" s="4"/>
      <c r="V231" s="4"/>
      <c r="W231" s="4"/>
      <c r="X231" s="4"/>
      <c r="Y231" s="4"/>
      <c r="Z231" s="52"/>
      <c r="AA231" s="52"/>
      <c r="AB231" s="4"/>
      <c r="AC231" s="4"/>
      <c r="AD231" s="4"/>
      <c r="AE231" s="4"/>
    </row>
    <row r="232" spans="1:31" ht="15.75" customHeight="1" x14ac:dyDescent="0.25">
      <c r="A232" s="4"/>
      <c r="B232" s="4"/>
      <c r="C232" s="4"/>
      <c r="D232" s="4"/>
      <c r="E232" s="4"/>
      <c r="F232" s="4"/>
      <c r="G232" s="52"/>
      <c r="H232" s="52"/>
      <c r="I232" s="48"/>
      <c r="J232" s="48"/>
      <c r="K232" s="48"/>
      <c r="L232" s="48"/>
      <c r="M232" s="48"/>
      <c r="N232" s="48"/>
      <c r="O232" s="4"/>
      <c r="P232" s="4"/>
      <c r="Q232" s="4"/>
      <c r="R232" s="4"/>
      <c r="S232" s="4"/>
      <c r="T232" s="4"/>
      <c r="U232" s="4"/>
      <c r="V232" s="4"/>
      <c r="W232" s="4"/>
      <c r="X232" s="4"/>
      <c r="Y232" s="4"/>
      <c r="Z232" s="52"/>
      <c r="AA232" s="52"/>
      <c r="AB232" s="4"/>
      <c r="AC232" s="4"/>
      <c r="AD232" s="4"/>
      <c r="AE232" s="4"/>
    </row>
    <row r="233" spans="1:31" ht="15.75" customHeight="1" x14ac:dyDescent="0.25">
      <c r="A233" s="4"/>
      <c r="B233" s="4"/>
      <c r="C233" s="4"/>
      <c r="D233" s="4"/>
      <c r="E233" s="4"/>
      <c r="F233" s="4"/>
      <c r="G233" s="52"/>
      <c r="H233" s="52"/>
      <c r="I233" s="48"/>
      <c r="J233" s="48"/>
      <c r="K233" s="48"/>
      <c r="L233" s="48"/>
      <c r="M233" s="48"/>
      <c r="N233" s="48"/>
      <c r="O233" s="4"/>
      <c r="P233" s="4"/>
      <c r="Q233" s="4"/>
      <c r="R233" s="4"/>
      <c r="S233" s="4"/>
      <c r="T233" s="4"/>
      <c r="U233" s="4"/>
      <c r="V233" s="4"/>
      <c r="W233" s="4"/>
      <c r="X233" s="4"/>
      <c r="Y233" s="4"/>
      <c r="Z233" s="52"/>
      <c r="AA233" s="52"/>
      <c r="AB233" s="4"/>
      <c r="AC233" s="4"/>
      <c r="AD233" s="4"/>
      <c r="AE233" s="4"/>
    </row>
    <row r="234" spans="1:31" ht="15.75" customHeight="1" x14ac:dyDescent="0.25">
      <c r="A234" s="4"/>
      <c r="B234" s="4"/>
      <c r="C234" s="4"/>
      <c r="D234" s="4"/>
      <c r="E234" s="4"/>
      <c r="F234" s="4"/>
      <c r="G234" s="52"/>
      <c r="H234" s="52"/>
      <c r="I234" s="48"/>
      <c r="J234" s="48"/>
      <c r="K234" s="48"/>
      <c r="L234" s="48"/>
      <c r="M234" s="48"/>
      <c r="N234" s="48"/>
      <c r="O234" s="4"/>
      <c r="P234" s="4"/>
      <c r="Q234" s="4"/>
      <c r="R234" s="4"/>
      <c r="S234" s="4"/>
      <c r="T234" s="4"/>
      <c r="U234" s="4"/>
      <c r="V234" s="4"/>
      <c r="W234" s="4"/>
      <c r="X234" s="4"/>
      <c r="Y234" s="4"/>
      <c r="Z234" s="52"/>
      <c r="AA234" s="52"/>
      <c r="AB234" s="4"/>
      <c r="AC234" s="4"/>
      <c r="AD234" s="4"/>
      <c r="AE234" s="4"/>
    </row>
    <row r="235" spans="1:31" ht="15.75" customHeight="1" x14ac:dyDescent="0.25">
      <c r="A235" s="4"/>
      <c r="B235" s="4"/>
      <c r="C235" s="4"/>
      <c r="D235" s="4"/>
      <c r="E235" s="4"/>
      <c r="F235" s="4"/>
      <c r="G235" s="52"/>
      <c r="H235" s="52"/>
      <c r="I235" s="48"/>
      <c r="J235" s="48"/>
      <c r="K235" s="48"/>
      <c r="L235" s="48"/>
      <c r="M235" s="48"/>
      <c r="N235" s="48"/>
      <c r="O235" s="4"/>
      <c r="P235" s="4"/>
      <c r="Q235" s="4"/>
      <c r="R235" s="4"/>
      <c r="S235" s="4"/>
      <c r="T235" s="4"/>
      <c r="U235" s="4"/>
      <c r="V235" s="4"/>
      <c r="W235" s="4"/>
      <c r="X235" s="4"/>
      <c r="Y235" s="4"/>
      <c r="Z235" s="52"/>
      <c r="AA235" s="52"/>
      <c r="AB235" s="4"/>
      <c r="AC235" s="4"/>
      <c r="AD235" s="4"/>
      <c r="AE235" s="4"/>
    </row>
    <row r="236" spans="1:31" ht="15.75" customHeight="1" x14ac:dyDescent="0.25">
      <c r="A236" s="4"/>
      <c r="B236" s="4"/>
      <c r="C236" s="4"/>
      <c r="D236" s="4"/>
      <c r="E236" s="4"/>
      <c r="F236" s="4"/>
      <c r="G236" s="52"/>
      <c r="H236" s="52"/>
      <c r="I236" s="48"/>
      <c r="J236" s="48"/>
      <c r="K236" s="48"/>
      <c r="L236" s="48"/>
      <c r="M236" s="48"/>
      <c r="N236" s="48"/>
      <c r="O236" s="4"/>
      <c r="P236" s="4"/>
      <c r="Q236" s="4"/>
      <c r="R236" s="4"/>
      <c r="S236" s="4"/>
      <c r="T236" s="4"/>
      <c r="U236" s="4"/>
      <c r="V236" s="4"/>
      <c r="W236" s="4"/>
      <c r="X236" s="4"/>
      <c r="Y236" s="4"/>
      <c r="Z236" s="52"/>
      <c r="AA236" s="52"/>
      <c r="AB236" s="4"/>
      <c r="AC236" s="4"/>
      <c r="AD236" s="4"/>
      <c r="AE236" s="4"/>
    </row>
    <row r="237" spans="1:31" ht="15.75" customHeight="1" x14ac:dyDescent="0.25">
      <c r="A237" s="4"/>
      <c r="B237" s="4"/>
      <c r="C237" s="4"/>
      <c r="D237" s="4"/>
      <c r="E237" s="4"/>
      <c r="F237" s="4"/>
      <c r="G237" s="52"/>
      <c r="H237" s="52"/>
      <c r="I237" s="48"/>
      <c r="J237" s="48"/>
      <c r="K237" s="48"/>
      <c r="L237" s="48"/>
      <c r="M237" s="48"/>
      <c r="N237" s="48"/>
      <c r="O237" s="4"/>
      <c r="P237" s="4"/>
      <c r="Q237" s="4"/>
      <c r="R237" s="4"/>
      <c r="S237" s="4"/>
      <c r="T237" s="4"/>
      <c r="U237" s="4"/>
      <c r="V237" s="4"/>
      <c r="W237" s="4"/>
      <c r="X237" s="4"/>
      <c r="Y237" s="4"/>
      <c r="Z237" s="52"/>
      <c r="AA237" s="52"/>
      <c r="AB237" s="4"/>
      <c r="AC237" s="4"/>
      <c r="AD237" s="4"/>
      <c r="AE237" s="4"/>
    </row>
    <row r="238" spans="1:31" ht="15.75" customHeight="1" x14ac:dyDescent="0.25">
      <c r="A238" s="4"/>
      <c r="B238" s="4"/>
      <c r="C238" s="4"/>
      <c r="D238" s="4"/>
      <c r="E238" s="4"/>
      <c r="F238" s="4"/>
      <c r="G238" s="52"/>
      <c r="H238" s="52"/>
      <c r="I238" s="48"/>
      <c r="J238" s="48"/>
      <c r="K238" s="48"/>
      <c r="L238" s="48"/>
      <c r="M238" s="48"/>
      <c r="N238" s="48"/>
      <c r="O238" s="4"/>
      <c r="P238" s="4"/>
      <c r="Q238" s="4"/>
      <c r="R238" s="4"/>
      <c r="S238" s="4"/>
      <c r="T238" s="4"/>
      <c r="U238" s="4"/>
      <c r="V238" s="4"/>
      <c r="W238" s="4"/>
      <c r="X238" s="4"/>
      <c r="Y238" s="4"/>
      <c r="Z238" s="52"/>
      <c r="AA238" s="52"/>
      <c r="AB238" s="4"/>
      <c r="AC238" s="4"/>
      <c r="AD238" s="4"/>
      <c r="AE238" s="4"/>
    </row>
    <row r="239" spans="1:31" ht="15.75" customHeight="1" x14ac:dyDescent="0.25">
      <c r="A239" s="4"/>
      <c r="B239" s="4"/>
      <c r="C239" s="4"/>
      <c r="D239" s="4"/>
      <c r="E239" s="4"/>
      <c r="F239" s="4"/>
      <c r="G239" s="52"/>
      <c r="H239" s="52"/>
      <c r="I239" s="48"/>
      <c r="J239" s="48"/>
      <c r="K239" s="48"/>
      <c r="L239" s="48"/>
      <c r="M239" s="48"/>
      <c r="N239" s="48"/>
      <c r="O239" s="4"/>
      <c r="P239" s="4"/>
      <c r="Q239" s="4"/>
      <c r="R239" s="4"/>
      <c r="S239" s="4"/>
      <c r="T239" s="4"/>
      <c r="U239" s="4"/>
      <c r="V239" s="4"/>
      <c r="W239" s="4"/>
      <c r="X239" s="4"/>
      <c r="Y239" s="4"/>
      <c r="Z239" s="52"/>
      <c r="AA239" s="52"/>
      <c r="AB239" s="4"/>
      <c r="AC239" s="4"/>
      <c r="AD239" s="4"/>
      <c r="AE239" s="4"/>
    </row>
    <row r="240" spans="1:31" ht="15.75" customHeight="1" x14ac:dyDescent="0.25">
      <c r="A240" s="4"/>
      <c r="B240" s="4"/>
      <c r="C240" s="4"/>
      <c r="D240" s="4"/>
      <c r="E240" s="4"/>
      <c r="F240" s="4"/>
      <c r="G240" s="52"/>
      <c r="H240" s="52"/>
      <c r="I240" s="48"/>
      <c r="J240" s="48"/>
      <c r="K240" s="48"/>
      <c r="L240" s="48"/>
      <c r="M240" s="48"/>
      <c r="N240" s="48"/>
      <c r="O240" s="4"/>
      <c r="P240" s="4"/>
      <c r="Q240" s="4"/>
      <c r="R240" s="4"/>
      <c r="S240" s="4"/>
      <c r="T240" s="4"/>
      <c r="U240" s="4"/>
      <c r="V240" s="4"/>
      <c r="W240" s="4"/>
      <c r="X240" s="4"/>
      <c r="Y240" s="4"/>
      <c r="Z240" s="52"/>
      <c r="AA240" s="52"/>
      <c r="AB240" s="4"/>
      <c r="AC240" s="4"/>
      <c r="AD240" s="4"/>
      <c r="AE240" s="4"/>
    </row>
    <row r="241" spans="1:31" ht="15.75" customHeight="1" x14ac:dyDescent="0.25">
      <c r="A241" s="4"/>
      <c r="B241" s="4"/>
      <c r="C241" s="4"/>
      <c r="D241" s="4"/>
      <c r="E241" s="4"/>
      <c r="F241" s="4"/>
      <c r="G241" s="52"/>
      <c r="H241" s="52"/>
      <c r="I241" s="48"/>
      <c r="J241" s="48"/>
      <c r="K241" s="48"/>
      <c r="L241" s="48"/>
      <c r="M241" s="48"/>
      <c r="N241" s="48"/>
      <c r="O241" s="4"/>
      <c r="P241" s="4"/>
      <c r="Q241" s="4"/>
      <c r="R241" s="4"/>
      <c r="S241" s="4"/>
      <c r="T241" s="4"/>
      <c r="U241" s="4"/>
      <c r="V241" s="4"/>
      <c r="W241" s="4"/>
      <c r="X241" s="4"/>
      <c r="Y241" s="4"/>
      <c r="Z241" s="52"/>
      <c r="AA241" s="52"/>
      <c r="AB241" s="4"/>
      <c r="AC241" s="4"/>
      <c r="AD241" s="4"/>
      <c r="AE241" s="4"/>
    </row>
    <row r="242" spans="1:31" ht="15.75" customHeight="1" x14ac:dyDescent="0.25">
      <c r="A242" s="4"/>
      <c r="B242" s="4"/>
      <c r="C242" s="4"/>
      <c r="D242" s="4"/>
      <c r="E242" s="4"/>
      <c r="F242" s="4"/>
      <c r="G242" s="52"/>
      <c r="H242" s="52"/>
      <c r="I242" s="48"/>
      <c r="J242" s="48"/>
      <c r="K242" s="48"/>
      <c r="L242" s="48"/>
      <c r="M242" s="48"/>
      <c r="N242" s="48"/>
      <c r="O242" s="4"/>
      <c r="P242" s="4"/>
      <c r="Q242" s="4"/>
      <c r="R242" s="4"/>
      <c r="S242" s="4"/>
      <c r="T242" s="4"/>
      <c r="U242" s="4"/>
      <c r="V242" s="4"/>
      <c r="W242" s="4"/>
      <c r="X242" s="4"/>
      <c r="Y242" s="4"/>
      <c r="Z242" s="52"/>
      <c r="AA242" s="52"/>
      <c r="AB242" s="4"/>
      <c r="AC242" s="4"/>
      <c r="AD242" s="4"/>
      <c r="AE242" s="4"/>
    </row>
    <row r="243" spans="1:31" ht="15.75" customHeight="1" x14ac:dyDescent="0.25">
      <c r="A243" s="4"/>
      <c r="B243" s="4"/>
      <c r="C243" s="4"/>
      <c r="D243" s="4"/>
      <c r="E243" s="4"/>
      <c r="F243" s="4"/>
      <c r="G243" s="52"/>
      <c r="H243" s="52"/>
      <c r="I243" s="48"/>
      <c r="J243" s="48"/>
      <c r="K243" s="48"/>
      <c r="L243" s="48"/>
      <c r="M243" s="48"/>
      <c r="N243" s="48"/>
      <c r="O243" s="4"/>
      <c r="P243" s="4"/>
      <c r="Q243" s="4"/>
      <c r="R243" s="4"/>
      <c r="S243" s="4"/>
      <c r="T243" s="4"/>
      <c r="U243" s="4"/>
      <c r="V243" s="4"/>
      <c r="W243" s="4"/>
      <c r="X243" s="4"/>
      <c r="Y243" s="4"/>
      <c r="Z243" s="52"/>
      <c r="AA243" s="52"/>
      <c r="AB243" s="4"/>
      <c r="AC243" s="4"/>
      <c r="AD243" s="4"/>
      <c r="AE243" s="4"/>
    </row>
    <row r="244" spans="1:31" ht="15.75" customHeight="1" x14ac:dyDescent="0.25">
      <c r="A244" s="4"/>
      <c r="B244" s="4"/>
      <c r="C244" s="4"/>
      <c r="D244" s="4"/>
      <c r="E244" s="4"/>
      <c r="F244" s="4"/>
      <c r="G244" s="52"/>
      <c r="H244" s="52"/>
      <c r="I244" s="48"/>
      <c r="J244" s="48"/>
      <c r="K244" s="48"/>
      <c r="L244" s="48"/>
      <c r="M244" s="48"/>
      <c r="N244" s="48"/>
      <c r="O244" s="4"/>
      <c r="P244" s="4"/>
      <c r="Q244" s="4"/>
      <c r="R244" s="4"/>
      <c r="S244" s="4"/>
      <c r="T244" s="4"/>
      <c r="U244" s="4"/>
      <c r="V244" s="4"/>
      <c r="W244" s="4"/>
      <c r="X244" s="4"/>
      <c r="Y244" s="4"/>
      <c r="Z244" s="52"/>
      <c r="AA244" s="52"/>
      <c r="AB244" s="4"/>
      <c r="AC244" s="4"/>
      <c r="AD244" s="4"/>
      <c r="AE244" s="4"/>
    </row>
    <row r="245" spans="1:31" ht="15.75" customHeight="1" x14ac:dyDescent="0.25">
      <c r="A245" s="4"/>
      <c r="B245" s="4"/>
      <c r="C245" s="4"/>
      <c r="D245" s="4"/>
      <c r="E245" s="4"/>
      <c r="F245" s="4"/>
      <c r="G245" s="52"/>
      <c r="H245" s="52"/>
      <c r="I245" s="48"/>
      <c r="J245" s="48"/>
      <c r="K245" s="48"/>
      <c r="L245" s="48"/>
      <c r="M245" s="48"/>
      <c r="N245" s="48"/>
      <c r="O245" s="4"/>
      <c r="P245" s="4"/>
      <c r="Q245" s="4"/>
      <c r="R245" s="4"/>
      <c r="S245" s="4"/>
      <c r="T245" s="4"/>
      <c r="U245" s="4"/>
      <c r="V245" s="4"/>
      <c r="W245" s="4"/>
      <c r="X245" s="4"/>
      <c r="Y245" s="4"/>
      <c r="Z245" s="52"/>
      <c r="AA245" s="52"/>
      <c r="AB245" s="4"/>
      <c r="AC245" s="4"/>
      <c r="AD245" s="4"/>
      <c r="AE245" s="4"/>
    </row>
    <row r="246" spans="1:31" ht="15.75" customHeight="1" x14ac:dyDescent="0.25">
      <c r="A246" s="4"/>
      <c r="B246" s="4"/>
      <c r="C246" s="4"/>
      <c r="D246" s="4"/>
      <c r="E246" s="4"/>
      <c r="F246" s="4"/>
      <c r="G246" s="52"/>
      <c r="H246" s="52"/>
      <c r="I246" s="48"/>
      <c r="J246" s="48"/>
      <c r="K246" s="48"/>
      <c r="L246" s="48"/>
      <c r="M246" s="48"/>
      <c r="N246" s="48"/>
      <c r="O246" s="4"/>
      <c r="P246" s="4"/>
      <c r="Q246" s="4"/>
      <c r="R246" s="4"/>
      <c r="S246" s="4"/>
      <c r="T246" s="4"/>
      <c r="U246" s="4"/>
      <c r="V246" s="4"/>
      <c r="W246" s="4"/>
      <c r="X246" s="4"/>
      <c r="Y246" s="4"/>
      <c r="Z246" s="52"/>
      <c r="AA246" s="52"/>
      <c r="AB246" s="4"/>
      <c r="AC246" s="4"/>
      <c r="AD246" s="4"/>
      <c r="AE246" s="4"/>
    </row>
    <row r="247" spans="1:31" ht="15.75" customHeight="1" x14ac:dyDescent="0.25">
      <c r="A247" s="4"/>
      <c r="B247" s="4"/>
      <c r="C247" s="4"/>
      <c r="D247" s="4"/>
      <c r="E247" s="4"/>
      <c r="F247" s="4"/>
      <c r="G247" s="52"/>
      <c r="H247" s="52"/>
      <c r="I247" s="48"/>
      <c r="J247" s="48"/>
      <c r="K247" s="48"/>
      <c r="L247" s="48"/>
      <c r="M247" s="48"/>
      <c r="N247" s="48"/>
      <c r="O247" s="4"/>
      <c r="P247" s="4"/>
      <c r="Q247" s="4"/>
      <c r="R247" s="4"/>
      <c r="S247" s="4"/>
      <c r="T247" s="4"/>
      <c r="U247" s="4"/>
      <c r="V247" s="4"/>
      <c r="W247" s="4"/>
      <c r="X247" s="4"/>
      <c r="Y247" s="4"/>
      <c r="Z247" s="52"/>
      <c r="AA247" s="52"/>
      <c r="AB247" s="4"/>
      <c r="AC247" s="4"/>
      <c r="AD247" s="4"/>
      <c r="AE247" s="4"/>
    </row>
    <row r="248" spans="1:31" ht="15.75" customHeight="1" x14ac:dyDescent="0.25">
      <c r="A248" s="4"/>
      <c r="B248" s="4"/>
      <c r="C248" s="4"/>
      <c r="D248" s="4"/>
      <c r="E248" s="4"/>
      <c r="F248" s="4"/>
      <c r="G248" s="52"/>
      <c r="H248" s="52"/>
      <c r="I248" s="48"/>
      <c r="J248" s="48"/>
      <c r="K248" s="48"/>
      <c r="L248" s="48"/>
      <c r="M248" s="48"/>
      <c r="N248" s="48"/>
      <c r="O248" s="4"/>
      <c r="P248" s="4"/>
      <c r="Q248" s="4"/>
      <c r="R248" s="4"/>
      <c r="S248" s="4"/>
      <c r="T248" s="4"/>
      <c r="U248" s="4"/>
      <c r="V248" s="4"/>
      <c r="W248" s="4"/>
      <c r="X248" s="4"/>
      <c r="Y248" s="4"/>
      <c r="Z248" s="52"/>
      <c r="AA248" s="52"/>
      <c r="AB248" s="4"/>
      <c r="AC248" s="4"/>
      <c r="AD248" s="4"/>
      <c r="AE248" s="4"/>
    </row>
    <row r="249" spans="1:31" ht="15.75" customHeight="1" x14ac:dyDescent="0.25">
      <c r="A249" s="4"/>
      <c r="B249" s="4"/>
      <c r="C249" s="4"/>
      <c r="D249" s="4"/>
      <c r="E249" s="4"/>
      <c r="F249" s="4"/>
      <c r="G249" s="52"/>
      <c r="H249" s="52"/>
      <c r="I249" s="48"/>
      <c r="J249" s="48"/>
      <c r="K249" s="48"/>
      <c r="L249" s="48"/>
      <c r="M249" s="48"/>
      <c r="N249" s="48"/>
      <c r="O249" s="4"/>
      <c r="P249" s="4"/>
      <c r="Q249" s="4"/>
      <c r="R249" s="4"/>
      <c r="S249" s="4"/>
      <c r="T249" s="4"/>
      <c r="U249" s="4"/>
      <c r="V249" s="4"/>
      <c r="W249" s="4"/>
      <c r="X249" s="4"/>
      <c r="Y249" s="4"/>
      <c r="Z249" s="52"/>
      <c r="AA249" s="52"/>
      <c r="AB249" s="4"/>
      <c r="AC249" s="4"/>
      <c r="AD249" s="4"/>
      <c r="AE249" s="4"/>
    </row>
    <row r="250" spans="1:31" ht="15.75" customHeight="1" x14ac:dyDescent="0.25">
      <c r="A250" s="4"/>
      <c r="B250" s="4"/>
      <c r="C250" s="4"/>
      <c r="D250" s="4"/>
      <c r="E250" s="4"/>
      <c r="F250" s="4"/>
      <c r="G250" s="52"/>
      <c r="H250" s="52"/>
      <c r="I250" s="48"/>
      <c r="J250" s="48"/>
      <c r="K250" s="48"/>
      <c r="L250" s="48"/>
      <c r="M250" s="48"/>
      <c r="N250" s="48"/>
      <c r="O250" s="4"/>
      <c r="P250" s="4"/>
      <c r="Q250" s="4"/>
      <c r="R250" s="4"/>
      <c r="S250" s="4"/>
      <c r="T250" s="4"/>
      <c r="U250" s="4"/>
      <c r="V250" s="4"/>
      <c r="W250" s="4"/>
      <c r="X250" s="4"/>
      <c r="Y250" s="4"/>
      <c r="Z250" s="52"/>
      <c r="AA250" s="52"/>
      <c r="AB250" s="4"/>
      <c r="AC250" s="4"/>
      <c r="AD250" s="4"/>
      <c r="AE250" s="4"/>
    </row>
    <row r="251" spans="1:31" ht="15.75" customHeight="1" x14ac:dyDescent="0.25">
      <c r="A251" s="4"/>
      <c r="B251" s="4"/>
      <c r="C251" s="4"/>
      <c r="D251" s="4"/>
      <c r="E251" s="4"/>
      <c r="F251" s="4"/>
      <c r="G251" s="52"/>
      <c r="H251" s="52"/>
      <c r="I251" s="48"/>
      <c r="J251" s="48"/>
      <c r="K251" s="48"/>
      <c r="L251" s="48"/>
      <c r="M251" s="48"/>
      <c r="N251" s="48"/>
      <c r="O251" s="4"/>
      <c r="P251" s="4"/>
      <c r="Q251" s="4"/>
      <c r="R251" s="4"/>
      <c r="S251" s="4"/>
      <c r="T251" s="4"/>
      <c r="U251" s="4"/>
      <c r="V251" s="4"/>
      <c r="W251" s="4"/>
      <c r="X251" s="4"/>
      <c r="Y251" s="4"/>
      <c r="Z251" s="52"/>
      <c r="AA251" s="52"/>
      <c r="AB251" s="4"/>
      <c r="AC251" s="4"/>
      <c r="AD251" s="4"/>
      <c r="AE251" s="4"/>
    </row>
    <row r="252" spans="1:31" ht="15.75" customHeight="1" x14ac:dyDescent="0.25">
      <c r="A252" s="4"/>
      <c r="B252" s="4"/>
      <c r="C252" s="4"/>
      <c r="D252" s="4"/>
      <c r="E252" s="4"/>
      <c r="F252" s="4"/>
      <c r="G252" s="52"/>
      <c r="H252" s="52"/>
      <c r="I252" s="48"/>
      <c r="J252" s="48"/>
      <c r="K252" s="48"/>
      <c r="L252" s="48"/>
      <c r="M252" s="48"/>
      <c r="N252" s="48"/>
      <c r="O252" s="4"/>
      <c r="P252" s="4"/>
      <c r="Q252" s="4"/>
      <c r="R252" s="4"/>
      <c r="S252" s="4"/>
      <c r="T252" s="4"/>
      <c r="U252" s="4"/>
      <c r="V252" s="4"/>
      <c r="W252" s="4"/>
      <c r="X252" s="4"/>
      <c r="Y252" s="4"/>
      <c r="Z252" s="52"/>
      <c r="AA252" s="52"/>
      <c r="AB252" s="4"/>
      <c r="AC252" s="4"/>
      <c r="AD252" s="4"/>
      <c r="AE252" s="4"/>
    </row>
    <row r="253" spans="1:31" ht="15.75" customHeight="1" x14ac:dyDescent="0.25">
      <c r="A253" s="4"/>
      <c r="B253" s="4"/>
      <c r="C253" s="4"/>
      <c r="D253" s="4"/>
      <c r="E253" s="4"/>
      <c r="F253" s="4"/>
      <c r="G253" s="52"/>
      <c r="H253" s="52"/>
      <c r="I253" s="48"/>
      <c r="J253" s="48"/>
      <c r="K253" s="48"/>
      <c r="L253" s="48"/>
      <c r="M253" s="48"/>
      <c r="N253" s="48"/>
      <c r="O253" s="4"/>
      <c r="P253" s="4"/>
      <c r="Q253" s="4"/>
      <c r="R253" s="4"/>
      <c r="S253" s="4"/>
      <c r="T253" s="4"/>
      <c r="U253" s="4"/>
      <c r="V253" s="4"/>
      <c r="W253" s="4"/>
      <c r="X253" s="4"/>
      <c r="Y253" s="4"/>
      <c r="Z253" s="52"/>
      <c r="AA253" s="52"/>
      <c r="AB253" s="4"/>
      <c r="AC253" s="4"/>
      <c r="AD253" s="4"/>
      <c r="AE253" s="4"/>
    </row>
    <row r="254" spans="1:31" ht="15.75" customHeight="1" x14ac:dyDescent="0.25">
      <c r="A254" s="4"/>
      <c r="B254" s="4"/>
      <c r="C254" s="4"/>
      <c r="D254" s="4"/>
      <c r="E254" s="4"/>
      <c r="F254" s="4"/>
      <c r="G254" s="52"/>
      <c r="H254" s="52"/>
      <c r="I254" s="48"/>
      <c r="J254" s="48"/>
      <c r="K254" s="48"/>
      <c r="L254" s="48"/>
      <c r="M254" s="48"/>
      <c r="N254" s="48"/>
      <c r="O254" s="4"/>
      <c r="P254" s="4"/>
      <c r="Q254" s="4"/>
      <c r="R254" s="4"/>
      <c r="S254" s="4"/>
      <c r="T254" s="4"/>
      <c r="U254" s="4"/>
      <c r="V254" s="4"/>
      <c r="W254" s="4"/>
      <c r="X254" s="4"/>
      <c r="Y254" s="4"/>
      <c r="Z254" s="52"/>
      <c r="AA254" s="52"/>
      <c r="AB254" s="4"/>
      <c r="AC254" s="4"/>
      <c r="AD254" s="4"/>
      <c r="AE254" s="4"/>
    </row>
    <row r="255" spans="1:31" ht="15.75" customHeight="1" x14ac:dyDescent="0.25">
      <c r="A255" s="4"/>
      <c r="B255" s="4"/>
      <c r="C255" s="4"/>
      <c r="D255" s="4"/>
      <c r="E255" s="4"/>
      <c r="F255" s="4"/>
      <c r="G255" s="52"/>
      <c r="H255" s="52"/>
      <c r="I255" s="48"/>
      <c r="J255" s="48"/>
      <c r="K255" s="48"/>
      <c r="L255" s="48"/>
      <c r="M255" s="48"/>
      <c r="N255" s="48"/>
      <c r="O255" s="4"/>
      <c r="P255" s="4"/>
      <c r="Q255" s="4"/>
      <c r="R255" s="4"/>
      <c r="S255" s="4"/>
      <c r="T255" s="4"/>
      <c r="U255" s="4"/>
      <c r="V255" s="4"/>
      <c r="W255" s="4"/>
      <c r="X255" s="4"/>
      <c r="Y255" s="4"/>
      <c r="Z255" s="52"/>
      <c r="AA255" s="52"/>
      <c r="AB255" s="4"/>
      <c r="AC255" s="4"/>
      <c r="AD255" s="4"/>
      <c r="AE255" s="4"/>
    </row>
    <row r="256" spans="1:31" ht="15.75" customHeight="1" x14ac:dyDescent="0.25">
      <c r="A256" s="4"/>
      <c r="B256" s="4"/>
      <c r="C256" s="4"/>
      <c r="D256" s="4"/>
      <c r="E256" s="4"/>
      <c r="F256" s="4"/>
      <c r="G256" s="52"/>
      <c r="H256" s="52"/>
      <c r="I256" s="48"/>
      <c r="J256" s="48"/>
      <c r="K256" s="48"/>
      <c r="L256" s="48"/>
      <c r="M256" s="48"/>
      <c r="N256" s="48"/>
      <c r="O256" s="4"/>
      <c r="P256" s="4"/>
      <c r="Q256" s="4"/>
      <c r="R256" s="4"/>
      <c r="S256" s="4"/>
      <c r="T256" s="4"/>
      <c r="U256" s="4"/>
      <c r="V256" s="4"/>
      <c r="W256" s="4"/>
      <c r="X256" s="4"/>
      <c r="Y256" s="4"/>
      <c r="Z256" s="52"/>
      <c r="AA256" s="52"/>
      <c r="AB256" s="4"/>
      <c r="AC256" s="4"/>
      <c r="AD256" s="4"/>
      <c r="AE256" s="4"/>
    </row>
    <row r="257" spans="1:31" ht="15.75" customHeight="1" x14ac:dyDescent="0.25">
      <c r="A257" s="4"/>
      <c r="B257" s="4"/>
      <c r="C257" s="4"/>
      <c r="D257" s="4"/>
      <c r="E257" s="4"/>
      <c r="F257" s="4"/>
      <c r="G257" s="52"/>
      <c r="H257" s="52"/>
      <c r="I257" s="48"/>
      <c r="J257" s="48"/>
      <c r="K257" s="48"/>
      <c r="L257" s="48"/>
      <c r="M257" s="48"/>
      <c r="N257" s="48"/>
      <c r="O257" s="4"/>
      <c r="P257" s="4"/>
      <c r="Q257" s="4"/>
      <c r="R257" s="4"/>
      <c r="S257" s="4"/>
      <c r="T257" s="4"/>
      <c r="U257" s="4"/>
      <c r="V257" s="4"/>
      <c r="W257" s="4"/>
      <c r="X257" s="4"/>
      <c r="Y257" s="4"/>
      <c r="Z257" s="52"/>
      <c r="AA257" s="52"/>
      <c r="AB257" s="4"/>
      <c r="AC257" s="4"/>
      <c r="AD257" s="4"/>
      <c r="AE257" s="4"/>
    </row>
    <row r="258" spans="1:31" ht="15.75" customHeight="1" x14ac:dyDescent="0.25">
      <c r="A258" s="4"/>
      <c r="B258" s="4"/>
      <c r="C258" s="4"/>
      <c r="D258" s="4"/>
      <c r="E258" s="4"/>
      <c r="F258" s="4"/>
      <c r="G258" s="52"/>
      <c r="H258" s="52"/>
      <c r="I258" s="48"/>
      <c r="J258" s="48"/>
      <c r="K258" s="48"/>
      <c r="L258" s="48"/>
      <c r="M258" s="48"/>
      <c r="N258" s="48"/>
      <c r="O258" s="4"/>
      <c r="P258" s="4"/>
      <c r="Q258" s="4"/>
      <c r="R258" s="4"/>
      <c r="S258" s="4"/>
      <c r="T258" s="4"/>
      <c r="U258" s="4"/>
      <c r="V258" s="4"/>
      <c r="W258" s="4"/>
      <c r="X258" s="4"/>
      <c r="Y258" s="4"/>
      <c r="Z258" s="52"/>
      <c r="AA258" s="52"/>
      <c r="AB258" s="4"/>
      <c r="AC258" s="4"/>
      <c r="AD258" s="4"/>
      <c r="AE258" s="4"/>
    </row>
    <row r="259" spans="1:31" ht="15.75" customHeight="1" x14ac:dyDescent="0.25">
      <c r="A259" s="4"/>
      <c r="B259" s="4"/>
      <c r="C259" s="4"/>
      <c r="D259" s="4"/>
      <c r="E259" s="4"/>
      <c r="F259" s="4"/>
      <c r="G259" s="52"/>
      <c r="H259" s="52"/>
      <c r="I259" s="48"/>
      <c r="J259" s="48"/>
      <c r="K259" s="48"/>
      <c r="L259" s="48"/>
      <c r="M259" s="48"/>
      <c r="N259" s="48"/>
      <c r="O259" s="4"/>
      <c r="P259" s="4"/>
      <c r="Q259" s="4"/>
      <c r="R259" s="4"/>
      <c r="S259" s="4"/>
      <c r="T259" s="4"/>
      <c r="U259" s="4"/>
      <c r="V259" s="4"/>
      <c r="W259" s="4"/>
      <c r="X259" s="4"/>
      <c r="Y259" s="4"/>
      <c r="Z259" s="52"/>
      <c r="AA259" s="52"/>
      <c r="AB259" s="4"/>
      <c r="AC259" s="4"/>
      <c r="AD259" s="4"/>
      <c r="AE259" s="4"/>
    </row>
    <row r="260" spans="1:31" ht="15.75" customHeight="1" x14ac:dyDescent="0.25">
      <c r="A260" s="4"/>
      <c r="B260" s="4"/>
      <c r="C260" s="4"/>
      <c r="D260" s="4"/>
      <c r="E260" s="4"/>
      <c r="F260" s="4"/>
      <c r="G260" s="52"/>
      <c r="H260" s="52"/>
      <c r="I260" s="48"/>
      <c r="J260" s="48"/>
      <c r="K260" s="48"/>
      <c r="L260" s="48"/>
      <c r="M260" s="48"/>
      <c r="N260" s="48"/>
      <c r="O260" s="4"/>
      <c r="P260" s="4"/>
      <c r="Q260" s="4"/>
      <c r="R260" s="4"/>
      <c r="S260" s="4"/>
      <c r="T260" s="4"/>
      <c r="U260" s="4"/>
      <c r="V260" s="4"/>
      <c r="W260" s="4"/>
      <c r="X260" s="4"/>
      <c r="Y260" s="4"/>
      <c r="Z260" s="52"/>
      <c r="AA260" s="52"/>
      <c r="AB260" s="4"/>
      <c r="AC260" s="4"/>
      <c r="AD260" s="4"/>
      <c r="AE260" s="4"/>
    </row>
    <row r="261" spans="1:31" ht="15.75" customHeight="1" x14ac:dyDescent="0.25">
      <c r="A261" s="4"/>
      <c r="B261" s="4"/>
      <c r="C261" s="4"/>
      <c r="D261" s="4"/>
      <c r="E261" s="4"/>
      <c r="F261" s="4"/>
      <c r="G261" s="52"/>
      <c r="H261" s="52"/>
      <c r="I261" s="48"/>
      <c r="J261" s="48"/>
      <c r="K261" s="48"/>
      <c r="L261" s="48"/>
      <c r="M261" s="48"/>
      <c r="N261" s="48"/>
      <c r="O261" s="4"/>
      <c r="P261" s="4"/>
      <c r="Q261" s="4"/>
      <c r="R261" s="4"/>
      <c r="S261" s="4"/>
      <c r="T261" s="4"/>
      <c r="U261" s="4"/>
      <c r="V261" s="4"/>
      <c r="W261" s="4"/>
      <c r="X261" s="4"/>
      <c r="Y261" s="4"/>
      <c r="Z261" s="52"/>
      <c r="AA261" s="52"/>
      <c r="AB261" s="4"/>
      <c r="AC261" s="4"/>
      <c r="AD261" s="4"/>
      <c r="AE261" s="4"/>
    </row>
    <row r="262" spans="1:31" ht="15.75" customHeight="1" x14ac:dyDescent="0.25">
      <c r="A262" s="4"/>
      <c r="B262" s="4"/>
      <c r="C262" s="4"/>
      <c r="D262" s="4"/>
      <c r="E262" s="4"/>
      <c r="F262" s="4"/>
      <c r="G262" s="52"/>
      <c r="H262" s="52"/>
      <c r="I262" s="48"/>
      <c r="J262" s="48"/>
      <c r="K262" s="48"/>
      <c r="L262" s="48"/>
      <c r="M262" s="48"/>
      <c r="N262" s="48"/>
      <c r="O262" s="4"/>
      <c r="P262" s="4"/>
      <c r="Q262" s="4"/>
      <c r="R262" s="4"/>
      <c r="S262" s="4"/>
      <c r="T262" s="4"/>
      <c r="U262" s="4"/>
      <c r="V262" s="4"/>
      <c r="W262" s="4"/>
      <c r="X262" s="4"/>
      <c r="Y262" s="4"/>
      <c r="Z262" s="52"/>
      <c r="AA262" s="52"/>
      <c r="AB262" s="4"/>
      <c r="AC262" s="4"/>
      <c r="AD262" s="4"/>
      <c r="AE262" s="4"/>
    </row>
    <row r="263" spans="1:31" ht="15.75" customHeight="1" x14ac:dyDescent="0.25">
      <c r="A263" s="4"/>
      <c r="B263" s="4"/>
      <c r="C263" s="4"/>
      <c r="D263" s="4"/>
      <c r="E263" s="4"/>
      <c r="F263" s="4"/>
      <c r="G263" s="52"/>
      <c r="H263" s="52"/>
      <c r="I263" s="48"/>
      <c r="J263" s="48"/>
      <c r="K263" s="48"/>
      <c r="L263" s="48"/>
      <c r="M263" s="48"/>
      <c r="N263" s="48"/>
      <c r="O263" s="4"/>
      <c r="P263" s="4"/>
      <c r="Q263" s="4"/>
      <c r="R263" s="4"/>
      <c r="S263" s="4"/>
      <c r="T263" s="4"/>
      <c r="U263" s="4"/>
      <c r="V263" s="4"/>
      <c r="W263" s="4"/>
      <c r="X263" s="4"/>
      <c r="Y263" s="4"/>
      <c r="Z263" s="52"/>
      <c r="AA263" s="52"/>
      <c r="AB263" s="4"/>
      <c r="AC263" s="4"/>
      <c r="AD263" s="4"/>
      <c r="AE263" s="4"/>
    </row>
    <row r="264" spans="1:31" ht="15.75" customHeight="1" x14ac:dyDescent="0.25">
      <c r="A264" s="4"/>
      <c r="B264" s="4"/>
      <c r="C264" s="4"/>
      <c r="D264" s="4"/>
      <c r="E264" s="4"/>
      <c r="F264" s="4"/>
      <c r="G264" s="52"/>
      <c r="H264" s="52"/>
      <c r="I264" s="48"/>
      <c r="J264" s="48"/>
      <c r="K264" s="48"/>
      <c r="L264" s="48"/>
      <c r="M264" s="48"/>
      <c r="N264" s="48"/>
      <c r="O264" s="4"/>
      <c r="P264" s="4"/>
      <c r="Q264" s="4"/>
      <c r="R264" s="4"/>
      <c r="S264" s="4"/>
      <c r="T264" s="4"/>
      <c r="U264" s="4"/>
      <c r="V264" s="4"/>
      <c r="W264" s="4"/>
      <c r="X264" s="4"/>
      <c r="Y264" s="4"/>
      <c r="Z264" s="52"/>
      <c r="AA264" s="52"/>
      <c r="AB264" s="4"/>
      <c r="AC264" s="4"/>
      <c r="AD264" s="4"/>
      <c r="AE264" s="4"/>
    </row>
    <row r="265" spans="1:31" ht="15.75" customHeight="1" x14ac:dyDescent="0.25">
      <c r="A265" s="4"/>
      <c r="B265" s="4"/>
      <c r="C265" s="4"/>
      <c r="D265" s="4"/>
      <c r="E265" s="4"/>
      <c r="F265" s="4"/>
      <c r="G265" s="52"/>
      <c r="H265" s="52"/>
      <c r="I265" s="48"/>
      <c r="J265" s="48"/>
      <c r="K265" s="48"/>
      <c r="L265" s="48"/>
      <c r="M265" s="48"/>
      <c r="N265" s="48"/>
      <c r="O265" s="4"/>
      <c r="P265" s="4"/>
      <c r="Q265" s="4"/>
      <c r="R265" s="4"/>
      <c r="S265" s="4"/>
      <c r="T265" s="4"/>
      <c r="U265" s="4"/>
      <c r="V265" s="4"/>
      <c r="W265" s="4"/>
      <c r="X265" s="4"/>
      <c r="Y265" s="4"/>
      <c r="Z265" s="52"/>
      <c r="AA265" s="52"/>
      <c r="AB265" s="4"/>
      <c r="AC265" s="4"/>
      <c r="AD265" s="4"/>
      <c r="AE265" s="4"/>
    </row>
    <row r="266" spans="1:31" ht="15.75" customHeight="1" x14ac:dyDescent="0.25">
      <c r="A266" s="4"/>
      <c r="B266" s="4"/>
      <c r="C266" s="4"/>
      <c r="D266" s="4"/>
      <c r="E266" s="4"/>
      <c r="F266" s="4"/>
      <c r="G266" s="52"/>
      <c r="H266" s="52"/>
      <c r="I266" s="48"/>
      <c r="J266" s="48"/>
      <c r="K266" s="48"/>
      <c r="L266" s="48"/>
      <c r="M266" s="48"/>
      <c r="N266" s="48"/>
      <c r="O266" s="4"/>
      <c r="P266" s="4"/>
      <c r="Q266" s="4"/>
      <c r="R266" s="4"/>
      <c r="S266" s="4"/>
      <c r="T266" s="4"/>
      <c r="U266" s="4"/>
      <c r="V266" s="4"/>
      <c r="W266" s="4"/>
      <c r="X266" s="4"/>
      <c r="Y266" s="4"/>
      <c r="Z266" s="52"/>
      <c r="AA266" s="52"/>
      <c r="AB266" s="4"/>
      <c r="AC266" s="4"/>
      <c r="AD266" s="4"/>
      <c r="AE266" s="4"/>
    </row>
    <row r="267" spans="1:31" ht="15.75" customHeight="1" x14ac:dyDescent="0.25">
      <c r="A267" s="4"/>
      <c r="B267" s="4"/>
      <c r="C267" s="4"/>
      <c r="D267" s="4"/>
      <c r="E267" s="4"/>
      <c r="F267" s="4"/>
      <c r="G267" s="52"/>
      <c r="H267" s="52"/>
      <c r="I267" s="48"/>
      <c r="J267" s="48"/>
      <c r="K267" s="48"/>
      <c r="L267" s="48"/>
      <c r="M267" s="48"/>
      <c r="N267" s="48"/>
      <c r="O267" s="4"/>
      <c r="P267" s="4"/>
      <c r="Q267" s="4"/>
      <c r="R267" s="4"/>
      <c r="S267" s="4"/>
      <c r="T267" s="4"/>
      <c r="U267" s="4"/>
      <c r="V267" s="4"/>
      <c r="W267" s="4"/>
      <c r="X267" s="4"/>
      <c r="Y267" s="4"/>
      <c r="Z267" s="52"/>
      <c r="AA267" s="52"/>
      <c r="AB267" s="4"/>
      <c r="AC267" s="4"/>
      <c r="AD267" s="4"/>
      <c r="AE267" s="4"/>
    </row>
    <row r="268" spans="1:31" ht="15.75" customHeight="1" x14ac:dyDescent="0.25">
      <c r="A268" s="4"/>
      <c r="B268" s="4"/>
      <c r="C268" s="4"/>
      <c r="D268" s="4"/>
      <c r="E268" s="4"/>
      <c r="F268" s="4"/>
      <c r="G268" s="52"/>
      <c r="H268" s="52"/>
      <c r="I268" s="48"/>
      <c r="J268" s="48"/>
      <c r="K268" s="48"/>
      <c r="L268" s="48"/>
      <c r="M268" s="48"/>
      <c r="N268" s="48"/>
      <c r="O268" s="4"/>
      <c r="P268" s="4"/>
      <c r="Q268" s="4"/>
      <c r="R268" s="4"/>
      <c r="S268" s="4"/>
      <c r="T268" s="4"/>
      <c r="U268" s="4"/>
      <c r="V268" s="4"/>
      <c r="W268" s="4"/>
      <c r="X268" s="4"/>
      <c r="Y268" s="4"/>
      <c r="Z268" s="52"/>
      <c r="AA268" s="52"/>
      <c r="AB268" s="4"/>
      <c r="AC268" s="4"/>
      <c r="AD268" s="4"/>
      <c r="AE268" s="4"/>
    </row>
    <row r="269" spans="1:31" ht="15.75" customHeight="1" x14ac:dyDescent="0.25">
      <c r="A269" s="4"/>
      <c r="B269" s="4"/>
      <c r="C269" s="4"/>
      <c r="D269" s="4"/>
      <c r="E269" s="4"/>
      <c r="F269" s="4"/>
      <c r="G269" s="52"/>
      <c r="H269" s="52"/>
      <c r="I269" s="48"/>
      <c r="J269" s="48"/>
      <c r="K269" s="48"/>
      <c r="L269" s="48"/>
      <c r="M269" s="48"/>
      <c r="N269" s="48"/>
      <c r="O269" s="4"/>
      <c r="P269" s="4"/>
      <c r="Q269" s="4"/>
      <c r="R269" s="4"/>
      <c r="S269" s="4"/>
      <c r="T269" s="4"/>
      <c r="U269" s="4"/>
      <c r="V269" s="4"/>
      <c r="W269" s="4"/>
      <c r="X269" s="4"/>
      <c r="Y269" s="4"/>
      <c r="Z269" s="52"/>
      <c r="AA269" s="52"/>
      <c r="AB269" s="4"/>
      <c r="AC269" s="4"/>
      <c r="AD269" s="4"/>
      <c r="AE269" s="4"/>
    </row>
    <row r="270" spans="1:31" ht="15.75" customHeight="1" x14ac:dyDescent="0.25">
      <c r="A270" s="4"/>
      <c r="B270" s="4"/>
      <c r="C270" s="4"/>
      <c r="D270" s="4"/>
      <c r="E270" s="4"/>
      <c r="F270" s="4"/>
      <c r="G270" s="52"/>
      <c r="H270" s="52"/>
      <c r="I270" s="48"/>
      <c r="J270" s="48"/>
      <c r="K270" s="48"/>
      <c r="L270" s="48"/>
      <c r="M270" s="48"/>
      <c r="N270" s="48"/>
      <c r="O270" s="4"/>
      <c r="P270" s="4"/>
      <c r="Q270" s="4"/>
      <c r="R270" s="4"/>
      <c r="S270" s="4"/>
      <c r="T270" s="4"/>
      <c r="U270" s="4"/>
      <c r="V270" s="4"/>
      <c r="W270" s="4"/>
      <c r="X270" s="4"/>
      <c r="Y270" s="4"/>
      <c r="Z270" s="52"/>
      <c r="AA270" s="52"/>
      <c r="AB270" s="4"/>
      <c r="AC270" s="4"/>
      <c r="AD270" s="4"/>
      <c r="AE270" s="4"/>
    </row>
    <row r="271" spans="1:31" ht="15.75" customHeight="1" x14ac:dyDescent="0.25">
      <c r="A271" s="4"/>
      <c r="B271" s="4"/>
      <c r="C271" s="4"/>
      <c r="D271" s="4"/>
      <c r="E271" s="4"/>
      <c r="F271" s="4"/>
      <c r="G271" s="52"/>
      <c r="H271" s="52"/>
      <c r="I271" s="48"/>
      <c r="J271" s="48"/>
      <c r="K271" s="48"/>
      <c r="L271" s="48"/>
      <c r="M271" s="48"/>
      <c r="N271" s="48"/>
      <c r="O271" s="4"/>
      <c r="P271" s="4"/>
      <c r="Q271" s="4"/>
      <c r="R271" s="4"/>
      <c r="S271" s="4"/>
      <c r="T271" s="4"/>
      <c r="U271" s="4"/>
      <c r="V271" s="4"/>
      <c r="W271" s="4"/>
      <c r="X271" s="4"/>
      <c r="Y271" s="4"/>
      <c r="Z271" s="52"/>
      <c r="AA271" s="52"/>
      <c r="AB271" s="4"/>
      <c r="AC271" s="4"/>
      <c r="AD271" s="4"/>
      <c r="AE271" s="4"/>
    </row>
    <row r="272" spans="1:31" ht="15.75" customHeight="1" x14ac:dyDescent="0.25">
      <c r="A272" s="4"/>
      <c r="B272" s="4"/>
      <c r="C272" s="4"/>
      <c r="D272" s="4"/>
      <c r="E272" s="4"/>
      <c r="F272" s="4"/>
      <c r="G272" s="52"/>
      <c r="H272" s="52"/>
      <c r="I272" s="48"/>
      <c r="J272" s="48"/>
      <c r="K272" s="48"/>
      <c r="L272" s="48"/>
      <c r="M272" s="48"/>
      <c r="N272" s="48"/>
      <c r="O272" s="4"/>
      <c r="P272" s="4"/>
      <c r="Q272" s="4"/>
      <c r="R272" s="4"/>
      <c r="S272" s="4"/>
      <c r="T272" s="4"/>
      <c r="U272" s="4"/>
      <c r="V272" s="4"/>
      <c r="W272" s="4"/>
      <c r="X272" s="4"/>
      <c r="Y272" s="4"/>
      <c r="Z272" s="52"/>
      <c r="AA272" s="52"/>
      <c r="AB272" s="4"/>
      <c r="AC272" s="4"/>
      <c r="AD272" s="4"/>
      <c r="AE272" s="4"/>
    </row>
    <row r="273" spans="1:31" ht="15.75" customHeight="1" x14ac:dyDescent="0.25">
      <c r="A273" s="4"/>
      <c r="B273" s="4"/>
      <c r="C273" s="4"/>
      <c r="D273" s="4"/>
      <c r="E273" s="4"/>
      <c r="F273" s="4"/>
      <c r="G273" s="52"/>
      <c r="H273" s="52"/>
      <c r="I273" s="48"/>
      <c r="J273" s="48"/>
      <c r="K273" s="48"/>
      <c r="L273" s="48"/>
      <c r="M273" s="48"/>
      <c r="N273" s="48"/>
      <c r="O273" s="4"/>
      <c r="P273" s="4"/>
      <c r="Q273" s="4"/>
      <c r="R273" s="4"/>
      <c r="S273" s="4"/>
      <c r="T273" s="4"/>
      <c r="U273" s="4"/>
      <c r="V273" s="4"/>
      <c r="W273" s="4"/>
      <c r="X273" s="4"/>
      <c r="Y273" s="4"/>
      <c r="Z273" s="52"/>
      <c r="AA273" s="52"/>
      <c r="AB273" s="4"/>
      <c r="AC273" s="4"/>
      <c r="AD273" s="4"/>
      <c r="AE273" s="4"/>
    </row>
    <row r="274" spans="1:31" ht="15.75" customHeight="1" x14ac:dyDescent="0.25">
      <c r="A274" s="4"/>
      <c r="B274" s="4"/>
      <c r="C274" s="4"/>
      <c r="D274" s="4"/>
      <c r="E274" s="4"/>
      <c r="F274" s="4"/>
      <c r="G274" s="52"/>
      <c r="H274" s="52"/>
      <c r="I274" s="48"/>
      <c r="J274" s="48"/>
      <c r="K274" s="48"/>
      <c r="L274" s="48"/>
      <c r="M274" s="48"/>
      <c r="N274" s="48"/>
      <c r="O274" s="4"/>
      <c r="P274" s="4"/>
      <c r="Q274" s="4"/>
      <c r="R274" s="4"/>
      <c r="S274" s="4"/>
      <c r="T274" s="4"/>
      <c r="U274" s="4"/>
      <c r="V274" s="4"/>
      <c r="W274" s="4"/>
      <c r="X274" s="4"/>
      <c r="Y274" s="4"/>
      <c r="Z274" s="52"/>
      <c r="AA274" s="52"/>
      <c r="AB274" s="4"/>
      <c r="AC274" s="4"/>
      <c r="AD274" s="4"/>
      <c r="AE274" s="4"/>
    </row>
    <row r="275" spans="1:31" ht="15.75" customHeight="1" x14ac:dyDescent="0.25">
      <c r="A275" s="4"/>
      <c r="B275" s="4"/>
      <c r="C275" s="4"/>
      <c r="D275" s="4"/>
      <c r="E275" s="4"/>
      <c r="F275" s="4"/>
      <c r="G275" s="52"/>
      <c r="H275" s="52"/>
      <c r="I275" s="48"/>
      <c r="J275" s="48"/>
      <c r="K275" s="48"/>
      <c r="L275" s="48"/>
      <c r="M275" s="48"/>
      <c r="N275" s="48"/>
      <c r="O275" s="4"/>
      <c r="P275" s="4"/>
      <c r="Q275" s="4"/>
      <c r="R275" s="4"/>
      <c r="S275" s="4"/>
      <c r="T275" s="4"/>
      <c r="U275" s="4"/>
      <c r="V275" s="4"/>
      <c r="W275" s="4"/>
      <c r="X275" s="4"/>
      <c r="Y275" s="4"/>
      <c r="Z275" s="52"/>
      <c r="AA275" s="52"/>
      <c r="AB275" s="4"/>
      <c r="AC275" s="4"/>
      <c r="AD275" s="4"/>
      <c r="AE275" s="4"/>
    </row>
    <row r="276" spans="1:31" ht="15.75" customHeight="1" x14ac:dyDescent="0.25">
      <c r="A276" s="4"/>
      <c r="B276" s="4"/>
      <c r="C276" s="4"/>
      <c r="D276" s="4"/>
      <c r="E276" s="4"/>
      <c r="F276" s="4"/>
      <c r="G276" s="52"/>
      <c r="H276" s="52"/>
      <c r="I276" s="48"/>
      <c r="J276" s="48"/>
      <c r="K276" s="48"/>
      <c r="L276" s="48"/>
      <c r="M276" s="48"/>
      <c r="N276" s="48"/>
      <c r="O276" s="4"/>
      <c r="P276" s="4"/>
      <c r="Q276" s="4"/>
      <c r="R276" s="4"/>
      <c r="S276" s="4"/>
      <c r="T276" s="4"/>
      <c r="U276" s="4"/>
      <c r="V276" s="4"/>
      <c r="W276" s="4"/>
      <c r="X276" s="4"/>
      <c r="Y276" s="4"/>
      <c r="Z276" s="52"/>
      <c r="AA276" s="52"/>
      <c r="AB276" s="4"/>
      <c r="AC276" s="4"/>
      <c r="AD276" s="4"/>
      <c r="AE276" s="4"/>
    </row>
    <row r="277" spans="1:31" ht="15.75" customHeight="1" x14ac:dyDescent="0.25">
      <c r="A277" s="4"/>
      <c r="B277" s="4"/>
      <c r="C277" s="4"/>
      <c r="D277" s="4"/>
      <c r="E277" s="4"/>
      <c r="F277" s="4"/>
      <c r="G277" s="52"/>
      <c r="H277" s="52"/>
      <c r="I277" s="48"/>
      <c r="J277" s="48"/>
      <c r="K277" s="48"/>
      <c r="L277" s="48"/>
      <c r="M277" s="48"/>
      <c r="N277" s="48"/>
      <c r="O277" s="4"/>
      <c r="P277" s="4"/>
      <c r="Q277" s="4"/>
      <c r="R277" s="4"/>
      <c r="S277" s="4"/>
      <c r="T277" s="4"/>
      <c r="U277" s="4"/>
      <c r="V277" s="4"/>
      <c r="W277" s="4"/>
      <c r="X277" s="4"/>
      <c r="Y277" s="4"/>
      <c r="Z277" s="52"/>
      <c r="AA277" s="52"/>
      <c r="AB277" s="4"/>
      <c r="AC277" s="4"/>
      <c r="AD277" s="4"/>
      <c r="AE277" s="4"/>
    </row>
    <row r="278" spans="1:31" ht="15.75" customHeight="1" x14ac:dyDescent="0.25">
      <c r="A278" s="4"/>
      <c r="B278" s="4"/>
      <c r="C278" s="4"/>
      <c r="D278" s="4"/>
      <c r="E278" s="4"/>
      <c r="F278" s="4"/>
      <c r="G278" s="52"/>
      <c r="H278" s="52"/>
      <c r="I278" s="48"/>
      <c r="J278" s="48"/>
      <c r="K278" s="48"/>
      <c r="L278" s="48"/>
      <c r="M278" s="48"/>
      <c r="N278" s="48"/>
      <c r="O278" s="4"/>
      <c r="P278" s="4"/>
      <c r="Q278" s="4"/>
      <c r="R278" s="4"/>
      <c r="S278" s="4"/>
      <c r="T278" s="4"/>
      <c r="U278" s="4"/>
      <c r="V278" s="4"/>
      <c r="W278" s="4"/>
      <c r="X278" s="4"/>
      <c r="Y278" s="4"/>
      <c r="Z278" s="52"/>
      <c r="AA278" s="52"/>
      <c r="AB278" s="4"/>
      <c r="AC278" s="4"/>
      <c r="AD278" s="4"/>
      <c r="AE278" s="4"/>
    </row>
    <row r="279" spans="1:31" ht="15.75" customHeight="1" x14ac:dyDescent="0.25">
      <c r="A279" s="4"/>
      <c r="B279" s="4"/>
      <c r="C279" s="4"/>
      <c r="D279" s="4"/>
      <c r="E279" s="4"/>
      <c r="F279" s="4"/>
      <c r="G279" s="52"/>
      <c r="H279" s="52"/>
      <c r="I279" s="48"/>
      <c r="J279" s="48"/>
      <c r="K279" s="48"/>
      <c r="L279" s="48"/>
      <c r="M279" s="48"/>
      <c r="N279" s="48"/>
      <c r="O279" s="4"/>
      <c r="P279" s="4"/>
      <c r="Q279" s="4"/>
      <c r="R279" s="4"/>
      <c r="S279" s="4"/>
      <c r="T279" s="4"/>
      <c r="U279" s="4"/>
      <c r="V279" s="4"/>
      <c r="W279" s="4"/>
      <c r="X279" s="4"/>
      <c r="Y279" s="4"/>
      <c r="Z279" s="52"/>
      <c r="AA279" s="52"/>
      <c r="AB279" s="4"/>
      <c r="AC279" s="4"/>
      <c r="AD279" s="4"/>
      <c r="AE279" s="4"/>
    </row>
    <row r="280" spans="1:31" ht="15.75" customHeight="1" x14ac:dyDescent="0.25">
      <c r="A280" s="4"/>
      <c r="B280" s="4"/>
      <c r="C280" s="4"/>
      <c r="D280" s="4"/>
      <c r="E280" s="4"/>
      <c r="F280" s="4"/>
      <c r="G280" s="52"/>
      <c r="H280" s="52"/>
      <c r="I280" s="48"/>
      <c r="J280" s="48"/>
      <c r="K280" s="48"/>
      <c r="L280" s="48"/>
      <c r="M280" s="48"/>
      <c r="N280" s="48"/>
      <c r="O280" s="4"/>
      <c r="P280" s="4"/>
      <c r="Q280" s="4"/>
      <c r="R280" s="4"/>
      <c r="S280" s="4"/>
      <c r="T280" s="4"/>
      <c r="U280" s="4"/>
      <c r="V280" s="4"/>
      <c r="W280" s="4"/>
      <c r="X280" s="4"/>
      <c r="Y280" s="4"/>
      <c r="Z280" s="52"/>
      <c r="AA280" s="52"/>
      <c r="AB280" s="4"/>
      <c r="AC280" s="4"/>
      <c r="AD280" s="4"/>
      <c r="AE280" s="4"/>
    </row>
    <row r="281" spans="1:31" ht="15.75" customHeight="1" x14ac:dyDescent="0.25">
      <c r="A281" s="4"/>
      <c r="B281" s="4"/>
      <c r="C281" s="4"/>
      <c r="D281" s="4"/>
      <c r="E281" s="4"/>
      <c r="F281" s="4"/>
      <c r="G281" s="52"/>
      <c r="H281" s="52"/>
      <c r="I281" s="48"/>
      <c r="J281" s="48"/>
      <c r="K281" s="48"/>
      <c r="L281" s="48"/>
      <c r="M281" s="48"/>
      <c r="N281" s="48"/>
      <c r="O281" s="4"/>
      <c r="P281" s="4"/>
      <c r="Q281" s="4"/>
      <c r="R281" s="4"/>
      <c r="S281" s="4"/>
      <c r="T281" s="4"/>
      <c r="U281" s="4"/>
      <c r="V281" s="4"/>
      <c r="W281" s="4"/>
      <c r="X281" s="4"/>
      <c r="Y281" s="4"/>
      <c r="Z281" s="52"/>
      <c r="AA281" s="52"/>
      <c r="AB281" s="4"/>
      <c r="AC281" s="4"/>
      <c r="AD281" s="4"/>
      <c r="AE281" s="4"/>
    </row>
    <row r="282" spans="1:31" ht="15.75" customHeight="1" x14ac:dyDescent="0.25">
      <c r="A282" s="4"/>
      <c r="B282" s="4"/>
      <c r="C282" s="4"/>
      <c r="D282" s="4"/>
      <c r="E282" s="4"/>
      <c r="F282" s="4"/>
      <c r="G282" s="52"/>
      <c r="H282" s="52"/>
      <c r="I282" s="48"/>
      <c r="J282" s="48"/>
      <c r="K282" s="48"/>
      <c r="L282" s="48"/>
      <c r="M282" s="48"/>
      <c r="N282" s="48"/>
      <c r="O282" s="4"/>
      <c r="P282" s="4"/>
      <c r="Q282" s="4"/>
      <c r="R282" s="4"/>
      <c r="S282" s="4"/>
      <c r="T282" s="4"/>
      <c r="U282" s="4"/>
      <c r="V282" s="4"/>
      <c r="W282" s="4"/>
      <c r="X282" s="4"/>
      <c r="Y282" s="4"/>
      <c r="Z282" s="52"/>
      <c r="AA282" s="52"/>
      <c r="AB282" s="4"/>
      <c r="AC282" s="4"/>
      <c r="AD282" s="4"/>
      <c r="AE282" s="4"/>
    </row>
    <row r="283" spans="1:31" ht="15.75" customHeight="1" x14ac:dyDescent="0.25">
      <c r="A283" s="4"/>
      <c r="B283" s="4"/>
      <c r="C283" s="4"/>
      <c r="D283" s="4"/>
      <c r="E283" s="4"/>
      <c r="F283" s="4"/>
      <c r="G283" s="52"/>
      <c r="H283" s="52"/>
      <c r="I283" s="48"/>
      <c r="J283" s="48"/>
      <c r="K283" s="48"/>
      <c r="L283" s="48"/>
      <c r="M283" s="48"/>
      <c r="N283" s="48"/>
      <c r="O283" s="4"/>
      <c r="P283" s="4"/>
      <c r="Q283" s="4"/>
      <c r="R283" s="4"/>
      <c r="S283" s="4"/>
      <c r="T283" s="4"/>
      <c r="U283" s="4"/>
      <c r="V283" s="4"/>
      <c r="W283" s="4"/>
      <c r="X283" s="4"/>
      <c r="Y283" s="4"/>
      <c r="Z283" s="52"/>
      <c r="AA283" s="52"/>
      <c r="AB283" s="4"/>
      <c r="AC283" s="4"/>
      <c r="AD283" s="4"/>
      <c r="AE283" s="4"/>
    </row>
    <row r="284" spans="1:31" ht="15.75" customHeight="1" x14ac:dyDescent="0.25">
      <c r="A284" s="4"/>
      <c r="B284" s="4"/>
      <c r="C284" s="4"/>
      <c r="D284" s="4"/>
      <c r="E284" s="4"/>
      <c r="F284" s="4"/>
      <c r="G284" s="52"/>
      <c r="H284" s="52"/>
      <c r="I284" s="48"/>
      <c r="J284" s="48"/>
      <c r="K284" s="48"/>
      <c r="L284" s="48"/>
      <c r="M284" s="48"/>
      <c r="N284" s="48"/>
      <c r="O284" s="4"/>
      <c r="P284" s="4"/>
      <c r="Q284" s="4"/>
      <c r="R284" s="4"/>
      <c r="S284" s="4"/>
      <c r="T284" s="4"/>
      <c r="U284" s="4"/>
      <c r="V284" s="4"/>
      <c r="W284" s="4"/>
      <c r="X284" s="4"/>
      <c r="Y284" s="4"/>
      <c r="Z284" s="52"/>
      <c r="AA284" s="52"/>
      <c r="AB284" s="4"/>
      <c r="AC284" s="4"/>
      <c r="AD284" s="4"/>
      <c r="AE284" s="4"/>
    </row>
    <row r="285" spans="1:31" ht="15.75" customHeight="1" x14ac:dyDescent="0.25">
      <c r="A285" s="4"/>
      <c r="B285" s="4"/>
      <c r="C285" s="4"/>
      <c r="D285" s="4"/>
      <c r="E285" s="4"/>
      <c r="F285" s="4"/>
      <c r="G285" s="52"/>
      <c r="H285" s="52"/>
      <c r="I285" s="48"/>
      <c r="J285" s="48"/>
      <c r="K285" s="48"/>
      <c r="L285" s="48"/>
      <c r="M285" s="48"/>
      <c r="N285" s="48"/>
      <c r="O285" s="4"/>
      <c r="P285" s="4"/>
      <c r="Q285" s="4"/>
      <c r="R285" s="4"/>
      <c r="S285" s="4"/>
      <c r="T285" s="4"/>
      <c r="U285" s="4"/>
      <c r="V285" s="4"/>
      <c r="W285" s="4"/>
      <c r="X285" s="4"/>
      <c r="Y285" s="4"/>
      <c r="Z285" s="52"/>
      <c r="AA285" s="52"/>
      <c r="AB285" s="4"/>
      <c r="AC285" s="4"/>
      <c r="AD285" s="4"/>
      <c r="AE285" s="4"/>
    </row>
    <row r="286" spans="1:31" ht="15.75" customHeight="1" x14ac:dyDescent="0.25">
      <c r="A286" s="4"/>
      <c r="B286" s="4"/>
      <c r="C286" s="4"/>
      <c r="D286" s="4"/>
      <c r="E286" s="4"/>
      <c r="F286" s="4"/>
      <c r="G286" s="52"/>
      <c r="H286" s="52"/>
      <c r="I286" s="48"/>
      <c r="J286" s="48"/>
      <c r="K286" s="48"/>
      <c r="L286" s="48"/>
      <c r="M286" s="48"/>
      <c r="N286" s="48"/>
      <c r="O286" s="4"/>
      <c r="P286" s="4"/>
      <c r="Q286" s="4"/>
      <c r="R286" s="4"/>
      <c r="S286" s="4"/>
      <c r="T286" s="4"/>
      <c r="U286" s="4"/>
      <c r="V286" s="4"/>
      <c r="W286" s="4"/>
      <c r="X286" s="4"/>
      <c r="Y286" s="4"/>
      <c r="Z286" s="52"/>
      <c r="AA286" s="52"/>
      <c r="AB286" s="4"/>
      <c r="AC286" s="4"/>
      <c r="AD286" s="4"/>
      <c r="AE286" s="4"/>
    </row>
    <row r="287" spans="1:31" ht="15.75" customHeight="1" x14ac:dyDescent="0.25">
      <c r="A287" s="4"/>
      <c r="B287" s="4"/>
      <c r="C287" s="4"/>
      <c r="D287" s="4"/>
      <c r="E287" s="4"/>
      <c r="F287" s="4"/>
      <c r="G287" s="52"/>
      <c r="H287" s="52"/>
      <c r="I287" s="48"/>
      <c r="J287" s="48"/>
      <c r="K287" s="48"/>
      <c r="L287" s="48"/>
      <c r="M287" s="48"/>
      <c r="N287" s="48"/>
      <c r="O287" s="4"/>
      <c r="P287" s="4"/>
      <c r="Q287" s="4"/>
      <c r="R287" s="4"/>
      <c r="S287" s="4"/>
      <c r="T287" s="4"/>
      <c r="U287" s="4"/>
      <c r="V287" s="4"/>
      <c r="W287" s="4"/>
      <c r="X287" s="4"/>
      <c r="Y287" s="4"/>
      <c r="Z287" s="52"/>
      <c r="AA287" s="52"/>
      <c r="AB287" s="4"/>
      <c r="AC287" s="4"/>
      <c r="AD287" s="4"/>
      <c r="AE287" s="4"/>
    </row>
    <row r="288" spans="1:31" ht="15.75" customHeight="1" x14ac:dyDescent="0.25">
      <c r="A288" s="4"/>
      <c r="B288" s="4"/>
      <c r="C288" s="4"/>
      <c r="D288" s="4"/>
      <c r="E288" s="4"/>
      <c r="F288" s="4"/>
      <c r="G288" s="52"/>
      <c r="H288" s="52"/>
      <c r="I288" s="48"/>
      <c r="J288" s="48"/>
      <c r="K288" s="48"/>
      <c r="L288" s="48"/>
      <c r="M288" s="48"/>
      <c r="N288" s="48"/>
      <c r="O288" s="4"/>
      <c r="P288" s="4"/>
      <c r="Q288" s="4"/>
      <c r="R288" s="4"/>
      <c r="S288" s="4"/>
      <c r="T288" s="4"/>
      <c r="U288" s="4"/>
      <c r="V288" s="4"/>
      <c r="W288" s="4"/>
      <c r="X288" s="4"/>
      <c r="Y288" s="4"/>
      <c r="Z288" s="52"/>
      <c r="AA288" s="52"/>
      <c r="AB288" s="4"/>
      <c r="AC288" s="4"/>
      <c r="AD288" s="4"/>
      <c r="AE288" s="4"/>
    </row>
    <row r="289" spans="1:31" ht="15.75" customHeight="1" x14ac:dyDescent="0.25">
      <c r="A289" s="4"/>
      <c r="B289" s="4"/>
      <c r="C289" s="4"/>
      <c r="D289" s="4"/>
      <c r="E289" s="4"/>
      <c r="F289" s="4"/>
      <c r="G289" s="52"/>
      <c r="H289" s="52"/>
      <c r="I289" s="48"/>
      <c r="J289" s="48"/>
      <c r="K289" s="48"/>
      <c r="L289" s="48"/>
      <c r="M289" s="48"/>
      <c r="N289" s="48"/>
      <c r="O289" s="4"/>
      <c r="P289" s="4"/>
      <c r="Q289" s="4"/>
      <c r="R289" s="4"/>
      <c r="S289" s="4"/>
      <c r="T289" s="4"/>
      <c r="U289" s="4"/>
      <c r="V289" s="4"/>
      <c r="W289" s="4"/>
      <c r="X289" s="4"/>
      <c r="Y289" s="4"/>
      <c r="Z289" s="52"/>
      <c r="AA289" s="52"/>
      <c r="AB289" s="4"/>
      <c r="AC289" s="4"/>
      <c r="AD289" s="4"/>
      <c r="AE289" s="4"/>
    </row>
    <row r="290" spans="1:31" ht="15.75" customHeight="1" x14ac:dyDescent="0.25">
      <c r="A290" s="4"/>
      <c r="B290" s="4"/>
      <c r="C290" s="4"/>
      <c r="D290" s="4"/>
      <c r="E290" s="4"/>
      <c r="F290" s="4"/>
      <c r="G290" s="52"/>
      <c r="H290" s="52"/>
      <c r="I290" s="48"/>
      <c r="J290" s="48"/>
      <c r="K290" s="48"/>
      <c r="L290" s="48"/>
      <c r="M290" s="48"/>
      <c r="N290" s="48"/>
      <c r="O290" s="4"/>
      <c r="P290" s="4"/>
      <c r="Q290" s="4"/>
      <c r="R290" s="4"/>
      <c r="S290" s="4"/>
      <c r="T290" s="4"/>
      <c r="U290" s="4"/>
      <c r="V290" s="4"/>
      <c r="W290" s="4"/>
      <c r="X290" s="4"/>
      <c r="Y290" s="4"/>
      <c r="Z290" s="52"/>
      <c r="AA290" s="52"/>
      <c r="AB290" s="4"/>
      <c r="AC290" s="4"/>
      <c r="AD290" s="4"/>
      <c r="AE290" s="4"/>
    </row>
    <row r="291" spans="1:31" ht="15.75" customHeight="1" x14ac:dyDescent="0.25">
      <c r="A291" s="4"/>
      <c r="B291" s="4"/>
      <c r="C291" s="4"/>
      <c r="D291" s="4"/>
      <c r="E291" s="4"/>
      <c r="F291" s="4"/>
      <c r="G291" s="52"/>
      <c r="H291" s="52"/>
      <c r="I291" s="48"/>
      <c r="J291" s="48"/>
      <c r="K291" s="48"/>
      <c r="L291" s="48"/>
      <c r="M291" s="48"/>
      <c r="N291" s="48"/>
      <c r="O291" s="4"/>
      <c r="P291" s="4"/>
      <c r="Q291" s="4"/>
      <c r="R291" s="4"/>
      <c r="S291" s="4"/>
      <c r="T291" s="4"/>
      <c r="U291" s="4"/>
      <c r="V291" s="4"/>
      <c r="W291" s="4"/>
      <c r="X291" s="4"/>
      <c r="Y291" s="4"/>
      <c r="Z291" s="52"/>
      <c r="AA291" s="52"/>
      <c r="AB291" s="4"/>
      <c r="AC291" s="4"/>
      <c r="AD291" s="4"/>
      <c r="AE291" s="4"/>
    </row>
    <row r="292" spans="1:31" ht="15.75" customHeight="1" x14ac:dyDescent="0.25">
      <c r="A292" s="4"/>
      <c r="B292" s="4"/>
      <c r="C292" s="4"/>
      <c r="D292" s="4"/>
      <c r="E292" s="4"/>
      <c r="F292" s="4"/>
      <c r="G292" s="52"/>
      <c r="H292" s="52"/>
      <c r="I292" s="48"/>
      <c r="J292" s="48"/>
      <c r="K292" s="48"/>
      <c r="L292" s="48"/>
      <c r="M292" s="48"/>
      <c r="N292" s="48"/>
      <c r="O292" s="4"/>
      <c r="P292" s="4"/>
      <c r="Q292" s="4"/>
      <c r="R292" s="4"/>
      <c r="S292" s="4"/>
      <c r="T292" s="4"/>
      <c r="U292" s="4"/>
      <c r="V292" s="4"/>
      <c r="W292" s="4"/>
      <c r="X292" s="4"/>
      <c r="Y292" s="4"/>
      <c r="Z292" s="52"/>
      <c r="AA292" s="52"/>
      <c r="AB292" s="4"/>
      <c r="AC292" s="4"/>
      <c r="AD292" s="4"/>
      <c r="AE292" s="4"/>
    </row>
    <row r="293" spans="1:31" ht="15.75" customHeight="1" x14ac:dyDescent="0.25">
      <c r="A293" s="4"/>
      <c r="B293" s="4"/>
      <c r="C293" s="4"/>
      <c r="D293" s="4"/>
      <c r="E293" s="4"/>
      <c r="F293" s="4"/>
      <c r="G293" s="52"/>
      <c r="H293" s="52"/>
      <c r="I293" s="48"/>
      <c r="J293" s="48"/>
      <c r="K293" s="48"/>
      <c r="L293" s="48"/>
      <c r="M293" s="48"/>
      <c r="N293" s="48"/>
      <c r="O293" s="4"/>
      <c r="P293" s="4"/>
      <c r="Q293" s="4"/>
      <c r="R293" s="4"/>
      <c r="S293" s="4"/>
      <c r="T293" s="4"/>
      <c r="U293" s="4"/>
      <c r="V293" s="4"/>
      <c r="W293" s="4"/>
      <c r="X293" s="4"/>
      <c r="Y293" s="4"/>
      <c r="Z293" s="52"/>
      <c r="AA293" s="52"/>
      <c r="AB293" s="4"/>
      <c r="AC293" s="4"/>
      <c r="AD293" s="4"/>
      <c r="AE293" s="4"/>
    </row>
    <row r="294" spans="1:31" ht="15.75" customHeight="1" x14ac:dyDescent="0.25">
      <c r="A294" s="4"/>
      <c r="B294" s="4"/>
      <c r="C294" s="4"/>
      <c r="D294" s="4"/>
      <c r="E294" s="4"/>
      <c r="F294" s="4"/>
      <c r="G294" s="52"/>
      <c r="H294" s="52"/>
      <c r="I294" s="48"/>
      <c r="J294" s="48"/>
      <c r="K294" s="48"/>
      <c r="L294" s="48"/>
      <c r="M294" s="48"/>
      <c r="N294" s="48"/>
      <c r="O294" s="4"/>
      <c r="P294" s="4"/>
      <c r="Q294" s="4"/>
      <c r="R294" s="4"/>
      <c r="S294" s="4"/>
      <c r="T294" s="4"/>
      <c r="U294" s="4"/>
      <c r="V294" s="4"/>
      <c r="W294" s="4"/>
      <c r="X294" s="4"/>
      <c r="Y294" s="4"/>
      <c r="Z294" s="52"/>
      <c r="AA294" s="52"/>
      <c r="AB294" s="4"/>
      <c r="AC294" s="4"/>
      <c r="AD294" s="4"/>
      <c r="AE294" s="4"/>
    </row>
    <row r="295" spans="1:31" ht="15.75" customHeight="1" x14ac:dyDescent="0.25">
      <c r="A295" s="4"/>
      <c r="B295" s="4"/>
      <c r="C295" s="4"/>
      <c r="D295" s="4"/>
      <c r="E295" s="4"/>
      <c r="F295" s="4"/>
      <c r="G295" s="52"/>
      <c r="H295" s="52"/>
      <c r="I295" s="48"/>
      <c r="J295" s="48"/>
      <c r="K295" s="48"/>
      <c r="L295" s="48"/>
      <c r="M295" s="48"/>
      <c r="N295" s="48"/>
      <c r="O295" s="4"/>
      <c r="P295" s="4"/>
      <c r="Q295" s="4"/>
      <c r="R295" s="4"/>
      <c r="S295" s="4"/>
      <c r="T295" s="4"/>
      <c r="U295" s="4"/>
      <c r="V295" s="4"/>
      <c r="W295" s="4"/>
      <c r="X295" s="4"/>
      <c r="Y295" s="4"/>
      <c r="Z295" s="52"/>
      <c r="AA295" s="52"/>
      <c r="AB295" s="4"/>
      <c r="AC295" s="4"/>
      <c r="AD295" s="4"/>
      <c r="AE295" s="4"/>
    </row>
    <row r="296" spans="1:31" ht="15.75" customHeight="1" x14ac:dyDescent="0.25">
      <c r="A296" s="4"/>
      <c r="B296" s="4"/>
      <c r="C296" s="4"/>
      <c r="D296" s="4"/>
      <c r="E296" s="4"/>
      <c r="F296" s="4"/>
      <c r="G296" s="52"/>
      <c r="H296" s="52"/>
      <c r="I296" s="48"/>
      <c r="J296" s="48"/>
      <c r="K296" s="48"/>
      <c r="L296" s="48"/>
      <c r="M296" s="48"/>
      <c r="N296" s="48"/>
      <c r="O296" s="4"/>
      <c r="P296" s="4"/>
      <c r="Q296" s="4"/>
      <c r="R296" s="4"/>
      <c r="S296" s="4"/>
      <c r="T296" s="4"/>
      <c r="U296" s="4"/>
      <c r="V296" s="4"/>
      <c r="W296" s="4"/>
      <c r="X296" s="4"/>
      <c r="Y296" s="4"/>
      <c r="Z296" s="52"/>
      <c r="AA296" s="52"/>
      <c r="AB296" s="4"/>
      <c r="AC296" s="4"/>
      <c r="AD296" s="4"/>
      <c r="AE296" s="4"/>
    </row>
    <row r="297" spans="1:31" ht="15.75" customHeight="1" x14ac:dyDescent="0.25">
      <c r="A297" s="4"/>
      <c r="B297" s="4"/>
      <c r="C297" s="4"/>
      <c r="D297" s="4"/>
      <c r="E297" s="4"/>
      <c r="F297" s="4"/>
      <c r="G297" s="52"/>
      <c r="H297" s="52"/>
      <c r="I297" s="48"/>
      <c r="J297" s="48"/>
      <c r="K297" s="48"/>
      <c r="L297" s="48"/>
      <c r="M297" s="48"/>
      <c r="N297" s="48"/>
      <c r="O297" s="4"/>
      <c r="P297" s="4"/>
      <c r="Q297" s="4"/>
      <c r="R297" s="4"/>
      <c r="S297" s="4"/>
      <c r="T297" s="4"/>
      <c r="U297" s="4"/>
      <c r="V297" s="4"/>
      <c r="W297" s="4"/>
      <c r="X297" s="4"/>
      <c r="Y297" s="4"/>
      <c r="Z297" s="52"/>
      <c r="AA297" s="52"/>
      <c r="AB297" s="4"/>
      <c r="AC297" s="4"/>
      <c r="AD297" s="4"/>
      <c r="AE297" s="4"/>
    </row>
    <row r="298" spans="1:31" ht="15.75" customHeight="1" x14ac:dyDescent="0.25">
      <c r="A298" s="4"/>
      <c r="B298" s="4"/>
      <c r="C298" s="4"/>
      <c r="D298" s="4"/>
      <c r="E298" s="4"/>
      <c r="F298" s="4"/>
      <c r="G298" s="52"/>
      <c r="H298" s="52"/>
      <c r="I298" s="48"/>
      <c r="J298" s="48"/>
      <c r="K298" s="48"/>
      <c r="L298" s="48"/>
      <c r="M298" s="48"/>
      <c r="N298" s="48"/>
      <c r="O298" s="4"/>
      <c r="P298" s="4"/>
      <c r="Q298" s="4"/>
      <c r="R298" s="4"/>
      <c r="S298" s="4"/>
      <c r="T298" s="4"/>
      <c r="U298" s="4"/>
      <c r="V298" s="4"/>
      <c r="W298" s="4"/>
      <c r="X298" s="4"/>
      <c r="Y298" s="4"/>
      <c r="Z298" s="52"/>
      <c r="AA298" s="52"/>
      <c r="AB298" s="4"/>
      <c r="AC298" s="4"/>
      <c r="AD298" s="4"/>
      <c r="AE298" s="4"/>
    </row>
    <row r="299" spans="1:31" ht="15.75" customHeight="1" x14ac:dyDescent="0.25">
      <c r="A299" s="4"/>
      <c r="B299" s="4"/>
      <c r="C299" s="4"/>
      <c r="D299" s="4"/>
      <c r="E299" s="4"/>
      <c r="F299" s="4"/>
      <c r="G299" s="52"/>
      <c r="H299" s="52"/>
      <c r="I299" s="48"/>
      <c r="J299" s="48"/>
      <c r="K299" s="48"/>
      <c r="L299" s="48"/>
      <c r="M299" s="48"/>
      <c r="N299" s="48"/>
      <c r="O299" s="4"/>
      <c r="P299" s="4"/>
      <c r="Q299" s="4"/>
      <c r="R299" s="4"/>
      <c r="S299" s="4"/>
      <c r="T299" s="4"/>
      <c r="U299" s="4"/>
      <c r="V299" s="4"/>
      <c r="W299" s="4"/>
      <c r="X299" s="4"/>
      <c r="Y299" s="4"/>
      <c r="Z299" s="52"/>
      <c r="AA299" s="52"/>
      <c r="AB299" s="4"/>
      <c r="AC299" s="4"/>
      <c r="AD299" s="4"/>
      <c r="AE299" s="4"/>
    </row>
    <row r="300" spans="1:31" ht="15.75" customHeight="1" x14ac:dyDescent="0.25">
      <c r="A300" s="4"/>
      <c r="B300" s="4"/>
      <c r="C300" s="4"/>
      <c r="D300" s="4"/>
      <c r="E300" s="4"/>
      <c r="F300" s="4"/>
      <c r="G300" s="52"/>
      <c r="H300" s="52"/>
      <c r="I300" s="48"/>
      <c r="J300" s="48"/>
      <c r="K300" s="48"/>
      <c r="L300" s="48"/>
      <c r="M300" s="48"/>
      <c r="N300" s="48"/>
      <c r="O300" s="4"/>
      <c r="P300" s="4"/>
      <c r="Q300" s="4"/>
      <c r="R300" s="4"/>
      <c r="S300" s="4"/>
      <c r="T300" s="4"/>
      <c r="U300" s="4"/>
      <c r="V300" s="4"/>
      <c r="W300" s="4"/>
      <c r="X300" s="4"/>
      <c r="Y300" s="4"/>
      <c r="Z300" s="52"/>
      <c r="AA300" s="52"/>
      <c r="AB300" s="4"/>
      <c r="AC300" s="4"/>
      <c r="AD300" s="4"/>
      <c r="AE300" s="4"/>
    </row>
    <row r="301" spans="1:31" ht="15.75" customHeight="1" x14ac:dyDescent="0.25">
      <c r="A301" s="4"/>
      <c r="B301" s="4"/>
      <c r="C301" s="4"/>
      <c r="D301" s="4"/>
      <c r="E301" s="4"/>
      <c r="F301" s="4"/>
      <c r="G301" s="52"/>
      <c r="H301" s="52"/>
      <c r="I301" s="48"/>
      <c r="J301" s="48"/>
      <c r="K301" s="48"/>
      <c r="L301" s="48"/>
      <c r="M301" s="48"/>
      <c r="N301" s="48"/>
      <c r="O301" s="4"/>
      <c r="P301" s="4"/>
      <c r="Q301" s="4"/>
      <c r="R301" s="4"/>
      <c r="S301" s="4"/>
      <c r="T301" s="4"/>
      <c r="U301" s="4"/>
      <c r="V301" s="4"/>
      <c r="W301" s="4"/>
      <c r="X301" s="4"/>
      <c r="Y301" s="4"/>
      <c r="Z301" s="52"/>
      <c r="AA301" s="52"/>
      <c r="AB301" s="4"/>
      <c r="AC301" s="4"/>
      <c r="AD301" s="4"/>
      <c r="AE301" s="4"/>
    </row>
    <row r="302" spans="1:31" ht="15.75" customHeight="1" x14ac:dyDescent="0.25">
      <c r="A302" s="4"/>
      <c r="B302" s="4"/>
      <c r="C302" s="4"/>
      <c r="D302" s="4"/>
      <c r="E302" s="4"/>
      <c r="F302" s="4"/>
      <c r="G302" s="52"/>
      <c r="H302" s="52"/>
      <c r="I302" s="48"/>
      <c r="J302" s="48"/>
      <c r="K302" s="48"/>
      <c r="L302" s="48"/>
      <c r="M302" s="48"/>
      <c r="N302" s="48"/>
      <c r="O302" s="4"/>
      <c r="P302" s="4"/>
      <c r="Q302" s="4"/>
      <c r="R302" s="4"/>
      <c r="S302" s="4"/>
      <c r="T302" s="4"/>
      <c r="U302" s="4"/>
      <c r="V302" s="4"/>
      <c r="W302" s="4"/>
      <c r="X302" s="4"/>
      <c r="Y302" s="4"/>
      <c r="Z302" s="52"/>
      <c r="AA302" s="52"/>
      <c r="AB302" s="4"/>
      <c r="AC302" s="4"/>
      <c r="AD302" s="4"/>
      <c r="AE302" s="4"/>
    </row>
    <row r="303" spans="1:31" ht="15.75" customHeight="1" x14ac:dyDescent="0.25">
      <c r="A303" s="4"/>
      <c r="B303" s="4"/>
      <c r="C303" s="4"/>
      <c r="D303" s="4"/>
      <c r="E303" s="4"/>
      <c r="F303" s="4"/>
      <c r="G303" s="52"/>
      <c r="H303" s="52"/>
      <c r="I303" s="48"/>
      <c r="J303" s="48"/>
      <c r="K303" s="48"/>
      <c r="L303" s="48"/>
      <c r="M303" s="48"/>
      <c r="N303" s="48"/>
      <c r="O303" s="4"/>
      <c r="P303" s="4"/>
      <c r="Q303" s="4"/>
      <c r="R303" s="4"/>
      <c r="S303" s="4"/>
      <c r="T303" s="4"/>
      <c r="U303" s="4"/>
      <c r="V303" s="4"/>
      <c r="W303" s="4"/>
      <c r="X303" s="4"/>
      <c r="Y303" s="4"/>
      <c r="Z303" s="52"/>
      <c r="AA303" s="52"/>
      <c r="AB303" s="4"/>
      <c r="AC303" s="4"/>
      <c r="AD303" s="4"/>
      <c r="AE303" s="4"/>
    </row>
    <row r="304" spans="1:31" ht="15.75" customHeight="1" x14ac:dyDescent="0.25">
      <c r="A304" s="4"/>
      <c r="B304" s="4"/>
      <c r="C304" s="4"/>
      <c r="D304" s="4"/>
      <c r="E304" s="4"/>
      <c r="F304" s="4"/>
      <c r="G304" s="52"/>
      <c r="H304" s="52"/>
      <c r="I304" s="48"/>
      <c r="J304" s="48"/>
      <c r="K304" s="48"/>
      <c r="L304" s="48"/>
      <c r="M304" s="48"/>
      <c r="N304" s="48"/>
      <c r="O304" s="4"/>
      <c r="P304" s="4"/>
      <c r="Q304" s="4"/>
      <c r="R304" s="4"/>
      <c r="S304" s="4"/>
      <c r="T304" s="4"/>
      <c r="U304" s="4"/>
      <c r="V304" s="4"/>
      <c r="W304" s="4"/>
      <c r="X304" s="4"/>
      <c r="Y304" s="4"/>
      <c r="Z304" s="52"/>
      <c r="AA304" s="52"/>
      <c r="AB304" s="4"/>
      <c r="AC304" s="4"/>
      <c r="AD304" s="4"/>
      <c r="AE304" s="4"/>
    </row>
    <row r="305" spans="1:31" ht="15.75" customHeight="1" x14ac:dyDescent="0.25">
      <c r="A305" s="4"/>
      <c r="B305" s="4"/>
      <c r="C305" s="4"/>
      <c r="D305" s="4"/>
      <c r="E305" s="4"/>
      <c r="F305" s="4"/>
      <c r="G305" s="52"/>
      <c r="H305" s="52"/>
      <c r="I305" s="48"/>
      <c r="J305" s="48"/>
      <c r="K305" s="48"/>
      <c r="L305" s="48"/>
      <c r="M305" s="48"/>
      <c r="N305" s="48"/>
      <c r="O305" s="4"/>
      <c r="P305" s="4"/>
      <c r="Q305" s="4"/>
      <c r="R305" s="4"/>
      <c r="S305" s="4"/>
      <c r="T305" s="4"/>
      <c r="U305" s="4"/>
      <c r="V305" s="4"/>
      <c r="W305" s="4"/>
      <c r="X305" s="4"/>
      <c r="Y305" s="4"/>
      <c r="Z305" s="52"/>
      <c r="AA305" s="52"/>
      <c r="AB305" s="4"/>
      <c r="AC305" s="4"/>
      <c r="AD305" s="4"/>
      <c r="AE305" s="4"/>
    </row>
    <row r="306" spans="1:31" ht="15.75" customHeight="1" x14ac:dyDescent="0.25">
      <c r="A306" s="4"/>
      <c r="B306" s="4"/>
      <c r="C306" s="4"/>
      <c r="D306" s="4"/>
      <c r="E306" s="4"/>
      <c r="F306" s="4"/>
      <c r="G306" s="52"/>
      <c r="H306" s="52"/>
      <c r="I306" s="48"/>
      <c r="J306" s="48"/>
      <c r="K306" s="48"/>
      <c r="L306" s="48"/>
      <c r="M306" s="48"/>
      <c r="N306" s="48"/>
      <c r="O306" s="4"/>
      <c r="P306" s="4"/>
      <c r="Q306" s="4"/>
      <c r="R306" s="4"/>
      <c r="S306" s="4"/>
      <c r="T306" s="4"/>
      <c r="U306" s="4"/>
      <c r="V306" s="4"/>
      <c r="W306" s="4"/>
      <c r="X306" s="4"/>
      <c r="Y306" s="4"/>
      <c r="Z306" s="52"/>
      <c r="AA306" s="52"/>
      <c r="AB306" s="4"/>
      <c r="AC306" s="4"/>
      <c r="AD306" s="4"/>
      <c r="AE306" s="4"/>
    </row>
    <row r="307" spans="1:31" ht="15.75" customHeight="1" x14ac:dyDescent="0.25">
      <c r="A307" s="4"/>
      <c r="B307" s="4"/>
      <c r="C307" s="4"/>
      <c r="D307" s="4"/>
      <c r="E307" s="4"/>
      <c r="F307" s="4"/>
      <c r="G307" s="52"/>
      <c r="H307" s="52"/>
      <c r="I307" s="48"/>
      <c r="J307" s="48"/>
      <c r="K307" s="48"/>
      <c r="L307" s="48"/>
      <c r="M307" s="48"/>
      <c r="N307" s="48"/>
      <c r="O307" s="4"/>
      <c r="P307" s="4"/>
      <c r="Q307" s="4"/>
      <c r="R307" s="4"/>
      <c r="S307" s="4"/>
      <c r="T307" s="4"/>
      <c r="U307" s="4"/>
      <c r="V307" s="4"/>
      <c r="W307" s="4"/>
      <c r="X307" s="4"/>
      <c r="Y307" s="4"/>
      <c r="Z307" s="52"/>
      <c r="AA307" s="52"/>
      <c r="AB307" s="4"/>
      <c r="AC307" s="4"/>
      <c r="AD307" s="4"/>
      <c r="AE307" s="4"/>
    </row>
    <row r="308" spans="1:31" ht="15.75" customHeight="1" x14ac:dyDescent="0.25">
      <c r="A308" s="4"/>
      <c r="B308" s="4"/>
      <c r="C308" s="4"/>
      <c r="D308" s="4"/>
      <c r="E308" s="4"/>
      <c r="F308" s="4"/>
      <c r="G308" s="52"/>
      <c r="H308" s="52"/>
      <c r="I308" s="48"/>
      <c r="J308" s="48"/>
      <c r="K308" s="48"/>
      <c r="L308" s="48"/>
      <c r="M308" s="48"/>
      <c r="N308" s="48"/>
      <c r="O308" s="4"/>
      <c r="P308" s="4"/>
      <c r="Q308" s="4"/>
      <c r="R308" s="4"/>
      <c r="S308" s="4"/>
      <c r="T308" s="4"/>
      <c r="U308" s="4"/>
      <c r="V308" s="4"/>
      <c r="W308" s="4"/>
      <c r="X308" s="4"/>
      <c r="Y308" s="4"/>
      <c r="Z308" s="52"/>
      <c r="AA308" s="52"/>
      <c r="AB308" s="4"/>
      <c r="AC308" s="4"/>
      <c r="AD308" s="4"/>
      <c r="AE308" s="4"/>
    </row>
    <row r="309" spans="1:31" ht="15.75" customHeight="1" x14ac:dyDescent="0.25">
      <c r="A309" s="4"/>
      <c r="B309" s="4"/>
      <c r="C309" s="4"/>
      <c r="D309" s="4"/>
      <c r="E309" s="4"/>
      <c r="F309" s="4"/>
      <c r="G309" s="52"/>
      <c r="H309" s="52"/>
      <c r="I309" s="48"/>
      <c r="J309" s="48"/>
      <c r="K309" s="48"/>
      <c r="L309" s="48"/>
      <c r="M309" s="48"/>
      <c r="N309" s="48"/>
      <c r="O309" s="4"/>
      <c r="P309" s="4"/>
      <c r="Q309" s="4"/>
      <c r="R309" s="4"/>
      <c r="S309" s="4"/>
      <c r="T309" s="4"/>
      <c r="U309" s="4"/>
      <c r="V309" s="4"/>
      <c r="W309" s="4"/>
      <c r="X309" s="4"/>
      <c r="Y309" s="4"/>
      <c r="Z309" s="52"/>
      <c r="AA309" s="52"/>
      <c r="AB309" s="4"/>
      <c r="AC309" s="4"/>
      <c r="AD309" s="4"/>
      <c r="AE309" s="4"/>
    </row>
    <row r="310" spans="1:31" ht="15.75" customHeight="1" x14ac:dyDescent="0.25">
      <c r="A310" s="4"/>
      <c r="B310" s="4"/>
      <c r="C310" s="4"/>
      <c r="D310" s="4"/>
      <c r="E310" s="4"/>
      <c r="F310" s="4"/>
      <c r="G310" s="52"/>
      <c r="H310" s="52"/>
      <c r="I310" s="48"/>
      <c r="J310" s="48"/>
      <c r="K310" s="48"/>
      <c r="L310" s="48"/>
      <c r="M310" s="48"/>
      <c r="N310" s="48"/>
      <c r="O310" s="4"/>
      <c r="P310" s="4"/>
      <c r="Q310" s="4"/>
      <c r="R310" s="4"/>
      <c r="S310" s="4"/>
      <c r="T310" s="4"/>
      <c r="U310" s="4"/>
      <c r="V310" s="4"/>
      <c r="W310" s="4"/>
      <c r="X310" s="4"/>
      <c r="Y310" s="4"/>
      <c r="Z310" s="52"/>
      <c r="AA310" s="52"/>
      <c r="AB310" s="4"/>
      <c r="AC310" s="4"/>
      <c r="AD310" s="4"/>
      <c r="AE310" s="4"/>
    </row>
    <row r="311" spans="1:31" ht="15.75" customHeight="1" x14ac:dyDescent="0.25">
      <c r="A311" s="4"/>
      <c r="B311" s="4"/>
      <c r="C311" s="4"/>
      <c r="D311" s="4"/>
      <c r="E311" s="4"/>
      <c r="F311" s="4"/>
      <c r="G311" s="52"/>
      <c r="H311" s="52"/>
      <c r="I311" s="48"/>
      <c r="J311" s="48"/>
      <c r="K311" s="48"/>
      <c r="L311" s="48"/>
      <c r="M311" s="48"/>
      <c r="N311" s="48"/>
      <c r="O311" s="4"/>
      <c r="P311" s="4"/>
      <c r="Q311" s="4"/>
      <c r="R311" s="4"/>
      <c r="S311" s="4"/>
      <c r="T311" s="4"/>
      <c r="U311" s="4"/>
      <c r="V311" s="4"/>
      <c r="W311" s="4"/>
      <c r="X311" s="4"/>
      <c r="Y311" s="4"/>
      <c r="Z311" s="52"/>
      <c r="AA311" s="52"/>
      <c r="AB311" s="4"/>
      <c r="AC311" s="4"/>
      <c r="AD311" s="4"/>
      <c r="AE311" s="4"/>
    </row>
    <row r="312" spans="1:31" ht="15.75" customHeight="1" x14ac:dyDescent="0.25">
      <c r="A312" s="4"/>
      <c r="B312" s="4"/>
      <c r="C312" s="4"/>
      <c r="D312" s="4"/>
      <c r="E312" s="4"/>
      <c r="F312" s="4"/>
      <c r="G312" s="52"/>
      <c r="H312" s="52"/>
      <c r="I312" s="48"/>
      <c r="J312" s="48"/>
      <c r="K312" s="48"/>
      <c r="L312" s="48"/>
      <c r="M312" s="48"/>
      <c r="N312" s="48"/>
      <c r="O312" s="4"/>
      <c r="P312" s="4"/>
      <c r="Q312" s="4"/>
      <c r="R312" s="4"/>
      <c r="S312" s="4"/>
      <c r="T312" s="4"/>
      <c r="U312" s="4"/>
      <c r="V312" s="4"/>
      <c r="W312" s="4"/>
      <c r="X312" s="4"/>
      <c r="Y312" s="4"/>
      <c r="Z312" s="52"/>
      <c r="AA312" s="52"/>
      <c r="AB312" s="4"/>
      <c r="AC312" s="4"/>
      <c r="AD312" s="4"/>
      <c r="AE312" s="4"/>
    </row>
    <row r="313" spans="1:31" ht="15.75" customHeight="1" x14ac:dyDescent="0.25">
      <c r="A313" s="4"/>
      <c r="B313" s="4"/>
      <c r="C313" s="4"/>
      <c r="D313" s="4"/>
      <c r="E313" s="4"/>
      <c r="F313" s="4"/>
      <c r="G313" s="52"/>
      <c r="H313" s="52"/>
      <c r="I313" s="48"/>
      <c r="J313" s="48"/>
      <c r="K313" s="48"/>
      <c r="L313" s="48"/>
      <c r="M313" s="48"/>
      <c r="N313" s="48"/>
      <c r="O313" s="4"/>
      <c r="P313" s="4"/>
      <c r="Q313" s="4"/>
      <c r="R313" s="4"/>
      <c r="S313" s="4"/>
      <c r="T313" s="4"/>
      <c r="U313" s="4"/>
      <c r="V313" s="4"/>
      <c r="W313" s="4"/>
      <c r="X313" s="4"/>
      <c r="Y313" s="4"/>
      <c r="Z313" s="52"/>
      <c r="AA313" s="52"/>
      <c r="AB313" s="4"/>
      <c r="AC313" s="4"/>
      <c r="AD313" s="4"/>
      <c r="AE313" s="4"/>
    </row>
    <row r="314" spans="1:31" ht="15.75" customHeight="1" x14ac:dyDescent="0.25">
      <c r="A314" s="4"/>
      <c r="B314" s="4"/>
      <c r="C314" s="4"/>
      <c r="D314" s="4"/>
      <c r="E314" s="4"/>
      <c r="F314" s="4"/>
      <c r="G314" s="52"/>
      <c r="H314" s="52"/>
      <c r="I314" s="48"/>
      <c r="J314" s="48"/>
      <c r="K314" s="48"/>
      <c r="L314" s="48"/>
      <c r="M314" s="48"/>
      <c r="N314" s="48"/>
      <c r="O314" s="4"/>
      <c r="P314" s="4"/>
      <c r="Q314" s="4"/>
      <c r="R314" s="4"/>
      <c r="S314" s="4"/>
      <c r="T314" s="4"/>
      <c r="U314" s="4"/>
      <c r="V314" s="4"/>
      <c r="W314" s="4"/>
      <c r="X314" s="4"/>
      <c r="Y314" s="4"/>
      <c r="Z314" s="52"/>
      <c r="AA314" s="52"/>
      <c r="AB314" s="4"/>
      <c r="AC314" s="4"/>
      <c r="AD314" s="4"/>
      <c r="AE314" s="4"/>
    </row>
    <row r="315" spans="1:31" ht="15.75" customHeight="1" x14ac:dyDescent="0.25">
      <c r="A315" s="4"/>
      <c r="B315" s="4"/>
      <c r="C315" s="4"/>
      <c r="D315" s="4"/>
      <c r="E315" s="4"/>
      <c r="F315" s="4"/>
      <c r="G315" s="52"/>
      <c r="H315" s="52"/>
      <c r="I315" s="48"/>
      <c r="J315" s="48"/>
      <c r="K315" s="48"/>
      <c r="L315" s="48"/>
      <c r="M315" s="48"/>
      <c r="N315" s="48"/>
      <c r="O315" s="4"/>
      <c r="P315" s="4"/>
      <c r="Q315" s="4"/>
      <c r="R315" s="4"/>
      <c r="S315" s="4"/>
      <c r="T315" s="4"/>
      <c r="U315" s="4"/>
      <c r="V315" s="4"/>
      <c r="W315" s="4"/>
      <c r="X315" s="4"/>
      <c r="Y315" s="4"/>
      <c r="Z315" s="52"/>
      <c r="AA315" s="52"/>
      <c r="AB315" s="4"/>
      <c r="AC315" s="4"/>
      <c r="AD315" s="4"/>
      <c r="AE315" s="4"/>
    </row>
    <row r="316" spans="1:31" ht="15.75" customHeight="1" x14ac:dyDescent="0.25">
      <c r="A316" s="4"/>
      <c r="B316" s="4"/>
      <c r="C316" s="4"/>
      <c r="D316" s="4"/>
      <c r="E316" s="4"/>
      <c r="F316" s="4"/>
      <c r="G316" s="52"/>
      <c r="H316" s="52"/>
      <c r="I316" s="48"/>
      <c r="J316" s="48"/>
      <c r="K316" s="48"/>
      <c r="L316" s="48"/>
      <c r="M316" s="48"/>
      <c r="N316" s="48"/>
      <c r="O316" s="4"/>
      <c r="P316" s="4"/>
      <c r="Q316" s="4"/>
      <c r="R316" s="4"/>
      <c r="S316" s="4"/>
      <c r="T316" s="4"/>
      <c r="U316" s="4"/>
      <c r="V316" s="4"/>
      <c r="W316" s="4"/>
      <c r="X316" s="4"/>
      <c r="Y316" s="4"/>
      <c r="Z316" s="52"/>
      <c r="AA316" s="52"/>
      <c r="AB316" s="4"/>
      <c r="AC316" s="4"/>
      <c r="AD316" s="4"/>
      <c r="AE316" s="4"/>
    </row>
    <row r="317" spans="1:31" ht="15.75" customHeight="1" x14ac:dyDescent="0.25">
      <c r="A317" s="4"/>
      <c r="B317" s="4"/>
      <c r="C317" s="4"/>
      <c r="D317" s="4"/>
      <c r="E317" s="4"/>
      <c r="F317" s="4"/>
      <c r="G317" s="52"/>
      <c r="H317" s="52"/>
      <c r="I317" s="48"/>
      <c r="J317" s="48"/>
      <c r="K317" s="48"/>
      <c r="L317" s="48"/>
      <c r="M317" s="48"/>
      <c r="N317" s="48"/>
      <c r="O317" s="4"/>
      <c r="P317" s="4"/>
      <c r="Q317" s="4"/>
      <c r="R317" s="4"/>
      <c r="S317" s="4"/>
      <c r="T317" s="4"/>
      <c r="U317" s="4"/>
      <c r="V317" s="4"/>
      <c r="W317" s="4"/>
      <c r="X317" s="4"/>
      <c r="Y317" s="4"/>
      <c r="Z317" s="52"/>
      <c r="AA317" s="52"/>
      <c r="AB317" s="4"/>
      <c r="AC317" s="4"/>
      <c r="AD317" s="4"/>
      <c r="AE317" s="4"/>
    </row>
    <row r="318" spans="1:31" ht="15.75" customHeight="1" x14ac:dyDescent="0.25">
      <c r="A318" s="4"/>
      <c r="B318" s="4"/>
      <c r="C318" s="4"/>
      <c r="D318" s="4"/>
      <c r="E318" s="4"/>
      <c r="F318" s="4"/>
      <c r="G318" s="52"/>
      <c r="H318" s="52"/>
      <c r="I318" s="48"/>
      <c r="J318" s="48"/>
      <c r="K318" s="48"/>
      <c r="L318" s="48"/>
      <c r="M318" s="48"/>
      <c r="N318" s="48"/>
      <c r="O318" s="4"/>
      <c r="P318" s="4"/>
      <c r="Q318" s="4"/>
      <c r="R318" s="4"/>
      <c r="S318" s="4"/>
      <c r="T318" s="4"/>
      <c r="U318" s="4"/>
      <c r="V318" s="4"/>
      <c r="W318" s="4"/>
      <c r="X318" s="4"/>
      <c r="Y318" s="4"/>
      <c r="Z318" s="52"/>
      <c r="AA318" s="52"/>
      <c r="AB318" s="4"/>
      <c r="AC318" s="4"/>
      <c r="AD318" s="4"/>
      <c r="AE318" s="4"/>
    </row>
    <row r="319" spans="1:31" ht="15.75" customHeight="1" x14ac:dyDescent="0.25">
      <c r="A319" s="4"/>
      <c r="B319" s="4"/>
      <c r="C319" s="4"/>
      <c r="D319" s="4"/>
      <c r="E319" s="4"/>
      <c r="F319" s="4"/>
      <c r="G319" s="52"/>
      <c r="H319" s="52"/>
      <c r="I319" s="48"/>
      <c r="J319" s="48"/>
      <c r="K319" s="48"/>
      <c r="L319" s="48"/>
      <c r="M319" s="48"/>
      <c r="N319" s="48"/>
      <c r="O319" s="4"/>
      <c r="P319" s="4"/>
      <c r="Q319" s="4"/>
      <c r="R319" s="4"/>
      <c r="S319" s="4"/>
      <c r="T319" s="4"/>
      <c r="U319" s="4"/>
      <c r="V319" s="4"/>
      <c r="W319" s="4"/>
      <c r="X319" s="4"/>
      <c r="Y319" s="4"/>
      <c r="Z319" s="52"/>
      <c r="AA319" s="52"/>
      <c r="AB319" s="4"/>
      <c r="AC319" s="4"/>
      <c r="AD319" s="4"/>
      <c r="AE319" s="4"/>
    </row>
    <row r="320" spans="1:31" ht="15.75" customHeight="1" x14ac:dyDescent="0.25">
      <c r="A320" s="4"/>
      <c r="B320" s="4"/>
      <c r="C320" s="4"/>
      <c r="D320" s="4"/>
      <c r="E320" s="4"/>
      <c r="F320" s="4"/>
      <c r="G320" s="52"/>
      <c r="H320" s="52"/>
      <c r="I320" s="48"/>
      <c r="J320" s="48"/>
      <c r="K320" s="48"/>
      <c r="L320" s="48"/>
      <c r="M320" s="48"/>
      <c r="N320" s="48"/>
      <c r="O320" s="4"/>
      <c r="P320" s="4"/>
      <c r="Q320" s="4"/>
      <c r="R320" s="4"/>
      <c r="S320" s="4"/>
      <c r="T320" s="4"/>
      <c r="U320" s="4"/>
      <c r="V320" s="4"/>
      <c r="W320" s="4"/>
      <c r="X320" s="4"/>
      <c r="Y320" s="4"/>
      <c r="Z320" s="52"/>
      <c r="AA320" s="52"/>
      <c r="AB320" s="4"/>
      <c r="AC320" s="4"/>
      <c r="AD320" s="4"/>
      <c r="AE320" s="4"/>
    </row>
    <row r="321" spans="1:31" ht="15.75" customHeight="1" x14ac:dyDescent="0.25">
      <c r="A321" s="4"/>
      <c r="B321" s="4"/>
      <c r="C321" s="4"/>
      <c r="D321" s="4"/>
      <c r="E321" s="4"/>
      <c r="F321" s="4"/>
      <c r="G321" s="52"/>
      <c r="H321" s="52"/>
      <c r="I321" s="48"/>
      <c r="J321" s="48"/>
      <c r="K321" s="48"/>
      <c r="L321" s="48"/>
      <c r="M321" s="48"/>
      <c r="N321" s="48"/>
      <c r="O321" s="4"/>
      <c r="P321" s="4"/>
      <c r="Q321" s="4"/>
      <c r="R321" s="4"/>
      <c r="S321" s="4"/>
      <c r="T321" s="4"/>
      <c r="U321" s="4"/>
      <c r="V321" s="4"/>
      <c r="W321" s="4"/>
      <c r="X321" s="4"/>
      <c r="Y321" s="4"/>
      <c r="Z321" s="52"/>
      <c r="AA321" s="52"/>
      <c r="AB321" s="4"/>
      <c r="AC321" s="4"/>
      <c r="AD321" s="4"/>
      <c r="AE321" s="4"/>
    </row>
    <row r="322" spans="1:31" ht="15.75" customHeight="1" x14ac:dyDescent="0.25">
      <c r="A322" s="4"/>
      <c r="B322" s="4"/>
      <c r="C322" s="4"/>
      <c r="D322" s="4"/>
      <c r="E322" s="4"/>
      <c r="F322" s="4"/>
      <c r="G322" s="52"/>
      <c r="H322" s="52"/>
      <c r="I322" s="48"/>
      <c r="J322" s="48"/>
      <c r="K322" s="48"/>
      <c r="L322" s="48"/>
      <c r="M322" s="48"/>
      <c r="N322" s="48"/>
      <c r="O322" s="4"/>
      <c r="P322" s="4"/>
      <c r="Q322" s="4"/>
      <c r="R322" s="4"/>
      <c r="S322" s="4"/>
      <c r="T322" s="4"/>
      <c r="U322" s="4"/>
      <c r="V322" s="4"/>
      <c r="W322" s="4"/>
      <c r="X322" s="4"/>
      <c r="Y322" s="4"/>
      <c r="Z322" s="52"/>
      <c r="AA322" s="52"/>
      <c r="AB322" s="4"/>
      <c r="AC322" s="4"/>
      <c r="AD322" s="4"/>
      <c r="AE322" s="4"/>
    </row>
    <row r="323" spans="1:31" ht="15.75" customHeight="1" x14ac:dyDescent="0.25">
      <c r="A323" s="4"/>
      <c r="B323" s="4"/>
      <c r="C323" s="4"/>
      <c r="D323" s="4"/>
      <c r="E323" s="4"/>
      <c r="F323" s="4"/>
      <c r="G323" s="52"/>
      <c r="H323" s="52"/>
      <c r="I323" s="48"/>
      <c r="J323" s="48"/>
      <c r="K323" s="48"/>
      <c r="L323" s="48"/>
      <c r="M323" s="48"/>
      <c r="N323" s="48"/>
      <c r="O323" s="4"/>
      <c r="P323" s="4"/>
      <c r="Q323" s="4"/>
      <c r="R323" s="4"/>
      <c r="S323" s="4"/>
      <c r="T323" s="4"/>
      <c r="U323" s="4"/>
      <c r="V323" s="4"/>
      <c r="W323" s="4"/>
      <c r="X323" s="4"/>
      <c r="Y323" s="4"/>
      <c r="Z323" s="52"/>
      <c r="AA323" s="52"/>
      <c r="AB323" s="4"/>
      <c r="AC323" s="4"/>
      <c r="AD323" s="4"/>
      <c r="AE323" s="4"/>
    </row>
    <row r="324" spans="1:31" ht="15.75" customHeight="1" x14ac:dyDescent="0.25">
      <c r="A324" s="4"/>
      <c r="B324" s="4"/>
      <c r="C324" s="4"/>
      <c r="D324" s="4"/>
      <c r="E324" s="4"/>
      <c r="F324" s="4"/>
      <c r="G324" s="52"/>
      <c r="H324" s="52"/>
      <c r="I324" s="48"/>
      <c r="J324" s="48"/>
      <c r="K324" s="48"/>
      <c r="L324" s="48"/>
      <c r="M324" s="48"/>
      <c r="N324" s="48"/>
      <c r="O324" s="4"/>
      <c r="P324" s="4"/>
      <c r="Q324" s="4"/>
      <c r="R324" s="4"/>
      <c r="S324" s="4"/>
      <c r="T324" s="4"/>
      <c r="U324" s="4"/>
      <c r="V324" s="4"/>
      <c r="W324" s="4"/>
      <c r="X324" s="4"/>
      <c r="Y324" s="4"/>
      <c r="Z324" s="52"/>
      <c r="AA324" s="52"/>
      <c r="AB324" s="4"/>
      <c r="AC324" s="4"/>
      <c r="AD324" s="4"/>
      <c r="AE324" s="4"/>
    </row>
    <row r="325" spans="1:31" ht="15.75" customHeight="1" x14ac:dyDescent="0.25">
      <c r="A325" s="4"/>
      <c r="B325" s="4"/>
      <c r="C325" s="4"/>
      <c r="D325" s="4"/>
      <c r="E325" s="4"/>
      <c r="F325" s="4"/>
      <c r="G325" s="52"/>
      <c r="H325" s="52"/>
      <c r="I325" s="48"/>
      <c r="J325" s="48"/>
      <c r="K325" s="48"/>
      <c r="L325" s="48"/>
      <c r="M325" s="48"/>
      <c r="N325" s="48"/>
      <c r="O325" s="4"/>
      <c r="P325" s="4"/>
      <c r="Q325" s="4"/>
      <c r="R325" s="4"/>
      <c r="S325" s="4"/>
      <c r="T325" s="4"/>
      <c r="U325" s="4"/>
      <c r="V325" s="4"/>
      <c r="W325" s="4"/>
      <c r="X325" s="4"/>
      <c r="Y325" s="4"/>
      <c r="Z325" s="52"/>
      <c r="AA325" s="52"/>
      <c r="AB325" s="4"/>
      <c r="AC325" s="4"/>
      <c r="AD325" s="4"/>
      <c r="AE325" s="4"/>
    </row>
    <row r="326" spans="1:31" ht="15.75" customHeight="1" x14ac:dyDescent="0.25">
      <c r="A326" s="4"/>
      <c r="B326" s="4"/>
      <c r="C326" s="4"/>
      <c r="D326" s="4"/>
      <c r="E326" s="4"/>
      <c r="F326" s="4"/>
      <c r="G326" s="52"/>
      <c r="H326" s="52"/>
      <c r="I326" s="48"/>
      <c r="J326" s="48"/>
      <c r="K326" s="48"/>
      <c r="L326" s="48"/>
      <c r="M326" s="48"/>
      <c r="N326" s="48"/>
      <c r="O326" s="4"/>
      <c r="P326" s="4"/>
      <c r="Q326" s="4"/>
      <c r="R326" s="4"/>
      <c r="S326" s="4"/>
      <c r="T326" s="4"/>
      <c r="U326" s="4"/>
      <c r="V326" s="4"/>
      <c r="W326" s="4"/>
      <c r="X326" s="4"/>
      <c r="Y326" s="4"/>
      <c r="Z326" s="52"/>
      <c r="AA326" s="52"/>
      <c r="AB326" s="4"/>
      <c r="AC326" s="4"/>
      <c r="AD326" s="4"/>
      <c r="AE326" s="4"/>
    </row>
    <row r="327" spans="1:31" ht="15.75" customHeight="1" x14ac:dyDescent="0.25">
      <c r="A327" s="4"/>
      <c r="B327" s="4"/>
      <c r="C327" s="4"/>
      <c r="D327" s="4"/>
      <c r="E327" s="4"/>
      <c r="F327" s="4"/>
      <c r="G327" s="52"/>
      <c r="H327" s="52"/>
      <c r="I327" s="48"/>
      <c r="J327" s="48"/>
      <c r="K327" s="48"/>
      <c r="L327" s="48"/>
      <c r="M327" s="48"/>
      <c r="N327" s="48"/>
      <c r="O327" s="4"/>
      <c r="P327" s="4"/>
      <c r="Q327" s="4"/>
      <c r="R327" s="4"/>
      <c r="S327" s="4"/>
      <c r="T327" s="4"/>
      <c r="U327" s="4"/>
      <c r="V327" s="4"/>
      <c r="W327" s="4"/>
      <c r="X327" s="4"/>
      <c r="Y327" s="4"/>
      <c r="Z327" s="52"/>
      <c r="AA327" s="52"/>
      <c r="AB327" s="4"/>
      <c r="AC327" s="4"/>
      <c r="AD327" s="4"/>
      <c r="AE327" s="4"/>
    </row>
    <row r="328" spans="1:31" ht="15.75" customHeight="1" x14ac:dyDescent="0.25">
      <c r="A328" s="4"/>
      <c r="B328" s="4"/>
      <c r="C328" s="4"/>
      <c r="D328" s="4"/>
      <c r="E328" s="4"/>
      <c r="F328" s="4"/>
      <c r="G328" s="52"/>
      <c r="H328" s="52"/>
      <c r="I328" s="48"/>
      <c r="J328" s="48"/>
      <c r="K328" s="48"/>
      <c r="L328" s="48"/>
      <c r="M328" s="48"/>
      <c r="N328" s="48"/>
      <c r="O328" s="4"/>
      <c r="P328" s="4"/>
      <c r="Q328" s="4"/>
      <c r="R328" s="4"/>
      <c r="S328" s="4"/>
      <c r="T328" s="4"/>
      <c r="U328" s="4"/>
      <c r="V328" s="4"/>
      <c r="W328" s="4"/>
      <c r="X328" s="4"/>
      <c r="Y328" s="4"/>
      <c r="Z328" s="52"/>
      <c r="AA328" s="52"/>
      <c r="AB328" s="4"/>
      <c r="AC328" s="4"/>
      <c r="AD328" s="4"/>
      <c r="AE328" s="4"/>
    </row>
    <row r="329" spans="1:31" ht="15.75" customHeight="1" x14ac:dyDescent="0.25">
      <c r="A329" s="4"/>
      <c r="B329" s="4"/>
      <c r="C329" s="4"/>
      <c r="D329" s="4"/>
      <c r="E329" s="4"/>
      <c r="F329" s="4"/>
      <c r="G329" s="52"/>
      <c r="H329" s="52"/>
      <c r="I329" s="48"/>
      <c r="J329" s="48"/>
      <c r="K329" s="48"/>
      <c r="L329" s="48"/>
      <c r="M329" s="48"/>
      <c r="N329" s="48"/>
      <c r="O329" s="4"/>
      <c r="P329" s="4"/>
      <c r="Q329" s="4"/>
      <c r="R329" s="4"/>
      <c r="S329" s="4"/>
      <c r="T329" s="4"/>
      <c r="U329" s="4"/>
      <c r="V329" s="4"/>
      <c r="W329" s="4"/>
      <c r="X329" s="4"/>
      <c r="Y329" s="4"/>
      <c r="Z329" s="52"/>
      <c r="AA329" s="52"/>
      <c r="AB329" s="4"/>
      <c r="AC329" s="4"/>
      <c r="AD329" s="4"/>
      <c r="AE329" s="4"/>
    </row>
    <row r="330" spans="1:31" ht="15.75" customHeight="1" x14ac:dyDescent="0.25">
      <c r="A330" s="4"/>
      <c r="B330" s="4"/>
      <c r="C330" s="4"/>
      <c r="D330" s="4"/>
      <c r="E330" s="4"/>
      <c r="F330" s="4"/>
      <c r="G330" s="52"/>
      <c r="H330" s="52"/>
      <c r="I330" s="48"/>
      <c r="J330" s="48"/>
      <c r="K330" s="48"/>
      <c r="L330" s="48"/>
      <c r="M330" s="48"/>
      <c r="N330" s="48"/>
      <c r="O330" s="4"/>
      <c r="P330" s="4"/>
      <c r="Q330" s="4"/>
      <c r="R330" s="4"/>
      <c r="S330" s="4"/>
      <c r="T330" s="4"/>
      <c r="U330" s="4"/>
      <c r="V330" s="4"/>
      <c r="W330" s="4"/>
      <c r="X330" s="4"/>
      <c r="Y330" s="4"/>
      <c r="Z330" s="52"/>
      <c r="AA330" s="52"/>
      <c r="AB330" s="4"/>
      <c r="AC330" s="4"/>
      <c r="AD330" s="4"/>
      <c r="AE330" s="4"/>
    </row>
    <row r="331" spans="1:31" ht="15.75" customHeight="1" x14ac:dyDescent="0.25">
      <c r="A331" s="4"/>
      <c r="B331" s="4"/>
      <c r="C331" s="4"/>
      <c r="D331" s="4"/>
      <c r="E331" s="4"/>
      <c r="F331" s="4"/>
      <c r="G331" s="52"/>
      <c r="H331" s="52"/>
      <c r="I331" s="48"/>
      <c r="J331" s="48"/>
      <c r="K331" s="48"/>
      <c r="L331" s="48"/>
      <c r="M331" s="48"/>
      <c r="N331" s="48"/>
      <c r="O331" s="4"/>
      <c r="P331" s="4"/>
      <c r="Q331" s="4"/>
      <c r="R331" s="4"/>
      <c r="S331" s="4"/>
      <c r="T331" s="4"/>
      <c r="U331" s="4"/>
      <c r="V331" s="4"/>
      <c r="W331" s="4"/>
      <c r="X331" s="4"/>
      <c r="Y331" s="4"/>
      <c r="Z331" s="52"/>
      <c r="AA331" s="52"/>
      <c r="AB331" s="4"/>
      <c r="AC331" s="4"/>
      <c r="AD331" s="4"/>
      <c r="AE331" s="4"/>
    </row>
    <row r="332" spans="1:31" ht="15.75" customHeight="1" x14ac:dyDescent="0.25">
      <c r="A332" s="4"/>
      <c r="B332" s="4"/>
      <c r="C332" s="4"/>
      <c r="D332" s="4"/>
      <c r="E332" s="4"/>
      <c r="F332" s="4"/>
      <c r="G332" s="52"/>
      <c r="H332" s="52"/>
      <c r="I332" s="48"/>
      <c r="J332" s="48"/>
      <c r="K332" s="48"/>
      <c r="L332" s="48"/>
      <c r="M332" s="48"/>
      <c r="N332" s="48"/>
      <c r="O332" s="4"/>
      <c r="P332" s="4"/>
      <c r="Q332" s="4"/>
      <c r="R332" s="4"/>
      <c r="S332" s="4"/>
      <c r="T332" s="4"/>
      <c r="U332" s="4"/>
      <c r="V332" s="4"/>
      <c r="W332" s="4"/>
      <c r="X332" s="4"/>
      <c r="Y332" s="4"/>
      <c r="Z332" s="52"/>
      <c r="AA332" s="52"/>
      <c r="AB332" s="4"/>
      <c r="AC332" s="4"/>
      <c r="AD332" s="4"/>
      <c r="AE332" s="4"/>
    </row>
    <row r="333" spans="1:31" ht="15.75" customHeight="1" x14ac:dyDescent="0.25">
      <c r="A333" s="4"/>
      <c r="B333" s="4"/>
      <c r="C333" s="4"/>
      <c r="D333" s="4"/>
      <c r="E333" s="4"/>
      <c r="F333" s="4"/>
      <c r="G333" s="52"/>
      <c r="H333" s="52"/>
      <c r="I333" s="48"/>
      <c r="J333" s="48"/>
      <c r="K333" s="48"/>
      <c r="L333" s="48"/>
      <c r="M333" s="48"/>
      <c r="N333" s="48"/>
      <c r="O333" s="4"/>
      <c r="P333" s="4"/>
      <c r="Q333" s="4"/>
      <c r="R333" s="4"/>
      <c r="S333" s="4"/>
      <c r="T333" s="4"/>
      <c r="U333" s="4"/>
      <c r="V333" s="4"/>
      <c r="W333" s="4"/>
      <c r="X333" s="4"/>
      <c r="Y333" s="4"/>
      <c r="Z333" s="52"/>
      <c r="AA333" s="52"/>
      <c r="AB333" s="4"/>
      <c r="AC333" s="4"/>
      <c r="AD333" s="4"/>
      <c r="AE333" s="4"/>
    </row>
    <row r="334" spans="1:31" ht="15.75" customHeight="1" x14ac:dyDescent="0.25">
      <c r="A334" s="4"/>
      <c r="B334" s="4"/>
      <c r="C334" s="4"/>
      <c r="D334" s="4"/>
      <c r="E334" s="4"/>
      <c r="F334" s="4"/>
      <c r="G334" s="52"/>
      <c r="H334" s="52"/>
      <c r="I334" s="48"/>
      <c r="J334" s="48"/>
      <c r="K334" s="48"/>
      <c r="L334" s="48"/>
      <c r="M334" s="48"/>
      <c r="N334" s="48"/>
      <c r="O334" s="4"/>
      <c r="P334" s="4"/>
      <c r="Q334" s="4"/>
      <c r="R334" s="4"/>
      <c r="S334" s="4"/>
      <c r="T334" s="4"/>
      <c r="U334" s="4"/>
      <c r="V334" s="4"/>
      <c r="W334" s="4"/>
      <c r="X334" s="4"/>
      <c r="Y334" s="4"/>
      <c r="Z334" s="52"/>
      <c r="AA334" s="52"/>
      <c r="AB334" s="4"/>
      <c r="AC334" s="4"/>
      <c r="AD334" s="4"/>
      <c r="AE334" s="4"/>
    </row>
    <row r="335" spans="1:31" ht="15.75" customHeight="1" x14ac:dyDescent="0.25">
      <c r="A335" s="4"/>
      <c r="B335" s="4"/>
      <c r="C335" s="4"/>
      <c r="D335" s="4"/>
      <c r="E335" s="4"/>
      <c r="F335" s="4"/>
      <c r="G335" s="52"/>
      <c r="H335" s="52"/>
      <c r="I335" s="48"/>
      <c r="J335" s="48"/>
      <c r="K335" s="48"/>
      <c r="L335" s="48"/>
      <c r="M335" s="48"/>
      <c r="N335" s="48"/>
      <c r="O335" s="4"/>
      <c r="P335" s="4"/>
      <c r="Q335" s="4"/>
      <c r="R335" s="4"/>
      <c r="S335" s="4"/>
      <c r="T335" s="4"/>
      <c r="U335" s="4"/>
      <c r="V335" s="4"/>
      <c r="W335" s="4"/>
      <c r="X335" s="4"/>
      <c r="Y335" s="4"/>
      <c r="Z335" s="52"/>
      <c r="AA335" s="52"/>
      <c r="AB335" s="4"/>
      <c r="AC335" s="4"/>
      <c r="AD335" s="4"/>
      <c r="AE335" s="4"/>
    </row>
    <row r="336" spans="1:31" ht="15.75" customHeight="1" x14ac:dyDescent="0.25">
      <c r="A336" s="4"/>
      <c r="B336" s="4"/>
      <c r="C336" s="4"/>
      <c r="D336" s="4"/>
      <c r="E336" s="4"/>
      <c r="F336" s="4"/>
      <c r="G336" s="52"/>
      <c r="H336" s="52"/>
      <c r="I336" s="48"/>
      <c r="J336" s="48"/>
      <c r="K336" s="48"/>
      <c r="L336" s="48"/>
      <c r="M336" s="48"/>
      <c r="N336" s="48"/>
      <c r="O336" s="4"/>
      <c r="P336" s="4"/>
      <c r="Q336" s="4"/>
      <c r="R336" s="4"/>
      <c r="S336" s="4"/>
      <c r="T336" s="4"/>
      <c r="U336" s="4"/>
      <c r="V336" s="4"/>
      <c r="W336" s="4"/>
      <c r="X336" s="4"/>
      <c r="Y336" s="4"/>
      <c r="Z336" s="52"/>
      <c r="AA336" s="52"/>
      <c r="AB336" s="4"/>
      <c r="AC336" s="4"/>
      <c r="AD336" s="4"/>
      <c r="AE336" s="4"/>
    </row>
    <row r="337" spans="1:31" ht="15.75" customHeight="1" x14ac:dyDescent="0.25">
      <c r="A337" s="4"/>
      <c r="B337" s="4"/>
      <c r="C337" s="4"/>
      <c r="D337" s="4"/>
      <c r="E337" s="4"/>
      <c r="F337" s="4"/>
      <c r="G337" s="52"/>
      <c r="H337" s="52"/>
      <c r="I337" s="48"/>
      <c r="J337" s="48"/>
      <c r="K337" s="48"/>
      <c r="L337" s="48"/>
      <c r="M337" s="48"/>
      <c r="N337" s="48"/>
      <c r="O337" s="4"/>
      <c r="P337" s="4"/>
      <c r="Q337" s="4"/>
      <c r="R337" s="4"/>
      <c r="S337" s="4"/>
      <c r="T337" s="4"/>
      <c r="U337" s="4"/>
      <c r="V337" s="4"/>
      <c r="W337" s="4"/>
      <c r="X337" s="4"/>
      <c r="Y337" s="4"/>
      <c r="Z337" s="52"/>
      <c r="AA337" s="52"/>
      <c r="AB337" s="4"/>
      <c r="AC337" s="4"/>
      <c r="AD337" s="4"/>
      <c r="AE337" s="4"/>
    </row>
    <row r="338" spans="1:31" ht="15.75" customHeight="1" x14ac:dyDescent="0.25">
      <c r="A338" s="4"/>
      <c r="B338" s="4"/>
      <c r="C338" s="4"/>
      <c r="D338" s="4"/>
      <c r="E338" s="4"/>
      <c r="F338" s="4"/>
      <c r="G338" s="52"/>
      <c r="H338" s="52"/>
      <c r="I338" s="48"/>
      <c r="J338" s="48"/>
      <c r="K338" s="48"/>
      <c r="L338" s="48"/>
      <c r="M338" s="48"/>
      <c r="N338" s="48"/>
      <c r="O338" s="4"/>
      <c r="P338" s="4"/>
      <c r="Q338" s="4"/>
      <c r="R338" s="4"/>
      <c r="S338" s="4"/>
      <c r="T338" s="4"/>
      <c r="U338" s="4"/>
      <c r="V338" s="4"/>
      <c r="W338" s="4"/>
      <c r="X338" s="4"/>
      <c r="Y338" s="4"/>
      <c r="Z338" s="52"/>
      <c r="AA338" s="52"/>
      <c r="AB338" s="4"/>
      <c r="AC338" s="4"/>
      <c r="AD338" s="4"/>
      <c r="AE338" s="4"/>
    </row>
    <row r="339" spans="1:31" ht="15.75" customHeight="1" x14ac:dyDescent="0.25">
      <c r="A339" s="4"/>
      <c r="B339" s="4"/>
      <c r="C339" s="4"/>
      <c r="D339" s="4"/>
      <c r="E339" s="4"/>
      <c r="F339" s="4"/>
      <c r="G339" s="52"/>
      <c r="H339" s="52"/>
      <c r="I339" s="48"/>
      <c r="J339" s="48"/>
      <c r="K339" s="48"/>
      <c r="L339" s="48"/>
      <c r="M339" s="48"/>
      <c r="N339" s="48"/>
      <c r="O339" s="4"/>
      <c r="P339" s="4"/>
      <c r="Q339" s="4"/>
      <c r="R339" s="4"/>
      <c r="S339" s="4"/>
      <c r="T339" s="4"/>
      <c r="U339" s="4"/>
      <c r="V339" s="4"/>
      <c r="W339" s="4"/>
      <c r="X339" s="4"/>
      <c r="Y339" s="4"/>
      <c r="Z339" s="52"/>
      <c r="AA339" s="52"/>
      <c r="AB339" s="4"/>
      <c r="AC339" s="4"/>
      <c r="AD339" s="4"/>
      <c r="AE339" s="4"/>
    </row>
    <row r="340" spans="1:31" ht="15.75" customHeight="1" x14ac:dyDescent="0.25">
      <c r="A340" s="4"/>
      <c r="B340" s="4"/>
      <c r="C340" s="4"/>
      <c r="D340" s="4"/>
      <c r="E340" s="4"/>
      <c r="F340" s="4"/>
      <c r="G340" s="52"/>
      <c r="H340" s="52"/>
      <c r="I340" s="48"/>
      <c r="J340" s="48"/>
      <c r="K340" s="48"/>
      <c r="L340" s="48"/>
      <c r="M340" s="48"/>
      <c r="N340" s="48"/>
      <c r="O340" s="4"/>
      <c r="P340" s="4"/>
      <c r="Q340" s="4"/>
      <c r="R340" s="4"/>
      <c r="S340" s="4"/>
      <c r="T340" s="4"/>
      <c r="U340" s="4"/>
      <c r="V340" s="4"/>
      <c r="W340" s="4"/>
      <c r="X340" s="4"/>
      <c r="Y340" s="4"/>
      <c r="Z340" s="52"/>
      <c r="AA340" s="52"/>
      <c r="AB340" s="4"/>
      <c r="AC340" s="4"/>
      <c r="AD340" s="4"/>
      <c r="AE340" s="4"/>
    </row>
    <row r="341" spans="1:31" ht="15.75" customHeight="1" x14ac:dyDescent="0.25">
      <c r="A341" s="4"/>
      <c r="B341" s="4"/>
      <c r="C341" s="4"/>
      <c r="D341" s="4"/>
      <c r="E341" s="4"/>
      <c r="F341" s="4"/>
      <c r="G341" s="52"/>
      <c r="H341" s="52"/>
      <c r="I341" s="48"/>
      <c r="J341" s="48"/>
      <c r="K341" s="48"/>
      <c r="L341" s="48"/>
      <c r="M341" s="48"/>
      <c r="N341" s="48"/>
      <c r="O341" s="4"/>
      <c r="P341" s="4"/>
      <c r="Q341" s="4"/>
      <c r="R341" s="4"/>
      <c r="S341" s="4"/>
      <c r="T341" s="4"/>
      <c r="U341" s="4"/>
      <c r="V341" s="4"/>
      <c r="W341" s="4"/>
      <c r="X341" s="4"/>
      <c r="Y341" s="4"/>
      <c r="Z341" s="52"/>
      <c r="AA341" s="52"/>
      <c r="AB341" s="4"/>
      <c r="AC341" s="4"/>
      <c r="AD341" s="4"/>
      <c r="AE341" s="4"/>
    </row>
    <row r="342" spans="1:31" ht="15.75" customHeight="1" x14ac:dyDescent="0.25">
      <c r="A342" s="4"/>
      <c r="B342" s="4"/>
      <c r="C342" s="4"/>
      <c r="D342" s="4"/>
      <c r="E342" s="4"/>
      <c r="F342" s="4"/>
      <c r="G342" s="52"/>
      <c r="H342" s="52"/>
      <c r="I342" s="48"/>
      <c r="J342" s="48"/>
      <c r="K342" s="48"/>
      <c r="L342" s="48"/>
      <c r="M342" s="48"/>
      <c r="N342" s="48"/>
      <c r="O342" s="4"/>
      <c r="P342" s="4"/>
      <c r="Q342" s="4"/>
      <c r="R342" s="4"/>
      <c r="S342" s="4"/>
      <c r="T342" s="4"/>
      <c r="U342" s="4"/>
      <c r="V342" s="4"/>
      <c r="W342" s="4"/>
      <c r="X342" s="4"/>
      <c r="Y342" s="4"/>
      <c r="Z342" s="52"/>
      <c r="AA342" s="52"/>
      <c r="AB342" s="4"/>
      <c r="AC342" s="4"/>
      <c r="AD342" s="4"/>
      <c r="AE342" s="4"/>
    </row>
    <row r="343" spans="1:31" ht="15.75" customHeight="1" x14ac:dyDescent="0.25">
      <c r="A343" s="4"/>
      <c r="B343" s="4"/>
      <c r="C343" s="4"/>
      <c r="D343" s="4"/>
      <c r="E343" s="4"/>
      <c r="F343" s="4"/>
      <c r="G343" s="52"/>
      <c r="H343" s="52"/>
      <c r="I343" s="48"/>
      <c r="J343" s="48"/>
      <c r="K343" s="48"/>
      <c r="L343" s="48"/>
      <c r="M343" s="48"/>
      <c r="N343" s="48"/>
      <c r="O343" s="4"/>
      <c r="P343" s="4"/>
      <c r="Q343" s="4"/>
      <c r="R343" s="4"/>
      <c r="S343" s="4"/>
      <c r="T343" s="4"/>
      <c r="U343" s="4"/>
      <c r="V343" s="4"/>
      <c r="W343" s="4"/>
      <c r="X343" s="4"/>
      <c r="Y343" s="4"/>
      <c r="Z343" s="52"/>
      <c r="AA343" s="52"/>
      <c r="AB343" s="4"/>
      <c r="AC343" s="4"/>
      <c r="AD343" s="4"/>
      <c r="AE343" s="4"/>
    </row>
    <row r="344" spans="1:31" ht="15.75" customHeight="1" x14ac:dyDescent="0.25">
      <c r="A344" s="4"/>
      <c r="B344" s="4"/>
      <c r="C344" s="4"/>
      <c r="D344" s="4"/>
      <c r="E344" s="4"/>
      <c r="F344" s="4"/>
      <c r="G344" s="52"/>
      <c r="H344" s="52"/>
      <c r="I344" s="48"/>
      <c r="J344" s="48"/>
      <c r="K344" s="48"/>
      <c r="L344" s="48"/>
      <c r="M344" s="48"/>
      <c r="N344" s="48"/>
      <c r="O344" s="4"/>
      <c r="P344" s="4"/>
      <c r="Q344" s="4"/>
      <c r="R344" s="4"/>
      <c r="S344" s="4"/>
      <c r="T344" s="4"/>
      <c r="U344" s="4"/>
      <c r="V344" s="4"/>
      <c r="W344" s="4"/>
      <c r="X344" s="4"/>
      <c r="Y344" s="4"/>
      <c r="Z344" s="52"/>
      <c r="AA344" s="52"/>
      <c r="AB344" s="4"/>
      <c r="AC344" s="4"/>
      <c r="AD344" s="4"/>
      <c r="AE344" s="4"/>
    </row>
    <row r="345" spans="1:31" ht="15.75" customHeight="1" x14ac:dyDescent="0.25">
      <c r="A345" s="4"/>
      <c r="B345" s="4"/>
      <c r="C345" s="4"/>
      <c r="D345" s="4"/>
      <c r="E345" s="4"/>
      <c r="F345" s="4"/>
      <c r="G345" s="52"/>
      <c r="H345" s="52"/>
      <c r="I345" s="48"/>
      <c r="J345" s="48"/>
      <c r="K345" s="48"/>
      <c r="L345" s="48"/>
      <c r="M345" s="48"/>
      <c r="N345" s="48"/>
      <c r="O345" s="4"/>
      <c r="P345" s="4"/>
      <c r="Q345" s="4"/>
      <c r="R345" s="4"/>
      <c r="S345" s="4"/>
      <c r="T345" s="4"/>
      <c r="U345" s="4"/>
      <c r="V345" s="4"/>
      <c r="W345" s="4"/>
      <c r="X345" s="4"/>
      <c r="Y345" s="4"/>
      <c r="Z345" s="52"/>
      <c r="AA345" s="52"/>
      <c r="AB345" s="4"/>
      <c r="AC345" s="4"/>
      <c r="AD345" s="4"/>
      <c r="AE345" s="4"/>
    </row>
    <row r="346" spans="1:31" ht="15.75" customHeight="1" x14ac:dyDescent="0.25">
      <c r="A346" s="4"/>
      <c r="B346" s="4"/>
      <c r="C346" s="4"/>
      <c r="D346" s="4"/>
      <c r="E346" s="4"/>
      <c r="F346" s="4"/>
      <c r="G346" s="52"/>
      <c r="H346" s="52"/>
      <c r="I346" s="48"/>
      <c r="J346" s="48"/>
      <c r="K346" s="48"/>
      <c r="L346" s="48"/>
      <c r="M346" s="48"/>
      <c r="N346" s="48"/>
      <c r="O346" s="4"/>
      <c r="P346" s="4"/>
      <c r="Q346" s="4"/>
      <c r="R346" s="4"/>
      <c r="S346" s="4"/>
      <c r="T346" s="4"/>
      <c r="U346" s="4"/>
      <c r="V346" s="4"/>
      <c r="W346" s="4"/>
      <c r="X346" s="4"/>
      <c r="Y346" s="4"/>
      <c r="Z346" s="52"/>
      <c r="AA346" s="52"/>
      <c r="AB346" s="4"/>
      <c r="AC346" s="4"/>
      <c r="AD346" s="4"/>
      <c r="AE346" s="4"/>
    </row>
    <row r="347" spans="1:31" ht="15.75" customHeight="1" x14ac:dyDescent="0.25">
      <c r="A347" s="4"/>
      <c r="B347" s="4"/>
      <c r="C347" s="4"/>
      <c r="D347" s="4"/>
      <c r="E347" s="4"/>
      <c r="F347" s="4"/>
      <c r="G347" s="52"/>
      <c r="H347" s="52"/>
      <c r="I347" s="48"/>
      <c r="J347" s="48"/>
      <c r="K347" s="48"/>
      <c r="L347" s="48"/>
      <c r="M347" s="48"/>
      <c r="N347" s="48"/>
      <c r="O347" s="4"/>
      <c r="P347" s="4"/>
      <c r="Q347" s="4"/>
      <c r="R347" s="4"/>
      <c r="S347" s="4"/>
      <c r="T347" s="4"/>
      <c r="U347" s="4"/>
      <c r="V347" s="4"/>
      <c r="W347" s="4"/>
      <c r="X347" s="4"/>
      <c r="Y347" s="4"/>
      <c r="Z347" s="52"/>
      <c r="AA347" s="52"/>
      <c r="AB347" s="4"/>
      <c r="AC347" s="4"/>
      <c r="AD347" s="4"/>
      <c r="AE347" s="4"/>
    </row>
    <row r="348" spans="1:31" ht="15.75" customHeight="1" x14ac:dyDescent="0.25">
      <c r="A348" s="4"/>
      <c r="B348" s="4"/>
      <c r="C348" s="4"/>
      <c r="D348" s="4"/>
      <c r="E348" s="4"/>
      <c r="F348" s="4"/>
      <c r="G348" s="52"/>
      <c r="H348" s="52"/>
      <c r="I348" s="48"/>
      <c r="J348" s="48"/>
      <c r="K348" s="48"/>
      <c r="L348" s="48"/>
      <c r="M348" s="48"/>
      <c r="N348" s="48"/>
      <c r="O348" s="4"/>
      <c r="P348" s="4"/>
      <c r="Q348" s="4"/>
      <c r="R348" s="4"/>
      <c r="S348" s="4"/>
      <c r="T348" s="4"/>
      <c r="U348" s="4"/>
      <c r="V348" s="4"/>
      <c r="W348" s="4"/>
      <c r="X348" s="4"/>
      <c r="Y348" s="4"/>
      <c r="Z348" s="52"/>
      <c r="AA348" s="52"/>
      <c r="AB348" s="4"/>
      <c r="AC348" s="4"/>
      <c r="AD348" s="4"/>
      <c r="AE348" s="4"/>
    </row>
    <row r="349" spans="1:31" ht="15.75" customHeight="1" x14ac:dyDescent="0.25">
      <c r="A349" s="4"/>
      <c r="B349" s="4"/>
      <c r="C349" s="4"/>
      <c r="D349" s="4"/>
      <c r="E349" s="4"/>
      <c r="F349" s="4"/>
      <c r="G349" s="52"/>
      <c r="H349" s="52"/>
      <c r="I349" s="48"/>
      <c r="J349" s="48"/>
      <c r="K349" s="48"/>
      <c r="L349" s="48"/>
      <c r="M349" s="48"/>
      <c r="N349" s="48"/>
      <c r="O349" s="4"/>
      <c r="P349" s="4"/>
      <c r="Q349" s="4"/>
      <c r="R349" s="4"/>
      <c r="S349" s="4"/>
      <c r="T349" s="4"/>
      <c r="U349" s="4"/>
      <c r="V349" s="4"/>
      <c r="W349" s="4"/>
      <c r="X349" s="4"/>
      <c r="Y349" s="4"/>
      <c r="Z349" s="52"/>
      <c r="AA349" s="52"/>
      <c r="AB349" s="4"/>
      <c r="AC349" s="4"/>
      <c r="AD349" s="4"/>
      <c r="AE349" s="4"/>
    </row>
    <row r="350" spans="1:31" ht="15.75" customHeight="1" x14ac:dyDescent="0.25">
      <c r="A350" s="4"/>
      <c r="B350" s="4"/>
      <c r="C350" s="4"/>
      <c r="D350" s="4"/>
      <c r="E350" s="4"/>
      <c r="F350" s="4"/>
      <c r="G350" s="52"/>
      <c r="H350" s="52"/>
      <c r="I350" s="48"/>
      <c r="J350" s="48"/>
      <c r="K350" s="48"/>
      <c r="L350" s="48"/>
      <c r="M350" s="48"/>
      <c r="N350" s="48"/>
      <c r="O350" s="4"/>
      <c r="P350" s="4"/>
      <c r="Q350" s="4"/>
      <c r="R350" s="4"/>
      <c r="S350" s="4"/>
      <c r="T350" s="4"/>
      <c r="U350" s="4"/>
      <c r="V350" s="4"/>
      <c r="W350" s="4"/>
      <c r="X350" s="4"/>
      <c r="Y350" s="4"/>
      <c r="Z350" s="52"/>
      <c r="AA350" s="52"/>
      <c r="AB350" s="4"/>
      <c r="AC350" s="4"/>
      <c r="AD350" s="4"/>
      <c r="AE350" s="4"/>
    </row>
    <row r="351" spans="1:31" ht="15.75" customHeight="1" x14ac:dyDescent="0.25">
      <c r="A351" s="4"/>
      <c r="B351" s="4"/>
      <c r="C351" s="4"/>
      <c r="D351" s="4"/>
      <c r="E351" s="4"/>
      <c r="F351" s="4"/>
      <c r="G351" s="52"/>
      <c r="H351" s="52"/>
      <c r="I351" s="48"/>
      <c r="J351" s="48"/>
      <c r="K351" s="48"/>
      <c r="L351" s="48"/>
      <c r="M351" s="48"/>
      <c r="N351" s="48"/>
      <c r="O351" s="4"/>
      <c r="P351" s="4"/>
      <c r="Q351" s="4"/>
      <c r="R351" s="4"/>
      <c r="S351" s="4"/>
      <c r="T351" s="4"/>
      <c r="U351" s="4"/>
      <c r="V351" s="4"/>
      <c r="W351" s="4"/>
      <c r="X351" s="4"/>
      <c r="Y351" s="4"/>
      <c r="Z351" s="52"/>
      <c r="AA351" s="52"/>
      <c r="AB351" s="4"/>
      <c r="AC351" s="4"/>
      <c r="AD351" s="4"/>
      <c r="AE351" s="4"/>
    </row>
    <row r="352" spans="1:31" ht="15.75" customHeight="1" x14ac:dyDescent="0.25">
      <c r="A352" s="4"/>
      <c r="B352" s="4"/>
      <c r="C352" s="4"/>
      <c r="D352" s="4"/>
      <c r="E352" s="4"/>
      <c r="F352" s="4"/>
      <c r="G352" s="52"/>
      <c r="H352" s="52"/>
      <c r="I352" s="48"/>
      <c r="J352" s="48"/>
      <c r="K352" s="48"/>
      <c r="L352" s="48"/>
      <c r="M352" s="48"/>
      <c r="N352" s="48"/>
      <c r="O352" s="4"/>
      <c r="P352" s="4"/>
      <c r="Q352" s="4"/>
      <c r="R352" s="4"/>
      <c r="S352" s="4"/>
      <c r="T352" s="4"/>
      <c r="U352" s="4"/>
      <c r="V352" s="4"/>
      <c r="W352" s="4"/>
      <c r="X352" s="4"/>
      <c r="Y352" s="4"/>
      <c r="Z352" s="52"/>
      <c r="AA352" s="52"/>
      <c r="AB352" s="4"/>
      <c r="AC352" s="4"/>
      <c r="AD352" s="4"/>
      <c r="AE352" s="4"/>
    </row>
    <row r="353" spans="1:31" ht="15.75" customHeight="1" x14ac:dyDescent="0.25">
      <c r="A353" s="4"/>
      <c r="B353" s="4"/>
      <c r="C353" s="4"/>
      <c r="D353" s="4"/>
      <c r="E353" s="4"/>
      <c r="F353" s="4"/>
      <c r="G353" s="52"/>
      <c r="H353" s="52"/>
      <c r="I353" s="48"/>
      <c r="J353" s="48"/>
      <c r="K353" s="48"/>
      <c r="L353" s="48"/>
      <c r="M353" s="48"/>
      <c r="N353" s="48"/>
      <c r="O353" s="4"/>
      <c r="P353" s="4"/>
      <c r="Q353" s="4"/>
      <c r="R353" s="4"/>
      <c r="S353" s="4"/>
      <c r="T353" s="4"/>
      <c r="U353" s="4"/>
      <c r="V353" s="4"/>
      <c r="W353" s="4"/>
      <c r="X353" s="4"/>
      <c r="Y353" s="4"/>
      <c r="Z353" s="52"/>
      <c r="AA353" s="52"/>
      <c r="AB353" s="4"/>
      <c r="AC353" s="4"/>
      <c r="AD353" s="4"/>
      <c r="AE353" s="4"/>
    </row>
    <row r="354" spans="1:31" ht="15.75" customHeight="1" x14ac:dyDescent="0.25">
      <c r="A354" s="4"/>
      <c r="B354" s="4"/>
      <c r="C354" s="4"/>
      <c r="D354" s="4"/>
      <c r="E354" s="4"/>
      <c r="F354" s="4"/>
      <c r="G354" s="52"/>
      <c r="H354" s="52"/>
      <c r="I354" s="48"/>
      <c r="J354" s="48"/>
      <c r="K354" s="48"/>
      <c r="L354" s="48"/>
      <c r="M354" s="48"/>
      <c r="N354" s="48"/>
      <c r="O354" s="4"/>
      <c r="P354" s="4"/>
      <c r="Q354" s="4"/>
      <c r="R354" s="4"/>
      <c r="S354" s="4"/>
      <c r="T354" s="4"/>
      <c r="U354" s="4"/>
      <c r="V354" s="4"/>
      <c r="W354" s="4"/>
      <c r="X354" s="4"/>
      <c r="Y354" s="4"/>
      <c r="Z354" s="52"/>
      <c r="AA354" s="52"/>
      <c r="AB354" s="4"/>
      <c r="AC354" s="4"/>
      <c r="AD354" s="4"/>
      <c r="AE354" s="4"/>
    </row>
    <row r="355" spans="1:31" ht="15.75" customHeight="1" x14ac:dyDescent="0.25">
      <c r="A355" s="4"/>
      <c r="B355" s="4"/>
      <c r="C355" s="4"/>
      <c r="D355" s="4"/>
      <c r="E355" s="4"/>
      <c r="F355" s="4"/>
      <c r="G355" s="52"/>
      <c r="H355" s="52"/>
      <c r="I355" s="48"/>
      <c r="J355" s="48"/>
      <c r="K355" s="48"/>
      <c r="L355" s="48"/>
      <c r="M355" s="48"/>
      <c r="N355" s="48"/>
      <c r="O355" s="4"/>
      <c r="P355" s="4"/>
      <c r="Q355" s="4"/>
      <c r="R355" s="4"/>
      <c r="S355" s="4"/>
      <c r="T355" s="4"/>
      <c r="U355" s="4"/>
      <c r="V355" s="4"/>
      <c r="W355" s="4"/>
      <c r="X355" s="4"/>
      <c r="Y355" s="4"/>
      <c r="Z355" s="52"/>
      <c r="AA355" s="52"/>
      <c r="AB355" s="4"/>
      <c r="AC355" s="4"/>
      <c r="AD355" s="4"/>
      <c r="AE355" s="4"/>
    </row>
    <row r="356" spans="1:31" ht="15.75" customHeight="1" x14ac:dyDescent="0.25">
      <c r="A356" s="4"/>
      <c r="B356" s="4"/>
      <c r="C356" s="4"/>
      <c r="D356" s="4"/>
      <c r="E356" s="4"/>
      <c r="F356" s="4"/>
      <c r="G356" s="52"/>
      <c r="H356" s="52"/>
      <c r="I356" s="48"/>
      <c r="J356" s="48"/>
      <c r="K356" s="48"/>
      <c r="L356" s="48"/>
      <c r="M356" s="48"/>
      <c r="N356" s="48"/>
      <c r="O356" s="4"/>
      <c r="P356" s="4"/>
      <c r="Q356" s="4"/>
      <c r="R356" s="4"/>
      <c r="S356" s="4"/>
      <c r="T356" s="4"/>
      <c r="U356" s="4"/>
      <c r="V356" s="4"/>
      <c r="W356" s="4"/>
      <c r="X356" s="4"/>
      <c r="Y356" s="4"/>
      <c r="Z356" s="52"/>
      <c r="AA356" s="52"/>
      <c r="AB356" s="4"/>
      <c r="AC356" s="4"/>
      <c r="AD356" s="4"/>
      <c r="AE356" s="4"/>
    </row>
    <row r="357" spans="1:31" ht="15.75" customHeight="1" x14ac:dyDescent="0.25">
      <c r="A357" s="4"/>
      <c r="B357" s="4"/>
      <c r="C357" s="4"/>
      <c r="D357" s="4"/>
      <c r="E357" s="4"/>
      <c r="F357" s="4"/>
      <c r="G357" s="52"/>
      <c r="H357" s="52"/>
      <c r="I357" s="48"/>
      <c r="J357" s="48"/>
      <c r="K357" s="48"/>
      <c r="L357" s="48"/>
      <c r="M357" s="48"/>
      <c r="N357" s="48"/>
      <c r="O357" s="4"/>
      <c r="P357" s="4"/>
      <c r="Q357" s="4"/>
      <c r="R357" s="4"/>
      <c r="S357" s="4"/>
      <c r="T357" s="4"/>
      <c r="U357" s="4"/>
      <c r="V357" s="4"/>
      <c r="W357" s="4"/>
      <c r="X357" s="4"/>
      <c r="Y357" s="4"/>
      <c r="Z357" s="52"/>
      <c r="AA357" s="52"/>
      <c r="AB357" s="4"/>
      <c r="AC357" s="4"/>
      <c r="AD357" s="4"/>
      <c r="AE357" s="4"/>
    </row>
    <row r="358" spans="1:31" ht="15.75" customHeight="1" x14ac:dyDescent="0.25">
      <c r="A358" s="4"/>
      <c r="B358" s="4"/>
      <c r="C358" s="4"/>
      <c r="D358" s="4"/>
      <c r="E358" s="4"/>
      <c r="F358" s="4"/>
      <c r="G358" s="52"/>
      <c r="H358" s="52"/>
      <c r="I358" s="48"/>
      <c r="J358" s="48"/>
      <c r="K358" s="48"/>
      <c r="L358" s="48"/>
      <c r="M358" s="48"/>
      <c r="N358" s="48"/>
      <c r="O358" s="4"/>
      <c r="P358" s="4"/>
      <c r="Q358" s="4"/>
      <c r="R358" s="4"/>
      <c r="S358" s="4"/>
      <c r="T358" s="4"/>
      <c r="U358" s="4"/>
      <c r="V358" s="4"/>
      <c r="W358" s="4"/>
      <c r="X358" s="4"/>
      <c r="Y358" s="4"/>
      <c r="Z358" s="52"/>
      <c r="AA358" s="52"/>
      <c r="AB358" s="4"/>
      <c r="AC358" s="4"/>
      <c r="AD358" s="4"/>
      <c r="AE358" s="4"/>
    </row>
    <row r="359" spans="1:31" ht="15.75" customHeight="1" x14ac:dyDescent="0.25">
      <c r="A359" s="4"/>
      <c r="B359" s="4"/>
      <c r="C359" s="4"/>
      <c r="D359" s="4"/>
      <c r="E359" s="4"/>
      <c r="F359" s="4"/>
      <c r="G359" s="52"/>
      <c r="H359" s="52"/>
      <c r="I359" s="48"/>
      <c r="J359" s="48"/>
      <c r="K359" s="48"/>
      <c r="L359" s="48"/>
      <c r="M359" s="48"/>
      <c r="N359" s="48"/>
      <c r="O359" s="4"/>
      <c r="P359" s="4"/>
      <c r="Q359" s="4"/>
      <c r="R359" s="4"/>
      <c r="S359" s="4"/>
      <c r="T359" s="4"/>
      <c r="U359" s="4"/>
      <c r="V359" s="4"/>
      <c r="W359" s="4"/>
      <c r="X359" s="4"/>
      <c r="Y359" s="4"/>
      <c r="Z359" s="52"/>
      <c r="AA359" s="52"/>
      <c r="AB359" s="4"/>
      <c r="AC359" s="4"/>
      <c r="AD359" s="4"/>
      <c r="AE359" s="4"/>
    </row>
    <row r="360" spans="1:31" ht="15.75" customHeight="1" x14ac:dyDescent="0.25">
      <c r="A360" s="4"/>
      <c r="B360" s="4"/>
      <c r="C360" s="4"/>
      <c r="D360" s="4"/>
      <c r="E360" s="4"/>
      <c r="F360" s="4"/>
      <c r="G360" s="52"/>
      <c r="H360" s="52"/>
      <c r="I360" s="48"/>
      <c r="J360" s="48"/>
      <c r="K360" s="48"/>
      <c r="L360" s="48"/>
      <c r="M360" s="48"/>
      <c r="N360" s="48"/>
      <c r="O360" s="4"/>
      <c r="P360" s="4"/>
      <c r="Q360" s="4"/>
      <c r="R360" s="4"/>
      <c r="S360" s="4"/>
      <c r="T360" s="4"/>
      <c r="U360" s="4"/>
      <c r="V360" s="4"/>
      <c r="W360" s="4"/>
      <c r="X360" s="4"/>
      <c r="Y360" s="4"/>
      <c r="Z360" s="52"/>
      <c r="AA360" s="52"/>
      <c r="AB360" s="4"/>
      <c r="AC360" s="4"/>
      <c r="AD360" s="4"/>
      <c r="AE360" s="4"/>
    </row>
    <row r="361" spans="1:31" ht="15.75" customHeight="1" x14ac:dyDescent="0.25">
      <c r="A361" s="4"/>
      <c r="B361" s="4"/>
      <c r="C361" s="4"/>
      <c r="D361" s="4"/>
      <c r="E361" s="4"/>
      <c r="F361" s="4"/>
      <c r="G361" s="52"/>
      <c r="H361" s="52"/>
      <c r="I361" s="48"/>
      <c r="J361" s="48"/>
      <c r="K361" s="48"/>
      <c r="L361" s="48"/>
      <c r="M361" s="48"/>
      <c r="N361" s="48"/>
      <c r="O361" s="4"/>
      <c r="P361" s="4"/>
      <c r="Q361" s="4"/>
      <c r="R361" s="4"/>
      <c r="S361" s="4"/>
      <c r="T361" s="4"/>
      <c r="U361" s="4"/>
      <c r="V361" s="4"/>
      <c r="W361" s="4"/>
      <c r="X361" s="4"/>
      <c r="Y361" s="4"/>
      <c r="Z361" s="52"/>
      <c r="AA361" s="52"/>
      <c r="AB361" s="4"/>
      <c r="AC361" s="4"/>
      <c r="AD361" s="4"/>
      <c r="AE361" s="4"/>
    </row>
    <row r="362" spans="1:31" ht="15.75" customHeight="1" x14ac:dyDescent="0.25">
      <c r="A362" s="4"/>
      <c r="B362" s="4"/>
      <c r="C362" s="4"/>
      <c r="D362" s="4"/>
      <c r="E362" s="4"/>
      <c r="F362" s="4"/>
      <c r="G362" s="52"/>
      <c r="H362" s="52"/>
      <c r="I362" s="48"/>
      <c r="J362" s="48"/>
      <c r="K362" s="48"/>
      <c r="L362" s="48"/>
      <c r="M362" s="48"/>
      <c r="N362" s="48"/>
      <c r="O362" s="4"/>
      <c r="P362" s="4"/>
      <c r="Q362" s="4"/>
      <c r="R362" s="4"/>
      <c r="S362" s="4"/>
      <c r="T362" s="4"/>
      <c r="U362" s="4"/>
      <c r="V362" s="4"/>
      <c r="W362" s="4"/>
      <c r="X362" s="4"/>
      <c r="Y362" s="4"/>
      <c r="Z362" s="52"/>
      <c r="AA362" s="52"/>
      <c r="AB362" s="4"/>
      <c r="AC362" s="4"/>
      <c r="AD362" s="4"/>
      <c r="AE362" s="4"/>
    </row>
    <row r="363" spans="1:31" ht="15.75" customHeight="1" x14ac:dyDescent="0.25">
      <c r="A363" s="4"/>
      <c r="B363" s="4"/>
      <c r="C363" s="4"/>
      <c r="D363" s="4"/>
      <c r="E363" s="4"/>
      <c r="F363" s="4"/>
      <c r="G363" s="52"/>
      <c r="H363" s="52"/>
      <c r="I363" s="48"/>
      <c r="J363" s="48"/>
      <c r="K363" s="48"/>
      <c r="L363" s="48"/>
      <c r="M363" s="48"/>
      <c r="N363" s="48"/>
      <c r="O363" s="4"/>
      <c r="P363" s="4"/>
      <c r="Q363" s="4"/>
      <c r="R363" s="4"/>
      <c r="S363" s="4"/>
      <c r="T363" s="4"/>
      <c r="U363" s="4"/>
      <c r="V363" s="4"/>
      <c r="W363" s="4"/>
      <c r="X363" s="4"/>
      <c r="Y363" s="4"/>
      <c r="Z363" s="52"/>
      <c r="AA363" s="52"/>
      <c r="AB363" s="4"/>
      <c r="AC363" s="4"/>
      <c r="AD363" s="4"/>
      <c r="AE363" s="4"/>
    </row>
    <row r="364" spans="1:31" ht="15.75" customHeight="1" x14ac:dyDescent="0.25">
      <c r="A364" s="4"/>
      <c r="B364" s="4"/>
      <c r="C364" s="4"/>
      <c r="D364" s="4"/>
      <c r="E364" s="4"/>
      <c r="F364" s="4"/>
      <c r="G364" s="52"/>
      <c r="H364" s="52"/>
      <c r="I364" s="48"/>
      <c r="J364" s="48"/>
      <c r="K364" s="48"/>
      <c r="L364" s="48"/>
      <c r="M364" s="48"/>
      <c r="N364" s="48"/>
      <c r="O364" s="4"/>
      <c r="P364" s="4"/>
      <c r="Q364" s="4"/>
      <c r="R364" s="4"/>
      <c r="S364" s="4"/>
      <c r="T364" s="4"/>
      <c r="U364" s="4"/>
      <c r="V364" s="4"/>
      <c r="W364" s="4"/>
      <c r="X364" s="4"/>
      <c r="Y364" s="4"/>
      <c r="Z364" s="52"/>
      <c r="AA364" s="52"/>
      <c r="AB364" s="4"/>
      <c r="AC364" s="4"/>
      <c r="AD364" s="4"/>
      <c r="AE364" s="4"/>
    </row>
    <row r="365" spans="1:31" ht="15.75" customHeight="1" x14ac:dyDescent="0.25">
      <c r="A365" s="4"/>
      <c r="B365" s="4"/>
      <c r="C365" s="4"/>
      <c r="D365" s="4"/>
      <c r="E365" s="4"/>
      <c r="F365" s="4"/>
      <c r="G365" s="52"/>
      <c r="H365" s="52"/>
      <c r="I365" s="48"/>
      <c r="J365" s="48"/>
      <c r="K365" s="48"/>
      <c r="L365" s="48"/>
      <c r="M365" s="48"/>
      <c r="N365" s="48"/>
      <c r="O365" s="4"/>
      <c r="P365" s="4"/>
      <c r="Q365" s="4"/>
      <c r="R365" s="4"/>
      <c r="S365" s="4"/>
      <c r="T365" s="4"/>
      <c r="U365" s="4"/>
      <c r="V365" s="4"/>
      <c r="W365" s="4"/>
      <c r="X365" s="4"/>
      <c r="Y365" s="4"/>
      <c r="Z365" s="52"/>
      <c r="AA365" s="52"/>
      <c r="AB365" s="4"/>
      <c r="AC365" s="4"/>
      <c r="AD365" s="4"/>
      <c r="AE365" s="4"/>
    </row>
    <row r="366" spans="1:31" ht="15.75" customHeight="1" x14ac:dyDescent="0.25">
      <c r="A366" s="4"/>
      <c r="B366" s="4"/>
      <c r="C366" s="4"/>
      <c r="D366" s="4"/>
      <c r="E366" s="4"/>
      <c r="F366" s="4"/>
      <c r="G366" s="52"/>
      <c r="H366" s="52"/>
      <c r="I366" s="48"/>
      <c r="J366" s="48"/>
      <c r="K366" s="48"/>
      <c r="L366" s="48"/>
      <c r="M366" s="48"/>
      <c r="N366" s="48"/>
      <c r="O366" s="4"/>
      <c r="P366" s="4"/>
      <c r="Q366" s="4"/>
      <c r="R366" s="4"/>
      <c r="S366" s="4"/>
      <c r="T366" s="4"/>
      <c r="U366" s="4"/>
      <c r="V366" s="4"/>
      <c r="W366" s="4"/>
      <c r="X366" s="4"/>
      <c r="Y366" s="4"/>
      <c r="Z366" s="52"/>
      <c r="AA366" s="52"/>
      <c r="AB366" s="4"/>
      <c r="AC366" s="4"/>
      <c r="AD366" s="4"/>
      <c r="AE366" s="4"/>
    </row>
    <row r="367" spans="1:31" ht="15.75" customHeight="1" x14ac:dyDescent="0.25">
      <c r="A367" s="4"/>
      <c r="B367" s="4"/>
      <c r="C367" s="4"/>
      <c r="D367" s="4"/>
      <c r="E367" s="4"/>
      <c r="F367" s="4"/>
      <c r="G367" s="52"/>
      <c r="H367" s="52"/>
      <c r="I367" s="48"/>
      <c r="J367" s="48"/>
      <c r="K367" s="48"/>
      <c r="L367" s="48"/>
      <c r="M367" s="48"/>
      <c r="N367" s="48"/>
      <c r="O367" s="4"/>
      <c r="P367" s="4"/>
      <c r="Q367" s="4"/>
      <c r="R367" s="4"/>
      <c r="S367" s="4"/>
      <c r="T367" s="4"/>
      <c r="U367" s="4"/>
      <c r="V367" s="4"/>
      <c r="W367" s="4"/>
      <c r="X367" s="4"/>
      <c r="Y367" s="4"/>
      <c r="Z367" s="52"/>
      <c r="AA367" s="52"/>
      <c r="AB367" s="4"/>
      <c r="AC367" s="4"/>
      <c r="AD367" s="4"/>
      <c r="AE367" s="4"/>
    </row>
    <row r="368" spans="1:31" ht="15.75" customHeight="1" x14ac:dyDescent="0.25">
      <c r="A368" s="4"/>
      <c r="B368" s="4"/>
      <c r="C368" s="4"/>
      <c r="D368" s="4"/>
      <c r="E368" s="4"/>
      <c r="F368" s="4"/>
      <c r="G368" s="52"/>
      <c r="H368" s="52"/>
      <c r="I368" s="48"/>
      <c r="J368" s="48"/>
      <c r="K368" s="48"/>
      <c r="L368" s="48"/>
      <c r="M368" s="48"/>
      <c r="N368" s="48"/>
      <c r="O368" s="4"/>
      <c r="P368" s="4"/>
      <c r="Q368" s="4"/>
      <c r="R368" s="4"/>
      <c r="S368" s="4"/>
      <c r="T368" s="4"/>
      <c r="U368" s="4"/>
      <c r="V368" s="4"/>
      <c r="W368" s="4"/>
      <c r="X368" s="4"/>
      <c r="Y368" s="4"/>
      <c r="Z368" s="52"/>
      <c r="AA368" s="52"/>
      <c r="AB368" s="4"/>
      <c r="AC368" s="4"/>
      <c r="AD368" s="4"/>
      <c r="AE368" s="4"/>
    </row>
    <row r="369" spans="1:31" ht="15.75" customHeight="1" x14ac:dyDescent="0.25">
      <c r="A369" s="4"/>
      <c r="B369" s="4"/>
      <c r="C369" s="4"/>
      <c r="D369" s="4"/>
      <c r="E369" s="4"/>
      <c r="F369" s="4"/>
      <c r="G369" s="52"/>
      <c r="H369" s="52"/>
      <c r="I369" s="48"/>
      <c r="J369" s="48"/>
      <c r="K369" s="48"/>
      <c r="L369" s="48"/>
      <c r="M369" s="48"/>
      <c r="N369" s="48"/>
      <c r="O369" s="4"/>
      <c r="P369" s="4"/>
      <c r="Q369" s="4"/>
      <c r="R369" s="4"/>
      <c r="S369" s="4"/>
      <c r="T369" s="4"/>
      <c r="U369" s="4"/>
      <c r="V369" s="4"/>
      <c r="W369" s="4"/>
      <c r="X369" s="4"/>
      <c r="Y369" s="4"/>
      <c r="Z369" s="52"/>
      <c r="AA369" s="52"/>
      <c r="AB369" s="4"/>
      <c r="AC369" s="4"/>
      <c r="AD369" s="4"/>
      <c r="AE369" s="4"/>
    </row>
    <row r="370" spans="1:31" ht="15.75" customHeight="1" x14ac:dyDescent="0.25">
      <c r="A370" s="4"/>
      <c r="B370" s="4"/>
      <c r="C370" s="4"/>
      <c r="D370" s="4"/>
      <c r="E370" s="4"/>
      <c r="F370" s="4"/>
      <c r="G370" s="52"/>
      <c r="H370" s="52"/>
      <c r="I370" s="48"/>
      <c r="J370" s="48"/>
      <c r="K370" s="48"/>
      <c r="L370" s="48"/>
      <c r="M370" s="48"/>
      <c r="N370" s="48"/>
      <c r="O370" s="4"/>
      <c r="P370" s="4"/>
      <c r="Q370" s="4"/>
      <c r="R370" s="4"/>
      <c r="S370" s="4"/>
      <c r="T370" s="4"/>
      <c r="U370" s="4"/>
      <c r="V370" s="4"/>
      <c r="W370" s="4"/>
      <c r="X370" s="4"/>
      <c r="Y370" s="4"/>
      <c r="Z370" s="52"/>
      <c r="AA370" s="52"/>
      <c r="AB370" s="4"/>
      <c r="AC370" s="4"/>
      <c r="AD370" s="4"/>
      <c r="AE370" s="4"/>
    </row>
    <row r="371" spans="1:31" ht="15.75" customHeight="1" x14ac:dyDescent="0.25">
      <c r="A371" s="4"/>
      <c r="B371" s="4"/>
      <c r="C371" s="4"/>
      <c r="D371" s="4"/>
      <c r="E371" s="4"/>
      <c r="F371" s="4"/>
      <c r="G371" s="52"/>
      <c r="H371" s="52"/>
      <c r="I371" s="48"/>
      <c r="J371" s="48"/>
      <c r="K371" s="48"/>
      <c r="L371" s="48"/>
      <c r="M371" s="48"/>
      <c r="N371" s="48"/>
      <c r="O371" s="4"/>
      <c r="P371" s="4"/>
      <c r="Q371" s="4"/>
      <c r="R371" s="4"/>
      <c r="S371" s="4"/>
      <c r="T371" s="4"/>
      <c r="U371" s="4"/>
      <c r="V371" s="4"/>
      <c r="W371" s="4"/>
      <c r="X371" s="4"/>
      <c r="Y371" s="4"/>
      <c r="Z371" s="52"/>
      <c r="AA371" s="52"/>
      <c r="AB371" s="4"/>
      <c r="AC371" s="4"/>
      <c r="AD371" s="4"/>
      <c r="AE371" s="4"/>
    </row>
    <row r="372" spans="1:31" ht="15.75" customHeight="1" x14ac:dyDescent="0.25">
      <c r="A372" s="4"/>
      <c r="B372" s="4"/>
      <c r="C372" s="4"/>
      <c r="D372" s="4"/>
      <c r="E372" s="4"/>
      <c r="F372" s="4"/>
      <c r="G372" s="52"/>
      <c r="H372" s="52"/>
      <c r="I372" s="48"/>
      <c r="J372" s="48"/>
      <c r="K372" s="48"/>
      <c r="L372" s="48"/>
      <c r="M372" s="48"/>
      <c r="N372" s="48"/>
      <c r="O372" s="4"/>
      <c r="P372" s="4"/>
      <c r="Q372" s="4"/>
      <c r="R372" s="4"/>
      <c r="S372" s="4"/>
      <c r="T372" s="4"/>
      <c r="U372" s="4"/>
      <c r="V372" s="4"/>
      <c r="W372" s="4"/>
      <c r="X372" s="4"/>
      <c r="Y372" s="4"/>
      <c r="Z372" s="52"/>
      <c r="AA372" s="52"/>
      <c r="AB372" s="4"/>
      <c r="AC372" s="4"/>
      <c r="AD372" s="4"/>
      <c r="AE372" s="4"/>
    </row>
    <row r="373" spans="1:31" ht="15.75" customHeight="1" x14ac:dyDescent="0.25">
      <c r="A373" s="4"/>
      <c r="B373" s="4"/>
      <c r="C373" s="4"/>
      <c r="D373" s="4"/>
      <c r="E373" s="4"/>
      <c r="F373" s="4"/>
      <c r="G373" s="52"/>
      <c r="H373" s="52"/>
      <c r="I373" s="48"/>
      <c r="J373" s="48"/>
      <c r="K373" s="48"/>
      <c r="L373" s="48"/>
      <c r="M373" s="48"/>
      <c r="N373" s="48"/>
      <c r="O373" s="4"/>
      <c r="P373" s="4"/>
      <c r="Q373" s="4"/>
      <c r="R373" s="4"/>
      <c r="S373" s="4"/>
      <c r="T373" s="4"/>
      <c r="U373" s="4"/>
      <c r="V373" s="4"/>
      <c r="W373" s="4"/>
      <c r="X373" s="4"/>
      <c r="Y373" s="4"/>
      <c r="Z373" s="52"/>
      <c r="AA373" s="52"/>
      <c r="AB373" s="4"/>
      <c r="AC373" s="4"/>
      <c r="AD373" s="4"/>
      <c r="AE373" s="4"/>
    </row>
    <row r="374" spans="1:31" ht="15.75" customHeight="1" x14ac:dyDescent="0.25">
      <c r="A374" s="4"/>
      <c r="B374" s="4"/>
      <c r="C374" s="4"/>
      <c r="D374" s="4"/>
      <c r="E374" s="4"/>
      <c r="F374" s="4"/>
      <c r="G374" s="52"/>
      <c r="H374" s="52"/>
      <c r="I374" s="48"/>
      <c r="J374" s="48"/>
      <c r="K374" s="48"/>
      <c r="L374" s="48"/>
      <c r="M374" s="48"/>
      <c r="N374" s="48"/>
      <c r="O374" s="4"/>
      <c r="P374" s="4"/>
      <c r="Q374" s="4"/>
      <c r="R374" s="4"/>
      <c r="S374" s="4"/>
      <c r="T374" s="4"/>
      <c r="U374" s="4"/>
      <c r="V374" s="4"/>
      <c r="W374" s="4"/>
      <c r="X374" s="4"/>
      <c r="Y374" s="4"/>
      <c r="Z374" s="52"/>
      <c r="AA374" s="52"/>
      <c r="AB374" s="4"/>
      <c r="AC374" s="4"/>
      <c r="AD374" s="4"/>
      <c r="AE374" s="4"/>
    </row>
    <row r="375" spans="1:31" ht="15.75" customHeight="1" x14ac:dyDescent="0.25">
      <c r="A375" s="4"/>
      <c r="B375" s="4"/>
      <c r="C375" s="4"/>
      <c r="D375" s="4"/>
      <c r="E375" s="4"/>
      <c r="F375" s="4"/>
      <c r="G375" s="52"/>
      <c r="H375" s="52"/>
      <c r="I375" s="48"/>
      <c r="J375" s="48"/>
      <c r="K375" s="48"/>
      <c r="L375" s="48"/>
      <c r="M375" s="48"/>
      <c r="N375" s="48"/>
      <c r="O375" s="4"/>
      <c r="P375" s="4"/>
      <c r="Q375" s="4"/>
      <c r="R375" s="4"/>
      <c r="S375" s="4"/>
      <c r="T375" s="4"/>
      <c r="U375" s="4"/>
      <c r="V375" s="4"/>
      <c r="W375" s="4"/>
      <c r="X375" s="4"/>
      <c r="Y375" s="4"/>
      <c r="Z375" s="52"/>
      <c r="AA375" s="52"/>
      <c r="AB375" s="4"/>
      <c r="AC375" s="4"/>
      <c r="AD375" s="4"/>
      <c r="AE375" s="4"/>
    </row>
    <row r="376" spans="1:31" ht="15.75" customHeight="1" x14ac:dyDescent="0.25">
      <c r="A376" s="4"/>
      <c r="B376" s="4"/>
      <c r="C376" s="4"/>
      <c r="D376" s="4"/>
      <c r="E376" s="4"/>
      <c r="F376" s="4"/>
      <c r="G376" s="52"/>
      <c r="H376" s="52"/>
      <c r="I376" s="48"/>
      <c r="J376" s="48"/>
      <c r="K376" s="48"/>
      <c r="L376" s="48"/>
      <c r="M376" s="48"/>
      <c r="N376" s="48"/>
      <c r="O376" s="4"/>
      <c r="P376" s="4"/>
      <c r="Q376" s="4"/>
      <c r="R376" s="4"/>
      <c r="S376" s="4"/>
      <c r="T376" s="4"/>
      <c r="U376" s="4"/>
      <c r="V376" s="4"/>
      <c r="W376" s="4"/>
      <c r="X376" s="4"/>
      <c r="Y376" s="4"/>
      <c r="Z376" s="52"/>
      <c r="AA376" s="52"/>
      <c r="AB376" s="4"/>
      <c r="AC376" s="4"/>
      <c r="AD376" s="4"/>
      <c r="AE376" s="4"/>
    </row>
    <row r="377" spans="1:31" ht="15.75" customHeight="1" x14ac:dyDescent="0.25">
      <c r="A377" s="4"/>
      <c r="B377" s="4"/>
      <c r="C377" s="4"/>
      <c r="D377" s="4"/>
      <c r="E377" s="4"/>
      <c r="F377" s="4"/>
      <c r="G377" s="52"/>
      <c r="H377" s="52"/>
      <c r="I377" s="48"/>
      <c r="J377" s="48"/>
      <c r="K377" s="48"/>
      <c r="L377" s="48"/>
      <c r="M377" s="48"/>
      <c r="N377" s="48"/>
      <c r="O377" s="4"/>
      <c r="P377" s="4"/>
      <c r="Q377" s="4"/>
      <c r="R377" s="4"/>
      <c r="S377" s="4"/>
      <c r="T377" s="4"/>
      <c r="U377" s="4"/>
      <c r="V377" s="4"/>
      <c r="W377" s="4"/>
      <c r="X377" s="4"/>
      <c r="Y377" s="4"/>
      <c r="Z377" s="52"/>
      <c r="AA377" s="52"/>
      <c r="AB377" s="4"/>
      <c r="AC377" s="4"/>
      <c r="AD377" s="4"/>
      <c r="AE377" s="4"/>
    </row>
    <row r="378" spans="1:31" ht="15.75" customHeight="1" x14ac:dyDescent="0.25">
      <c r="A378" s="4"/>
      <c r="B378" s="4"/>
      <c r="C378" s="4"/>
      <c r="D378" s="4"/>
      <c r="E378" s="4"/>
      <c r="F378" s="4"/>
      <c r="G378" s="52"/>
      <c r="H378" s="52"/>
      <c r="I378" s="48"/>
      <c r="J378" s="48"/>
      <c r="K378" s="48"/>
      <c r="L378" s="48"/>
      <c r="M378" s="48"/>
      <c r="N378" s="48"/>
      <c r="O378" s="4"/>
      <c r="P378" s="4"/>
      <c r="Q378" s="4"/>
      <c r="R378" s="4"/>
      <c r="S378" s="4"/>
      <c r="T378" s="4"/>
      <c r="U378" s="4"/>
      <c r="V378" s="4"/>
      <c r="W378" s="4"/>
      <c r="X378" s="4"/>
      <c r="Y378" s="4"/>
      <c r="Z378" s="52"/>
      <c r="AA378" s="52"/>
      <c r="AB378" s="4"/>
      <c r="AC378" s="4"/>
      <c r="AD378" s="4"/>
      <c r="AE378" s="4"/>
    </row>
    <row r="379" spans="1:31" ht="15.75" customHeight="1" x14ac:dyDescent="0.25">
      <c r="A379" s="4"/>
      <c r="B379" s="4"/>
      <c r="C379" s="4"/>
      <c r="D379" s="4"/>
      <c r="E379" s="4"/>
      <c r="F379" s="4"/>
      <c r="G379" s="52"/>
      <c r="H379" s="52"/>
      <c r="I379" s="48"/>
      <c r="J379" s="48"/>
      <c r="K379" s="48"/>
      <c r="L379" s="48"/>
      <c r="M379" s="48"/>
      <c r="N379" s="48"/>
      <c r="O379" s="4"/>
      <c r="P379" s="4"/>
      <c r="Q379" s="4"/>
      <c r="R379" s="4"/>
      <c r="S379" s="4"/>
      <c r="T379" s="4"/>
      <c r="U379" s="4"/>
      <c r="V379" s="4"/>
      <c r="W379" s="4"/>
      <c r="X379" s="4"/>
      <c r="Y379" s="4"/>
      <c r="Z379" s="52"/>
      <c r="AA379" s="52"/>
      <c r="AB379" s="4"/>
      <c r="AC379" s="4"/>
      <c r="AD379" s="4"/>
      <c r="AE379" s="4"/>
    </row>
    <row r="380" spans="1:31" ht="15.75" customHeight="1" x14ac:dyDescent="0.25">
      <c r="A380" s="4"/>
      <c r="B380" s="4"/>
      <c r="C380" s="4"/>
      <c r="D380" s="4"/>
      <c r="E380" s="4"/>
      <c r="F380" s="4"/>
      <c r="G380" s="52"/>
      <c r="H380" s="52"/>
      <c r="I380" s="48"/>
      <c r="J380" s="48"/>
      <c r="K380" s="48"/>
      <c r="L380" s="48"/>
      <c r="M380" s="48"/>
      <c r="N380" s="48"/>
      <c r="O380" s="4"/>
      <c r="P380" s="4"/>
      <c r="Q380" s="4"/>
      <c r="R380" s="4"/>
      <c r="S380" s="4"/>
      <c r="T380" s="4"/>
      <c r="U380" s="4"/>
      <c r="V380" s="4"/>
      <c r="W380" s="4"/>
      <c r="X380" s="4"/>
      <c r="Y380" s="4"/>
      <c r="Z380" s="52"/>
      <c r="AA380" s="52"/>
      <c r="AB380" s="4"/>
      <c r="AC380" s="4"/>
      <c r="AD380" s="4"/>
      <c r="AE380" s="4"/>
    </row>
    <row r="381" spans="1:31" ht="15.75" customHeight="1" x14ac:dyDescent="0.25">
      <c r="A381" s="4"/>
      <c r="B381" s="4"/>
      <c r="C381" s="4"/>
      <c r="D381" s="4"/>
      <c r="E381" s="4"/>
      <c r="F381" s="4"/>
      <c r="G381" s="52"/>
      <c r="H381" s="52"/>
      <c r="I381" s="48"/>
      <c r="J381" s="48"/>
      <c r="K381" s="48"/>
      <c r="L381" s="48"/>
      <c r="M381" s="48"/>
      <c r="N381" s="48"/>
      <c r="O381" s="4"/>
      <c r="P381" s="4"/>
      <c r="Q381" s="4"/>
      <c r="R381" s="4"/>
      <c r="S381" s="4"/>
      <c r="T381" s="4"/>
      <c r="U381" s="4"/>
      <c r="V381" s="4"/>
      <c r="W381" s="4"/>
      <c r="X381" s="4"/>
      <c r="Y381" s="4"/>
      <c r="Z381" s="52"/>
      <c r="AA381" s="52"/>
      <c r="AB381" s="4"/>
      <c r="AC381" s="4"/>
      <c r="AD381" s="4"/>
      <c r="AE381" s="4"/>
    </row>
    <row r="382" spans="1:31" ht="15.75" customHeight="1" x14ac:dyDescent="0.25">
      <c r="A382" s="4"/>
      <c r="B382" s="4"/>
      <c r="C382" s="4"/>
      <c r="D382" s="4"/>
      <c r="E382" s="4"/>
      <c r="F382" s="4"/>
      <c r="G382" s="52"/>
      <c r="H382" s="52"/>
      <c r="I382" s="48"/>
      <c r="J382" s="48"/>
      <c r="K382" s="48"/>
      <c r="L382" s="48"/>
      <c r="M382" s="48"/>
      <c r="N382" s="48"/>
      <c r="O382" s="4"/>
      <c r="P382" s="4"/>
      <c r="Q382" s="4"/>
      <c r="R382" s="4"/>
      <c r="S382" s="4"/>
      <c r="T382" s="4"/>
      <c r="U382" s="4"/>
      <c r="V382" s="4"/>
      <c r="W382" s="4"/>
      <c r="X382" s="4"/>
      <c r="Y382" s="4"/>
      <c r="Z382" s="52"/>
      <c r="AA382" s="52"/>
      <c r="AB382" s="4"/>
      <c r="AC382" s="4"/>
      <c r="AD382" s="4"/>
      <c r="AE382" s="4"/>
    </row>
    <row r="383" spans="1:31" ht="15.75" customHeight="1" x14ac:dyDescent="0.25">
      <c r="A383" s="4"/>
      <c r="B383" s="4"/>
      <c r="C383" s="4"/>
      <c r="D383" s="4"/>
      <c r="E383" s="4"/>
      <c r="F383" s="4"/>
      <c r="G383" s="52"/>
      <c r="H383" s="52"/>
      <c r="I383" s="48"/>
      <c r="J383" s="48"/>
      <c r="K383" s="48"/>
      <c r="L383" s="48"/>
      <c r="M383" s="48"/>
      <c r="N383" s="48"/>
      <c r="O383" s="4"/>
      <c r="P383" s="4"/>
      <c r="Q383" s="4"/>
      <c r="R383" s="4"/>
      <c r="S383" s="4"/>
      <c r="T383" s="4"/>
      <c r="U383" s="4"/>
      <c r="V383" s="4"/>
      <c r="W383" s="4"/>
      <c r="X383" s="4"/>
      <c r="Y383" s="4"/>
      <c r="Z383" s="52"/>
      <c r="AA383" s="52"/>
      <c r="AB383" s="4"/>
      <c r="AC383" s="4"/>
      <c r="AD383" s="4"/>
      <c r="AE383" s="4"/>
    </row>
    <row r="384" spans="1:31" ht="15.75" customHeight="1" x14ac:dyDescent="0.25">
      <c r="A384" s="4"/>
      <c r="B384" s="4"/>
      <c r="C384" s="4"/>
      <c r="D384" s="4"/>
      <c r="E384" s="4"/>
      <c r="F384" s="4"/>
      <c r="G384" s="52"/>
      <c r="H384" s="52"/>
      <c r="I384" s="48"/>
      <c r="J384" s="48"/>
      <c r="K384" s="48"/>
      <c r="L384" s="48"/>
      <c r="M384" s="48"/>
      <c r="N384" s="48"/>
      <c r="O384" s="4"/>
      <c r="P384" s="4"/>
      <c r="Q384" s="4"/>
      <c r="R384" s="4"/>
      <c r="S384" s="4"/>
      <c r="T384" s="4"/>
      <c r="U384" s="4"/>
      <c r="V384" s="4"/>
      <c r="W384" s="4"/>
      <c r="X384" s="4"/>
      <c r="Y384" s="4"/>
      <c r="Z384" s="52"/>
      <c r="AA384" s="52"/>
      <c r="AB384" s="4"/>
      <c r="AC384" s="4"/>
      <c r="AD384" s="4"/>
      <c r="AE384" s="4"/>
    </row>
    <row r="385" spans="1:31" ht="15.75" customHeight="1" x14ac:dyDescent="0.25">
      <c r="A385" s="4"/>
      <c r="B385" s="4"/>
      <c r="C385" s="4"/>
      <c r="D385" s="4"/>
      <c r="E385" s="4"/>
      <c r="F385" s="4"/>
      <c r="G385" s="52"/>
      <c r="H385" s="52"/>
      <c r="I385" s="48"/>
      <c r="J385" s="48"/>
      <c r="K385" s="48"/>
      <c r="L385" s="48"/>
      <c r="M385" s="48"/>
      <c r="N385" s="48"/>
      <c r="O385" s="4"/>
      <c r="P385" s="4"/>
      <c r="Q385" s="4"/>
      <c r="R385" s="4"/>
      <c r="S385" s="4"/>
      <c r="T385" s="4"/>
      <c r="U385" s="4"/>
      <c r="V385" s="4"/>
      <c r="W385" s="4"/>
      <c r="X385" s="4"/>
      <c r="Y385" s="4"/>
      <c r="Z385" s="52"/>
      <c r="AA385" s="52"/>
      <c r="AB385" s="4"/>
      <c r="AC385" s="4"/>
      <c r="AD385" s="4"/>
      <c r="AE385" s="4"/>
    </row>
    <row r="386" spans="1:31" ht="15.75" customHeight="1" x14ac:dyDescent="0.25">
      <c r="A386" s="4"/>
      <c r="B386" s="4"/>
      <c r="C386" s="4"/>
      <c r="D386" s="4"/>
      <c r="E386" s="4"/>
      <c r="F386" s="4"/>
      <c r="G386" s="52"/>
      <c r="H386" s="52"/>
      <c r="I386" s="48"/>
      <c r="J386" s="48"/>
      <c r="K386" s="48"/>
      <c r="L386" s="48"/>
      <c r="M386" s="48"/>
      <c r="N386" s="48"/>
      <c r="O386" s="4"/>
      <c r="P386" s="4"/>
      <c r="Q386" s="4"/>
      <c r="R386" s="4"/>
      <c r="S386" s="4"/>
      <c r="T386" s="4"/>
      <c r="U386" s="4"/>
      <c r="V386" s="4"/>
      <c r="W386" s="4"/>
      <c r="X386" s="4"/>
      <c r="Y386" s="4"/>
      <c r="Z386" s="52"/>
      <c r="AA386" s="52"/>
      <c r="AB386" s="4"/>
      <c r="AC386" s="4"/>
      <c r="AD386" s="4"/>
      <c r="AE386" s="4"/>
    </row>
    <row r="387" spans="1:31" ht="15.75" customHeight="1" x14ac:dyDescent="0.25">
      <c r="A387" s="4"/>
      <c r="B387" s="4"/>
      <c r="C387" s="4"/>
      <c r="D387" s="4"/>
      <c r="E387" s="4"/>
      <c r="F387" s="4"/>
      <c r="G387" s="52"/>
      <c r="H387" s="52"/>
      <c r="I387" s="48"/>
      <c r="J387" s="48"/>
      <c r="K387" s="48"/>
      <c r="L387" s="48"/>
      <c r="M387" s="48"/>
      <c r="N387" s="48"/>
      <c r="O387" s="4"/>
      <c r="P387" s="4"/>
      <c r="Q387" s="4"/>
      <c r="R387" s="4"/>
      <c r="S387" s="4"/>
      <c r="T387" s="4"/>
      <c r="U387" s="4"/>
      <c r="V387" s="4"/>
      <c r="W387" s="4"/>
      <c r="X387" s="4"/>
      <c r="Y387" s="4"/>
      <c r="Z387" s="52"/>
      <c r="AA387" s="52"/>
      <c r="AB387" s="4"/>
      <c r="AC387" s="4"/>
      <c r="AD387" s="4"/>
      <c r="AE387" s="4"/>
    </row>
    <row r="388" spans="1:31" ht="15.75" customHeight="1" x14ac:dyDescent="0.25">
      <c r="A388" s="4"/>
      <c r="B388" s="4"/>
      <c r="C388" s="4"/>
      <c r="D388" s="4"/>
      <c r="E388" s="4"/>
      <c r="F388" s="4"/>
      <c r="G388" s="52"/>
      <c r="H388" s="52"/>
      <c r="I388" s="48"/>
      <c r="J388" s="48"/>
      <c r="K388" s="48"/>
      <c r="L388" s="48"/>
      <c r="M388" s="48"/>
      <c r="N388" s="48"/>
      <c r="O388" s="4"/>
      <c r="P388" s="4"/>
      <c r="Q388" s="4"/>
      <c r="R388" s="4"/>
      <c r="S388" s="4"/>
      <c r="T388" s="4"/>
      <c r="U388" s="4"/>
      <c r="V388" s="4"/>
      <c r="W388" s="4"/>
      <c r="X388" s="4"/>
      <c r="Y388" s="4"/>
      <c r="Z388" s="52"/>
      <c r="AA388" s="52"/>
      <c r="AB388" s="4"/>
      <c r="AC388" s="4"/>
      <c r="AD388" s="4"/>
      <c r="AE388" s="4"/>
    </row>
    <row r="389" spans="1:31" ht="15.75" customHeight="1" x14ac:dyDescent="0.25">
      <c r="A389" s="4"/>
      <c r="B389" s="4"/>
      <c r="C389" s="4"/>
      <c r="D389" s="4"/>
      <c r="E389" s="4"/>
      <c r="F389" s="4"/>
      <c r="G389" s="52"/>
      <c r="H389" s="52"/>
      <c r="I389" s="48"/>
      <c r="J389" s="48"/>
      <c r="K389" s="48"/>
      <c r="L389" s="48"/>
      <c r="M389" s="48"/>
      <c r="N389" s="48"/>
      <c r="O389" s="4"/>
      <c r="P389" s="4"/>
      <c r="Q389" s="4"/>
      <c r="R389" s="4"/>
      <c r="S389" s="4"/>
      <c r="T389" s="4"/>
      <c r="U389" s="4"/>
      <c r="V389" s="4"/>
      <c r="W389" s="4"/>
      <c r="X389" s="4"/>
      <c r="Y389" s="4"/>
      <c r="Z389" s="52"/>
      <c r="AA389" s="52"/>
      <c r="AB389" s="4"/>
      <c r="AC389" s="4"/>
      <c r="AD389" s="4"/>
      <c r="AE389" s="4"/>
    </row>
    <row r="390" spans="1:31" ht="15.75" customHeight="1" x14ac:dyDescent="0.25">
      <c r="A390" s="4"/>
      <c r="B390" s="4"/>
      <c r="C390" s="4"/>
      <c r="D390" s="4"/>
      <c r="E390" s="4"/>
      <c r="F390" s="4"/>
      <c r="G390" s="52"/>
      <c r="H390" s="52"/>
      <c r="I390" s="48"/>
      <c r="J390" s="48"/>
      <c r="K390" s="48"/>
      <c r="L390" s="48"/>
      <c r="M390" s="48"/>
      <c r="N390" s="48"/>
      <c r="O390" s="4"/>
      <c r="P390" s="4"/>
      <c r="Q390" s="4"/>
      <c r="R390" s="4"/>
      <c r="S390" s="4"/>
      <c r="T390" s="4"/>
      <c r="U390" s="4"/>
      <c r="V390" s="4"/>
      <c r="W390" s="4"/>
      <c r="X390" s="4"/>
      <c r="Y390" s="4"/>
      <c r="Z390" s="52"/>
      <c r="AA390" s="52"/>
      <c r="AB390" s="4"/>
      <c r="AC390" s="4"/>
      <c r="AD390" s="4"/>
      <c r="AE390" s="4"/>
    </row>
    <row r="391" spans="1:31" ht="15.75" customHeight="1" x14ac:dyDescent="0.25">
      <c r="A391" s="4"/>
      <c r="B391" s="4"/>
      <c r="C391" s="4"/>
      <c r="D391" s="4"/>
      <c r="E391" s="4"/>
      <c r="F391" s="4"/>
      <c r="G391" s="52"/>
      <c r="H391" s="52"/>
      <c r="I391" s="48"/>
      <c r="J391" s="48"/>
      <c r="K391" s="48"/>
      <c r="L391" s="48"/>
      <c r="M391" s="48"/>
      <c r="N391" s="48"/>
      <c r="O391" s="4"/>
      <c r="P391" s="4"/>
      <c r="Q391" s="4"/>
      <c r="R391" s="4"/>
      <c r="S391" s="4"/>
      <c r="T391" s="4"/>
      <c r="U391" s="4"/>
      <c r="V391" s="4"/>
      <c r="W391" s="4"/>
      <c r="X391" s="4"/>
      <c r="Y391" s="4"/>
      <c r="Z391" s="52"/>
      <c r="AA391" s="52"/>
      <c r="AB391" s="4"/>
      <c r="AC391" s="4"/>
      <c r="AD391" s="4"/>
      <c r="AE391" s="4"/>
    </row>
    <row r="392" spans="1:31" ht="15.75" customHeight="1" x14ac:dyDescent="0.25">
      <c r="A392" s="4"/>
      <c r="B392" s="4"/>
      <c r="C392" s="4"/>
      <c r="D392" s="4"/>
      <c r="E392" s="4"/>
      <c r="F392" s="4"/>
      <c r="G392" s="52"/>
      <c r="H392" s="52"/>
      <c r="I392" s="48"/>
      <c r="J392" s="48"/>
      <c r="K392" s="48"/>
      <c r="L392" s="48"/>
      <c r="M392" s="48"/>
      <c r="N392" s="48"/>
      <c r="O392" s="4"/>
      <c r="P392" s="4"/>
      <c r="Q392" s="4"/>
      <c r="R392" s="4"/>
      <c r="S392" s="4"/>
      <c r="T392" s="4"/>
      <c r="U392" s="4"/>
      <c r="V392" s="4"/>
      <c r="W392" s="4"/>
      <c r="X392" s="4"/>
      <c r="Y392" s="4"/>
      <c r="Z392" s="52"/>
      <c r="AA392" s="52"/>
      <c r="AB392" s="4"/>
      <c r="AC392" s="4"/>
      <c r="AD392" s="4"/>
      <c r="AE392" s="4"/>
    </row>
    <row r="393" spans="1:31" ht="15.75" customHeight="1" x14ac:dyDescent="0.25">
      <c r="A393" s="4"/>
      <c r="B393" s="4"/>
      <c r="C393" s="4"/>
      <c r="D393" s="4"/>
      <c r="E393" s="4"/>
      <c r="F393" s="4"/>
      <c r="G393" s="52"/>
      <c r="H393" s="52"/>
      <c r="I393" s="48"/>
      <c r="J393" s="48"/>
      <c r="K393" s="48"/>
      <c r="L393" s="48"/>
      <c r="M393" s="48"/>
      <c r="N393" s="48"/>
      <c r="O393" s="4"/>
      <c r="P393" s="4"/>
      <c r="Q393" s="4"/>
      <c r="R393" s="4"/>
      <c r="S393" s="4"/>
      <c r="T393" s="4"/>
      <c r="U393" s="4"/>
      <c r="V393" s="4"/>
      <c r="W393" s="4"/>
      <c r="X393" s="4"/>
      <c r="Y393" s="4"/>
      <c r="Z393" s="52"/>
      <c r="AA393" s="52"/>
      <c r="AB393" s="4"/>
      <c r="AC393" s="4"/>
      <c r="AD393" s="4"/>
      <c r="AE393" s="4"/>
    </row>
    <row r="394" spans="1:31" ht="15.75" customHeight="1" x14ac:dyDescent="0.25">
      <c r="A394" s="4"/>
      <c r="B394" s="4"/>
      <c r="C394" s="4"/>
      <c r="D394" s="4"/>
      <c r="E394" s="4"/>
      <c r="F394" s="4"/>
      <c r="G394" s="52"/>
      <c r="H394" s="52"/>
      <c r="I394" s="48"/>
      <c r="J394" s="48"/>
      <c r="K394" s="48"/>
      <c r="L394" s="48"/>
      <c r="M394" s="48"/>
      <c r="N394" s="48"/>
      <c r="O394" s="4"/>
      <c r="P394" s="4"/>
      <c r="Q394" s="4"/>
      <c r="R394" s="4"/>
      <c r="S394" s="4"/>
      <c r="T394" s="4"/>
      <c r="U394" s="4"/>
      <c r="V394" s="4"/>
      <c r="W394" s="4"/>
      <c r="X394" s="4"/>
      <c r="Y394" s="4"/>
      <c r="Z394" s="52"/>
      <c r="AA394" s="52"/>
      <c r="AB394" s="4"/>
      <c r="AC394" s="4"/>
      <c r="AD394" s="4"/>
      <c r="AE394" s="4"/>
    </row>
    <row r="395" spans="1:31" ht="15.75" customHeight="1" x14ac:dyDescent="0.25">
      <c r="A395" s="4"/>
      <c r="B395" s="4"/>
      <c r="C395" s="4"/>
      <c r="D395" s="4"/>
      <c r="E395" s="4"/>
      <c r="F395" s="4"/>
      <c r="G395" s="52"/>
      <c r="H395" s="52"/>
      <c r="I395" s="48"/>
      <c r="J395" s="48"/>
      <c r="K395" s="48"/>
      <c r="L395" s="48"/>
      <c r="M395" s="48"/>
      <c r="N395" s="48"/>
      <c r="O395" s="4"/>
      <c r="P395" s="4"/>
      <c r="Q395" s="4"/>
      <c r="R395" s="4"/>
      <c r="S395" s="4"/>
      <c r="T395" s="4"/>
      <c r="U395" s="4"/>
      <c r="V395" s="4"/>
      <c r="W395" s="4"/>
      <c r="X395" s="4"/>
      <c r="Y395" s="4"/>
      <c r="Z395" s="52"/>
      <c r="AA395" s="52"/>
      <c r="AB395" s="4"/>
      <c r="AC395" s="4"/>
      <c r="AD395" s="4"/>
      <c r="AE395" s="4"/>
    </row>
    <row r="396" spans="1:31" ht="15.75" customHeight="1" x14ac:dyDescent="0.25">
      <c r="A396" s="4"/>
      <c r="B396" s="4"/>
      <c r="C396" s="4"/>
      <c r="D396" s="4"/>
      <c r="E396" s="4"/>
      <c r="F396" s="4"/>
      <c r="G396" s="52"/>
      <c r="H396" s="52"/>
      <c r="I396" s="48"/>
      <c r="J396" s="48"/>
      <c r="K396" s="48"/>
      <c r="L396" s="48"/>
      <c r="M396" s="48"/>
      <c r="N396" s="48"/>
      <c r="O396" s="4"/>
      <c r="P396" s="4"/>
      <c r="Q396" s="4"/>
      <c r="R396" s="4"/>
      <c r="S396" s="4"/>
      <c r="T396" s="4"/>
      <c r="U396" s="4"/>
      <c r="V396" s="4"/>
      <c r="W396" s="4"/>
      <c r="X396" s="4"/>
      <c r="Y396" s="4"/>
      <c r="Z396" s="52"/>
      <c r="AA396" s="52"/>
      <c r="AB396" s="4"/>
      <c r="AC396" s="4"/>
      <c r="AD396" s="4"/>
      <c r="AE396" s="4"/>
    </row>
    <row r="397" spans="1:31" ht="15.75" customHeight="1" x14ac:dyDescent="0.25">
      <c r="A397" s="4"/>
      <c r="B397" s="4"/>
      <c r="C397" s="4"/>
      <c r="D397" s="4"/>
      <c r="E397" s="4"/>
      <c r="F397" s="4"/>
      <c r="G397" s="52"/>
      <c r="H397" s="52"/>
      <c r="I397" s="48"/>
      <c r="J397" s="48"/>
      <c r="K397" s="48"/>
      <c r="L397" s="48"/>
      <c r="M397" s="48"/>
      <c r="N397" s="48"/>
      <c r="O397" s="4"/>
      <c r="P397" s="4"/>
      <c r="Q397" s="4"/>
      <c r="R397" s="4"/>
      <c r="S397" s="4"/>
      <c r="T397" s="4"/>
      <c r="U397" s="4"/>
      <c r="V397" s="4"/>
      <c r="W397" s="4"/>
      <c r="X397" s="4"/>
      <c r="Y397" s="4"/>
      <c r="Z397" s="52"/>
      <c r="AA397" s="52"/>
      <c r="AB397" s="4"/>
      <c r="AC397" s="4"/>
      <c r="AD397" s="4"/>
      <c r="AE397" s="4"/>
    </row>
    <row r="398" spans="1:31" ht="15.75" customHeight="1" x14ac:dyDescent="0.25">
      <c r="A398" s="4"/>
      <c r="B398" s="4"/>
      <c r="C398" s="4"/>
      <c r="D398" s="4"/>
      <c r="E398" s="4"/>
      <c r="F398" s="4"/>
      <c r="G398" s="52"/>
      <c r="H398" s="52"/>
      <c r="I398" s="48"/>
      <c r="J398" s="48"/>
      <c r="K398" s="48"/>
      <c r="L398" s="48"/>
      <c r="M398" s="48"/>
      <c r="N398" s="48"/>
      <c r="O398" s="4"/>
      <c r="P398" s="4"/>
      <c r="Q398" s="4"/>
      <c r="R398" s="4"/>
      <c r="S398" s="4"/>
      <c r="T398" s="4"/>
      <c r="U398" s="4"/>
      <c r="V398" s="4"/>
      <c r="W398" s="4"/>
      <c r="X398" s="4"/>
      <c r="Y398" s="4"/>
      <c r="Z398" s="52"/>
      <c r="AA398" s="52"/>
      <c r="AB398" s="4"/>
      <c r="AC398" s="4"/>
      <c r="AD398" s="4"/>
      <c r="AE398" s="4"/>
    </row>
    <row r="399" spans="1:31" ht="15.75" customHeight="1" x14ac:dyDescent="0.25">
      <c r="A399" s="4"/>
      <c r="B399" s="4"/>
      <c r="C399" s="4"/>
      <c r="D399" s="4"/>
      <c r="E399" s="4"/>
      <c r="F399" s="4"/>
      <c r="G399" s="52"/>
      <c r="H399" s="52"/>
      <c r="I399" s="48"/>
      <c r="J399" s="48"/>
      <c r="K399" s="48"/>
      <c r="L399" s="48"/>
      <c r="M399" s="48"/>
      <c r="N399" s="48"/>
      <c r="O399" s="4"/>
      <c r="P399" s="4"/>
      <c r="Q399" s="4"/>
      <c r="R399" s="4"/>
      <c r="S399" s="4"/>
      <c r="T399" s="4"/>
      <c r="U399" s="4"/>
      <c r="V399" s="4"/>
      <c r="W399" s="4"/>
      <c r="X399" s="4"/>
      <c r="Y399" s="4"/>
      <c r="Z399" s="52"/>
      <c r="AA399" s="52"/>
      <c r="AB399" s="4"/>
      <c r="AC399" s="4"/>
      <c r="AD399" s="4"/>
      <c r="AE399" s="4"/>
    </row>
    <row r="400" spans="1:31" ht="15.75" customHeight="1" x14ac:dyDescent="0.25">
      <c r="A400" s="4"/>
      <c r="B400" s="4"/>
      <c r="C400" s="4"/>
      <c r="D400" s="4"/>
      <c r="E400" s="4"/>
      <c r="F400" s="4"/>
      <c r="G400" s="52"/>
      <c r="H400" s="52"/>
      <c r="I400" s="48"/>
      <c r="J400" s="48"/>
      <c r="K400" s="48"/>
      <c r="L400" s="48"/>
      <c r="M400" s="48"/>
      <c r="N400" s="48"/>
      <c r="O400" s="4"/>
      <c r="P400" s="4"/>
      <c r="Q400" s="4"/>
      <c r="R400" s="4"/>
      <c r="S400" s="4"/>
      <c r="T400" s="4"/>
      <c r="U400" s="4"/>
      <c r="V400" s="4"/>
      <c r="W400" s="4"/>
      <c r="X400" s="4"/>
      <c r="Y400" s="4"/>
      <c r="Z400" s="52"/>
      <c r="AA400" s="52"/>
      <c r="AB400" s="4"/>
      <c r="AC400" s="4"/>
      <c r="AD400" s="4"/>
      <c r="AE400" s="4"/>
    </row>
    <row r="401" spans="1:31" ht="15.75" customHeight="1" x14ac:dyDescent="0.25">
      <c r="A401" s="4"/>
      <c r="B401" s="4"/>
      <c r="C401" s="4"/>
      <c r="D401" s="4"/>
      <c r="E401" s="4"/>
      <c r="F401" s="4"/>
      <c r="G401" s="52"/>
      <c r="H401" s="52"/>
      <c r="I401" s="48"/>
      <c r="J401" s="48"/>
      <c r="K401" s="48"/>
      <c r="L401" s="48"/>
      <c r="M401" s="48"/>
      <c r="N401" s="48"/>
      <c r="O401" s="4"/>
      <c r="P401" s="4"/>
      <c r="Q401" s="4"/>
      <c r="R401" s="4"/>
      <c r="S401" s="4"/>
      <c r="T401" s="4"/>
      <c r="U401" s="4"/>
      <c r="V401" s="4"/>
      <c r="W401" s="4"/>
      <c r="X401" s="4"/>
      <c r="Y401" s="4"/>
      <c r="Z401" s="52"/>
      <c r="AA401" s="52"/>
      <c r="AB401" s="4"/>
      <c r="AC401" s="4"/>
      <c r="AD401" s="4"/>
      <c r="AE401" s="4"/>
    </row>
    <row r="402" spans="1:31" ht="15.75" customHeight="1" x14ac:dyDescent="0.25">
      <c r="A402" s="4"/>
      <c r="B402" s="4"/>
      <c r="C402" s="4"/>
      <c r="D402" s="4"/>
      <c r="E402" s="4"/>
      <c r="F402" s="4"/>
      <c r="G402" s="52"/>
      <c r="H402" s="52"/>
      <c r="I402" s="48"/>
      <c r="J402" s="48"/>
      <c r="K402" s="48"/>
      <c r="L402" s="48"/>
      <c r="M402" s="48"/>
      <c r="N402" s="48"/>
      <c r="O402" s="4"/>
      <c r="P402" s="4"/>
      <c r="Q402" s="4"/>
      <c r="R402" s="4"/>
      <c r="S402" s="4"/>
      <c r="T402" s="4"/>
      <c r="U402" s="4"/>
      <c r="V402" s="4"/>
      <c r="W402" s="4"/>
      <c r="X402" s="4"/>
      <c r="Y402" s="4"/>
      <c r="Z402" s="52"/>
      <c r="AA402" s="52"/>
      <c r="AB402" s="4"/>
      <c r="AC402" s="4"/>
      <c r="AD402" s="4"/>
      <c r="AE402" s="4"/>
    </row>
    <row r="403" spans="1:31" ht="15.75" customHeight="1" x14ac:dyDescent="0.25">
      <c r="A403" s="4"/>
      <c r="B403" s="4"/>
      <c r="C403" s="4"/>
      <c r="D403" s="4"/>
      <c r="E403" s="4"/>
      <c r="F403" s="4"/>
      <c r="G403" s="52"/>
      <c r="H403" s="52"/>
      <c r="I403" s="48"/>
      <c r="J403" s="48"/>
      <c r="K403" s="48"/>
      <c r="L403" s="48"/>
      <c r="M403" s="48"/>
      <c r="N403" s="48"/>
      <c r="O403" s="4"/>
      <c r="P403" s="4"/>
      <c r="Q403" s="4"/>
      <c r="R403" s="4"/>
      <c r="S403" s="4"/>
      <c r="T403" s="4"/>
      <c r="U403" s="4"/>
      <c r="V403" s="4"/>
      <c r="W403" s="4"/>
      <c r="X403" s="4"/>
      <c r="Y403" s="4"/>
      <c r="Z403" s="52"/>
      <c r="AA403" s="52"/>
      <c r="AB403" s="4"/>
      <c r="AC403" s="4"/>
      <c r="AD403" s="4"/>
      <c r="AE403" s="4"/>
    </row>
    <row r="404" spans="1:31" ht="15.75" customHeight="1" x14ac:dyDescent="0.25">
      <c r="A404" s="4"/>
      <c r="B404" s="4"/>
      <c r="C404" s="4"/>
      <c r="D404" s="4"/>
      <c r="E404" s="4"/>
      <c r="F404" s="4"/>
      <c r="G404" s="52"/>
      <c r="H404" s="52"/>
      <c r="I404" s="48"/>
      <c r="J404" s="48"/>
      <c r="K404" s="48"/>
      <c r="L404" s="48"/>
      <c r="M404" s="48"/>
      <c r="N404" s="48"/>
      <c r="O404" s="4"/>
      <c r="P404" s="4"/>
      <c r="Q404" s="4"/>
      <c r="R404" s="4"/>
      <c r="S404" s="4"/>
      <c r="T404" s="4"/>
      <c r="U404" s="4"/>
      <c r="V404" s="4"/>
      <c r="W404" s="4"/>
      <c r="X404" s="4"/>
      <c r="Y404" s="4"/>
      <c r="Z404" s="52"/>
      <c r="AA404" s="52"/>
      <c r="AB404" s="4"/>
      <c r="AC404" s="4"/>
      <c r="AD404" s="4"/>
      <c r="AE404" s="4"/>
    </row>
    <row r="405" spans="1:31" ht="15.75" customHeight="1" x14ac:dyDescent="0.25">
      <c r="A405" s="4"/>
      <c r="B405" s="4"/>
      <c r="C405" s="4"/>
      <c r="D405" s="4"/>
      <c r="E405" s="4"/>
      <c r="F405" s="4"/>
      <c r="G405" s="52"/>
      <c r="H405" s="52"/>
      <c r="I405" s="48"/>
      <c r="J405" s="48"/>
      <c r="K405" s="48"/>
      <c r="L405" s="48"/>
      <c r="M405" s="48"/>
      <c r="N405" s="48"/>
      <c r="O405" s="4"/>
      <c r="P405" s="4"/>
      <c r="Q405" s="4"/>
      <c r="R405" s="4"/>
      <c r="S405" s="4"/>
      <c r="T405" s="4"/>
      <c r="U405" s="4"/>
      <c r="V405" s="4"/>
      <c r="W405" s="4"/>
      <c r="X405" s="4"/>
      <c r="Y405" s="4"/>
      <c r="Z405" s="52"/>
      <c r="AA405" s="52"/>
      <c r="AB405" s="4"/>
      <c r="AC405" s="4"/>
      <c r="AD405" s="4"/>
      <c r="AE405" s="4"/>
    </row>
    <row r="406" spans="1:31" ht="15.75" customHeight="1" x14ac:dyDescent="0.25">
      <c r="A406" s="4"/>
      <c r="B406" s="4"/>
      <c r="C406" s="4"/>
      <c r="D406" s="4"/>
      <c r="E406" s="4"/>
      <c r="F406" s="4"/>
      <c r="G406" s="52"/>
      <c r="H406" s="52"/>
      <c r="I406" s="48"/>
      <c r="J406" s="48"/>
      <c r="K406" s="48"/>
      <c r="L406" s="48"/>
      <c r="M406" s="48"/>
      <c r="N406" s="48"/>
      <c r="O406" s="4"/>
      <c r="P406" s="4"/>
      <c r="Q406" s="4"/>
      <c r="R406" s="4"/>
      <c r="S406" s="4"/>
      <c r="T406" s="4"/>
      <c r="U406" s="4"/>
      <c r="V406" s="4"/>
      <c r="W406" s="4"/>
      <c r="X406" s="4"/>
      <c r="Y406" s="4"/>
      <c r="Z406" s="52"/>
      <c r="AA406" s="52"/>
      <c r="AB406" s="4"/>
      <c r="AC406" s="4"/>
      <c r="AD406" s="4"/>
      <c r="AE406" s="4"/>
    </row>
    <row r="407" spans="1:31" ht="15.75" customHeight="1" x14ac:dyDescent="0.25">
      <c r="A407" s="4"/>
      <c r="B407" s="4"/>
      <c r="C407" s="4"/>
      <c r="D407" s="4"/>
      <c r="E407" s="4"/>
      <c r="F407" s="4"/>
      <c r="G407" s="52"/>
      <c r="H407" s="52"/>
      <c r="I407" s="48"/>
      <c r="J407" s="48"/>
      <c r="K407" s="48"/>
      <c r="L407" s="48"/>
      <c r="M407" s="48"/>
      <c r="N407" s="48"/>
      <c r="O407" s="4"/>
      <c r="P407" s="4"/>
      <c r="Q407" s="4"/>
      <c r="R407" s="4"/>
      <c r="S407" s="4"/>
      <c r="T407" s="4"/>
      <c r="U407" s="4"/>
      <c r="V407" s="4"/>
      <c r="W407" s="4"/>
      <c r="X407" s="4"/>
      <c r="Y407" s="4"/>
      <c r="Z407" s="52"/>
      <c r="AA407" s="52"/>
      <c r="AB407" s="4"/>
      <c r="AC407" s="4"/>
      <c r="AD407" s="4"/>
      <c r="AE407" s="4"/>
    </row>
    <row r="408" spans="1:31" ht="15.75" customHeight="1" x14ac:dyDescent="0.25">
      <c r="A408" s="4"/>
      <c r="B408" s="4"/>
      <c r="C408" s="4"/>
      <c r="D408" s="4"/>
      <c r="E408" s="4"/>
      <c r="F408" s="4"/>
      <c r="G408" s="52"/>
      <c r="H408" s="52"/>
      <c r="I408" s="48"/>
      <c r="J408" s="48"/>
      <c r="K408" s="48"/>
      <c r="L408" s="48"/>
      <c r="M408" s="48"/>
      <c r="N408" s="48"/>
      <c r="O408" s="4"/>
      <c r="P408" s="4"/>
      <c r="Q408" s="4"/>
      <c r="R408" s="4"/>
      <c r="S408" s="4"/>
      <c r="T408" s="4"/>
      <c r="U408" s="4"/>
      <c r="V408" s="4"/>
      <c r="W408" s="4"/>
      <c r="X408" s="4"/>
      <c r="Y408" s="4"/>
      <c r="Z408" s="52"/>
      <c r="AA408" s="52"/>
      <c r="AB408" s="4"/>
      <c r="AC408" s="4"/>
      <c r="AD408" s="4"/>
      <c r="AE408" s="4"/>
    </row>
    <row r="409" spans="1:31" ht="15.75" customHeight="1" x14ac:dyDescent="0.25">
      <c r="A409" s="4"/>
      <c r="B409" s="4"/>
      <c r="C409" s="4"/>
      <c r="D409" s="4"/>
      <c r="E409" s="4"/>
      <c r="F409" s="4"/>
      <c r="G409" s="52"/>
      <c r="H409" s="52"/>
      <c r="I409" s="48"/>
      <c r="J409" s="48"/>
      <c r="K409" s="48"/>
      <c r="L409" s="48"/>
      <c r="M409" s="48"/>
      <c r="N409" s="48"/>
      <c r="O409" s="4"/>
      <c r="P409" s="4"/>
      <c r="Q409" s="4"/>
      <c r="R409" s="4"/>
      <c r="S409" s="4"/>
      <c r="T409" s="4"/>
      <c r="U409" s="4"/>
      <c r="V409" s="4"/>
      <c r="W409" s="4"/>
      <c r="X409" s="4"/>
      <c r="Y409" s="4"/>
      <c r="Z409" s="52"/>
      <c r="AA409" s="52"/>
      <c r="AB409" s="4"/>
      <c r="AC409" s="4"/>
      <c r="AD409" s="4"/>
      <c r="AE409" s="4"/>
    </row>
    <row r="410" spans="1:31" ht="15.75" customHeight="1" x14ac:dyDescent="0.25">
      <c r="A410" s="4"/>
      <c r="B410" s="4"/>
      <c r="C410" s="4"/>
      <c r="D410" s="4"/>
      <c r="E410" s="4"/>
      <c r="F410" s="4"/>
      <c r="G410" s="52"/>
      <c r="H410" s="52"/>
      <c r="I410" s="48"/>
      <c r="J410" s="48"/>
      <c r="K410" s="48"/>
      <c r="L410" s="48"/>
      <c r="M410" s="48"/>
      <c r="N410" s="48"/>
      <c r="O410" s="4"/>
      <c r="P410" s="4"/>
      <c r="Q410" s="4"/>
      <c r="R410" s="4"/>
      <c r="S410" s="4"/>
      <c r="T410" s="4"/>
      <c r="U410" s="4"/>
      <c r="V410" s="4"/>
      <c r="W410" s="4"/>
      <c r="X410" s="4"/>
      <c r="Y410" s="4"/>
      <c r="Z410" s="52"/>
      <c r="AA410" s="52"/>
      <c r="AB410" s="4"/>
      <c r="AC410" s="4"/>
      <c r="AD410" s="4"/>
      <c r="AE410" s="4"/>
    </row>
    <row r="411" spans="1:31" ht="15.75" customHeight="1" x14ac:dyDescent="0.25">
      <c r="A411" s="4"/>
      <c r="B411" s="4"/>
      <c r="C411" s="4"/>
      <c r="D411" s="4"/>
      <c r="E411" s="4"/>
      <c r="F411" s="4"/>
      <c r="G411" s="52"/>
      <c r="H411" s="52"/>
      <c r="I411" s="48"/>
      <c r="J411" s="48"/>
      <c r="K411" s="48"/>
      <c r="L411" s="48"/>
      <c r="M411" s="48"/>
      <c r="N411" s="48"/>
      <c r="O411" s="4"/>
      <c r="P411" s="4"/>
      <c r="Q411" s="4"/>
      <c r="R411" s="4"/>
      <c r="S411" s="4"/>
      <c r="T411" s="4"/>
      <c r="U411" s="4"/>
      <c r="V411" s="4"/>
      <c r="W411" s="4"/>
      <c r="X411" s="4"/>
      <c r="Y411" s="4"/>
      <c r="Z411" s="52"/>
      <c r="AA411" s="52"/>
      <c r="AB411" s="4"/>
      <c r="AC411" s="4"/>
      <c r="AD411" s="4"/>
      <c r="AE411" s="4"/>
    </row>
    <row r="412" spans="1:31" ht="15.75" customHeight="1" x14ac:dyDescent="0.25">
      <c r="A412" s="4"/>
      <c r="B412" s="4"/>
      <c r="C412" s="4"/>
      <c r="D412" s="4"/>
      <c r="E412" s="4"/>
      <c r="F412" s="4"/>
      <c r="G412" s="52"/>
      <c r="H412" s="52"/>
      <c r="I412" s="48"/>
      <c r="J412" s="48"/>
      <c r="K412" s="48"/>
      <c r="L412" s="48"/>
      <c r="M412" s="48"/>
      <c r="N412" s="48"/>
      <c r="O412" s="4"/>
      <c r="P412" s="4"/>
      <c r="Q412" s="4"/>
      <c r="R412" s="4"/>
      <c r="S412" s="4"/>
      <c r="T412" s="4"/>
      <c r="U412" s="4"/>
      <c r="V412" s="4"/>
      <c r="W412" s="4"/>
      <c r="X412" s="4"/>
      <c r="Y412" s="4"/>
      <c r="Z412" s="52"/>
      <c r="AA412" s="52"/>
      <c r="AB412" s="4"/>
      <c r="AC412" s="4"/>
      <c r="AD412" s="4"/>
      <c r="AE412" s="4"/>
    </row>
    <row r="413" spans="1:31" ht="15.75" customHeight="1" x14ac:dyDescent="0.25">
      <c r="A413" s="4"/>
      <c r="B413" s="4"/>
      <c r="C413" s="4"/>
      <c r="D413" s="4"/>
      <c r="E413" s="4"/>
      <c r="F413" s="4"/>
      <c r="G413" s="52"/>
      <c r="H413" s="52"/>
      <c r="I413" s="48"/>
      <c r="J413" s="48"/>
      <c r="K413" s="48"/>
      <c r="L413" s="48"/>
      <c r="M413" s="48"/>
      <c r="N413" s="48"/>
      <c r="O413" s="4"/>
      <c r="P413" s="4"/>
      <c r="Q413" s="4"/>
      <c r="R413" s="4"/>
      <c r="S413" s="4"/>
      <c r="T413" s="4"/>
      <c r="U413" s="4"/>
      <c r="V413" s="4"/>
      <c r="W413" s="4"/>
      <c r="X413" s="4"/>
      <c r="Y413" s="4"/>
      <c r="Z413" s="52"/>
      <c r="AA413" s="52"/>
      <c r="AB413" s="4"/>
      <c r="AC413" s="4"/>
      <c r="AD413" s="4"/>
      <c r="AE413" s="4"/>
    </row>
    <row r="414" spans="1:31" ht="15.75" customHeight="1" x14ac:dyDescent="0.25">
      <c r="A414" s="4"/>
      <c r="B414" s="4"/>
      <c r="C414" s="4"/>
      <c r="D414" s="4"/>
      <c r="E414" s="4"/>
      <c r="F414" s="4"/>
      <c r="G414" s="52"/>
      <c r="H414" s="52"/>
      <c r="I414" s="48"/>
      <c r="J414" s="48"/>
      <c r="K414" s="48"/>
      <c r="L414" s="48"/>
      <c r="M414" s="48"/>
      <c r="N414" s="48"/>
      <c r="O414" s="4"/>
      <c r="P414" s="4"/>
      <c r="Q414" s="4"/>
      <c r="R414" s="4"/>
      <c r="S414" s="4"/>
      <c r="T414" s="4"/>
      <c r="U414" s="4"/>
      <c r="V414" s="4"/>
      <c r="W414" s="4"/>
      <c r="X414" s="4"/>
      <c r="Y414" s="4"/>
      <c r="Z414" s="52"/>
      <c r="AA414" s="52"/>
      <c r="AB414" s="4"/>
      <c r="AC414" s="4"/>
      <c r="AD414" s="4"/>
      <c r="AE414" s="4"/>
    </row>
    <row r="415" spans="1:31" ht="15.75" customHeight="1" x14ac:dyDescent="0.25">
      <c r="A415" s="4"/>
      <c r="B415" s="4"/>
      <c r="C415" s="4"/>
      <c r="D415" s="4"/>
      <c r="E415" s="4"/>
      <c r="F415" s="4"/>
      <c r="G415" s="52"/>
      <c r="H415" s="52"/>
      <c r="I415" s="48"/>
      <c r="J415" s="48"/>
      <c r="K415" s="48"/>
      <c r="L415" s="48"/>
      <c r="M415" s="48"/>
      <c r="N415" s="48"/>
      <c r="O415" s="4"/>
      <c r="P415" s="4"/>
      <c r="Q415" s="4"/>
      <c r="R415" s="4"/>
      <c r="S415" s="4"/>
      <c r="T415" s="4"/>
      <c r="U415" s="4"/>
      <c r="V415" s="4"/>
      <c r="W415" s="4"/>
      <c r="X415" s="4"/>
      <c r="Y415" s="4"/>
      <c r="Z415" s="52"/>
      <c r="AA415" s="52"/>
      <c r="AB415" s="4"/>
      <c r="AC415" s="4"/>
      <c r="AD415" s="4"/>
      <c r="AE415" s="4"/>
    </row>
    <row r="416" spans="1:31" ht="15.75" customHeight="1" x14ac:dyDescent="0.25">
      <c r="A416" s="4"/>
      <c r="B416" s="4"/>
      <c r="C416" s="4"/>
      <c r="D416" s="4"/>
      <c r="E416" s="4"/>
      <c r="F416" s="4"/>
      <c r="G416" s="52"/>
      <c r="H416" s="52"/>
      <c r="I416" s="48"/>
      <c r="J416" s="48"/>
      <c r="K416" s="48"/>
      <c r="L416" s="48"/>
      <c r="M416" s="48"/>
      <c r="N416" s="48"/>
      <c r="O416" s="4"/>
      <c r="P416" s="4"/>
      <c r="Q416" s="4"/>
      <c r="R416" s="4"/>
      <c r="S416" s="4"/>
      <c r="T416" s="4"/>
      <c r="U416" s="4"/>
      <c r="V416" s="4"/>
      <c r="W416" s="4"/>
      <c r="X416" s="4"/>
      <c r="Y416" s="4"/>
      <c r="Z416" s="52"/>
      <c r="AA416" s="52"/>
      <c r="AB416" s="4"/>
      <c r="AC416" s="4"/>
      <c r="AD416" s="4"/>
      <c r="AE416" s="4"/>
    </row>
    <row r="417" spans="1:31" ht="15.75" customHeight="1" x14ac:dyDescent="0.25">
      <c r="A417" s="4"/>
      <c r="B417" s="4"/>
      <c r="C417" s="4"/>
      <c r="D417" s="4"/>
      <c r="E417" s="4"/>
      <c r="F417" s="4"/>
      <c r="G417" s="52"/>
      <c r="H417" s="52"/>
      <c r="I417" s="48"/>
      <c r="J417" s="48"/>
      <c r="K417" s="48"/>
      <c r="L417" s="48"/>
      <c r="M417" s="48"/>
      <c r="N417" s="48"/>
      <c r="O417" s="4"/>
      <c r="P417" s="4"/>
      <c r="Q417" s="4"/>
      <c r="R417" s="4"/>
      <c r="S417" s="4"/>
      <c r="T417" s="4"/>
      <c r="U417" s="4"/>
      <c r="V417" s="4"/>
      <c r="W417" s="4"/>
      <c r="X417" s="4"/>
      <c r="Y417" s="4"/>
      <c r="Z417" s="52"/>
      <c r="AA417" s="52"/>
      <c r="AB417" s="4"/>
      <c r="AC417" s="4"/>
      <c r="AD417" s="4"/>
      <c r="AE417" s="4"/>
    </row>
    <row r="418" spans="1:31" ht="15.75" customHeight="1" x14ac:dyDescent="0.25">
      <c r="A418" s="4"/>
      <c r="B418" s="4"/>
      <c r="C418" s="4"/>
      <c r="D418" s="4"/>
      <c r="E418" s="4"/>
      <c r="F418" s="4"/>
      <c r="G418" s="52"/>
      <c r="H418" s="52"/>
      <c r="I418" s="48"/>
      <c r="J418" s="48"/>
      <c r="K418" s="48"/>
      <c r="L418" s="48"/>
      <c r="M418" s="48"/>
      <c r="N418" s="48"/>
      <c r="O418" s="4"/>
      <c r="P418" s="4"/>
      <c r="Q418" s="4"/>
      <c r="R418" s="4"/>
      <c r="S418" s="4"/>
      <c r="T418" s="4"/>
      <c r="U418" s="4"/>
      <c r="V418" s="4"/>
      <c r="W418" s="4"/>
      <c r="X418" s="4"/>
      <c r="Y418" s="4"/>
      <c r="Z418" s="52"/>
      <c r="AA418" s="52"/>
      <c r="AB418" s="4"/>
      <c r="AC418" s="4"/>
      <c r="AD418" s="4"/>
      <c r="AE418" s="4"/>
    </row>
    <row r="419" spans="1:31" ht="15.75" customHeight="1" x14ac:dyDescent="0.25">
      <c r="A419" s="4"/>
      <c r="B419" s="4"/>
      <c r="C419" s="4"/>
      <c r="D419" s="4"/>
      <c r="E419" s="4"/>
      <c r="F419" s="4"/>
      <c r="G419" s="52"/>
      <c r="H419" s="52"/>
      <c r="I419" s="48"/>
      <c r="J419" s="48"/>
      <c r="K419" s="48"/>
      <c r="L419" s="48"/>
      <c r="M419" s="48"/>
      <c r="N419" s="48"/>
      <c r="O419" s="4"/>
      <c r="P419" s="4"/>
      <c r="Q419" s="4"/>
      <c r="R419" s="4"/>
      <c r="S419" s="4"/>
      <c r="T419" s="4"/>
      <c r="U419" s="4"/>
      <c r="V419" s="4"/>
      <c r="W419" s="4"/>
      <c r="X419" s="4"/>
      <c r="Y419" s="4"/>
      <c r="Z419" s="52"/>
      <c r="AA419" s="52"/>
      <c r="AB419" s="4"/>
      <c r="AC419" s="4"/>
      <c r="AD419" s="4"/>
      <c r="AE419" s="4"/>
    </row>
    <row r="420" spans="1:31" ht="15.75" customHeight="1" x14ac:dyDescent="0.25">
      <c r="A420" s="4"/>
      <c r="B420" s="4"/>
      <c r="C420" s="4"/>
      <c r="D420" s="4"/>
      <c r="E420" s="4"/>
      <c r="F420" s="4"/>
      <c r="G420" s="52"/>
      <c r="H420" s="52"/>
      <c r="I420" s="48"/>
      <c r="J420" s="48"/>
      <c r="K420" s="48"/>
      <c r="L420" s="48"/>
      <c r="M420" s="48"/>
      <c r="N420" s="48"/>
      <c r="O420" s="4"/>
      <c r="P420" s="4"/>
      <c r="Q420" s="4"/>
      <c r="R420" s="4"/>
      <c r="S420" s="4"/>
      <c r="T420" s="4"/>
      <c r="U420" s="4"/>
      <c r="V420" s="4"/>
      <c r="W420" s="4"/>
      <c r="X420" s="4"/>
      <c r="Y420" s="4"/>
      <c r="Z420" s="52"/>
      <c r="AA420" s="52"/>
      <c r="AB420" s="4"/>
      <c r="AC420" s="4"/>
      <c r="AD420" s="4"/>
      <c r="AE420" s="4"/>
    </row>
    <row r="421" spans="1:31" ht="15.75" customHeight="1" x14ac:dyDescent="0.25">
      <c r="A421" s="4"/>
      <c r="B421" s="4"/>
      <c r="C421" s="4"/>
      <c r="D421" s="4"/>
      <c r="E421" s="4"/>
      <c r="F421" s="4"/>
      <c r="G421" s="52"/>
      <c r="H421" s="52"/>
      <c r="I421" s="48"/>
      <c r="J421" s="48"/>
      <c r="K421" s="48"/>
      <c r="L421" s="48"/>
      <c r="M421" s="48"/>
      <c r="N421" s="48"/>
      <c r="O421" s="4"/>
      <c r="P421" s="4"/>
      <c r="Q421" s="4"/>
      <c r="R421" s="4"/>
      <c r="S421" s="4"/>
      <c r="T421" s="4"/>
      <c r="U421" s="4"/>
      <c r="V421" s="4"/>
      <c r="W421" s="4"/>
      <c r="X421" s="4"/>
      <c r="Y421" s="4"/>
      <c r="Z421" s="52"/>
      <c r="AA421" s="52"/>
      <c r="AB421" s="4"/>
      <c r="AC421" s="4"/>
      <c r="AD421" s="4"/>
      <c r="AE421" s="4"/>
    </row>
    <row r="422" spans="1:31" ht="15.75" customHeight="1" x14ac:dyDescent="0.25">
      <c r="A422" s="4"/>
      <c r="B422" s="4"/>
      <c r="C422" s="4"/>
      <c r="D422" s="4"/>
      <c r="E422" s="4"/>
      <c r="F422" s="4"/>
      <c r="G422" s="52"/>
      <c r="H422" s="52"/>
      <c r="I422" s="48"/>
      <c r="J422" s="48"/>
      <c r="K422" s="48"/>
      <c r="L422" s="48"/>
      <c r="M422" s="48"/>
      <c r="N422" s="48"/>
      <c r="O422" s="4"/>
      <c r="P422" s="4"/>
      <c r="Q422" s="4"/>
      <c r="R422" s="4"/>
      <c r="S422" s="4"/>
      <c r="T422" s="4"/>
      <c r="U422" s="4"/>
      <c r="V422" s="4"/>
      <c r="W422" s="4"/>
      <c r="X422" s="4"/>
      <c r="Y422" s="4"/>
      <c r="Z422" s="52"/>
      <c r="AA422" s="52"/>
      <c r="AB422" s="4"/>
      <c r="AC422" s="4"/>
      <c r="AD422" s="4"/>
      <c r="AE422" s="4"/>
    </row>
    <row r="423" spans="1:31" ht="15.75" customHeight="1" x14ac:dyDescent="0.25">
      <c r="A423" s="4"/>
      <c r="B423" s="4"/>
      <c r="C423" s="4"/>
      <c r="D423" s="4"/>
      <c r="E423" s="4"/>
      <c r="F423" s="4"/>
      <c r="G423" s="52"/>
      <c r="H423" s="52"/>
      <c r="I423" s="48"/>
      <c r="J423" s="48"/>
      <c r="K423" s="48"/>
      <c r="L423" s="48"/>
      <c r="M423" s="48"/>
      <c r="N423" s="48"/>
      <c r="O423" s="4"/>
      <c r="P423" s="4"/>
      <c r="Q423" s="4"/>
      <c r="R423" s="4"/>
      <c r="S423" s="4"/>
      <c r="T423" s="4"/>
      <c r="U423" s="4"/>
      <c r="V423" s="4"/>
      <c r="W423" s="4"/>
      <c r="X423" s="4"/>
      <c r="Y423" s="4"/>
      <c r="Z423" s="52"/>
      <c r="AA423" s="52"/>
      <c r="AB423" s="4"/>
      <c r="AC423" s="4"/>
      <c r="AD423" s="4"/>
      <c r="AE423" s="4"/>
    </row>
    <row r="424" spans="1:31" ht="15.75" customHeight="1" x14ac:dyDescent="0.25">
      <c r="A424" s="4"/>
      <c r="B424" s="4"/>
      <c r="C424" s="4"/>
      <c r="D424" s="4"/>
      <c r="E424" s="4"/>
      <c r="F424" s="4"/>
      <c r="G424" s="52"/>
      <c r="H424" s="52"/>
      <c r="I424" s="48"/>
      <c r="J424" s="48"/>
      <c r="K424" s="48"/>
      <c r="L424" s="48"/>
      <c r="M424" s="48"/>
      <c r="N424" s="48"/>
      <c r="O424" s="4"/>
      <c r="P424" s="4"/>
      <c r="Q424" s="4"/>
      <c r="R424" s="4"/>
      <c r="S424" s="4"/>
      <c r="T424" s="4"/>
      <c r="U424" s="4"/>
      <c r="V424" s="4"/>
      <c r="W424" s="4"/>
      <c r="X424" s="4"/>
      <c r="Y424" s="4"/>
      <c r="Z424" s="52"/>
      <c r="AA424" s="52"/>
      <c r="AB424" s="4"/>
      <c r="AC424" s="4"/>
      <c r="AD424" s="4"/>
      <c r="AE424" s="4"/>
    </row>
    <row r="425" spans="1:31" ht="15.75" customHeight="1" x14ac:dyDescent="0.25">
      <c r="A425" s="4"/>
      <c r="B425" s="4"/>
      <c r="C425" s="4"/>
      <c r="D425" s="4"/>
      <c r="E425" s="4"/>
      <c r="F425" s="4"/>
      <c r="G425" s="52"/>
      <c r="H425" s="52"/>
      <c r="I425" s="48"/>
      <c r="J425" s="48"/>
      <c r="K425" s="48"/>
      <c r="L425" s="48"/>
      <c r="M425" s="48"/>
      <c r="N425" s="48"/>
      <c r="O425" s="4"/>
      <c r="P425" s="4"/>
      <c r="Q425" s="4"/>
      <c r="R425" s="4"/>
      <c r="S425" s="4"/>
      <c r="T425" s="4"/>
      <c r="U425" s="4"/>
      <c r="V425" s="4"/>
      <c r="W425" s="4"/>
      <c r="X425" s="4"/>
      <c r="Y425" s="4"/>
      <c r="Z425" s="52"/>
      <c r="AA425" s="52"/>
      <c r="AB425" s="4"/>
      <c r="AC425" s="4"/>
      <c r="AD425" s="4"/>
      <c r="AE425" s="4"/>
    </row>
    <row r="426" spans="1:31" ht="15.75" customHeight="1" x14ac:dyDescent="0.25">
      <c r="A426" s="4"/>
      <c r="B426" s="4"/>
      <c r="C426" s="4"/>
      <c r="D426" s="4"/>
      <c r="E426" s="4"/>
      <c r="F426" s="4"/>
      <c r="G426" s="52"/>
      <c r="H426" s="52"/>
      <c r="I426" s="48"/>
      <c r="J426" s="48"/>
      <c r="K426" s="48"/>
      <c r="L426" s="48"/>
      <c r="M426" s="48"/>
      <c r="N426" s="48"/>
      <c r="O426" s="4"/>
      <c r="P426" s="4"/>
      <c r="Q426" s="4"/>
      <c r="R426" s="4"/>
      <c r="S426" s="4"/>
      <c r="T426" s="4"/>
      <c r="U426" s="4"/>
      <c r="V426" s="4"/>
      <c r="W426" s="4"/>
      <c r="X426" s="4"/>
      <c r="Y426" s="4"/>
      <c r="Z426" s="52"/>
      <c r="AA426" s="52"/>
      <c r="AB426" s="4"/>
      <c r="AC426" s="4"/>
      <c r="AD426" s="4"/>
      <c r="AE426" s="4"/>
    </row>
    <row r="427" spans="1:31" ht="15.75" customHeight="1" x14ac:dyDescent="0.25">
      <c r="A427" s="4"/>
      <c r="B427" s="4"/>
      <c r="C427" s="4"/>
      <c r="D427" s="4"/>
      <c r="E427" s="4"/>
      <c r="F427" s="4"/>
      <c r="G427" s="52"/>
      <c r="H427" s="52"/>
      <c r="I427" s="48"/>
      <c r="J427" s="48"/>
      <c r="K427" s="48"/>
      <c r="L427" s="48"/>
      <c r="M427" s="48"/>
      <c r="N427" s="48"/>
      <c r="O427" s="4"/>
      <c r="P427" s="4"/>
      <c r="Q427" s="4"/>
      <c r="R427" s="4"/>
      <c r="S427" s="4"/>
      <c r="T427" s="4"/>
      <c r="U427" s="4"/>
      <c r="V427" s="4"/>
      <c r="W427" s="4"/>
      <c r="X427" s="4"/>
      <c r="Y427" s="4"/>
      <c r="Z427" s="52"/>
      <c r="AA427" s="52"/>
      <c r="AB427" s="4"/>
      <c r="AC427" s="4"/>
      <c r="AD427" s="4"/>
      <c r="AE427" s="4"/>
    </row>
    <row r="428" spans="1:31" ht="15.75" customHeight="1" x14ac:dyDescent="0.25">
      <c r="A428" s="4"/>
      <c r="B428" s="4"/>
      <c r="C428" s="4"/>
      <c r="D428" s="4"/>
      <c r="E428" s="4"/>
      <c r="F428" s="4"/>
      <c r="G428" s="52"/>
      <c r="H428" s="52"/>
      <c r="I428" s="48"/>
      <c r="J428" s="48"/>
      <c r="K428" s="48"/>
      <c r="L428" s="48"/>
      <c r="M428" s="48"/>
      <c r="N428" s="48"/>
      <c r="O428" s="4"/>
      <c r="P428" s="4"/>
      <c r="Q428" s="4"/>
      <c r="R428" s="4"/>
      <c r="S428" s="4"/>
      <c r="T428" s="4"/>
      <c r="U428" s="4"/>
      <c r="V428" s="4"/>
      <c r="W428" s="4"/>
      <c r="X428" s="4"/>
      <c r="Y428" s="4"/>
      <c r="Z428" s="52"/>
      <c r="AA428" s="52"/>
      <c r="AB428" s="4"/>
      <c r="AC428" s="4"/>
      <c r="AD428" s="4"/>
      <c r="AE428" s="4"/>
    </row>
    <row r="429" spans="1:31" ht="15.75" customHeight="1" x14ac:dyDescent="0.25">
      <c r="A429" s="4"/>
      <c r="B429" s="4"/>
      <c r="C429" s="4"/>
      <c r="D429" s="4"/>
      <c r="E429" s="4"/>
      <c r="F429" s="4"/>
      <c r="G429" s="52"/>
      <c r="H429" s="52"/>
      <c r="I429" s="48"/>
      <c r="J429" s="48"/>
      <c r="K429" s="48"/>
      <c r="L429" s="48"/>
      <c r="M429" s="48"/>
      <c r="N429" s="48"/>
      <c r="O429" s="4"/>
      <c r="P429" s="4"/>
      <c r="Q429" s="4"/>
      <c r="R429" s="4"/>
      <c r="S429" s="4"/>
      <c r="T429" s="4"/>
      <c r="U429" s="4"/>
      <c r="V429" s="4"/>
      <c r="W429" s="4"/>
      <c r="X429" s="4"/>
      <c r="Y429" s="4"/>
      <c r="Z429" s="52"/>
      <c r="AA429" s="52"/>
      <c r="AB429" s="4"/>
      <c r="AC429" s="4"/>
      <c r="AD429" s="4"/>
      <c r="AE429" s="4"/>
    </row>
    <row r="430" spans="1:31" ht="15.75" customHeight="1" x14ac:dyDescent="0.25">
      <c r="A430" s="4"/>
      <c r="B430" s="4"/>
      <c r="C430" s="4"/>
      <c r="D430" s="4"/>
      <c r="E430" s="4"/>
      <c r="F430" s="4"/>
      <c r="G430" s="52"/>
      <c r="H430" s="52"/>
      <c r="I430" s="48"/>
      <c r="J430" s="48"/>
      <c r="K430" s="48"/>
      <c r="L430" s="48"/>
      <c r="M430" s="48"/>
      <c r="N430" s="48"/>
      <c r="O430" s="4"/>
      <c r="P430" s="4"/>
      <c r="Q430" s="4"/>
      <c r="R430" s="4"/>
      <c r="S430" s="4"/>
      <c r="T430" s="4"/>
      <c r="U430" s="4"/>
      <c r="V430" s="4"/>
      <c r="W430" s="4"/>
      <c r="X430" s="4"/>
      <c r="Y430" s="4"/>
      <c r="Z430" s="52"/>
      <c r="AA430" s="52"/>
      <c r="AB430" s="4"/>
      <c r="AC430" s="4"/>
      <c r="AD430" s="4"/>
      <c r="AE430" s="4"/>
    </row>
    <row r="431" spans="1:31" ht="15.75" customHeight="1" x14ac:dyDescent="0.25">
      <c r="A431" s="4"/>
      <c r="B431" s="4"/>
      <c r="C431" s="4"/>
      <c r="D431" s="4"/>
      <c r="E431" s="4"/>
      <c r="F431" s="4"/>
      <c r="G431" s="52"/>
      <c r="H431" s="52"/>
      <c r="I431" s="48"/>
      <c r="J431" s="48"/>
      <c r="K431" s="48"/>
      <c r="L431" s="48"/>
      <c r="M431" s="48"/>
      <c r="N431" s="48"/>
      <c r="O431" s="4"/>
      <c r="P431" s="4"/>
      <c r="Q431" s="4"/>
      <c r="R431" s="4"/>
      <c r="S431" s="4"/>
      <c r="T431" s="4"/>
      <c r="U431" s="4"/>
      <c r="V431" s="4"/>
      <c r="W431" s="4"/>
      <c r="X431" s="4"/>
      <c r="Y431" s="4"/>
      <c r="Z431" s="52"/>
      <c r="AA431" s="52"/>
      <c r="AB431" s="4"/>
      <c r="AC431" s="4"/>
      <c r="AD431" s="4"/>
      <c r="AE431" s="4"/>
    </row>
    <row r="432" spans="1:31" ht="15.75" customHeight="1" x14ac:dyDescent="0.25">
      <c r="A432" s="4"/>
      <c r="B432" s="4"/>
      <c r="C432" s="4"/>
      <c r="D432" s="4"/>
      <c r="E432" s="4"/>
      <c r="F432" s="4"/>
      <c r="G432" s="52"/>
      <c r="H432" s="52"/>
      <c r="I432" s="48"/>
      <c r="J432" s="48"/>
      <c r="K432" s="48"/>
      <c r="L432" s="48"/>
      <c r="M432" s="48"/>
      <c r="N432" s="48"/>
      <c r="O432" s="4"/>
      <c r="P432" s="4"/>
      <c r="Q432" s="4"/>
      <c r="R432" s="4"/>
      <c r="S432" s="4"/>
      <c r="T432" s="4"/>
      <c r="U432" s="4"/>
      <c r="V432" s="4"/>
      <c r="W432" s="4"/>
      <c r="X432" s="4"/>
      <c r="Y432" s="4"/>
      <c r="Z432" s="52"/>
      <c r="AA432" s="52"/>
      <c r="AB432" s="4"/>
      <c r="AC432" s="4"/>
      <c r="AD432" s="4"/>
      <c r="AE432" s="4"/>
    </row>
    <row r="433" spans="1:31" ht="15.75" customHeight="1" x14ac:dyDescent="0.25">
      <c r="A433" s="4"/>
      <c r="B433" s="4"/>
      <c r="C433" s="4"/>
      <c r="D433" s="4"/>
      <c r="E433" s="4"/>
      <c r="F433" s="4"/>
      <c r="G433" s="52"/>
      <c r="H433" s="52"/>
      <c r="I433" s="48"/>
      <c r="J433" s="48"/>
      <c r="K433" s="48"/>
      <c r="L433" s="48"/>
      <c r="M433" s="48"/>
      <c r="N433" s="48"/>
      <c r="O433" s="4"/>
      <c r="P433" s="4"/>
      <c r="Q433" s="4"/>
      <c r="R433" s="4"/>
      <c r="S433" s="4"/>
      <c r="T433" s="4"/>
      <c r="U433" s="4"/>
      <c r="V433" s="4"/>
      <c r="W433" s="4"/>
      <c r="X433" s="4"/>
      <c r="Y433" s="4"/>
      <c r="Z433" s="52"/>
      <c r="AA433" s="52"/>
      <c r="AB433" s="4"/>
      <c r="AC433" s="4"/>
      <c r="AD433" s="4"/>
      <c r="AE433" s="4"/>
    </row>
    <row r="434" spans="1:31" ht="15.75" customHeight="1" x14ac:dyDescent="0.25">
      <c r="A434" s="4"/>
      <c r="B434" s="4"/>
      <c r="C434" s="4"/>
      <c r="D434" s="4"/>
      <c r="E434" s="4"/>
      <c r="F434" s="4"/>
      <c r="G434" s="52"/>
      <c r="H434" s="52"/>
      <c r="I434" s="48"/>
      <c r="J434" s="48"/>
      <c r="K434" s="48"/>
      <c r="L434" s="48"/>
      <c r="M434" s="48"/>
      <c r="N434" s="48"/>
      <c r="O434" s="4"/>
      <c r="P434" s="4"/>
      <c r="Q434" s="4"/>
      <c r="R434" s="4"/>
      <c r="S434" s="4"/>
      <c r="T434" s="4"/>
      <c r="U434" s="4"/>
      <c r="V434" s="4"/>
      <c r="W434" s="4"/>
      <c r="X434" s="4"/>
      <c r="Y434" s="4"/>
      <c r="Z434" s="52"/>
      <c r="AA434" s="52"/>
      <c r="AB434" s="4"/>
      <c r="AC434" s="4"/>
      <c r="AD434" s="4"/>
      <c r="AE434" s="4"/>
    </row>
    <row r="435" spans="1:31" ht="15.75" customHeight="1" x14ac:dyDescent="0.25">
      <c r="A435" s="4"/>
      <c r="B435" s="4"/>
      <c r="C435" s="4"/>
      <c r="D435" s="4"/>
      <c r="E435" s="4"/>
      <c r="F435" s="4"/>
      <c r="G435" s="52"/>
      <c r="H435" s="52"/>
      <c r="I435" s="48"/>
      <c r="J435" s="48"/>
      <c r="K435" s="48"/>
      <c r="L435" s="48"/>
      <c r="M435" s="48"/>
      <c r="N435" s="48"/>
      <c r="O435" s="4"/>
      <c r="P435" s="4"/>
      <c r="Q435" s="4"/>
      <c r="R435" s="4"/>
      <c r="S435" s="4"/>
      <c r="T435" s="4"/>
      <c r="U435" s="4"/>
      <c r="V435" s="4"/>
      <c r="W435" s="4"/>
      <c r="X435" s="4"/>
      <c r="Y435" s="4"/>
      <c r="Z435" s="52"/>
      <c r="AA435" s="52"/>
      <c r="AB435" s="4"/>
      <c r="AC435" s="4"/>
      <c r="AD435" s="4"/>
      <c r="AE435" s="4"/>
    </row>
    <row r="436" spans="1:31" ht="15.75" customHeight="1" x14ac:dyDescent="0.25">
      <c r="A436" s="4"/>
      <c r="B436" s="4"/>
      <c r="C436" s="4"/>
      <c r="D436" s="4"/>
      <c r="E436" s="4"/>
      <c r="F436" s="4"/>
      <c r="G436" s="52"/>
      <c r="H436" s="52"/>
      <c r="I436" s="48"/>
      <c r="J436" s="48"/>
      <c r="K436" s="48"/>
      <c r="L436" s="48"/>
      <c r="M436" s="48"/>
      <c r="N436" s="48"/>
      <c r="O436" s="4"/>
      <c r="P436" s="4"/>
      <c r="Q436" s="4"/>
      <c r="R436" s="4"/>
      <c r="S436" s="4"/>
      <c r="T436" s="4"/>
      <c r="U436" s="4"/>
      <c r="V436" s="4"/>
      <c r="W436" s="4"/>
      <c r="X436" s="4"/>
      <c r="Y436" s="4"/>
      <c r="Z436" s="52"/>
      <c r="AA436" s="52"/>
      <c r="AB436" s="4"/>
      <c r="AC436" s="4"/>
      <c r="AD436" s="4"/>
      <c r="AE436" s="4"/>
    </row>
    <row r="437" spans="1:31" ht="15.75" customHeight="1" x14ac:dyDescent="0.25">
      <c r="A437" s="4"/>
      <c r="B437" s="4"/>
      <c r="C437" s="4"/>
      <c r="D437" s="4"/>
      <c r="E437" s="4"/>
      <c r="F437" s="4"/>
      <c r="G437" s="52"/>
      <c r="H437" s="52"/>
      <c r="I437" s="48"/>
      <c r="J437" s="48"/>
      <c r="K437" s="48"/>
      <c r="L437" s="48"/>
      <c r="M437" s="48"/>
      <c r="N437" s="48"/>
      <c r="O437" s="4"/>
      <c r="P437" s="4"/>
      <c r="Q437" s="4"/>
      <c r="R437" s="4"/>
      <c r="S437" s="4"/>
      <c r="T437" s="4"/>
      <c r="U437" s="4"/>
      <c r="V437" s="4"/>
      <c r="W437" s="4"/>
      <c r="X437" s="4"/>
      <c r="Y437" s="4"/>
      <c r="Z437" s="52"/>
      <c r="AA437" s="52"/>
      <c r="AB437" s="4"/>
      <c r="AC437" s="4"/>
      <c r="AD437" s="4"/>
      <c r="AE437" s="4"/>
    </row>
    <row r="438" spans="1:31" ht="15.75" customHeight="1" x14ac:dyDescent="0.25">
      <c r="A438" s="4"/>
      <c r="B438" s="4"/>
      <c r="C438" s="4"/>
      <c r="D438" s="4"/>
      <c r="E438" s="4"/>
      <c r="F438" s="4"/>
      <c r="G438" s="52"/>
      <c r="H438" s="52"/>
      <c r="I438" s="48"/>
      <c r="J438" s="48"/>
      <c r="K438" s="48"/>
      <c r="L438" s="48"/>
      <c r="M438" s="48"/>
      <c r="N438" s="48"/>
      <c r="O438" s="4"/>
      <c r="P438" s="4"/>
      <c r="Q438" s="4"/>
      <c r="R438" s="4"/>
      <c r="S438" s="4"/>
      <c r="T438" s="4"/>
      <c r="U438" s="4"/>
      <c r="V438" s="4"/>
      <c r="W438" s="4"/>
      <c r="X438" s="4"/>
      <c r="Y438" s="4"/>
      <c r="Z438" s="52"/>
      <c r="AA438" s="52"/>
      <c r="AB438" s="4"/>
      <c r="AC438" s="4"/>
      <c r="AD438" s="4"/>
      <c r="AE438" s="4"/>
    </row>
    <row r="439" spans="1:31" ht="15.75" customHeight="1" x14ac:dyDescent="0.25">
      <c r="A439" s="4"/>
      <c r="B439" s="4"/>
      <c r="C439" s="4"/>
      <c r="D439" s="4"/>
      <c r="E439" s="4"/>
      <c r="F439" s="4"/>
      <c r="G439" s="52"/>
      <c r="H439" s="52"/>
      <c r="I439" s="48"/>
      <c r="J439" s="48"/>
      <c r="K439" s="48"/>
      <c r="L439" s="48"/>
      <c r="M439" s="48"/>
      <c r="N439" s="48"/>
      <c r="O439" s="4"/>
      <c r="P439" s="4"/>
      <c r="Q439" s="4"/>
      <c r="R439" s="4"/>
      <c r="S439" s="4"/>
      <c r="T439" s="4"/>
      <c r="U439" s="4"/>
      <c r="V439" s="4"/>
      <c r="W439" s="4"/>
      <c r="X439" s="4"/>
      <c r="Y439" s="4"/>
      <c r="Z439" s="52"/>
      <c r="AA439" s="52"/>
      <c r="AB439" s="4"/>
      <c r="AC439" s="4"/>
      <c r="AD439" s="4"/>
      <c r="AE439" s="4"/>
    </row>
    <row r="440" spans="1:31" ht="15.75" customHeight="1" x14ac:dyDescent="0.25">
      <c r="A440" s="4"/>
      <c r="B440" s="4"/>
      <c r="C440" s="4"/>
      <c r="D440" s="4"/>
      <c r="E440" s="4"/>
      <c r="F440" s="4"/>
      <c r="G440" s="52"/>
      <c r="H440" s="52"/>
      <c r="I440" s="48"/>
      <c r="J440" s="48"/>
      <c r="K440" s="48"/>
      <c r="L440" s="48"/>
      <c r="M440" s="48"/>
      <c r="N440" s="48"/>
      <c r="O440" s="4"/>
      <c r="P440" s="4"/>
      <c r="Q440" s="4"/>
      <c r="R440" s="4"/>
      <c r="S440" s="4"/>
      <c r="T440" s="4"/>
      <c r="U440" s="4"/>
      <c r="V440" s="4"/>
      <c r="W440" s="4"/>
      <c r="X440" s="4"/>
      <c r="Y440" s="4"/>
      <c r="Z440" s="52"/>
      <c r="AA440" s="52"/>
      <c r="AB440" s="4"/>
      <c r="AC440" s="4"/>
      <c r="AD440" s="4"/>
      <c r="AE440" s="4"/>
    </row>
    <row r="441" spans="1:31" ht="15.75" customHeight="1" x14ac:dyDescent="0.25">
      <c r="A441" s="4"/>
      <c r="B441" s="4"/>
      <c r="C441" s="4"/>
      <c r="D441" s="4"/>
      <c r="E441" s="4"/>
      <c r="F441" s="4"/>
      <c r="G441" s="52"/>
      <c r="H441" s="52"/>
      <c r="I441" s="48"/>
      <c r="J441" s="48"/>
      <c r="K441" s="48"/>
      <c r="L441" s="48"/>
      <c r="M441" s="48"/>
      <c r="N441" s="48"/>
      <c r="O441" s="4"/>
      <c r="P441" s="4"/>
      <c r="Q441" s="4"/>
      <c r="R441" s="4"/>
      <c r="S441" s="4"/>
      <c r="T441" s="4"/>
      <c r="U441" s="4"/>
      <c r="V441" s="4"/>
      <c r="W441" s="4"/>
      <c r="X441" s="4"/>
      <c r="Y441" s="4"/>
      <c r="Z441" s="52"/>
      <c r="AA441" s="52"/>
      <c r="AB441" s="4"/>
      <c r="AC441" s="4"/>
      <c r="AD441" s="4"/>
      <c r="AE441" s="4"/>
    </row>
    <row r="442" spans="1:31" ht="15.75" customHeight="1" x14ac:dyDescent="0.25">
      <c r="A442" s="4"/>
      <c r="B442" s="4"/>
      <c r="C442" s="4"/>
      <c r="D442" s="4"/>
      <c r="E442" s="4"/>
      <c r="F442" s="4"/>
      <c r="G442" s="52"/>
      <c r="H442" s="52"/>
      <c r="I442" s="48"/>
      <c r="J442" s="48"/>
      <c r="K442" s="48"/>
      <c r="L442" s="48"/>
      <c r="M442" s="48"/>
      <c r="N442" s="48"/>
      <c r="O442" s="4"/>
      <c r="P442" s="4"/>
      <c r="Q442" s="4"/>
      <c r="R442" s="4"/>
      <c r="S442" s="4"/>
      <c r="T442" s="4"/>
      <c r="U442" s="4"/>
      <c r="V442" s="4"/>
      <c r="W442" s="4"/>
      <c r="X442" s="4"/>
      <c r="Y442" s="4"/>
      <c r="Z442" s="52"/>
      <c r="AA442" s="52"/>
      <c r="AB442" s="4"/>
      <c r="AC442" s="4"/>
      <c r="AD442" s="4"/>
      <c r="AE442" s="4"/>
    </row>
    <row r="443" spans="1:31" ht="15.75" customHeight="1" x14ac:dyDescent="0.25">
      <c r="A443" s="4"/>
      <c r="B443" s="4"/>
      <c r="C443" s="4"/>
      <c r="D443" s="4"/>
      <c r="E443" s="4"/>
      <c r="F443" s="4"/>
      <c r="G443" s="52"/>
      <c r="H443" s="52"/>
      <c r="I443" s="48"/>
      <c r="J443" s="48"/>
      <c r="K443" s="48"/>
      <c r="L443" s="48"/>
      <c r="M443" s="48"/>
      <c r="N443" s="48"/>
      <c r="O443" s="4"/>
      <c r="P443" s="4"/>
      <c r="Q443" s="4"/>
      <c r="R443" s="4"/>
      <c r="S443" s="4"/>
      <c r="T443" s="4"/>
      <c r="U443" s="4"/>
      <c r="V443" s="4"/>
      <c r="W443" s="4"/>
      <c r="X443" s="4"/>
      <c r="Y443" s="4"/>
      <c r="Z443" s="52"/>
      <c r="AA443" s="52"/>
      <c r="AB443" s="4"/>
      <c r="AC443" s="4"/>
      <c r="AD443" s="4"/>
      <c r="AE443" s="4"/>
    </row>
    <row r="444" spans="1:31" ht="15.75" customHeight="1" x14ac:dyDescent="0.25">
      <c r="A444" s="4"/>
      <c r="B444" s="4"/>
      <c r="C444" s="4"/>
      <c r="D444" s="4"/>
      <c r="E444" s="4"/>
      <c r="F444" s="4"/>
      <c r="G444" s="52"/>
      <c r="H444" s="52"/>
      <c r="I444" s="48"/>
      <c r="J444" s="48"/>
      <c r="K444" s="48"/>
      <c r="L444" s="48"/>
      <c r="M444" s="48"/>
      <c r="N444" s="48"/>
      <c r="O444" s="4"/>
      <c r="P444" s="4"/>
      <c r="Q444" s="4"/>
      <c r="R444" s="4"/>
      <c r="S444" s="4"/>
      <c r="T444" s="4"/>
      <c r="U444" s="4"/>
      <c r="V444" s="4"/>
      <c r="W444" s="4"/>
      <c r="X444" s="4"/>
      <c r="Y444" s="4"/>
      <c r="Z444" s="52"/>
      <c r="AA444" s="52"/>
      <c r="AB444" s="4"/>
      <c r="AC444" s="4"/>
      <c r="AD444" s="4"/>
      <c r="AE444" s="4"/>
    </row>
    <row r="445" spans="1:31" ht="15.75" customHeight="1" x14ac:dyDescent="0.25">
      <c r="A445" s="4"/>
      <c r="B445" s="4"/>
      <c r="C445" s="4"/>
      <c r="D445" s="4"/>
      <c r="E445" s="4"/>
      <c r="F445" s="4"/>
      <c r="G445" s="52"/>
      <c r="H445" s="52"/>
      <c r="I445" s="48"/>
      <c r="J445" s="48"/>
      <c r="K445" s="48"/>
      <c r="L445" s="48"/>
      <c r="M445" s="48"/>
      <c r="N445" s="48"/>
      <c r="O445" s="4"/>
      <c r="P445" s="4"/>
      <c r="Q445" s="4"/>
      <c r="R445" s="4"/>
      <c r="S445" s="4"/>
      <c r="T445" s="4"/>
      <c r="U445" s="4"/>
      <c r="V445" s="4"/>
      <c r="W445" s="4"/>
      <c r="X445" s="4"/>
      <c r="Y445" s="4"/>
      <c r="Z445" s="52"/>
      <c r="AA445" s="52"/>
      <c r="AB445" s="4"/>
      <c r="AC445" s="4"/>
      <c r="AD445" s="4"/>
      <c r="AE445" s="4"/>
    </row>
    <row r="446" spans="1:31" ht="15.75" customHeight="1" x14ac:dyDescent="0.25">
      <c r="A446" s="4"/>
      <c r="B446" s="4"/>
      <c r="C446" s="4"/>
      <c r="D446" s="4"/>
      <c r="E446" s="4"/>
      <c r="F446" s="4"/>
      <c r="G446" s="52"/>
      <c r="H446" s="52"/>
      <c r="I446" s="48"/>
      <c r="J446" s="48"/>
      <c r="K446" s="48"/>
      <c r="L446" s="48"/>
      <c r="M446" s="48"/>
      <c r="N446" s="48"/>
      <c r="O446" s="4"/>
      <c r="P446" s="4"/>
      <c r="Q446" s="4"/>
      <c r="R446" s="4"/>
      <c r="S446" s="4"/>
      <c r="T446" s="4"/>
      <c r="U446" s="4"/>
      <c r="V446" s="4"/>
      <c r="W446" s="4"/>
      <c r="X446" s="4"/>
      <c r="Y446" s="4"/>
      <c r="Z446" s="52"/>
      <c r="AA446" s="52"/>
      <c r="AB446" s="4"/>
      <c r="AC446" s="4"/>
      <c r="AD446" s="4"/>
      <c r="AE446" s="4"/>
    </row>
    <row r="447" spans="1:31" ht="15.75" customHeight="1" x14ac:dyDescent="0.25">
      <c r="A447" s="4"/>
      <c r="B447" s="4"/>
      <c r="C447" s="4"/>
      <c r="D447" s="4"/>
      <c r="E447" s="4"/>
      <c r="F447" s="4"/>
      <c r="G447" s="52"/>
      <c r="H447" s="52"/>
      <c r="I447" s="48"/>
      <c r="J447" s="48"/>
      <c r="K447" s="48"/>
      <c r="L447" s="48"/>
      <c r="M447" s="48"/>
      <c r="N447" s="48"/>
      <c r="O447" s="4"/>
      <c r="P447" s="4"/>
      <c r="Q447" s="4"/>
      <c r="R447" s="4"/>
      <c r="S447" s="4"/>
      <c r="T447" s="4"/>
      <c r="U447" s="4"/>
      <c r="V447" s="4"/>
      <c r="W447" s="4"/>
      <c r="X447" s="4"/>
      <c r="Y447" s="4"/>
      <c r="Z447" s="52"/>
      <c r="AA447" s="52"/>
      <c r="AB447" s="4"/>
      <c r="AC447" s="4"/>
      <c r="AD447" s="4"/>
      <c r="AE447" s="4"/>
    </row>
    <row r="448" spans="1:31" ht="15.75" customHeight="1" x14ac:dyDescent="0.25">
      <c r="A448" s="4"/>
      <c r="B448" s="4"/>
      <c r="C448" s="4"/>
      <c r="D448" s="4"/>
      <c r="E448" s="4"/>
      <c r="F448" s="4"/>
      <c r="G448" s="52"/>
      <c r="H448" s="52"/>
      <c r="I448" s="48"/>
      <c r="J448" s="48"/>
      <c r="K448" s="48"/>
      <c r="L448" s="48"/>
      <c r="M448" s="48"/>
      <c r="N448" s="48"/>
      <c r="O448" s="4"/>
      <c r="P448" s="4"/>
      <c r="Q448" s="4"/>
      <c r="R448" s="4"/>
      <c r="S448" s="4"/>
      <c r="T448" s="4"/>
      <c r="U448" s="4"/>
      <c r="V448" s="4"/>
      <c r="W448" s="4"/>
      <c r="X448" s="4"/>
      <c r="Y448" s="4"/>
      <c r="Z448" s="52"/>
      <c r="AA448" s="52"/>
      <c r="AB448" s="4"/>
      <c r="AC448" s="4"/>
      <c r="AD448" s="4"/>
      <c r="AE448" s="4"/>
    </row>
    <row r="449" spans="1:31" ht="15.75" customHeight="1" x14ac:dyDescent="0.25">
      <c r="A449" s="4"/>
      <c r="B449" s="4"/>
      <c r="C449" s="4"/>
      <c r="D449" s="4"/>
      <c r="E449" s="4"/>
      <c r="F449" s="4"/>
      <c r="G449" s="52"/>
      <c r="H449" s="52"/>
      <c r="I449" s="48"/>
      <c r="J449" s="48"/>
      <c r="K449" s="48"/>
      <c r="L449" s="48"/>
      <c r="M449" s="48"/>
      <c r="N449" s="48"/>
      <c r="O449" s="4"/>
      <c r="P449" s="4"/>
      <c r="Q449" s="4"/>
      <c r="R449" s="4"/>
      <c r="S449" s="4"/>
      <c r="T449" s="4"/>
      <c r="U449" s="4"/>
      <c r="V449" s="4"/>
      <c r="W449" s="4"/>
      <c r="X449" s="4"/>
      <c r="Y449" s="4"/>
      <c r="Z449" s="52"/>
      <c r="AA449" s="52"/>
      <c r="AB449" s="4"/>
      <c r="AC449" s="4"/>
      <c r="AD449" s="4"/>
      <c r="AE449" s="4"/>
    </row>
    <row r="450" spans="1:31" ht="15.75" customHeight="1" x14ac:dyDescent="0.25">
      <c r="A450" s="4"/>
      <c r="B450" s="4"/>
      <c r="C450" s="4"/>
      <c r="D450" s="4"/>
      <c r="E450" s="4"/>
      <c r="F450" s="4"/>
      <c r="G450" s="52"/>
      <c r="H450" s="52"/>
      <c r="I450" s="48"/>
      <c r="J450" s="48"/>
      <c r="K450" s="48"/>
      <c r="L450" s="48"/>
      <c r="M450" s="48"/>
      <c r="N450" s="48"/>
      <c r="O450" s="4"/>
      <c r="P450" s="4"/>
      <c r="Q450" s="4"/>
      <c r="R450" s="4"/>
      <c r="S450" s="4"/>
      <c r="T450" s="4"/>
      <c r="U450" s="4"/>
      <c r="V450" s="4"/>
      <c r="W450" s="4"/>
      <c r="X450" s="4"/>
      <c r="Y450" s="4"/>
      <c r="Z450" s="52"/>
      <c r="AA450" s="52"/>
      <c r="AB450" s="4"/>
      <c r="AC450" s="4"/>
      <c r="AD450" s="4"/>
      <c r="AE450" s="4"/>
    </row>
    <row r="451" spans="1:31" ht="15.75" customHeight="1" x14ac:dyDescent="0.25">
      <c r="A451" s="4"/>
      <c r="B451" s="4"/>
      <c r="C451" s="4"/>
      <c r="D451" s="4"/>
      <c r="E451" s="4"/>
      <c r="F451" s="4"/>
      <c r="G451" s="52"/>
      <c r="H451" s="52"/>
      <c r="I451" s="48"/>
      <c r="J451" s="48"/>
      <c r="K451" s="48"/>
      <c r="L451" s="48"/>
      <c r="M451" s="48"/>
      <c r="N451" s="48"/>
      <c r="O451" s="4"/>
      <c r="P451" s="4"/>
      <c r="Q451" s="4"/>
      <c r="R451" s="4"/>
      <c r="S451" s="4"/>
      <c r="T451" s="4"/>
      <c r="U451" s="4"/>
      <c r="V451" s="4"/>
      <c r="W451" s="4"/>
      <c r="X451" s="4"/>
      <c r="Y451" s="4"/>
      <c r="Z451" s="52"/>
      <c r="AA451" s="52"/>
      <c r="AB451" s="4"/>
      <c r="AC451" s="4"/>
      <c r="AD451" s="4"/>
      <c r="AE451" s="4"/>
    </row>
    <row r="452" spans="1:31" ht="15.75" customHeight="1" x14ac:dyDescent="0.25">
      <c r="A452" s="4"/>
      <c r="B452" s="4"/>
      <c r="C452" s="4"/>
      <c r="D452" s="4"/>
      <c r="E452" s="4"/>
      <c r="F452" s="4"/>
      <c r="G452" s="52"/>
      <c r="H452" s="52"/>
      <c r="I452" s="48"/>
      <c r="J452" s="48"/>
      <c r="K452" s="48"/>
      <c r="L452" s="48"/>
      <c r="M452" s="48"/>
      <c r="N452" s="48"/>
      <c r="O452" s="4"/>
      <c r="P452" s="4"/>
      <c r="Q452" s="4"/>
      <c r="R452" s="4"/>
      <c r="S452" s="4"/>
      <c r="T452" s="4"/>
      <c r="U452" s="4"/>
      <c r="V452" s="4"/>
      <c r="W452" s="4"/>
      <c r="X452" s="4"/>
      <c r="Y452" s="4"/>
      <c r="Z452" s="52"/>
      <c r="AA452" s="52"/>
      <c r="AB452" s="4"/>
      <c r="AC452" s="4"/>
      <c r="AD452" s="4"/>
      <c r="AE452" s="4"/>
    </row>
    <row r="453" spans="1:31" ht="15.75" customHeight="1" x14ac:dyDescent="0.25">
      <c r="A453" s="4"/>
      <c r="B453" s="4"/>
      <c r="C453" s="4"/>
      <c r="D453" s="4"/>
      <c r="E453" s="4"/>
      <c r="F453" s="4"/>
      <c r="G453" s="52"/>
      <c r="H453" s="52"/>
      <c r="I453" s="48"/>
      <c r="J453" s="48"/>
      <c r="K453" s="48"/>
      <c r="L453" s="48"/>
      <c r="M453" s="48"/>
      <c r="N453" s="48"/>
      <c r="O453" s="4"/>
      <c r="P453" s="4"/>
      <c r="Q453" s="4"/>
      <c r="R453" s="4"/>
      <c r="S453" s="4"/>
      <c r="T453" s="4"/>
      <c r="U453" s="4"/>
      <c r="V453" s="4"/>
      <c r="W453" s="4"/>
      <c r="X453" s="4"/>
      <c r="Y453" s="4"/>
      <c r="Z453" s="52"/>
      <c r="AA453" s="52"/>
      <c r="AB453" s="4"/>
      <c r="AC453" s="4"/>
      <c r="AD453" s="4"/>
      <c r="AE453" s="4"/>
    </row>
    <row r="454" spans="1:31" ht="15.75" customHeight="1" x14ac:dyDescent="0.25">
      <c r="A454" s="4"/>
      <c r="B454" s="4"/>
      <c r="C454" s="4"/>
      <c r="D454" s="4"/>
      <c r="E454" s="4"/>
      <c r="F454" s="4"/>
      <c r="G454" s="52"/>
      <c r="H454" s="52"/>
      <c r="I454" s="48"/>
      <c r="J454" s="48"/>
      <c r="K454" s="48"/>
      <c r="L454" s="48"/>
      <c r="M454" s="48"/>
      <c r="N454" s="48"/>
      <c r="O454" s="4"/>
      <c r="P454" s="4"/>
      <c r="Q454" s="4"/>
      <c r="R454" s="4"/>
      <c r="S454" s="4"/>
      <c r="T454" s="4"/>
      <c r="U454" s="4"/>
      <c r="V454" s="4"/>
      <c r="W454" s="4"/>
      <c r="X454" s="4"/>
      <c r="Y454" s="4"/>
      <c r="Z454" s="52"/>
      <c r="AA454" s="52"/>
      <c r="AB454" s="4"/>
      <c r="AC454" s="4"/>
      <c r="AD454" s="4"/>
      <c r="AE454" s="4"/>
    </row>
    <row r="455" spans="1:31" ht="15.75" customHeight="1" x14ac:dyDescent="0.25">
      <c r="A455" s="4"/>
      <c r="B455" s="4"/>
      <c r="C455" s="4"/>
      <c r="D455" s="4"/>
      <c r="E455" s="4"/>
      <c r="F455" s="4"/>
      <c r="G455" s="52"/>
      <c r="H455" s="52"/>
      <c r="I455" s="48"/>
      <c r="J455" s="48"/>
      <c r="K455" s="48"/>
      <c r="L455" s="48"/>
      <c r="M455" s="48"/>
      <c r="N455" s="48"/>
      <c r="O455" s="4"/>
      <c r="P455" s="4"/>
      <c r="Q455" s="4"/>
      <c r="R455" s="4"/>
      <c r="S455" s="4"/>
      <c r="T455" s="4"/>
      <c r="U455" s="4"/>
      <c r="V455" s="4"/>
      <c r="W455" s="4"/>
      <c r="X455" s="4"/>
      <c r="Y455" s="4"/>
      <c r="Z455" s="52"/>
      <c r="AA455" s="52"/>
      <c r="AB455" s="4"/>
      <c r="AC455" s="4"/>
      <c r="AD455" s="4"/>
      <c r="AE455" s="4"/>
    </row>
    <row r="456" spans="1:31" ht="15.75" customHeight="1" x14ac:dyDescent="0.25">
      <c r="A456" s="4"/>
      <c r="B456" s="4"/>
      <c r="C456" s="4"/>
      <c r="D456" s="4"/>
      <c r="E456" s="4"/>
      <c r="F456" s="4"/>
      <c r="G456" s="52"/>
      <c r="H456" s="52"/>
      <c r="I456" s="48"/>
      <c r="J456" s="48"/>
      <c r="K456" s="48"/>
      <c r="L456" s="48"/>
      <c r="M456" s="48"/>
      <c r="N456" s="48"/>
      <c r="O456" s="4"/>
      <c r="P456" s="4"/>
      <c r="Q456" s="4"/>
      <c r="R456" s="4"/>
      <c r="S456" s="4"/>
      <c r="T456" s="4"/>
      <c r="U456" s="4"/>
      <c r="V456" s="4"/>
      <c r="W456" s="4"/>
      <c r="X456" s="4"/>
      <c r="Y456" s="4"/>
      <c r="Z456" s="52"/>
      <c r="AA456" s="52"/>
      <c r="AB456" s="4"/>
      <c r="AC456" s="4"/>
      <c r="AD456" s="4"/>
      <c r="AE456" s="4"/>
    </row>
    <row r="457" spans="1:31" ht="15.75" customHeight="1" x14ac:dyDescent="0.25">
      <c r="A457" s="4"/>
      <c r="B457" s="4"/>
      <c r="C457" s="4"/>
      <c r="D457" s="4"/>
      <c r="E457" s="4"/>
      <c r="F457" s="4"/>
      <c r="G457" s="52"/>
      <c r="H457" s="52"/>
      <c r="I457" s="48"/>
      <c r="J457" s="48"/>
      <c r="K457" s="48"/>
      <c r="L457" s="48"/>
      <c r="M457" s="48"/>
      <c r="N457" s="48"/>
      <c r="O457" s="4"/>
      <c r="P457" s="4"/>
      <c r="Q457" s="4"/>
      <c r="R457" s="4"/>
      <c r="S457" s="4"/>
      <c r="T457" s="4"/>
      <c r="U457" s="4"/>
      <c r="V457" s="4"/>
      <c r="W457" s="4"/>
      <c r="X457" s="4"/>
      <c r="Y457" s="4"/>
      <c r="Z457" s="52"/>
      <c r="AA457" s="52"/>
      <c r="AB457" s="4"/>
      <c r="AC457" s="4"/>
      <c r="AD457" s="4"/>
      <c r="AE457" s="4"/>
    </row>
    <row r="458" spans="1:31" ht="15.75" customHeight="1" x14ac:dyDescent="0.25">
      <c r="A458" s="4"/>
      <c r="B458" s="4"/>
      <c r="C458" s="4"/>
      <c r="D458" s="4"/>
      <c r="E458" s="4"/>
      <c r="F458" s="4"/>
      <c r="G458" s="52"/>
      <c r="H458" s="52"/>
      <c r="I458" s="48"/>
      <c r="J458" s="48"/>
      <c r="K458" s="48"/>
      <c r="L458" s="48"/>
      <c r="M458" s="48"/>
      <c r="N458" s="48"/>
      <c r="O458" s="4"/>
      <c r="P458" s="4"/>
      <c r="Q458" s="4"/>
      <c r="R458" s="4"/>
      <c r="S458" s="4"/>
      <c r="T458" s="4"/>
      <c r="U458" s="4"/>
      <c r="V458" s="4"/>
      <c r="W458" s="4"/>
      <c r="X458" s="4"/>
      <c r="Y458" s="4"/>
      <c r="Z458" s="52"/>
      <c r="AA458" s="52"/>
      <c r="AB458" s="4"/>
      <c r="AC458" s="4"/>
      <c r="AD458" s="4"/>
      <c r="AE458" s="4"/>
    </row>
    <row r="459" spans="1:31" ht="15.75" customHeight="1" x14ac:dyDescent="0.25">
      <c r="A459" s="4"/>
      <c r="B459" s="4"/>
      <c r="C459" s="4"/>
      <c r="D459" s="4"/>
      <c r="E459" s="4"/>
      <c r="F459" s="4"/>
      <c r="G459" s="52"/>
      <c r="H459" s="52"/>
      <c r="I459" s="48"/>
      <c r="J459" s="48"/>
      <c r="K459" s="48"/>
      <c r="L459" s="48"/>
      <c r="M459" s="48"/>
      <c r="N459" s="48"/>
      <c r="O459" s="4"/>
      <c r="P459" s="4"/>
      <c r="Q459" s="4"/>
      <c r="R459" s="4"/>
      <c r="S459" s="4"/>
      <c r="T459" s="4"/>
      <c r="U459" s="4"/>
      <c r="V459" s="4"/>
      <c r="W459" s="4"/>
      <c r="X459" s="4"/>
      <c r="Y459" s="4"/>
      <c r="Z459" s="52"/>
      <c r="AA459" s="52"/>
      <c r="AB459" s="4"/>
      <c r="AC459" s="4"/>
      <c r="AD459" s="4"/>
      <c r="AE459" s="4"/>
    </row>
    <row r="460" spans="1:31" ht="15.75" customHeight="1" x14ac:dyDescent="0.25">
      <c r="A460" s="4"/>
      <c r="B460" s="4"/>
      <c r="C460" s="4"/>
      <c r="D460" s="4"/>
      <c r="E460" s="4"/>
      <c r="F460" s="4"/>
      <c r="G460" s="52"/>
      <c r="H460" s="52"/>
      <c r="I460" s="48"/>
      <c r="J460" s="48"/>
      <c r="K460" s="48"/>
      <c r="L460" s="48"/>
      <c r="M460" s="48"/>
      <c r="N460" s="48"/>
      <c r="O460" s="4"/>
      <c r="P460" s="4"/>
      <c r="Q460" s="4"/>
      <c r="R460" s="4"/>
      <c r="S460" s="4"/>
      <c r="T460" s="4"/>
      <c r="U460" s="4"/>
      <c r="V460" s="4"/>
      <c r="W460" s="4"/>
      <c r="X460" s="4"/>
      <c r="Y460" s="4"/>
      <c r="Z460" s="52"/>
      <c r="AA460" s="52"/>
      <c r="AB460" s="4"/>
      <c r="AC460" s="4"/>
      <c r="AD460" s="4"/>
      <c r="AE460" s="4"/>
    </row>
    <row r="461" spans="1:31" ht="15.75" customHeight="1" x14ac:dyDescent="0.25">
      <c r="A461" s="4"/>
      <c r="B461" s="4"/>
      <c r="C461" s="4"/>
      <c r="D461" s="4"/>
      <c r="E461" s="4"/>
      <c r="F461" s="4"/>
      <c r="G461" s="52"/>
      <c r="H461" s="52"/>
      <c r="I461" s="48"/>
      <c r="J461" s="48"/>
      <c r="K461" s="48"/>
      <c r="L461" s="48"/>
      <c r="M461" s="48"/>
      <c r="N461" s="48"/>
      <c r="O461" s="4"/>
      <c r="P461" s="4"/>
      <c r="Q461" s="4"/>
      <c r="R461" s="4"/>
      <c r="S461" s="4"/>
      <c r="T461" s="4"/>
      <c r="U461" s="4"/>
      <c r="V461" s="4"/>
      <c r="W461" s="4"/>
      <c r="X461" s="4"/>
      <c r="Y461" s="4"/>
      <c r="Z461" s="52"/>
      <c r="AA461" s="52"/>
      <c r="AB461" s="4"/>
      <c r="AC461" s="4"/>
      <c r="AD461" s="4"/>
      <c r="AE461" s="4"/>
    </row>
    <row r="462" spans="1:31" ht="15.75" customHeight="1" x14ac:dyDescent="0.25">
      <c r="A462" s="4"/>
      <c r="B462" s="4"/>
      <c r="C462" s="4"/>
      <c r="D462" s="4"/>
      <c r="E462" s="4"/>
      <c r="F462" s="4"/>
      <c r="G462" s="52"/>
      <c r="H462" s="52"/>
      <c r="I462" s="48"/>
      <c r="J462" s="48"/>
      <c r="K462" s="48"/>
      <c r="L462" s="48"/>
      <c r="M462" s="48"/>
      <c r="N462" s="48"/>
      <c r="O462" s="4"/>
      <c r="P462" s="4"/>
      <c r="Q462" s="4"/>
      <c r="R462" s="4"/>
      <c r="S462" s="4"/>
      <c r="T462" s="4"/>
      <c r="U462" s="4"/>
      <c r="V462" s="4"/>
      <c r="W462" s="4"/>
      <c r="X462" s="4"/>
      <c r="Y462" s="4"/>
      <c r="Z462" s="52"/>
      <c r="AA462" s="52"/>
      <c r="AB462" s="4"/>
      <c r="AC462" s="4"/>
      <c r="AD462" s="4"/>
      <c r="AE462" s="4"/>
    </row>
    <row r="463" spans="1:31" ht="15.75" customHeight="1" x14ac:dyDescent="0.25">
      <c r="A463" s="4"/>
      <c r="B463" s="4"/>
      <c r="C463" s="4"/>
      <c r="D463" s="4"/>
      <c r="E463" s="4"/>
      <c r="F463" s="4"/>
      <c r="G463" s="52"/>
      <c r="H463" s="52"/>
      <c r="I463" s="48"/>
      <c r="J463" s="48"/>
      <c r="K463" s="48"/>
      <c r="L463" s="48"/>
      <c r="M463" s="48"/>
      <c r="N463" s="48"/>
      <c r="O463" s="4"/>
      <c r="P463" s="4"/>
      <c r="Q463" s="4"/>
      <c r="R463" s="4"/>
      <c r="S463" s="4"/>
      <c r="T463" s="4"/>
      <c r="U463" s="4"/>
      <c r="V463" s="4"/>
      <c r="W463" s="4"/>
      <c r="X463" s="4"/>
      <c r="Y463" s="4"/>
      <c r="Z463" s="52"/>
      <c r="AA463" s="52"/>
      <c r="AB463" s="4"/>
      <c r="AC463" s="4"/>
      <c r="AD463" s="4"/>
      <c r="AE463" s="4"/>
    </row>
    <row r="464" spans="1:31" ht="15.75" customHeight="1" x14ac:dyDescent="0.25">
      <c r="A464" s="4"/>
      <c r="B464" s="4"/>
      <c r="C464" s="4"/>
      <c r="D464" s="4"/>
      <c r="E464" s="4"/>
      <c r="F464" s="4"/>
      <c r="G464" s="52"/>
      <c r="H464" s="52"/>
      <c r="I464" s="48"/>
      <c r="J464" s="48"/>
      <c r="K464" s="48"/>
      <c r="L464" s="48"/>
      <c r="M464" s="48"/>
      <c r="N464" s="48"/>
      <c r="O464" s="4"/>
      <c r="P464" s="4"/>
      <c r="Q464" s="4"/>
      <c r="R464" s="4"/>
      <c r="S464" s="4"/>
      <c r="T464" s="4"/>
      <c r="U464" s="4"/>
      <c r="V464" s="4"/>
      <c r="W464" s="4"/>
      <c r="X464" s="4"/>
      <c r="Y464" s="4"/>
      <c r="Z464" s="52"/>
      <c r="AA464" s="52"/>
      <c r="AB464" s="4"/>
      <c r="AC464" s="4"/>
      <c r="AD464" s="4"/>
      <c r="AE464" s="4"/>
    </row>
    <row r="465" spans="1:31" ht="15.75" customHeight="1" x14ac:dyDescent="0.25">
      <c r="A465" s="4"/>
      <c r="B465" s="4"/>
      <c r="C465" s="4"/>
      <c r="D465" s="4"/>
      <c r="E465" s="4"/>
      <c r="F465" s="4"/>
      <c r="G465" s="52"/>
      <c r="H465" s="52"/>
      <c r="I465" s="48"/>
      <c r="J465" s="48"/>
      <c r="K465" s="48"/>
      <c r="L465" s="48"/>
      <c r="M465" s="48"/>
      <c r="N465" s="48"/>
      <c r="O465" s="4"/>
      <c r="P465" s="4"/>
      <c r="Q465" s="4"/>
      <c r="R465" s="4"/>
      <c r="S465" s="4"/>
      <c r="T465" s="4"/>
      <c r="U465" s="4"/>
      <c r="V465" s="4"/>
      <c r="W465" s="4"/>
      <c r="X465" s="4"/>
      <c r="Y465" s="4"/>
      <c r="Z465" s="52"/>
      <c r="AA465" s="52"/>
      <c r="AB465" s="4"/>
      <c r="AC465" s="4"/>
      <c r="AD465" s="4"/>
      <c r="AE465" s="4"/>
    </row>
    <row r="466" spans="1:31" ht="15.75" customHeight="1" x14ac:dyDescent="0.25">
      <c r="A466" s="4"/>
      <c r="B466" s="4"/>
      <c r="C466" s="4"/>
      <c r="D466" s="4"/>
      <c r="E466" s="4"/>
      <c r="F466" s="4"/>
      <c r="G466" s="52"/>
      <c r="H466" s="52"/>
      <c r="I466" s="48"/>
      <c r="J466" s="48"/>
      <c r="K466" s="48"/>
      <c r="L466" s="48"/>
      <c r="M466" s="48"/>
      <c r="N466" s="48"/>
      <c r="O466" s="4"/>
      <c r="P466" s="4"/>
      <c r="Q466" s="4"/>
      <c r="R466" s="4"/>
      <c r="S466" s="4"/>
      <c r="T466" s="4"/>
      <c r="U466" s="4"/>
      <c r="V466" s="4"/>
      <c r="W466" s="4"/>
      <c r="X466" s="4"/>
      <c r="Y466" s="4"/>
      <c r="Z466" s="52"/>
      <c r="AA466" s="52"/>
      <c r="AB466" s="4"/>
      <c r="AC466" s="4"/>
      <c r="AD466" s="4"/>
      <c r="AE466" s="4"/>
    </row>
    <row r="467" spans="1:31" ht="15.75" customHeight="1" x14ac:dyDescent="0.25">
      <c r="A467" s="4"/>
      <c r="B467" s="4"/>
      <c r="C467" s="4"/>
      <c r="D467" s="4"/>
      <c r="E467" s="4"/>
      <c r="F467" s="4"/>
      <c r="G467" s="52"/>
      <c r="H467" s="52"/>
      <c r="I467" s="48"/>
      <c r="J467" s="48"/>
      <c r="K467" s="48"/>
      <c r="L467" s="48"/>
      <c r="M467" s="48"/>
      <c r="N467" s="48"/>
      <c r="O467" s="4"/>
      <c r="P467" s="4"/>
      <c r="Q467" s="4"/>
      <c r="R467" s="4"/>
      <c r="S467" s="4"/>
      <c r="T467" s="4"/>
      <c r="U467" s="4"/>
      <c r="V467" s="4"/>
      <c r="W467" s="4"/>
      <c r="X467" s="4"/>
      <c r="Y467" s="4"/>
      <c r="Z467" s="52"/>
      <c r="AA467" s="52"/>
      <c r="AB467" s="4"/>
      <c r="AC467" s="4"/>
      <c r="AD467" s="4"/>
      <c r="AE467" s="4"/>
    </row>
    <row r="468" spans="1:31" ht="15.75" customHeight="1" x14ac:dyDescent="0.25">
      <c r="A468" s="4"/>
      <c r="B468" s="4"/>
      <c r="C468" s="4"/>
      <c r="D468" s="4"/>
      <c r="E468" s="4"/>
      <c r="F468" s="4"/>
      <c r="G468" s="52"/>
      <c r="H468" s="52"/>
      <c r="I468" s="48"/>
      <c r="J468" s="48"/>
      <c r="K468" s="48"/>
      <c r="L468" s="48"/>
      <c r="M468" s="48"/>
      <c r="N468" s="48"/>
      <c r="O468" s="4"/>
      <c r="P468" s="4"/>
      <c r="Q468" s="4"/>
      <c r="R468" s="4"/>
      <c r="S468" s="4"/>
      <c r="T468" s="4"/>
      <c r="U468" s="4"/>
      <c r="V468" s="4"/>
      <c r="W468" s="4"/>
      <c r="X468" s="4"/>
      <c r="Y468" s="4"/>
      <c r="Z468" s="52"/>
      <c r="AA468" s="52"/>
      <c r="AB468" s="4"/>
      <c r="AC468" s="4"/>
      <c r="AD468" s="4"/>
      <c r="AE468" s="4"/>
    </row>
    <row r="469" spans="1:31" ht="15.75" customHeight="1" x14ac:dyDescent="0.25">
      <c r="A469" s="4"/>
      <c r="B469" s="4"/>
      <c r="C469" s="4"/>
      <c r="D469" s="4"/>
      <c r="E469" s="4"/>
      <c r="F469" s="4"/>
      <c r="G469" s="52"/>
      <c r="H469" s="52"/>
      <c r="I469" s="48"/>
      <c r="J469" s="48"/>
      <c r="K469" s="48"/>
      <c r="L469" s="48"/>
      <c r="M469" s="48"/>
      <c r="N469" s="48"/>
      <c r="O469" s="4"/>
      <c r="P469" s="4"/>
      <c r="Q469" s="4"/>
      <c r="R469" s="4"/>
      <c r="S469" s="4"/>
      <c r="T469" s="4"/>
      <c r="U469" s="4"/>
      <c r="V469" s="4"/>
      <c r="W469" s="4"/>
      <c r="X469" s="4"/>
      <c r="Y469" s="4"/>
      <c r="Z469" s="52"/>
      <c r="AA469" s="52"/>
      <c r="AB469" s="4"/>
      <c r="AC469" s="4"/>
      <c r="AD469" s="4"/>
      <c r="AE469" s="4"/>
    </row>
    <row r="470" spans="1:31" ht="15.75" customHeight="1" x14ac:dyDescent="0.25">
      <c r="A470" s="4"/>
      <c r="B470" s="4"/>
      <c r="C470" s="4"/>
      <c r="D470" s="4"/>
      <c r="E470" s="4"/>
      <c r="F470" s="4"/>
      <c r="G470" s="52"/>
      <c r="H470" s="52"/>
      <c r="I470" s="48"/>
      <c r="J470" s="48"/>
      <c r="K470" s="48"/>
      <c r="L470" s="48"/>
      <c r="M470" s="48"/>
      <c r="N470" s="48"/>
      <c r="O470" s="4"/>
      <c r="P470" s="4"/>
      <c r="Q470" s="4"/>
      <c r="R470" s="4"/>
      <c r="S470" s="4"/>
      <c r="T470" s="4"/>
      <c r="U470" s="4"/>
      <c r="V470" s="4"/>
      <c r="W470" s="4"/>
      <c r="X470" s="4"/>
      <c r="Y470" s="4"/>
      <c r="Z470" s="52"/>
      <c r="AA470" s="52"/>
      <c r="AB470" s="4"/>
      <c r="AC470" s="4"/>
      <c r="AD470" s="4"/>
      <c r="AE470" s="4"/>
    </row>
    <row r="471" spans="1:31" ht="15.75" customHeight="1" x14ac:dyDescent="0.25">
      <c r="A471" s="4"/>
      <c r="B471" s="4"/>
      <c r="C471" s="4"/>
      <c r="D471" s="4"/>
      <c r="E471" s="4"/>
      <c r="F471" s="4"/>
      <c r="G471" s="52"/>
      <c r="H471" s="52"/>
      <c r="I471" s="48"/>
      <c r="J471" s="48"/>
      <c r="K471" s="48"/>
      <c r="L471" s="48"/>
      <c r="M471" s="48"/>
      <c r="N471" s="48"/>
      <c r="O471" s="4"/>
      <c r="P471" s="4"/>
      <c r="Q471" s="4"/>
      <c r="R471" s="4"/>
      <c r="S471" s="4"/>
      <c r="T471" s="4"/>
      <c r="U471" s="4"/>
      <c r="V471" s="4"/>
      <c r="W471" s="4"/>
      <c r="X471" s="4"/>
      <c r="Y471" s="4"/>
      <c r="Z471" s="52"/>
      <c r="AA471" s="52"/>
      <c r="AB471" s="4"/>
      <c r="AC471" s="4"/>
      <c r="AD471" s="4"/>
      <c r="AE471" s="4"/>
    </row>
    <row r="472" spans="1:31" ht="15.75" customHeight="1" x14ac:dyDescent="0.25">
      <c r="A472" s="4"/>
      <c r="B472" s="4"/>
      <c r="C472" s="4"/>
      <c r="D472" s="4"/>
      <c r="E472" s="4"/>
      <c r="F472" s="4"/>
      <c r="G472" s="52"/>
      <c r="H472" s="52"/>
      <c r="I472" s="48"/>
      <c r="J472" s="48"/>
      <c r="K472" s="48"/>
      <c r="L472" s="48"/>
      <c r="M472" s="48"/>
      <c r="N472" s="48"/>
      <c r="O472" s="4"/>
      <c r="P472" s="4"/>
      <c r="Q472" s="4"/>
      <c r="R472" s="4"/>
      <c r="S472" s="4"/>
      <c r="T472" s="4"/>
      <c r="U472" s="4"/>
      <c r="V472" s="4"/>
      <c r="W472" s="4"/>
      <c r="X472" s="4"/>
      <c r="Y472" s="4"/>
      <c r="Z472" s="52"/>
      <c r="AA472" s="52"/>
      <c r="AB472" s="4"/>
      <c r="AC472" s="4"/>
      <c r="AD472" s="4"/>
      <c r="AE472" s="4"/>
    </row>
    <row r="473" spans="1:31" ht="15.75" customHeight="1" x14ac:dyDescent="0.25">
      <c r="A473" s="4"/>
      <c r="B473" s="4"/>
      <c r="C473" s="4"/>
      <c r="D473" s="4"/>
      <c r="E473" s="4"/>
      <c r="F473" s="4"/>
      <c r="G473" s="52"/>
      <c r="H473" s="52"/>
      <c r="I473" s="48"/>
      <c r="J473" s="48"/>
      <c r="K473" s="48"/>
      <c r="L473" s="48"/>
      <c r="M473" s="48"/>
      <c r="N473" s="48"/>
      <c r="O473" s="4"/>
      <c r="P473" s="4"/>
      <c r="Q473" s="4"/>
      <c r="R473" s="4"/>
      <c r="S473" s="4"/>
      <c r="T473" s="4"/>
      <c r="U473" s="4"/>
      <c r="V473" s="4"/>
      <c r="W473" s="4"/>
      <c r="X473" s="4"/>
      <c r="Y473" s="4"/>
      <c r="Z473" s="52"/>
      <c r="AA473" s="52"/>
      <c r="AB473" s="4"/>
      <c r="AC473" s="4"/>
      <c r="AD473" s="4"/>
      <c r="AE473" s="4"/>
    </row>
    <row r="474" spans="1:31" ht="15.75" customHeight="1" x14ac:dyDescent="0.25">
      <c r="A474" s="4"/>
      <c r="B474" s="4"/>
      <c r="C474" s="4"/>
      <c r="D474" s="4"/>
      <c r="E474" s="4"/>
      <c r="F474" s="4"/>
      <c r="G474" s="52"/>
      <c r="H474" s="52"/>
      <c r="I474" s="48"/>
      <c r="J474" s="48"/>
      <c r="K474" s="48"/>
      <c r="L474" s="48"/>
      <c r="M474" s="48"/>
      <c r="N474" s="48"/>
      <c r="O474" s="4"/>
      <c r="P474" s="4"/>
      <c r="Q474" s="4"/>
      <c r="R474" s="4"/>
      <c r="S474" s="4"/>
      <c r="T474" s="4"/>
      <c r="U474" s="4"/>
      <c r="V474" s="4"/>
      <c r="W474" s="4"/>
      <c r="X474" s="4"/>
      <c r="Y474" s="4"/>
      <c r="Z474" s="52"/>
      <c r="AA474" s="52"/>
      <c r="AB474" s="4"/>
      <c r="AC474" s="4"/>
      <c r="AD474" s="4"/>
      <c r="AE474" s="4"/>
    </row>
    <row r="475" spans="1:31" ht="15.75" customHeight="1" x14ac:dyDescent="0.25">
      <c r="A475" s="4"/>
      <c r="B475" s="4"/>
      <c r="C475" s="4"/>
      <c r="D475" s="4"/>
      <c r="E475" s="4"/>
      <c r="F475" s="4"/>
      <c r="G475" s="52"/>
      <c r="H475" s="52"/>
      <c r="I475" s="48"/>
      <c r="J475" s="48"/>
      <c r="K475" s="48"/>
      <c r="L475" s="48"/>
      <c r="M475" s="48"/>
      <c r="N475" s="48"/>
      <c r="O475" s="4"/>
      <c r="P475" s="4"/>
      <c r="Q475" s="4"/>
      <c r="R475" s="4"/>
      <c r="S475" s="4"/>
      <c r="T475" s="4"/>
      <c r="U475" s="4"/>
      <c r="V475" s="4"/>
      <c r="W475" s="4"/>
      <c r="X475" s="4"/>
      <c r="Y475" s="4"/>
      <c r="Z475" s="52"/>
      <c r="AA475" s="52"/>
      <c r="AB475" s="4"/>
      <c r="AC475" s="4"/>
      <c r="AD475" s="4"/>
      <c r="AE475" s="4"/>
    </row>
    <row r="476" spans="1:31" ht="15.75" customHeight="1" x14ac:dyDescent="0.25">
      <c r="A476" s="4"/>
      <c r="B476" s="4"/>
      <c r="C476" s="4"/>
      <c r="D476" s="4"/>
      <c r="E476" s="4"/>
      <c r="F476" s="4"/>
      <c r="G476" s="52"/>
      <c r="H476" s="52"/>
      <c r="I476" s="48"/>
      <c r="J476" s="48"/>
      <c r="K476" s="48"/>
      <c r="L476" s="48"/>
      <c r="M476" s="48"/>
      <c r="N476" s="48"/>
      <c r="O476" s="4"/>
      <c r="P476" s="4"/>
      <c r="Q476" s="4"/>
      <c r="R476" s="4"/>
      <c r="S476" s="4"/>
      <c r="T476" s="4"/>
      <c r="U476" s="4"/>
      <c r="V476" s="4"/>
      <c r="W476" s="4"/>
      <c r="X476" s="4"/>
      <c r="Y476" s="4"/>
      <c r="Z476" s="52"/>
      <c r="AA476" s="52"/>
      <c r="AB476" s="4"/>
      <c r="AC476" s="4"/>
      <c r="AD476" s="4"/>
      <c r="AE476" s="4"/>
    </row>
    <row r="477" spans="1:31" ht="15.75" customHeight="1" x14ac:dyDescent="0.25">
      <c r="A477" s="4"/>
      <c r="B477" s="4"/>
      <c r="C477" s="4"/>
      <c r="D477" s="4"/>
      <c r="E477" s="4"/>
      <c r="F477" s="4"/>
      <c r="G477" s="52"/>
      <c r="H477" s="52"/>
      <c r="I477" s="48"/>
      <c r="J477" s="48"/>
      <c r="K477" s="48"/>
      <c r="L477" s="48"/>
      <c r="M477" s="48"/>
      <c r="N477" s="48"/>
      <c r="O477" s="4"/>
      <c r="P477" s="4"/>
      <c r="Q477" s="4"/>
      <c r="R477" s="4"/>
      <c r="S477" s="4"/>
      <c r="T477" s="4"/>
      <c r="U477" s="4"/>
      <c r="V477" s="4"/>
      <c r="W477" s="4"/>
      <c r="X477" s="4"/>
      <c r="Y477" s="4"/>
      <c r="Z477" s="52"/>
      <c r="AA477" s="52"/>
      <c r="AB477" s="4"/>
      <c r="AC477" s="4"/>
      <c r="AD477" s="4"/>
      <c r="AE477" s="4"/>
    </row>
    <row r="478" spans="1:31" ht="15.75" customHeight="1" x14ac:dyDescent="0.25">
      <c r="A478" s="4"/>
      <c r="B478" s="4"/>
      <c r="C478" s="4"/>
      <c r="D478" s="4"/>
      <c r="E478" s="4"/>
      <c r="F478" s="4"/>
      <c r="G478" s="52"/>
      <c r="H478" s="52"/>
      <c r="I478" s="48"/>
      <c r="J478" s="48"/>
      <c r="K478" s="48"/>
      <c r="L478" s="48"/>
      <c r="M478" s="48"/>
      <c r="N478" s="48"/>
      <c r="O478" s="4"/>
      <c r="P478" s="4"/>
      <c r="Q478" s="4"/>
      <c r="R478" s="4"/>
      <c r="S478" s="4"/>
      <c r="T478" s="4"/>
      <c r="U478" s="4"/>
      <c r="V478" s="4"/>
      <c r="W478" s="4"/>
      <c r="X478" s="4"/>
      <c r="Y478" s="4"/>
      <c r="Z478" s="52"/>
      <c r="AA478" s="52"/>
      <c r="AB478" s="4"/>
      <c r="AC478" s="4"/>
      <c r="AD478" s="4"/>
      <c r="AE478" s="4"/>
    </row>
    <row r="479" spans="1:31" ht="15.75" customHeight="1" x14ac:dyDescent="0.25">
      <c r="A479" s="4"/>
      <c r="B479" s="4"/>
      <c r="C479" s="4"/>
      <c r="D479" s="4"/>
      <c r="E479" s="4"/>
      <c r="F479" s="4"/>
      <c r="G479" s="52"/>
      <c r="H479" s="52"/>
      <c r="I479" s="48"/>
      <c r="J479" s="48"/>
      <c r="K479" s="48"/>
      <c r="L479" s="48"/>
      <c r="M479" s="48"/>
      <c r="N479" s="48"/>
      <c r="O479" s="4"/>
      <c r="P479" s="4"/>
      <c r="Q479" s="4"/>
      <c r="R479" s="4"/>
      <c r="S479" s="4"/>
      <c r="T479" s="4"/>
      <c r="U479" s="4"/>
      <c r="V479" s="4"/>
      <c r="W479" s="4"/>
      <c r="X479" s="4"/>
      <c r="Y479" s="4"/>
      <c r="Z479" s="52"/>
      <c r="AA479" s="52"/>
      <c r="AB479" s="4"/>
      <c r="AC479" s="4"/>
      <c r="AD479" s="4"/>
      <c r="AE479" s="4"/>
    </row>
    <row r="480" spans="1:31" ht="15.75" customHeight="1" x14ac:dyDescent="0.25">
      <c r="A480" s="4"/>
      <c r="B480" s="4"/>
      <c r="C480" s="4"/>
      <c r="D480" s="4"/>
      <c r="E480" s="4"/>
      <c r="F480" s="4"/>
      <c r="G480" s="52"/>
      <c r="H480" s="52"/>
      <c r="I480" s="48"/>
      <c r="J480" s="48"/>
      <c r="K480" s="48"/>
      <c r="L480" s="48"/>
      <c r="M480" s="48"/>
      <c r="N480" s="48"/>
      <c r="O480" s="4"/>
      <c r="P480" s="4"/>
      <c r="Q480" s="4"/>
      <c r="R480" s="4"/>
      <c r="S480" s="4"/>
      <c r="T480" s="4"/>
      <c r="U480" s="4"/>
      <c r="V480" s="4"/>
      <c r="W480" s="4"/>
      <c r="X480" s="4"/>
      <c r="Y480" s="4"/>
      <c r="Z480" s="52"/>
      <c r="AA480" s="52"/>
      <c r="AB480" s="4"/>
      <c r="AC480" s="4"/>
      <c r="AD480" s="4"/>
      <c r="AE480" s="4"/>
    </row>
    <row r="481" spans="1:31" ht="15.75" customHeight="1" x14ac:dyDescent="0.25">
      <c r="A481" s="4"/>
      <c r="B481" s="4"/>
      <c r="C481" s="4"/>
      <c r="D481" s="4"/>
      <c r="E481" s="4"/>
      <c r="F481" s="4"/>
      <c r="G481" s="52"/>
      <c r="H481" s="52"/>
      <c r="I481" s="48"/>
      <c r="J481" s="48"/>
      <c r="K481" s="48"/>
      <c r="L481" s="48"/>
      <c r="M481" s="48"/>
      <c r="N481" s="48"/>
      <c r="O481" s="4"/>
      <c r="P481" s="4"/>
      <c r="Q481" s="4"/>
      <c r="R481" s="4"/>
      <c r="S481" s="4"/>
      <c r="T481" s="4"/>
      <c r="U481" s="4"/>
      <c r="V481" s="4"/>
      <c r="W481" s="4"/>
      <c r="X481" s="4"/>
      <c r="Y481" s="4"/>
      <c r="Z481" s="52"/>
      <c r="AA481" s="52"/>
      <c r="AB481" s="4"/>
      <c r="AC481" s="4"/>
      <c r="AD481" s="4"/>
      <c r="AE481" s="4"/>
    </row>
    <row r="482" spans="1:31" ht="15.75" customHeight="1" x14ac:dyDescent="0.25">
      <c r="A482" s="4"/>
      <c r="B482" s="4"/>
      <c r="C482" s="4"/>
      <c r="D482" s="4"/>
      <c r="E482" s="4"/>
      <c r="F482" s="4"/>
      <c r="G482" s="52"/>
      <c r="H482" s="52"/>
      <c r="I482" s="48"/>
      <c r="J482" s="48"/>
      <c r="K482" s="48"/>
      <c r="L482" s="48"/>
      <c r="M482" s="48"/>
      <c r="N482" s="48"/>
      <c r="O482" s="4"/>
      <c r="P482" s="4"/>
      <c r="Q482" s="4"/>
      <c r="R482" s="4"/>
      <c r="S482" s="4"/>
      <c r="T482" s="4"/>
      <c r="U482" s="4"/>
      <c r="V482" s="4"/>
      <c r="W482" s="4"/>
      <c r="X482" s="4"/>
      <c r="Y482" s="4"/>
      <c r="Z482" s="52"/>
      <c r="AA482" s="52"/>
      <c r="AB482" s="4"/>
      <c r="AC482" s="4"/>
      <c r="AD482" s="4"/>
      <c r="AE482" s="4"/>
    </row>
    <row r="483" spans="1:31" ht="15.75" customHeight="1" x14ac:dyDescent="0.25">
      <c r="A483" s="4"/>
      <c r="B483" s="4"/>
      <c r="C483" s="4"/>
      <c r="D483" s="4"/>
      <c r="E483" s="4"/>
      <c r="F483" s="4"/>
      <c r="G483" s="52"/>
      <c r="H483" s="52"/>
      <c r="I483" s="48"/>
      <c r="J483" s="48"/>
      <c r="K483" s="48"/>
      <c r="L483" s="48"/>
      <c r="M483" s="48"/>
      <c r="N483" s="48"/>
      <c r="O483" s="4"/>
      <c r="P483" s="4"/>
      <c r="Q483" s="4"/>
      <c r="R483" s="4"/>
      <c r="S483" s="4"/>
      <c r="T483" s="4"/>
      <c r="U483" s="4"/>
      <c r="V483" s="4"/>
      <c r="W483" s="4"/>
      <c r="X483" s="4"/>
      <c r="Y483" s="4"/>
      <c r="Z483" s="52"/>
      <c r="AA483" s="52"/>
      <c r="AB483" s="4"/>
      <c r="AC483" s="4"/>
      <c r="AD483" s="4"/>
      <c r="AE483" s="4"/>
    </row>
    <row r="484" spans="1:31" ht="15.75" customHeight="1" x14ac:dyDescent="0.25">
      <c r="A484" s="4"/>
      <c r="B484" s="4"/>
      <c r="C484" s="4"/>
      <c r="D484" s="4"/>
      <c r="E484" s="4"/>
      <c r="F484" s="4"/>
      <c r="G484" s="52"/>
      <c r="H484" s="52"/>
      <c r="I484" s="48"/>
      <c r="J484" s="48"/>
      <c r="K484" s="48"/>
      <c r="L484" s="48"/>
      <c r="M484" s="48"/>
      <c r="N484" s="48"/>
      <c r="O484" s="4"/>
      <c r="P484" s="4"/>
      <c r="Q484" s="4"/>
      <c r="R484" s="4"/>
      <c r="S484" s="4"/>
      <c r="T484" s="4"/>
      <c r="U484" s="4"/>
      <c r="V484" s="4"/>
      <c r="W484" s="4"/>
      <c r="X484" s="4"/>
      <c r="Y484" s="4"/>
      <c r="Z484" s="52"/>
      <c r="AA484" s="52"/>
      <c r="AB484" s="4"/>
      <c r="AC484" s="4"/>
      <c r="AD484" s="4"/>
      <c r="AE484" s="4"/>
    </row>
    <row r="485" spans="1:31" ht="15.75" customHeight="1" x14ac:dyDescent="0.25">
      <c r="A485" s="4"/>
      <c r="B485" s="4"/>
      <c r="C485" s="4"/>
      <c r="D485" s="4"/>
      <c r="E485" s="4"/>
      <c r="F485" s="4"/>
      <c r="G485" s="52"/>
      <c r="H485" s="52"/>
      <c r="I485" s="48"/>
      <c r="J485" s="48"/>
      <c r="K485" s="48"/>
      <c r="L485" s="48"/>
      <c r="M485" s="48"/>
      <c r="N485" s="48"/>
      <c r="O485" s="4"/>
      <c r="P485" s="4"/>
      <c r="Q485" s="4"/>
      <c r="R485" s="4"/>
      <c r="S485" s="4"/>
      <c r="T485" s="4"/>
      <c r="U485" s="4"/>
      <c r="V485" s="4"/>
      <c r="W485" s="4"/>
      <c r="X485" s="4"/>
      <c r="Y485" s="4"/>
      <c r="Z485" s="52"/>
      <c r="AA485" s="52"/>
      <c r="AB485" s="4"/>
      <c r="AC485" s="4"/>
      <c r="AD485" s="4"/>
      <c r="AE485" s="4"/>
    </row>
    <row r="486" spans="1:31" ht="15.75" customHeight="1" x14ac:dyDescent="0.25">
      <c r="A486" s="4"/>
      <c r="B486" s="4"/>
      <c r="C486" s="4"/>
      <c r="D486" s="4"/>
      <c r="E486" s="4"/>
      <c r="F486" s="4"/>
      <c r="G486" s="52"/>
      <c r="H486" s="52"/>
      <c r="I486" s="48"/>
      <c r="J486" s="48"/>
      <c r="K486" s="48"/>
      <c r="L486" s="48"/>
      <c r="M486" s="48"/>
      <c r="N486" s="48"/>
      <c r="O486" s="4"/>
      <c r="P486" s="4"/>
      <c r="Q486" s="4"/>
      <c r="R486" s="4"/>
      <c r="S486" s="4"/>
      <c r="T486" s="4"/>
      <c r="U486" s="4"/>
      <c r="V486" s="4"/>
      <c r="W486" s="4"/>
      <c r="X486" s="4"/>
      <c r="Y486" s="4"/>
      <c r="Z486" s="52"/>
      <c r="AA486" s="52"/>
      <c r="AB486" s="4"/>
      <c r="AC486" s="4"/>
      <c r="AD486" s="4"/>
      <c r="AE486" s="4"/>
    </row>
    <row r="487" spans="1:31" ht="15.75" customHeight="1" x14ac:dyDescent="0.25">
      <c r="A487" s="4"/>
      <c r="B487" s="4"/>
      <c r="C487" s="4"/>
      <c r="D487" s="4"/>
      <c r="E487" s="4"/>
      <c r="F487" s="4"/>
      <c r="G487" s="52"/>
      <c r="H487" s="52"/>
      <c r="I487" s="48"/>
      <c r="J487" s="48"/>
      <c r="K487" s="48"/>
      <c r="L487" s="48"/>
      <c r="M487" s="48"/>
      <c r="N487" s="48"/>
      <c r="O487" s="4"/>
      <c r="P487" s="4"/>
      <c r="Q487" s="4"/>
      <c r="R487" s="4"/>
      <c r="S487" s="4"/>
      <c r="T487" s="4"/>
      <c r="U487" s="4"/>
      <c r="V487" s="4"/>
      <c r="W487" s="4"/>
      <c r="X487" s="4"/>
      <c r="Y487" s="4"/>
      <c r="Z487" s="52"/>
      <c r="AA487" s="52"/>
      <c r="AB487" s="4"/>
      <c r="AC487" s="4"/>
      <c r="AD487" s="4"/>
      <c r="AE487" s="4"/>
    </row>
    <row r="488" spans="1:31" ht="15.75" customHeight="1" x14ac:dyDescent="0.25">
      <c r="A488" s="4"/>
      <c r="B488" s="4"/>
      <c r="C488" s="4"/>
      <c r="D488" s="4"/>
      <c r="E488" s="4"/>
      <c r="F488" s="4"/>
      <c r="G488" s="52"/>
      <c r="H488" s="52"/>
      <c r="I488" s="48"/>
      <c r="J488" s="48"/>
      <c r="K488" s="48"/>
      <c r="L488" s="48"/>
      <c r="M488" s="48"/>
      <c r="N488" s="48"/>
      <c r="O488" s="4"/>
      <c r="P488" s="4"/>
      <c r="Q488" s="4"/>
      <c r="R488" s="4"/>
      <c r="S488" s="4"/>
      <c r="T488" s="4"/>
      <c r="U488" s="4"/>
      <c r="V488" s="4"/>
      <c r="W488" s="4"/>
      <c r="X488" s="4"/>
      <c r="Y488" s="4"/>
      <c r="Z488" s="52"/>
      <c r="AA488" s="52"/>
      <c r="AB488" s="4"/>
      <c r="AC488" s="4"/>
      <c r="AD488" s="4"/>
      <c r="AE488" s="4"/>
    </row>
    <row r="489" spans="1:31" ht="15.75" customHeight="1" x14ac:dyDescent="0.25">
      <c r="A489" s="4"/>
      <c r="B489" s="4"/>
      <c r="C489" s="4"/>
      <c r="D489" s="4"/>
      <c r="E489" s="4"/>
      <c r="F489" s="4"/>
      <c r="G489" s="52"/>
      <c r="H489" s="52"/>
      <c r="I489" s="48"/>
      <c r="J489" s="48"/>
      <c r="K489" s="48"/>
      <c r="L489" s="48"/>
      <c r="M489" s="48"/>
      <c r="N489" s="48"/>
      <c r="O489" s="4"/>
      <c r="P489" s="4"/>
      <c r="Q489" s="4"/>
      <c r="R489" s="4"/>
      <c r="S489" s="4"/>
      <c r="T489" s="4"/>
      <c r="U489" s="4"/>
      <c r="V489" s="4"/>
      <c r="W489" s="4"/>
      <c r="X489" s="4"/>
      <c r="Y489" s="4"/>
      <c r="Z489" s="52"/>
      <c r="AA489" s="52"/>
      <c r="AB489" s="4"/>
      <c r="AC489" s="4"/>
      <c r="AD489" s="4"/>
      <c r="AE489" s="4"/>
    </row>
    <row r="490" spans="1:31" ht="15.75" customHeight="1" x14ac:dyDescent="0.25">
      <c r="A490" s="4"/>
      <c r="B490" s="4"/>
      <c r="C490" s="4"/>
      <c r="D490" s="4"/>
      <c r="E490" s="4"/>
      <c r="F490" s="4"/>
      <c r="G490" s="52"/>
      <c r="H490" s="52"/>
      <c r="I490" s="48"/>
      <c r="J490" s="48"/>
      <c r="K490" s="48"/>
      <c r="L490" s="48"/>
      <c r="M490" s="48"/>
      <c r="N490" s="48"/>
      <c r="O490" s="4"/>
      <c r="P490" s="4"/>
      <c r="Q490" s="4"/>
      <c r="R490" s="4"/>
      <c r="S490" s="4"/>
      <c r="T490" s="4"/>
      <c r="U490" s="4"/>
      <c r="V490" s="4"/>
      <c r="W490" s="4"/>
      <c r="X490" s="4"/>
      <c r="Y490" s="4"/>
      <c r="Z490" s="52"/>
      <c r="AA490" s="52"/>
      <c r="AB490" s="4"/>
      <c r="AC490" s="4"/>
      <c r="AD490" s="4"/>
      <c r="AE490" s="4"/>
    </row>
    <row r="491" spans="1:31" ht="15.75" customHeight="1" x14ac:dyDescent="0.25">
      <c r="A491" s="4"/>
      <c r="B491" s="4"/>
      <c r="C491" s="4"/>
      <c r="D491" s="4"/>
      <c r="E491" s="4"/>
      <c r="F491" s="4"/>
      <c r="G491" s="52"/>
      <c r="H491" s="52"/>
      <c r="I491" s="48"/>
      <c r="J491" s="48"/>
      <c r="K491" s="48"/>
      <c r="L491" s="48"/>
      <c r="M491" s="48"/>
      <c r="N491" s="48"/>
      <c r="O491" s="4"/>
      <c r="P491" s="4"/>
      <c r="Q491" s="4"/>
      <c r="R491" s="4"/>
      <c r="S491" s="4"/>
      <c r="T491" s="4"/>
      <c r="U491" s="4"/>
      <c r="V491" s="4"/>
      <c r="W491" s="4"/>
      <c r="X491" s="4"/>
      <c r="Y491" s="4"/>
      <c r="Z491" s="52"/>
      <c r="AA491" s="52"/>
      <c r="AB491" s="4"/>
      <c r="AC491" s="4"/>
      <c r="AD491" s="4"/>
      <c r="AE491" s="4"/>
    </row>
    <row r="492" spans="1:31" ht="15.75" customHeight="1" x14ac:dyDescent="0.25">
      <c r="A492" s="4"/>
      <c r="B492" s="4"/>
      <c r="C492" s="4"/>
      <c r="D492" s="4"/>
      <c r="E492" s="4"/>
      <c r="F492" s="4"/>
      <c r="G492" s="52"/>
      <c r="H492" s="52"/>
      <c r="I492" s="48"/>
      <c r="J492" s="48"/>
      <c r="K492" s="48"/>
      <c r="L492" s="48"/>
      <c r="M492" s="48"/>
      <c r="N492" s="48"/>
      <c r="O492" s="4"/>
      <c r="P492" s="4"/>
      <c r="Q492" s="4"/>
      <c r="R492" s="4"/>
      <c r="S492" s="4"/>
      <c r="T492" s="4"/>
      <c r="U492" s="4"/>
      <c r="V492" s="4"/>
      <c r="W492" s="4"/>
      <c r="X492" s="4"/>
      <c r="Y492" s="4"/>
      <c r="Z492" s="52"/>
      <c r="AA492" s="52"/>
      <c r="AB492" s="4"/>
      <c r="AC492" s="4"/>
      <c r="AD492" s="4"/>
      <c r="AE492" s="4"/>
    </row>
    <row r="493" spans="1:31" ht="15.75" customHeight="1" x14ac:dyDescent="0.25">
      <c r="A493" s="4"/>
      <c r="B493" s="4"/>
      <c r="C493" s="4"/>
      <c r="D493" s="4"/>
      <c r="E493" s="4"/>
      <c r="F493" s="4"/>
      <c r="G493" s="52"/>
      <c r="H493" s="52"/>
      <c r="I493" s="48"/>
      <c r="J493" s="48"/>
      <c r="K493" s="48"/>
      <c r="L493" s="48"/>
      <c r="M493" s="48"/>
      <c r="N493" s="48"/>
      <c r="O493" s="4"/>
      <c r="P493" s="4"/>
      <c r="Q493" s="4"/>
      <c r="R493" s="4"/>
      <c r="S493" s="4"/>
      <c r="T493" s="4"/>
      <c r="U493" s="4"/>
      <c r="V493" s="4"/>
      <c r="W493" s="4"/>
      <c r="X493" s="4"/>
      <c r="Y493" s="4"/>
      <c r="Z493" s="52"/>
      <c r="AA493" s="52"/>
      <c r="AB493" s="4"/>
      <c r="AC493" s="4"/>
      <c r="AD493" s="4"/>
      <c r="AE493" s="4"/>
    </row>
    <row r="494" spans="1:31" ht="15.75" customHeight="1" x14ac:dyDescent="0.25">
      <c r="A494" s="4"/>
      <c r="B494" s="4"/>
      <c r="C494" s="4"/>
      <c r="D494" s="4"/>
      <c r="E494" s="4"/>
      <c r="F494" s="4"/>
      <c r="G494" s="52"/>
      <c r="H494" s="52"/>
      <c r="I494" s="48"/>
      <c r="J494" s="48"/>
      <c r="K494" s="48"/>
      <c r="L494" s="48"/>
      <c r="M494" s="48"/>
      <c r="N494" s="48"/>
      <c r="O494" s="4"/>
      <c r="P494" s="4"/>
      <c r="Q494" s="4"/>
      <c r="R494" s="4"/>
      <c r="S494" s="4"/>
      <c r="T494" s="4"/>
      <c r="U494" s="4"/>
      <c r="V494" s="4"/>
      <c r="W494" s="4"/>
      <c r="X494" s="4"/>
      <c r="Y494" s="4"/>
      <c r="Z494" s="52"/>
      <c r="AA494" s="52"/>
      <c r="AB494" s="4"/>
      <c r="AC494" s="4"/>
      <c r="AD494" s="4"/>
      <c r="AE494" s="4"/>
    </row>
    <row r="495" spans="1:31" ht="15.75" customHeight="1" x14ac:dyDescent="0.25">
      <c r="A495" s="4"/>
      <c r="B495" s="4"/>
      <c r="C495" s="4"/>
      <c r="D495" s="4"/>
      <c r="E495" s="4"/>
      <c r="F495" s="4"/>
      <c r="G495" s="52"/>
      <c r="H495" s="52"/>
      <c r="I495" s="48"/>
      <c r="J495" s="48"/>
      <c r="K495" s="48"/>
      <c r="L495" s="48"/>
      <c r="M495" s="48"/>
      <c r="N495" s="48"/>
      <c r="O495" s="4"/>
      <c r="P495" s="4"/>
      <c r="Q495" s="4"/>
      <c r="R495" s="4"/>
      <c r="S495" s="4"/>
      <c r="T495" s="4"/>
      <c r="U495" s="4"/>
      <c r="V495" s="4"/>
      <c r="W495" s="4"/>
      <c r="X495" s="4"/>
      <c r="Y495" s="4"/>
      <c r="Z495" s="52"/>
      <c r="AA495" s="52"/>
      <c r="AB495" s="4"/>
      <c r="AC495" s="4"/>
      <c r="AD495" s="4"/>
      <c r="AE495" s="4"/>
    </row>
    <row r="496" spans="1:31" ht="15.75" customHeight="1" x14ac:dyDescent="0.25">
      <c r="A496" s="4"/>
      <c r="B496" s="4"/>
      <c r="C496" s="4"/>
      <c r="D496" s="4"/>
      <c r="E496" s="4"/>
      <c r="F496" s="4"/>
      <c r="G496" s="52"/>
      <c r="H496" s="52"/>
      <c r="I496" s="48"/>
      <c r="J496" s="48"/>
      <c r="K496" s="48"/>
      <c r="L496" s="48"/>
      <c r="M496" s="48"/>
      <c r="N496" s="48"/>
      <c r="O496" s="4"/>
      <c r="P496" s="4"/>
      <c r="Q496" s="4"/>
      <c r="R496" s="4"/>
      <c r="S496" s="4"/>
      <c r="T496" s="4"/>
      <c r="U496" s="4"/>
      <c r="V496" s="4"/>
      <c r="W496" s="4"/>
      <c r="X496" s="4"/>
      <c r="Y496" s="4"/>
      <c r="Z496" s="52"/>
      <c r="AA496" s="52"/>
      <c r="AB496" s="4"/>
      <c r="AC496" s="4"/>
      <c r="AD496" s="4"/>
      <c r="AE496" s="4"/>
    </row>
    <row r="497" spans="1:31" ht="15.75" customHeight="1" x14ac:dyDescent="0.25">
      <c r="A497" s="4"/>
      <c r="B497" s="4"/>
      <c r="C497" s="4"/>
      <c r="D497" s="4"/>
      <c r="E497" s="4"/>
      <c r="F497" s="4"/>
      <c r="G497" s="52"/>
      <c r="H497" s="52"/>
      <c r="I497" s="48"/>
      <c r="J497" s="48"/>
      <c r="K497" s="48"/>
      <c r="L497" s="48"/>
      <c r="M497" s="48"/>
      <c r="N497" s="48"/>
      <c r="O497" s="4"/>
      <c r="P497" s="4"/>
      <c r="Q497" s="4"/>
      <c r="R497" s="4"/>
      <c r="S497" s="4"/>
      <c r="T497" s="4"/>
      <c r="U497" s="4"/>
      <c r="V497" s="4"/>
      <c r="W497" s="4"/>
      <c r="X497" s="4"/>
      <c r="Y497" s="4"/>
      <c r="Z497" s="52"/>
      <c r="AA497" s="52"/>
      <c r="AB497" s="4"/>
      <c r="AC497" s="4"/>
      <c r="AD497" s="4"/>
      <c r="AE497" s="4"/>
    </row>
    <row r="498" spans="1:31" ht="15.75" customHeight="1" x14ac:dyDescent="0.25">
      <c r="A498" s="4"/>
      <c r="B498" s="4"/>
      <c r="C498" s="4"/>
      <c r="D498" s="4"/>
      <c r="E498" s="4"/>
      <c r="F498" s="4"/>
      <c r="G498" s="52"/>
      <c r="H498" s="52"/>
      <c r="I498" s="48"/>
      <c r="J498" s="48"/>
      <c r="K498" s="48"/>
      <c r="L498" s="48"/>
      <c r="M498" s="48"/>
      <c r="N498" s="48"/>
      <c r="O498" s="4"/>
      <c r="P498" s="4"/>
      <c r="Q498" s="4"/>
      <c r="R498" s="4"/>
      <c r="S498" s="4"/>
      <c r="T498" s="4"/>
      <c r="U498" s="4"/>
      <c r="V498" s="4"/>
      <c r="W498" s="4"/>
      <c r="X498" s="4"/>
      <c r="Y498" s="4"/>
      <c r="Z498" s="52"/>
      <c r="AA498" s="52"/>
      <c r="AB498" s="4"/>
      <c r="AC498" s="4"/>
      <c r="AD498" s="4"/>
      <c r="AE498" s="4"/>
    </row>
    <row r="499" spans="1:31" ht="15.75" customHeight="1" x14ac:dyDescent="0.25">
      <c r="A499" s="4"/>
      <c r="B499" s="4"/>
      <c r="C499" s="4"/>
      <c r="D499" s="4"/>
      <c r="E499" s="4"/>
      <c r="F499" s="4"/>
      <c r="G499" s="52"/>
      <c r="H499" s="52"/>
      <c r="I499" s="48"/>
      <c r="J499" s="48"/>
      <c r="K499" s="48"/>
      <c r="L499" s="48"/>
      <c r="M499" s="48"/>
      <c r="N499" s="48"/>
      <c r="O499" s="4"/>
      <c r="P499" s="4"/>
      <c r="Q499" s="4"/>
      <c r="R499" s="4"/>
      <c r="S499" s="4"/>
      <c r="T499" s="4"/>
      <c r="U499" s="4"/>
      <c r="V499" s="4"/>
      <c r="W499" s="4"/>
      <c r="X499" s="4"/>
      <c r="Y499" s="4"/>
      <c r="Z499" s="52"/>
      <c r="AA499" s="52"/>
      <c r="AB499" s="4"/>
      <c r="AC499" s="4"/>
      <c r="AD499" s="4"/>
      <c r="AE499" s="4"/>
    </row>
    <row r="500" spans="1:31" ht="15.75" customHeight="1" x14ac:dyDescent="0.25">
      <c r="A500" s="4"/>
      <c r="B500" s="4"/>
      <c r="C500" s="4"/>
      <c r="D500" s="4"/>
      <c r="E500" s="4"/>
      <c r="F500" s="4"/>
      <c r="G500" s="52"/>
      <c r="H500" s="52"/>
      <c r="I500" s="48"/>
      <c r="J500" s="48"/>
      <c r="K500" s="48"/>
      <c r="L500" s="48"/>
      <c r="M500" s="48"/>
      <c r="N500" s="48"/>
      <c r="O500" s="4"/>
      <c r="P500" s="4"/>
      <c r="Q500" s="4"/>
      <c r="R500" s="4"/>
      <c r="S500" s="4"/>
      <c r="T500" s="4"/>
      <c r="U500" s="4"/>
      <c r="V500" s="4"/>
      <c r="W500" s="4"/>
      <c r="X500" s="4"/>
      <c r="Y500" s="4"/>
      <c r="Z500" s="52"/>
      <c r="AA500" s="52"/>
      <c r="AB500" s="4"/>
      <c r="AC500" s="4"/>
      <c r="AD500" s="4"/>
      <c r="AE500" s="4"/>
    </row>
    <row r="501" spans="1:31" ht="15.75" customHeight="1" x14ac:dyDescent="0.25">
      <c r="A501" s="4"/>
      <c r="B501" s="4"/>
      <c r="C501" s="4"/>
      <c r="D501" s="4"/>
      <c r="E501" s="4"/>
      <c r="F501" s="4"/>
      <c r="G501" s="52"/>
      <c r="H501" s="52"/>
      <c r="I501" s="48"/>
      <c r="J501" s="48"/>
      <c r="K501" s="48"/>
      <c r="L501" s="48"/>
      <c r="M501" s="48"/>
      <c r="N501" s="48"/>
      <c r="O501" s="4"/>
      <c r="P501" s="4"/>
      <c r="Q501" s="4"/>
      <c r="R501" s="4"/>
      <c r="S501" s="4"/>
      <c r="T501" s="4"/>
      <c r="U501" s="4"/>
      <c r="V501" s="4"/>
      <c r="W501" s="4"/>
      <c r="X501" s="4"/>
      <c r="Y501" s="4"/>
      <c r="Z501" s="52"/>
      <c r="AA501" s="52"/>
      <c r="AB501" s="4"/>
      <c r="AC501" s="4"/>
      <c r="AD501" s="4"/>
      <c r="AE501" s="4"/>
    </row>
    <row r="502" spans="1:31" ht="15.75" customHeight="1" x14ac:dyDescent="0.25">
      <c r="A502" s="4"/>
      <c r="B502" s="4"/>
      <c r="C502" s="4"/>
      <c r="D502" s="4"/>
      <c r="E502" s="4"/>
      <c r="F502" s="4"/>
      <c r="G502" s="52"/>
      <c r="H502" s="52"/>
      <c r="I502" s="48"/>
      <c r="J502" s="48"/>
      <c r="K502" s="48"/>
      <c r="L502" s="48"/>
      <c r="M502" s="48"/>
      <c r="N502" s="48"/>
      <c r="O502" s="4"/>
      <c r="P502" s="4"/>
      <c r="Q502" s="4"/>
      <c r="R502" s="4"/>
      <c r="S502" s="4"/>
      <c r="T502" s="4"/>
      <c r="U502" s="4"/>
      <c r="V502" s="4"/>
      <c r="W502" s="4"/>
      <c r="X502" s="4"/>
      <c r="Y502" s="4"/>
      <c r="Z502" s="52"/>
      <c r="AA502" s="52"/>
      <c r="AB502" s="4"/>
      <c r="AC502" s="4"/>
      <c r="AD502" s="4"/>
      <c r="AE502" s="4"/>
    </row>
    <row r="503" spans="1:31" ht="15.75" customHeight="1" x14ac:dyDescent="0.25">
      <c r="A503" s="4"/>
      <c r="B503" s="4"/>
      <c r="C503" s="4"/>
      <c r="D503" s="4"/>
      <c r="E503" s="4"/>
      <c r="F503" s="4"/>
      <c r="G503" s="52"/>
      <c r="H503" s="52"/>
      <c r="I503" s="48"/>
      <c r="J503" s="48"/>
      <c r="K503" s="48"/>
      <c r="L503" s="48"/>
      <c r="M503" s="48"/>
      <c r="N503" s="48"/>
      <c r="O503" s="4"/>
      <c r="P503" s="4"/>
      <c r="Q503" s="4"/>
      <c r="R503" s="4"/>
      <c r="S503" s="4"/>
      <c r="T503" s="4"/>
      <c r="U503" s="4"/>
      <c r="V503" s="4"/>
      <c r="W503" s="4"/>
      <c r="X503" s="4"/>
      <c r="Y503" s="4"/>
      <c r="Z503" s="52"/>
      <c r="AA503" s="52"/>
      <c r="AB503" s="4"/>
      <c r="AC503" s="4"/>
      <c r="AD503" s="4"/>
      <c r="AE503" s="4"/>
    </row>
    <row r="504" spans="1:31" ht="15.75" customHeight="1" x14ac:dyDescent="0.25">
      <c r="A504" s="4"/>
      <c r="B504" s="4"/>
      <c r="C504" s="4"/>
      <c r="D504" s="4"/>
      <c r="E504" s="4"/>
      <c r="F504" s="4"/>
      <c r="G504" s="52"/>
      <c r="H504" s="52"/>
      <c r="I504" s="48"/>
      <c r="J504" s="48"/>
      <c r="K504" s="48"/>
      <c r="L504" s="48"/>
      <c r="M504" s="48"/>
      <c r="N504" s="48"/>
      <c r="O504" s="4"/>
      <c r="P504" s="4"/>
      <c r="Q504" s="4"/>
      <c r="R504" s="4"/>
      <c r="S504" s="4"/>
      <c r="T504" s="4"/>
      <c r="U504" s="4"/>
      <c r="V504" s="4"/>
      <c r="W504" s="4"/>
      <c r="X504" s="4"/>
      <c r="Y504" s="4"/>
      <c r="Z504" s="52"/>
      <c r="AA504" s="52"/>
      <c r="AB504" s="4"/>
      <c r="AC504" s="4"/>
      <c r="AD504" s="4"/>
      <c r="AE504" s="4"/>
    </row>
    <row r="505" spans="1:31" ht="15.75" customHeight="1" x14ac:dyDescent="0.25">
      <c r="A505" s="4"/>
      <c r="B505" s="4"/>
      <c r="C505" s="4"/>
      <c r="D505" s="4"/>
      <c r="E505" s="4"/>
      <c r="F505" s="4"/>
      <c r="G505" s="52"/>
      <c r="H505" s="52"/>
      <c r="I505" s="48"/>
      <c r="J505" s="48"/>
      <c r="K505" s="48"/>
      <c r="L505" s="48"/>
      <c r="M505" s="48"/>
      <c r="N505" s="48"/>
      <c r="O505" s="4"/>
      <c r="P505" s="4"/>
      <c r="Q505" s="4"/>
      <c r="R505" s="4"/>
      <c r="S505" s="4"/>
      <c r="T505" s="4"/>
      <c r="U505" s="4"/>
      <c r="V505" s="4"/>
      <c r="W505" s="4"/>
      <c r="X505" s="4"/>
      <c r="Y505" s="4"/>
      <c r="Z505" s="52"/>
      <c r="AA505" s="52"/>
      <c r="AB505" s="4"/>
      <c r="AC505" s="4"/>
      <c r="AD505" s="4"/>
      <c r="AE505" s="4"/>
    </row>
    <row r="506" spans="1:31" ht="15.75" customHeight="1" x14ac:dyDescent="0.25">
      <c r="A506" s="4"/>
      <c r="B506" s="4"/>
      <c r="C506" s="4"/>
      <c r="D506" s="4"/>
      <c r="E506" s="4"/>
      <c r="F506" s="4"/>
      <c r="G506" s="52"/>
      <c r="H506" s="52"/>
      <c r="I506" s="48"/>
      <c r="J506" s="48"/>
      <c r="K506" s="48"/>
      <c r="L506" s="48"/>
      <c r="M506" s="48"/>
      <c r="N506" s="48"/>
      <c r="O506" s="4"/>
      <c r="P506" s="4"/>
      <c r="Q506" s="4"/>
      <c r="R506" s="4"/>
      <c r="S506" s="4"/>
      <c r="T506" s="4"/>
      <c r="U506" s="4"/>
      <c r="V506" s="4"/>
      <c r="W506" s="4"/>
      <c r="X506" s="4"/>
      <c r="Y506" s="4"/>
      <c r="Z506" s="52"/>
      <c r="AA506" s="52"/>
      <c r="AB506" s="4"/>
      <c r="AC506" s="4"/>
      <c r="AD506" s="4"/>
      <c r="AE506" s="4"/>
    </row>
    <row r="507" spans="1:31" ht="15.75" customHeight="1" x14ac:dyDescent="0.25">
      <c r="A507" s="4"/>
      <c r="B507" s="4"/>
      <c r="C507" s="4"/>
      <c r="D507" s="4"/>
      <c r="E507" s="4"/>
      <c r="F507" s="4"/>
      <c r="G507" s="52"/>
      <c r="H507" s="52"/>
      <c r="I507" s="48"/>
      <c r="J507" s="48"/>
      <c r="K507" s="48"/>
      <c r="L507" s="48"/>
      <c r="M507" s="48"/>
      <c r="N507" s="48"/>
      <c r="O507" s="4"/>
      <c r="P507" s="4"/>
      <c r="Q507" s="4"/>
      <c r="R507" s="4"/>
      <c r="S507" s="4"/>
      <c r="T507" s="4"/>
      <c r="U507" s="4"/>
      <c r="V507" s="4"/>
      <c r="W507" s="4"/>
      <c r="X507" s="4"/>
      <c r="Y507" s="4"/>
      <c r="Z507" s="52"/>
      <c r="AA507" s="52"/>
      <c r="AB507" s="4"/>
      <c r="AC507" s="4"/>
      <c r="AD507" s="4"/>
      <c r="AE507" s="4"/>
    </row>
    <row r="508" spans="1:31" ht="15.75" customHeight="1" x14ac:dyDescent="0.25">
      <c r="A508" s="4"/>
      <c r="B508" s="4"/>
      <c r="C508" s="4"/>
      <c r="D508" s="4"/>
      <c r="E508" s="4"/>
      <c r="F508" s="4"/>
      <c r="G508" s="52"/>
      <c r="H508" s="52"/>
      <c r="I508" s="48"/>
      <c r="J508" s="48"/>
      <c r="K508" s="48"/>
      <c r="L508" s="48"/>
      <c r="M508" s="48"/>
      <c r="N508" s="48"/>
      <c r="O508" s="4"/>
      <c r="P508" s="4"/>
      <c r="Q508" s="4"/>
      <c r="R508" s="4"/>
      <c r="S508" s="4"/>
      <c r="T508" s="4"/>
      <c r="U508" s="4"/>
      <c r="V508" s="4"/>
      <c r="W508" s="4"/>
      <c r="X508" s="4"/>
      <c r="Y508" s="4"/>
      <c r="Z508" s="52"/>
      <c r="AA508" s="52"/>
      <c r="AB508" s="4"/>
      <c r="AC508" s="4"/>
      <c r="AD508" s="4"/>
      <c r="AE508" s="4"/>
    </row>
    <row r="509" spans="1:31" ht="15.75" customHeight="1" x14ac:dyDescent="0.25">
      <c r="A509" s="4"/>
      <c r="B509" s="4"/>
      <c r="C509" s="4"/>
      <c r="D509" s="4"/>
      <c r="E509" s="4"/>
      <c r="F509" s="4"/>
      <c r="G509" s="52"/>
      <c r="H509" s="52"/>
      <c r="I509" s="48"/>
      <c r="J509" s="48"/>
      <c r="K509" s="48"/>
      <c r="L509" s="48"/>
      <c r="M509" s="48"/>
      <c r="N509" s="48"/>
      <c r="O509" s="4"/>
      <c r="P509" s="4"/>
      <c r="Q509" s="4"/>
      <c r="R509" s="4"/>
      <c r="S509" s="4"/>
      <c r="T509" s="4"/>
      <c r="U509" s="4"/>
      <c r="V509" s="4"/>
      <c r="W509" s="4"/>
      <c r="X509" s="4"/>
      <c r="Y509" s="4"/>
      <c r="Z509" s="52"/>
      <c r="AA509" s="52"/>
      <c r="AB509" s="4"/>
      <c r="AC509" s="4"/>
      <c r="AD509" s="4"/>
      <c r="AE509" s="4"/>
    </row>
    <row r="510" spans="1:31" ht="15.75" customHeight="1" x14ac:dyDescent="0.25">
      <c r="A510" s="4"/>
      <c r="B510" s="4"/>
      <c r="C510" s="4"/>
      <c r="D510" s="4"/>
      <c r="E510" s="4"/>
      <c r="F510" s="4"/>
      <c r="G510" s="52"/>
      <c r="H510" s="52"/>
      <c r="I510" s="48"/>
      <c r="J510" s="48"/>
      <c r="K510" s="48"/>
      <c r="L510" s="48"/>
      <c r="M510" s="48"/>
      <c r="N510" s="48"/>
      <c r="O510" s="4"/>
      <c r="P510" s="4"/>
      <c r="Q510" s="4"/>
      <c r="R510" s="4"/>
      <c r="S510" s="4"/>
      <c r="T510" s="4"/>
      <c r="U510" s="4"/>
      <c r="V510" s="4"/>
      <c r="W510" s="4"/>
      <c r="X510" s="4"/>
      <c r="Y510" s="4"/>
      <c r="Z510" s="52"/>
      <c r="AA510" s="52"/>
      <c r="AB510" s="4"/>
      <c r="AC510" s="4"/>
      <c r="AD510" s="4"/>
      <c r="AE510" s="4"/>
    </row>
    <row r="511" spans="1:31" ht="15.75" customHeight="1" x14ac:dyDescent="0.25">
      <c r="A511" s="4"/>
      <c r="B511" s="4"/>
      <c r="C511" s="4"/>
      <c r="D511" s="4"/>
      <c r="E511" s="4"/>
      <c r="F511" s="4"/>
      <c r="G511" s="52"/>
      <c r="H511" s="52"/>
      <c r="I511" s="48"/>
      <c r="J511" s="48"/>
      <c r="K511" s="48"/>
      <c r="L511" s="48"/>
      <c r="M511" s="48"/>
      <c r="N511" s="48"/>
      <c r="O511" s="4"/>
      <c r="P511" s="4"/>
      <c r="Q511" s="4"/>
      <c r="R511" s="4"/>
      <c r="S511" s="4"/>
      <c r="T511" s="4"/>
      <c r="U511" s="4"/>
      <c r="V511" s="4"/>
      <c r="W511" s="4"/>
      <c r="X511" s="4"/>
      <c r="Y511" s="4"/>
      <c r="Z511" s="52"/>
      <c r="AA511" s="52"/>
      <c r="AB511" s="4"/>
      <c r="AC511" s="4"/>
      <c r="AD511" s="4"/>
      <c r="AE511" s="4"/>
    </row>
    <row r="512" spans="1:31" ht="15.75" customHeight="1" x14ac:dyDescent="0.25">
      <c r="A512" s="4"/>
      <c r="B512" s="4"/>
      <c r="C512" s="4"/>
      <c r="D512" s="4"/>
      <c r="E512" s="4"/>
      <c r="F512" s="4"/>
      <c r="G512" s="52"/>
      <c r="H512" s="52"/>
      <c r="I512" s="48"/>
      <c r="J512" s="48"/>
      <c r="K512" s="48"/>
      <c r="L512" s="48"/>
      <c r="M512" s="48"/>
      <c r="N512" s="48"/>
      <c r="O512" s="4"/>
      <c r="P512" s="4"/>
      <c r="Q512" s="4"/>
      <c r="R512" s="4"/>
      <c r="S512" s="4"/>
      <c r="T512" s="4"/>
      <c r="U512" s="4"/>
      <c r="V512" s="4"/>
      <c r="W512" s="4"/>
      <c r="X512" s="4"/>
      <c r="Y512" s="4"/>
      <c r="Z512" s="52"/>
      <c r="AA512" s="52"/>
      <c r="AB512" s="4"/>
      <c r="AC512" s="4"/>
      <c r="AD512" s="4"/>
      <c r="AE512" s="4"/>
    </row>
    <row r="513" spans="1:31" ht="15.75" customHeight="1" x14ac:dyDescent="0.25">
      <c r="A513" s="4"/>
      <c r="B513" s="4"/>
      <c r="C513" s="4"/>
      <c r="D513" s="4"/>
      <c r="E513" s="4"/>
      <c r="F513" s="4"/>
      <c r="G513" s="52"/>
      <c r="H513" s="52"/>
      <c r="I513" s="48"/>
      <c r="J513" s="48"/>
      <c r="K513" s="48"/>
      <c r="L513" s="48"/>
      <c r="M513" s="48"/>
      <c r="N513" s="48"/>
      <c r="O513" s="4"/>
      <c r="P513" s="4"/>
      <c r="Q513" s="4"/>
      <c r="R513" s="4"/>
      <c r="S513" s="4"/>
      <c r="T513" s="4"/>
      <c r="U513" s="4"/>
      <c r="V513" s="4"/>
      <c r="W513" s="4"/>
      <c r="X513" s="4"/>
      <c r="Y513" s="4"/>
      <c r="Z513" s="52"/>
      <c r="AA513" s="52"/>
      <c r="AB513" s="4"/>
      <c r="AC513" s="4"/>
      <c r="AD513" s="4"/>
      <c r="AE513" s="4"/>
    </row>
    <row r="514" spans="1:31" ht="15.75" customHeight="1" x14ac:dyDescent="0.25">
      <c r="A514" s="4"/>
      <c r="B514" s="4"/>
      <c r="C514" s="4"/>
      <c r="D514" s="4"/>
      <c r="E514" s="4"/>
      <c r="F514" s="4"/>
      <c r="G514" s="52"/>
      <c r="H514" s="52"/>
      <c r="I514" s="48"/>
      <c r="J514" s="48"/>
      <c r="K514" s="48"/>
      <c r="L514" s="48"/>
      <c r="M514" s="48"/>
      <c r="N514" s="48"/>
      <c r="O514" s="4"/>
      <c r="P514" s="4"/>
      <c r="Q514" s="4"/>
      <c r="R514" s="4"/>
      <c r="S514" s="4"/>
      <c r="T514" s="4"/>
      <c r="U514" s="4"/>
      <c r="V514" s="4"/>
      <c r="W514" s="4"/>
      <c r="X514" s="4"/>
      <c r="Y514" s="4"/>
      <c r="Z514" s="52"/>
      <c r="AA514" s="52"/>
      <c r="AB514" s="4"/>
      <c r="AC514" s="4"/>
      <c r="AD514" s="4"/>
      <c r="AE514" s="4"/>
    </row>
    <row r="515" spans="1:31" ht="15.75" customHeight="1" x14ac:dyDescent="0.25">
      <c r="A515" s="4"/>
      <c r="B515" s="4"/>
      <c r="C515" s="4"/>
      <c r="D515" s="4"/>
      <c r="E515" s="4"/>
      <c r="F515" s="4"/>
      <c r="G515" s="52"/>
      <c r="H515" s="52"/>
      <c r="I515" s="48"/>
      <c r="J515" s="48"/>
      <c r="K515" s="48"/>
      <c r="L515" s="48"/>
      <c r="M515" s="48"/>
      <c r="N515" s="48"/>
      <c r="O515" s="4"/>
      <c r="P515" s="4"/>
      <c r="Q515" s="4"/>
      <c r="R515" s="4"/>
      <c r="S515" s="4"/>
      <c r="T515" s="4"/>
      <c r="U515" s="4"/>
      <c r="V515" s="4"/>
      <c r="W515" s="4"/>
      <c r="X515" s="4"/>
      <c r="Y515" s="4"/>
      <c r="Z515" s="52"/>
      <c r="AA515" s="52"/>
      <c r="AB515" s="4"/>
      <c r="AC515" s="4"/>
      <c r="AD515" s="4"/>
      <c r="AE515" s="4"/>
    </row>
    <row r="516" spans="1:31" ht="15.75" customHeight="1" x14ac:dyDescent="0.25">
      <c r="A516" s="4"/>
      <c r="B516" s="4"/>
      <c r="C516" s="4"/>
      <c r="D516" s="4"/>
      <c r="E516" s="4"/>
      <c r="F516" s="4"/>
      <c r="G516" s="52"/>
      <c r="H516" s="52"/>
      <c r="I516" s="48"/>
      <c r="J516" s="48"/>
      <c r="K516" s="48"/>
      <c r="L516" s="48"/>
      <c r="M516" s="48"/>
      <c r="N516" s="48"/>
      <c r="O516" s="4"/>
      <c r="P516" s="4"/>
      <c r="Q516" s="4"/>
      <c r="R516" s="4"/>
      <c r="S516" s="4"/>
      <c r="T516" s="4"/>
      <c r="U516" s="4"/>
      <c r="V516" s="4"/>
      <c r="W516" s="4"/>
      <c r="X516" s="4"/>
      <c r="Y516" s="4"/>
      <c r="Z516" s="52"/>
      <c r="AA516" s="52"/>
      <c r="AB516" s="4"/>
      <c r="AC516" s="4"/>
      <c r="AD516" s="4"/>
      <c r="AE516" s="4"/>
    </row>
    <row r="517" spans="1:31" ht="15.75" customHeight="1" x14ac:dyDescent="0.25">
      <c r="A517" s="4"/>
      <c r="B517" s="4"/>
      <c r="C517" s="4"/>
      <c r="D517" s="4"/>
      <c r="E517" s="4"/>
      <c r="F517" s="4"/>
      <c r="G517" s="52"/>
      <c r="H517" s="52"/>
      <c r="I517" s="48"/>
      <c r="J517" s="48"/>
      <c r="K517" s="48"/>
      <c r="L517" s="48"/>
      <c r="M517" s="48"/>
      <c r="N517" s="48"/>
      <c r="O517" s="4"/>
      <c r="P517" s="4"/>
      <c r="Q517" s="4"/>
      <c r="R517" s="4"/>
      <c r="S517" s="4"/>
      <c r="T517" s="4"/>
      <c r="U517" s="4"/>
      <c r="V517" s="4"/>
      <c r="W517" s="4"/>
      <c r="X517" s="4"/>
      <c r="Y517" s="4"/>
      <c r="Z517" s="52"/>
      <c r="AA517" s="52"/>
      <c r="AB517" s="4"/>
      <c r="AC517" s="4"/>
      <c r="AD517" s="4"/>
      <c r="AE517" s="4"/>
    </row>
    <row r="518" spans="1:31" ht="15.75" customHeight="1" x14ac:dyDescent="0.25">
      <c r="A518" s="4"/>
      <c r="B518" s="4"/>
      <c r="C518" s="4"/>
      <c r="D518" s="4"/>
      <c r="E518" s="4"/>
      <c r="F518" s="4"/>
      <c r="G518" s="52"/>
      <c r="H518" s="52"/>
      <c r="I518" s="48"/>
      <c r="J518" s="48"/>
      <c r="K518" s="48"/>
      <c r="L518" s="48"/>
      <c r="M518" s="48"/>
      <c r="N518" s="48"/>
      <c r="O518" s="4"/>
      <c r="P518" s="4"/>
      <c r="Q518" s="4"/>
      <c r="R518" s="4"/>
      <c r="S518" s="4"/>
      <c r="T518" s="4"/>
      <c r="U518" s="4"/>
      <c r="V518" s="4"/>
      <c r="W518" s="4"/>
      <c r="X518" s="4"/>
      <c r="Y518" s="4"/>
      <c r="Z518" s="52"/>
      <c r="AA518" s="52"/>
      <c r="AB518" s="4"/>
      <c r="AC518" s="4"/>
      <c r="AD518" s="4"/>
      <c r="AE518" s="4"/>
    </row>
    <row r="519" spans="1:31" ht="15.75" customHeight="1" x14ac:dyDescent="0.25">
      <c r="A519" s="4"/>
      <c r="B519" s="4"/>
      <c r="C519" s="4"/>
      <c r="D519" s="4"/>
      <c r="E519" s="4"/>
      <c r="F519" s="4"/>
      <c r="G519" s="52"/>
      <c r="H519" s="52"/>
      <c r="I519" s="48"/>
      <c r="J519" s="48"/>
      <c r="K519" s="48"/>
      <c r="L519" s="48"/>
      <c r="M519" s="48"/>
      <c r="N519" s="48"/>
      <c r="O519" s="4"/>
      <c r="P519" s="4"/>
      <c r="Q519" s="4"/>
      <c r="R519" s="4"/>
      <c r="S519" s="4"/>
      <c r="T519" s="4"/>
      <c r="U519" s="4"/>
      <c r="V519" s="4"/>
      <c r="W519" s="4"/>
      <c r="X519" s="4"/>
      <c r="Y519" s="4"/>
      <c r="Z519" s="52"/>
      <c r="AA519" s="52"/>
      <c r="AB519" s="4"/>
      <c r="AC519" s="4"/>
      <c r="AD519" s="4"/>
      <c r="AE519" s="4"/>
    </row>
    <row r="520" spans="1:31" ht="15.75" customHeight="1" x14ac:dyDescent="0.25">
      <c r="A520" s="4"/>
      <c r="B520" s="4"/>
      <c r="C520" s="4"/>
      <c r="D520" s="4"/>
      <c r="E520" s="4"/>
      <c r="F520" s="4"/>
      <c r="G520" s="52"/>
      <c r="H520" s="52"/>
      <c r="I520" s="48"/>
      <c r="J520" s="48"/>
      <c r="K520" s="48"/>
      <c r="L520" s="48"/>
      <c r="M520" s="48"/>
      <c r="N520" s="48"/>
      <c r="O520" s="4"/>
      <c r="P520" s="4"/>
      <c r="Q520" s="4"/>
      <c r="R520" s="4"/>
      <c r="S520" s="4"/>
      <c r="T520" s="4"/>
      <c r="U520" s="4"/>
      <c r="V520" s="4"/>
      <c r="W520" s="4"/>
      <c r="X520" s="4"/>
      <c r="Y520" s="4"/>
      <c r="Z520" s="52"/>
      <c r="AA520" s="52"/>
      <c r="AB520" s="4"/>
      <c r="AC520" s="4"/>
      <c r="AD520" s="4"/>
      <c r="AE520" s="4"/>
    </row>
    <row r="521" spans="1:31" ht="15.75" customHeight="1" x14ac:dyDescent="0.25">
      <c r="A521" s="4"/>
      <c r="B521" s="4"/>
      <c r="C521" s="4"/>
      <c r="D521" s="4"/>
      <c r="E521" s="4"/>
      <c r="F521" s="4"/>
      <c r="G521" s="52"/>
      <c r="H521" s="52"/>
      <c r="I521" s="48"/>
      <c r="J521" s="48"/>
      <c r="K521" s="48"/>
      <c r="L521" s="48"/>
      <c r="M521" s="48"/>
      <c r="N521" s="48"/>
      <c r="O521" s="4"/>
      <c r="P521" s="4"/>
      <c r="Q521" s="4"/>
      <c r="R521" s="4"/>
      <c r="S521" s="4"/>
      <c r="T521" s="4"/>
      <c r="U521" s="4"/>
      <c r="V521" s="4"/>
      <c r="W521" s="4"/>
      <c r="X521" s="4"/>
      <c r="Y521" s="4"/>
      <c r="Z521" s="52"/>
      <c r="AA521" s="52"/>
      <c r="AB521" s="4"/>
      <c r="AC521" s="4"/>
      <c r="AD521" s="4"/>
      <c r="AE521" s="4"/>
    </row>
    <row r="522" spans="1:31" ht="15.75" customHeight="1" x14ac:dyDescent="0.25">
      <c r="A522" s="4"/>
      <c r="B522" s="4"/>
      <c r="C522" s="4"/>
      <c r="D522" s="4"/>
      <c r="E522" s="4"/>
      <c r="F522" s="4"/>
      <c r="G522" s="52"/>
      <c r="H522" s="52"/>
      <c r="I522" s="48"/>
      <c r="J522" s="48"/>
      <c r="K522" s="48"/>
      <c r="L522" s="48"/>
      <c r="M522" s="48"/>
      <c r="N522" s="48"/>
      <c r="O522" s="4"/>
      <c r="P522" s="4"/>
      <c r="Q522" s="4"/>
      <c r="R522" s="4"/>
      <c r="S522" s="4"/>
      <c r="T522" s="4"/>
      <c r="U522" s="4"/>
      <c r="V522" s="4"/>
      <c r="W522" s="4"/>
      <c r="X522" s="4"/>
      <c r="Y522" s="4"/>
      <c r="Z522" s="52"/>
      <c r="AA522" s="52"/>
      <c r="AB522" s="4"/>
      <c r="AC522" s="4"/>
      <c r="AD522" s="4"/>
      <c r="AE522" s="4"/>
    </row>
    <row r="523" spans="1:31" ht="15.75" customHeight="1" x14ac:dyDescent="0.25">
      <c r="A523" s="4"/>
      <c r="B523" s="4"/>
      <c r="C523" s="4"/>
      <c r="D523" s="4"/>
      <c r="E523" s="4"/>
      <c r="F523" s="4"/>
      <c r="G523" s="52"/>
      <c r="H523" s="52"/>
      <c r="I523" s="48"/>
      <c r="J523" s="48"/>
      <c r="K523" s="48"/>
      <c r="L523" s="48"/>
      <c r="M523" s="48"/>
      <c r="N523" s="48"/>
      <c r="O523" s="4"/>
      <c r="P523" s="4"/>
      <c r="Q523" s="4"/>
      <c r="R523" s="4"/>
      <c r="S523" s="4"/>
      <c r="T523" s="4"/>
      <c r="U523" s="4"/>
      <c r="V523" s="4"/>
      <c r="W523" s="4"/>
      <c r="X523" s="4"/>
      <c r="Y523" s="4"/>
      <c r="Z523" s="52"/>
      <c r="AA523" s="52"/>
      <c r="AB523" s="4"/>
      <c r="AC523" s="4"/>
      <c r="AD523" s="4"/>
      <c r="AE523" s="4"/>
    </row>
    <row r="524" spans="1:31" ht="15.75" customHeight="1" x14ac:dyDescent="0.25">
      <c r="A524" s="4"/>
      <c r="B524" s="4"/>
      <c r="C524" s="4"/>
      <c r="D524" s="4"/>
      <c r="E524" s="4"/>
      <c r="F524" s="4"/>
      <c r="G524" s="52"/>
      <c r="H524" s="52"/>
      <c r="I524" s="48"/>
      <c r="J524" s="48"/>
      <c r="K524" s="48"/>
      <c r="L524" s="48"/>
      <c r="M524" s="48"/>
      <c r="N524" s="48"/>
      <c r="O524" s="4"/>
      <c r="P524" s="4"/>
      <c r="Q524" s="4"/>
      <c r="R524" s="4"/>
      <c r="S524" s="4"/>
      <c r="T524" s="4"/>
      <c r="U524" s="4"/>
      <c r="V524" s="4"/>
      <c r="W524" s="4"/>
      <c r="X524" s="4"/>
      <c r="Y524" s="4"/>
      <c r="Z524" s="52"/>
      <c r="AA524" s="52"/>
      <c r="AB524" s="4"/>
      <c r="AC524" s="4"/>
      <c r="AD524" s="4"/>
      <c r="AE524" s="4"/>
    </row>
    <row r="525" spans="1:31" ht="15.75" customHeight="1" x14ac:dyDescent="0.25">
      <c r="A525" s="4"/>
      <c r="B525" s="4"/>
      <c r="C525" s="4"/>
      <c r="D525" s="4"/>
      <c r="E525" s="4"/>
      <c r="F525" s="4"/>
      <c r="G525" s="52"/>
      <c r="H525" s="52"/>
      <c r="I525" s="48"/>
      <c r="J525" s="48"/>
      <c r="K525" s="48"/>
      <c r="L525" s="48"/>
      <c r="M525" s="48"/>
      <c r="N525" s="48"/>
      <c r="O525" s="4"/>
      <c r="P525" s="4"/>
      <c r="Q525" s="4"/>
      <c r="R525" s="4"/>
      <c r="S525" s="4"/>
      <c r="T525" s="4"/>
      <c r="U525" s="4"/>
      <c r="V525" s="4"/>
      <c r="W525" s="4"/>
      <c r="X525" s="4"/>
      <c r="Y525" s="4"/>
      <c r="Z525" s="52"/>
      <c r="AA525" s="52"/>
      <c r="AB525" s="4"/>
      <c r="AC525" s="4"/>
      <c r="AD525" s="4"/>
      <c r="AE525" s="4"/>
    </row>
    <row r="526" spans="1:31" ht="15.75" customHeight="1" x14ac:dyDescent="0.25">
      <c r="A526" s="4"/>
      <c r="B526" s="4"/>
      <c r="C526" s="4"/>
      <c r="D526" s="4"/>
      <c r="E526" s="4"/>
      <c r="F526" s="4"/>
      <c r="G526" s="52"/>
      <c r="H526" s="52"/>
      <c r="I526" s="48"/>
      <c r="J526" s="48"/>
      <c r="K526" s="48"/>
      <c r="L526" s="48"/>
      <c r="M526" s="48"/>
      <c r="N526" s="48"/>
      <c r="O526" s="4"/>
      <c r="P526" s="4"/>
      <c r="Q526" s="4"/>
      <c r="R526" s="4"/>
      <c r="S526" s="4"/>
      <c r="T526" s="4"/>
      <c r="U526" s="4"/>
      <c r="V526" s="4"/>
      <c r="W526" s="4"/>
      <c r="X526" s="4"/>
      <c r="Y526" s="4"/>
      <c r="Z526" s="52"/>
      <c r="AA526" s="52"/>
      <c r="AB526" s="4"/>
      <c r="AC526" s="4"/>
      <c r="AD526" s="4"/>
      <c r="AE526" s="4"/>
    </row>
    <row r="527" spans="1:31" ht="15.75" customHeight="1" x14ac:dyDescent="0.25">
      <c r="A527" s="4"/>
      <c r="B527" s="4"/>
      <c r="C527" s="4"/>
      <c r="D527" s="4"/>
      <c r="E527" s="4"/>
      <c r="F527" s="4"/>
      <c r="G527" s="52"/>
      <c r="H527" s="52"/>
      <c r="I527" s="48"/>
      <c r="J527" s="48"/>
      <c r="K527" s="48"/>
      <c r="L527" s="48"/>
      <c r="M527" s="48"/>
      <c r="N527" s="48"/>
      <c r="O527" s="4"/>
      <c r="P527" s="4"/>
      <c r="Q527" s="4"/>
      <c r="R527" s="4"/>
      <c r="S527" s="4"/>
      <c r="T527" s="4"/>
      <c r="U527" s="4"/>
      <c r="V527" s="4"/>
      <c r="W527" s="4"/>
      <c r="X527" s="4"/>
      <c r="Y527" s="4"/>
      <c r="Z527" s="52"/>
      <c r="AA527" s="52"/>
      <c r="AB527" s="4"/>
      <c r="AC527" s="4"/>
      <c r="AD527" s="4"/>
      <c r="AE527" s="4"/>
    </row>
    <row r="528" spans="1:31" ht="15.75" customHeight="1" x14ac:dyDescent="0.25">
      <c r="A528" s="4"/>
      <c r="B528" s="4"/>
      <c r="C528" s="4"/>
      <c r="D528" s="4"/>
      <c r="E528" s="4"/>
      <c r="F528" s="4"/>
      <c r="G528" s="52"/>
      <c r="H528" s="52"/>
      <c r="I528" s="48"/>
      <c r="J528" s="48"/>
      <c r="K528" s="48"/>
      <c r="L528" s="48"/>
      <c r="M528" s="48"/>
      <c r="N528" s="48"/>
      <c r="O528" s="4"/>
      <c r="P528" s="4"/>
      <c r="Q528" s="4"/>
      <c r="R528" s="4"/>
      <c r="S528" s="4"/>
      <c r="T528" s="4"/>
      <c r="U528" s="4"/>
      <c r="V528" s="4"/>
      <c r="W528" s="4"/>
      <c r="X528" s="4"/>
      <c r="Y528" s="4"/>
      <c r="Z528" s="52"/>
      <c r="AA528" s="52"/>
      <c r="AB528" s="4"/>
      <c r="AC528" s="4"/>
      <c r="AD528" s="4"/>
      <c r="AE528" s="4"/>
    </row>
    <row r="529" spans="1:31" ht="15.75" customHeight="1" x14ac:dyDescent="0.25">
      <c r="A529" s="4"/>
      <c r="B529" s="4"/>
      <c r="C529" s="4"/>
      <c r="D529" s="4"/>
      <c r="E529" s="4"/>
      <c r="F529" s="4"/>
      <c r="G529" s="52"/>
      <c r="H529" s="52"/>
      <c r="I529" s="48"/>
      <c r="J529" s="48"/>
      <c r="K529" s="48"/>
      <c r="L529" s="48"/>
      <c r="M529" s="48"/>
      <c r="N529" s="48"/>
      <c r="O529" s="4"/>
      <c r="P529" s="4"/>
      <c r="Q529" s="4"/>
      <c r="R529" s="4"/>
      <c r="S529" s="4"/>
      <c r="T529" s="4"/>
      <c r="U529" s="4"/>
      <c r="V529" s="4"/>
      <c r="W529" s="4"/>
      <c r="X529" s="4"/>
      <c r="Y529" s="4"/>
      <c r="Z529" s="52"/>
      <c r="AA529" s="52"/>
      <c r="AB529" s="4"/>
      <c r="AC529" s="4"/>
      <c r="AD529" s="4"/>
      <c r="AE529" s="4"/>
    </row>
    <row r="530" spans="1:31" ht="15.75" customHeight="1" x14ac:dyDescent="0.25">
      <c r="A530" s="4"/>
      <c r="B530" s="4"/>
      <c r="C530" s="4"/>
      <c r="D530" s="4"/>
      <c r="E530" s="4"/>
      <c r="F530" s="4"/>
      <c r="G530" s="52"/>
      <c r="H530" s="52"/>
      <c r="I530" s="48"/>
      <c r="J530" s="48"/>
      <c r="K530" s="48"/>
      <c r="L530" s="48"/>
      <c r="M530" s="48"/>
      <c r="N530" s="48"/>
      <c r="O530" s="4"/>
      <c r="P530" s="4"/>
      <c r="Q530" s="4"/>
      <c r="R530" s="4"/>
      <c r="S530" s="4"/>
      <c r="T530" s="4"/>
      <c r="U530" s="4"/>
      <c r="V530" s="4"/>
      <c r="W530" s="4"/>
      <c r="X530" s="4"/>
      <c r="Y530" s="4"/>
      <c r="Z530" s="52"/>
      <c r="AA530" s="52"/>
      <c r="AB530" s="4"/>
      <c r="AC530" s="4"/>
      <c r="AD530" s="4"/>
      <c r="AE530" s="4"/>
    </row>
    <row r="531" spans="1:31" ht="15.75" customHeight="1" x14ac:dyDescent="0.25">
      <c r="A531" s="4"/>
      <c r="B531" s="4"/>
      <c r="C531" s="4"/>
      <c r="D531" s="4"/>
      <c r="E531" s="4"/>
      <c r="F531" s="4"/>
      <c r="G531" s="52"/>
      <c r="H531" s="52"/>
      <c r="I531" s="48"/>
      <c r="J531" s="48"/>
      <c r="K531" s="48"/>
      <c r="L531" s="48"/>
      <c r="M531" s="48"/>
      <c r="N531" s="48"/>
      <c r="O531" s="4"/>
      <c r="P531" s="4"/>
      <c r="Q531" s="4"/>
      <c r="R531" s="4"/>
      <c r="S531" s="4"/>
      <c r="T531" s="4"/>
      <c r="U531" s="4"/>
      <c r="V531" s="4"/>
      <c r="W531" s="4"/>
      <c r="X531" s="4"/>
      <c r="Y531" s="4"/>
      <c r="Z531" s="52"/>
      <c r="AA531" s="52"/>
      <c r="AB531" s="4"/>
      <c r="AC531" s="4"/>
      <c r="AD531" s="4"/>
      <c r="AE531" s="4"/>
    </row>
    <row r="532" spans="1:31" ht="15.75" customHeight="1" x14ac:dyDescent="0.25">
      <c r="A532" s="4"/>
      <c r="B532" s="4"/>
      <c r="C532" s="4"/>
      <c r="D532" s="4"/>
      <c r="E532" s="4"/>
      <c r="F532" s="4"/>
      <c r="G532" s="52"/>
      <c r="H532" s="52"/>
      <c r="I532" s="48"/>
      <c r="J532" s="48"/>
      <c r="K532" s="48"/>
      <c r="L532" s="48"/>
      <c r="M532" s="48"/>
      <c r="N532" s="48"/>
      <c r="O532" s="4"/>
      <c r="P532" s="4"/>
      <c r="Q532" s="4"/>
      <c r="R532" s="4"/>
      <c r="S532" s="4"/>
      <c r="T532" s="4"/>
      <c r="U532" s="4"/>
      <c r="V532" s="4"/>
      <c r="W532" s="4"/>
      <c r="X532" s="4"/>
      <c r="Y532" s="4"/>
      <c r="Z532" s="52"/>
      <c r="AA532" s="52"/>
      <c r="AB532" s="4"/>
      <c r="AC532" s="4"/>
      <c r="AD532" s="4"/>
      <c r="AE532" s="4"/>
    </row>
    <row r="533" spans="1:31" ht="15.75" customHeight="1" x14ac:dyDescent="0.25">
      <c r="A533" s="4"/>
      <c r="B533" s="4"/>
      <c r="C533" s="4"/>
      <c r="D533" s="4"/>
      <c r="E533" s="4"/>
      <c r="F533" s="4"/>
      <c r="G533" s="52"/>
      <c r="H533" s="52"/>
      <c r="I533" s="48"/>
      <c r="J533" s="48"/>
      <c r="K533" s="48"/>
      <c r="L533" s="48"/>
      <c r="M533" s="48"/>
      <c r="N533" s="48"/>
      <c r="O533" s="4"/>
      <c r="P533" s="4"/>
      <c r="Q533" s="4"/>
      <c r="R533" s="4"/>
      <c r="S533" s="4"/>
      <c r="T533" s="4"/>
      <c r="U533" s="4"/>
      <c r="V533" s="4"/>
      <c r="W533" s="4"/>
      <c r="X533" s="4"/>
      <c r="Y533" s="4"/>
      <c r="Z533" s="52"/>
      <c r="AA533" s="52"/>
      <c r="AB533" s="4"/>
      <c r="AC533" s="4"/>
      <c r="AD533" s="4"/>
      <c r="AE533" s="4"/>
    </row>
    <row r="534" spans="1:31" ht="15.75" customHeight="1" x14ac:dyDescent="0.25">
      <c r="A534" s="4"/>
      <c r="B534" s="4"/>
      <c r="C534" s="4"/>
      <c r="D534" s="4"/>
      <c r="E534" s="4"/>
      <c r="F534" s="4"/>
      <c r="G534" s="52"/>
      <c r="H534" s="52"/>
      <c r="I534" s="48"/>
      <c r="J534" s="48"/>
      <c r="K534" s="48"/>
      <c r="L534" s="48"/>
      <c r="M534" s="48"/>
      <c r="N534" s="48"/>
      <c r="O534" s="4"/>
      <c r="P534" s="4"/>
      <c r="Q534" s="4"/>
      <c r="R534" s="4"/>
      <c r="S534" s="4"/>
      <c r="T534" s="4"/>
      <c r="U534" s="4"/>
      <c r="V534" s="4"/>
      <c r="W534" s="4"/>
      <c r="X534" s="4"/>
      <c r="Y534" s="4"/>
      <c r="Z534" s="52"/>
      <c r="AA534" s="52"/>
      <c r="AB534" s="4"/>
      <c r="AC534" s="4"/>
      <c r="AD534" s="4"/>
      <c r="AE534" s="4"/>
    </row>
    <row r="535" spans="1:31" ht="15.75" customHeight="1" x14ac:dyDescent="0.25">
      <c r="A535" s="4"/>
      <c r="B535" s="4"/>
      <c r="C535" s="4"/>
      <c r="D535" s="4"/>
      <c r="E535" s="4"/>
      <c r="F535" s="4"/>
      <c r="G535" s="52"/>
      <c r="H535" s="52"/>
      <c r="I535" s="48"/>
      <c r="J535" s="48"/>
      <c r="K535" s="48"/>
      <c r="L535" s="48"/>
      <c r="M535" s="48"/>
      <c r="N535" s="48"/>
      <c r="O535" s="4"/>
      <c r="P535" s="4"/>
      <c r="Q535" s="4"/>
      <c r="R535" s="4"/>
      <c r="S535" s="4"/>
      <c r="T535" s="4"/>
      <c r="U535" s="4"/>
      <c r="V535" s="4"/>
      <c r="W535" s="4"/>
      <c r="X535" s="4"/>
      <c r="Y535" s="4"/>
      <c r="Z535" s="52"/>
      <c r="AA535" s="52"/>
      <c r="AB535" s="4"/>
      <c r="AC535" s="4"/>
      <c r="AD535" s="4"/>
      <c r="AE535" s="4"/>
    </row>
    <row r="536" spans="1:31" ht="15.75" customHeight="1" x14ac:dyDescent="0.25">
      <c r="A536" s="4"/>
      <c r="B536" s="4"/>
      <c r="C536" s="4"/>
      <c r="D536" s="4"/>
      <c r="E536" s="4"/>
      <c r="F536" s="4"/>
      <c r="G536" s="52"/>
      <c r="H536" s="52"/>
      <c r="I536" s="48"/>
      <c r="J536" s="48"/>
      <c r="K536" s="48"/>
      <c r="L536" s="48"/>
      <c r="M536" s="48"/>
      <c r="N536" s="48"/>
      <c r="O536" s="4"/>
      <c r="P536" s="4"/>
      <c r="Q536" s="4"/>
      <c r="R536" s="4"/>
      <c r="S536" s="4"/>
      <c r="T536" s="4"/>
      <c r="U536" s="4"/>
      <c r="V536" s="4"/>
      <c r="W536" s="4"/>
      <c r="X536" s="4"/>
      <c r="Y536" s="4"/>
      <c r="Z536" s="52"/>
      <c r="AA536" s="52"/>
      <c r="AB536" s="4"/>
      <c r="AC536" s="4"/>
      <c r="AD536" s="4"/>
      <c r="AE536" s="4"/>
    </row>
    <row r="537" spans="1:31" ht="15.75" customHeight="1" x14ac:dyDescent="0.25">
      <c r="A537" s="4"/>
      <c r="B537" s="4"/>
      <c r="C537" s="4"/>
      <c r="D537" s="4"/>
      <c r="E537" s="4"/>
      <c r="F537" s="4"/>
      <c r="G537" s="52"/>
      <c r="H537" s="52"/>
      <c r="I537" s="48"/>
      <c r="J537" s="48"/>
      <c r="K537" s="48"/>
      <c r="L537" s="48"/>
      <c r="M537" s="48"/>
      <c r="N537" s="48"/>
      <c r="O537" s="4"/>
      <c r="P537" s="4"/>
      <c r="Q537" s="4"/>
      <c r="R537" s="4"/>
      <c r="S537" s="4"/>
      <c r="T537" s="4"/>
      <c r="U537" s="4"/>
      <c r="V537" s="4"/>
      <c r="W537" s="4"/>
      <c r="X537" s="4"/>
      <c r="Y537" s="4"/>
      <c r="Z537" s="52"/>
      <c r="AA537" s="52"/>
      <c r="AB537" s="4"/>
      <c r="AC537" s="4"/>
      <c r="AD537" s="4"/>
      <c r="AE537" s="4"/>
    </row>
    <row r="538" spans="1:31" ht="15.75" customHeight="1" x14ac:dyDescent="0.25">
      <c r="A538" s="4"/>
      <c r="B538" s="4"/>
      <c r="C538" s="4"/>
      <c r="D538" s="4"/>
      <c r="E538" s="4"/>
      <c r="F538" s="4"/>
      <c r="G538" s="52"/>
      <c r="H538" s="52"/>
      <c r="I538" s="48"/>
      <c r="J538" s="48"/>
      <c r="K538" s="48"/>
      <c r="L538" s="48"/>
      <c r="M538" s="48"/>
      <c r="N538" s="48"/>
      <c r="O538" s="4"/>
      <c r="P538" s="4"/>
      <c r="Q538" s="4"/>
      <c r="R538" s="4"/>
      <c r="S538" s="4"/>
      <c r="T538" s="4"/>
      <c r="U538" s="4"/>
      <c r="V538" s="4"/>
      <c r="W538" s="4"/>
      <c r="X538" s="4"/>
      <c r="Y538" s="4"/>
      <c r="Z538" s="52"/>
      <c r="AA538" s="52"/>
      <c r="AB538" s="4"/>
      <c r="AC538" s="4"/>
      <c r="AD538" s="4"/>
      <c r="AE538" s="4"/>
    </row>
    <row r="539" spans="1:31" ht="15.75" customHeight="1" x14ac:dyDescent="0.25">
      <c r="A539" s="4"/>
      <c r="B539" s="4"/>
      <c r="C539" s="4"/>
      <c r="D539" s="4"/>
      <c r="E539" s="4"/>
      <c r="F539" s="4"/>
      <c r="G539" s="52"/>
      <c r="H539" s="52"/>
      <c r="I539" s="48"/>
      <c r="J539" s="48"/>
      <c r="K539" s="48"/>
      <c r="L539" s="48"/>
      <c r="M539" s="48"/>
      <c r="N539" s="48"/>
      <c r="O539" s="4"/>
      <c r="P539" s="4"/>
      <c r="Q539" s="4"/>
      <c r="R539" s="4"/>
      <c r="S539" s="4"/>
      <c r="T539" s="4"/>
      <c r="U539" s="4"/>
      <c r="V539" s="4"/>
      <c r="W539" s="4"/>
      <c r="X539" s="4"/>
      <c r="Y539" s="4"/>
      <c r="Z539" s="52"/>
      <c r="AA539" s="52"/>
      <c r="AB539" s="4"/>
      <c r="AC539" s="4"/>
      <c r="AD539" s="4"/>
      <c r="AE539" s="4"/>
    </row>
    <row r="540" spans="1:31" ht="15.75" customHeight="1" x14ac:dyDescent="0.25">
      <c r="A540" s="4"/>
      <c r="B540" s="4"/>
      <c r="C540" s="4"/>
      <c r="D540" s="4"/>
      <c r="E540" s="4"/>
      <c r="F540" s="4"/>
      <c r="G540" s="52"/>
      <c r="H540" s="52"/>
      <c r="I540" s="48"/>
      <c r="J540" s="48"/>
      <c r="K540" s="48"/>
      <c r="L540" s="48"/>
      <c r="M540" s="48"/>
      <c r="N540" s="48"/>
      <c r="O540" s="4"/>
      <c r="P540" s="4"/>
      <c r="Q540" s="4"/>
      <c r="R540" s="4"/>
      <c r="S540" s="4"/>
      <c r="T540" s="4"/>
      <c r="U540" s="4"/>
      <c r="V540" s="4"/>
      <c r="W540" s="4"/>
      <c r="X540" s="4"/>
      <c r="Y540" s="4"/>
      <c r="Z540" s="52"/>
      <c r="AA540" s="52"/>
      <c r="AB540" s="4"/>
      <c r="AC540" s="4"/>
      <c r="AD540" s="4"/>
      <c r="AE540" s="4"/>
    </row>
    <row r="541" spans="1:31" ht="15.75" customHeight="1" x14ac:dyDescent="0.25">
      <c r="A541" s="4"/>
      <c r="B541" s="4"/>
      <c r="C541" s="4"/>
      <c r="D541" s="4"/>
      <c r="E541" s="4"/>
      <c r="F541" s="4"/>
      <c r="G541" s="52"/>
      <c r="H541" s="52"/>
      <c r="I541" s="48"/>
      <c r="J541" s="48"/>
      <c r="K541" s="48"/>
      <c r="L541" s="48"/>
      <c r="M541" s="48"/>
      <c r="N541" s="48"/>
      <c r="O541" s="4"/>
      <c r="P541" s="4"/>
      <c r="Q541" s="4"/>
      <c r="R541" s="4"/>
      <c r="S541" s="4"/>
      <c r="T541" s="4"/>
      <c r="U541" s="4"/>
      <c r="V541" s="4"/>
      <c r="W541" s="4"/>
      <c r="X541" s="4"/>
      <c r="Y541" s="4"/>
      <c r="Z541" s="52"/>
      <c r="AA541" s="52"/>
      <c r="AB541" s="4"/>
      <c r="AC541" s="4"/>
      <c r="AD541" s="4"/>
      <c r="AE541" s="4"/>
    </row>
    <row r="542" spans="1:31" ht="15.75" customHeight="1" x14ac:dyDescent="0.25">
      <c r="A542" s="4"/>
      <c r="B542" s="4"/>
      <c r="C542" s="4"/>
      <c r="D542" s="4"/>
      <c r="E542" s="4"/>
      <c r="F542" s="4"/>
      <c r="G542" s="52"/>
      <c r="H542" s="52"/>
      <c r="I542" s="48"/>
      <c r="J542" s="48"/>
      <c r="K542" s="48"/>
      <c r="L542" s="48"/>
      <c r="M542" s="48"/>
      <c r="N542" s="48"/>
      <c r="O542" s="4"/>
      <c r="P542" s="4"/>
      <c r="Q542" s="4"/>
      <c r="R542" s="4"/>
      <c r="S542" s="4"/>
      <c r="T542" s="4"/>
      <c r="U542" s="4"/>
      <c r="V542" s="4"/>
      <c r="W542" s="4"/>
      <c r="X542" s="4"/>
      <c r="Y542" s="4"/>
      <c r="Z542" s="52"/>
      <c r="AA542" s="52"/>
      <c r="AB542" s="4"/>
      <c r="AC542" s="4"/>
      <c r="AD542" s="4"/>
      <c r="AE542" s="4"/>
    </row>
    <row r="543" spans="1:31" ht="15.75" customHeight="1" x14ac:dyDescent="0.25">
      <c r="A543" s="4"/>
      <c r="B543" s="4"/>
      <c r="C543" s="4"/>
      <c r="D543" s="4"/>
      <c r="E543" s="4"/>
      <c r="F543" s="4"/>
      <c r="G543" s="52"/>
      <c r="H543" s="52"/>
      <c r="I543" s="48"/>
      <c r="J543" s="48"/>
      <c r="K543" s="48"/>
      <c r="L543" s="48"/>
      <c r="M543" s="48"/>
      <c r="N543" s="48"/>
      <c r="O543" s="4"/>
      <c r="P543" s="4"/>
      <c r="Q543" s="4"/>
      <c r="R543" s="4"/>
      <c r="S543" s="4"/>
      <c r="T543" s="4"/>
      <c r="U543" s="4"/>
      <c r="V543" s="4"/>
      <c r="W543" s="4"/>
      <c r="X543" s="4"/>
      <c r="Y543" s="4"/>
      <c r="Z543" s="52"/>
      <c r="AA543" s="52"/>
      <c r="AB543" s="4"/>
      <c r="AC543" s="4"/>
      <c r="AD543" s="4"/>
      <c r="AE543" s="4"/>
    </row>
    <row r="544" spans="1:31" ht="15.75" customHeight="1" x14ac:dyDescent="0.25">
      <c r="A544" s="4"/>
      <c r="B544" s="4"/>
      <c r="C544" s="4"/>
      <c r="D544" s="4"/>
      <c r="E544" s="4"/>
      <c r="F544" s="4"/>
      <c r="G544" s="52"/>
      <c r="H544" s="52"/>
      <c r="I544" s="48"/>
      <c r="J544" s="48"/>
      <c r="K544" s="48"/>
      <c r="L544" s="48"/>
      <c r="M544" s="48"/>
      <c r="N544" s="48"/>
      <c r="O544" s="4"/>
      <c r="P544" s="4"/>
      <c r="Q544" s="4"/>
      <c r="R544" s="4"/>
      <c r="S544" s="4"/>
      <c r="T544" s="4"/>
      <c r="U544" s="4"/>
      <c r="V544" s="4"/>
      <c r="W544" s="4"/>
      <c r="X544" s="4"/>
      <c r="Y544" s="4"/>
      <c r="Z544" s="52"/>
      <c r="AA544" s="52"/>
      <c r="AB544" s="4"/>
      <c r="AC544" s="4"/>
      <c r="AD544" s="4"/>
      <c r="AE544" s="4"/>
    </row>
    <row r="545" spans="1:31" ht="15.75" customHeight="1" x14ac:dyDescent="0.25">
      <c r="A545" s="4"/>
      <c r="B545" s="4"/>
      <c r="C545" s="4"/>
      <c r="D545" s="4"/>
      <c r="E545" s="4"/>
      <c r="F545" s="4"/>
      <c r="G545" s="52"/>
      <c r="H545" s="52"/>
      <c r="I545" s="48"/>
      <c r="J545" s="48"/>
      <c r="K545" s="48"/>
      <c r="L545" s="48"/>
      <c r="M545" s="48"/>
      <c r="N545" s="48"/>
      <c r="O545" s="4"/>
      <c r="P545" s="4"/>
      <c r="Q545" s="4"/>
      <c r="R545" s="4"/>
      <c r="S545" s="4"/>
      <c r="T545" s="4"/>
      <c r="U545" s="4"/>
      <c r="V545" s="4"/>
      <c r="W545" s="4"/>
      <c r="X545" s="4"/>
      <c r="Y545" s="4"/>
      <c r="Z545" s="52"/>
      <c r="AA545" s="52"/>
      <c r="AB545" s="4"/>
      <c r="AC545" s="4"/>
      <c r="AD545" s="4"/>
      <c r="AE545" s="4"/>
    </row>
    <row r="546" spans="1:31" ht="15.75" customHeight="1" x14ac:dyDescent="0.25">
      <c r="A546" s="4"/>
      <c r="B546" s="4"/>
      <c r="C546" s="4"/>
      <c r="D546" s="4"/>
      <c r="E546" s="4"/>
      <c r="F546" s="4"/>
      <c r="G546" s="52"/>
      <c r="H546" s="52"/>
      <c r="I546" s="48"/>
      <c r="J546" s="48"/>
      <c r="K546" s="48"/>
      <c r="L546" s="48"/>
      <c r="M546" s="48"/>
      <c r="N546" s="48"/>
      <c r="O546" s="4"/>
      <c r="P546" s="4"/>
      <c r="Q546" s="4"/>
      <c r="R546" s="4"/>
      <c r="S546" s="4"/>
      <c r="T546" s="4"/>
      <c r="U546" s="4"/>
      <c r="V546" s="4"/>
      <c r="W546" s="4"/>
      <c r="X546" s="4"/>
      <c r="Y546" s="4"/>
      <c r="Z546" s="52"/>
      <c r="AA546" s="52"/>
      <c r="AB546" s="4"/>
      <c r="AC546" s="4"/>
      <c r="AD546" s="4"/>
      <c r="AE546" s="4"/>
    </row>
    <row r="547" spans="1:31" ht="15.75" customHeight="1" x14ac:dyDescent="0.25">
      <c r="A547" s="4"/>
      <c r="B547" s="4"/>
      <c r="C547" s="4"/>
      <c r="D547" s="4"/>
      <c r="E547" s="4"/>
      <c r="F547" s="4"/>
      <c r="G547" s="52"/>
      <c r="H547" s="52"/>
      <c r="I547" s="48"/>
      <c r="J547" s="48"/>
      <c r="K547" s="48"/>
      <c r="L547" s="48"/>
      <c r="M547" s="48"/>
      <c r="N547" s="48"/>
      <c r="O547" s="4"/>
      <c r="P547" s="4"/>
      <c r="Q547" s="4"/>
      <c r="R547" s="4"/>
      <c r="S547" s="4"/>
      <c r="T547" s="4"/>
      <c r="U547" s="4"/>
      <c r="V547" s="4"/>
      <c r="W547" s="4"/>
      <c r="X547" s="4"/>
      <c r="Y547" s="4"/>
      <c r="Z547" s="52"/>
      <c r="AA547" s="52"/>
      <c r="AB547" s="4"/>
      <c r="AC547" s="4"/>
      <c r="AD547" s="4"/>
      <c r="AE547" s="4"/>
    </row>
    <row r="548" spans="1:31" ht="15.75" customHeight="1" x14ac:dyDescent="0.25">
      <c r="A548" s="4"/>
      <c r="B548" s="4"/>
      <c r="C548" s="4"/>
      <c r="D548" s="4"/>
      <c r="E548" s="4"/>
      <c r="F548" s="4"/>
      <c r="G548" s="52"/>
      <c r="H548" s="52"/>
      <c r="I548" s="48"/>
      <c r="J548" s="48"/>
      <c r="K548" s="48"/>
      <c r="L548" s="48"/>
      <c r="M548" s="48"/>
      <c r="N548" s="48"/>
      <c r="O548" s="4"/>
      <c r="P548" s="4"/>
      <c r="Q548" s="4"/>
      <c r="R548" s="4"/>
      <c r="S548" s="4"/>
      <c r="T548" s="4"/>
      <c r="U548" s="4"/>
      <c r="V548" s="4"/>
      <c r="W548" s="4"/>
      <c r="X548" s="4"/>
      <c r="Y548" s="4"/>
      <c r="Z548" s="52"/>
      <c r="AA548" s="52"/>
      <c r="AB548" s="4"/>
      <c r="AC548" s="4"/>
      <c r="AD548" s="4"/>
      <c r="AE548" s="4"/>
    </row>
    <row r="549" spans="1:31" ht="15.75" customHeight="1" x14ac:dyDescent="0.25">
      <c r="A549" s="4"/>
      <c r="B549" s="4"/>
      <c r="C549" s="4"/>
      <c r="D549" s="4"/>
      <c r="E549" s="4"/>
      <c r="F549" s="4"/>
      <c r="G549" s="52"/>
      <c r="H549" s="52"/>
      <c r="I549" s="48"/>
      <c r="J549" s="48"/>
      <c r="K549" s="48"/>
      <c r="L549" s="48"/>
      <c r="M549" s="48"/>
      <c r="N549" s="48"/>
      <c r="O549" s="4"/>
      <c r="P549" s="4"/>
      <c r="Q549" s="4"/>
      <c r="R549" s="4"/>
      <c r="S549" s="4"/>
      <c r="T549" s="4"/>
      <c r="U549" s="4"/>
      <c r="V549" s="4"/>
      <c r="W549" s="4"/>
      <c r="X549" s="4"/>
      <c r="Y549" s="4"/>
      <c r="Z549" s="52"/>
      <c r="AA549" s="52"/>
      <c r="AB549" s="4"/>
      <c r="AC549" s="4"/>
      <c r="AD549" s="4"/>
      <c r="AE549" s="4"/>
    </row>
    <row r="550" spans="1:31" ht="15.75" customHeight="1" x14ac:dyDescent="0.25">
      <c r="A550" s="4"/>
      <c r="B550" s="4"/>
      <c r="C550" s="4"/>
      <c r="D550" s="4"/>
      <c r="E550" s="4"/>
      <c r="F550" s="4"/>
      <c r="G550" s="52"/>
      <c r="H550" s="52"/>
      <c r="I550" s="48"/>
      <c r="J550" s="48"/>
      <c r="K550" s="48"/>
      <c r="L550" s="48"/>
      <c r="M550" s="48"/>
      <c r="N550" s="48"/>
      <c r="O550" s="4"/>
      <c r="P550" s="4"/>
      <c r="Q550" s="4"/>
      <c r="R550" s="4"/>
      <c r="S550" s="4"/>
      <c r="T550" s="4"/>
      <c r="U550" s="4"/>
      <c r="V550" s="4"/>
      <c r="W550" s="4"/>
      <c r="X550" s="4"/>
      <c r="Y550" s="4"/>
      <c r="Z550" s="52"/>
      <c r="AA550" s="52"/>
      <c r="AB550" s="4"/>
      <c r="AC550" s="4"/>
      <c r="AD550" s="4"/>
      <c r="AE550" s="4"/>
    </row>
    <row r="551" spans="1:31" ht="15.75" customHeight="1" x14ac:dyDescent="0.25">
      <c r="A551" s="4"/>
      <c r="B551" s="4"/>
      <c r="C551" s="4"/>
      <c r="D551" s="4"/>
      <c r="E551" s="4"/>
      <c r="F551" s="4"/>
      <c r="G551" s="52"/>
      <c r="H551" s="52"/>
      <c r="I551" s="48"/>
      <c r="J551" s="48"/>
      <c r="K551" s="48"/>
      <c r="L551" s="48"/>
      <c r="M551" s="48"/>
      <c r="N551" s="48"/>
      <c r="O551" s="4"/>
      <c r="P551" s="4"/>
      <c r="Q551" s="4"/>
      <c r="R551" s="4"/>
      <c r="S551" s="4"/>
      <c r="T551" s="4"/>
      <c r="U551" s="4"/>
      <c r="V551" s="4"/>
      <c r="W551" s="4"/>
      <c r="X551" s="4"/>
      <c r="Y551" s="4"/>
      <c r="Z551" s="52"/>
      <c r="AA551" s="52"/>
      <c r="AB551" s="4"/>
      <c r="AC551" s="4"/>
      <c r="AD551" s="4"/>
      <c r="AE551" s="4"/>
    </row>
    <row r="552" spans="1:31" ht="15.75" customHeight="1" x14ac:dyDescent="0.25">
      <c r="A552" s="4"/>
      <c r="B552" s="4"/>
      <c r="C552" s="4"/>
      <c r="D552" s="4"/>
      <c r="E552" s="4"/>
      <c r="F552" s="4"/>
      <c r="G552" s="52"/>
      <c r="H552" s="52"/>
      <c r="I552" s="48"/>
      <c r="J552" s="48"/>
      <c r="K552" s="48"/>
      <c r="L552" s="48"/>
      <c r="M552" s="48"/>
      <c r="N552" s="48"/>
      <c r="O552" s="4"/>
      <c r="P552" s="4"/>
      <c r="Q552" s="4"/>
      <c r="R552" s="4"/>
      <c r="S552" s="4"/>
      <c r="T552" s="4"/>
      <c r="U552" s="4"/>
      <c r="V552" s="4"/>
      <c r="W552" s="4"/>
      <c r="X552" s="4"/>
      <c r="Y552" s="4"/>
      <c r="Z552" s="52"/>
      <c r="AA552" s="52"/>
      <c r="AB552" s="4"/>
      <c r="AC552" s="4"/>
      <c r="AD552" s="4"/>
      <c r="AE552" s="4"/>
    </row>
    <row r="553" spans="1:31" ht="15.75" customHeight="1" x14ac:dyDescent="0.25">
      <c r="A553" s="4"/>
      <c r="B553" s="4"/>
      <c r="C553" s="4"/>
      <c r="D553" s="4"/>
      <c r="E553" s="4"/>
      <c r="F553" s="4"/>
      <c r="G553" s="52"/>
      <c r="H553" s="52"/>
      <c r="I553" s="48"/>
      <c r="J553" s="48"/>
      <c r="K553" s="48"/>
      <c r="L553" s="48"/>
      <c r="M553" s="48"/>
      <c r="N553" s="48"/>
      <c r="O553" s="4"/>
      <c r="P553" s="4"/>
      <c r="Q553" s="4"/>
      <c r="R553" s="4"/>
      <c r="S553" s="4"/>
      <c r="T553" s="4"/>
      <c r="U553" s="4"/>
      <c r="V553" s="4"/>
      <c r="W553" s="4"/>
      <c r="X553" s="4"/>
      <c r="Y553" s="4"/>
      <c r="Z553" s="52"/>
      <c r="AA553" s="52"/>
      <c r="AB553" s="4"/>
      <c r="AC553" s="4"/>
      <c r="AD553" s="4"/>
      <c r="AE553" s="4"/>
    </row>
    <row r="554" spans="1:31" ht="15.75" customHeight="1" x14ac:dyDescent="0.25">
      <c r="A554" s="4"/>
      <c r="B554" s="4"/>
      <c r="C554" s="4"/>
      <c r="D554" s="4"/>
      <c r="E554" s="4"/>
      <c r="F554" s="4"/>
      <c r="G554" s="52"/>
      <c r="H554" s="52"/>
      <c r="I554" s="48"/>
      <c r="J554" s="48"/>
      <c r="K554" s="48"/>
      <c r="L554" s="48"/>
      <c r="M554" s="48"/>
      <c r="N554" s="48"/>
      <c r="O554" s="4"/>
      <c r="P554" s="4"/>
      <c r="Q554" s="4"/>
      <c r="R554" s="4"/>
      <c r="S554" s="4"/>
      <c r="T554" s="4"/>
      <c r="U554" s="4"/>
      <c r="V554" s="4"/>
      <c r="W554" s="4"/>
      <c r="X554" s="4"/>
      <c r="Y554" s="4"/>
      <c r="Z554" s="52"/>
      <c r="AA554" s="52"/>
      <c r="AB554" s="4"/>
      <c r="AC554" s="4"/>
      <c r="AD554" s="4"/>
      <c r="AE554" s="4"/>
    </row>
    <row r="555" spans="1:31" ht="15.75" customHeight="1" x14ac:dyDescent="0.25">
      <c r="A555" s="4"/>
      <c r="B555" s="4"/>
      <c r="C555" s="4"/>
      <c r="D555" s="4"/>
      <c r="E555" s="4"/>
      <c r="F555" s="4"/>
      <c r="G555" s="52"/>
      <c r="H555" s="52"/>
      <c r="I555" s="48"/>
      <c r="J555" s="48"/>
      <c r="K555" s="48"/>
      <c r="L555" s="48"/>
      <c r="M555" s="48"/>
      <c r="N555" s="48"/>
      <c r="O555" s="4"/>
      <c r="P555" s="4"/>
      <c r="Q555" s="4"/>
      <c r="R555" s="4"/>
      <c r="S555" s="4"/>
      <c r="T555" s="4"/>
      <c r="U555" s="4"/>
      <c r="V555" s="4"/>
      <c r="W555" s="4"/>
      <c r="X555" s="4"/>
      <c r="Y555" s="4"/>
      <c r="Z555" s="52"/>
      <c r="AA555" s="52"/>
      <c r="AB555" s="4"/>
      <c r="AC555" s="4"/>
      <c r="AD555" s="4"/>
      <c r="AE555" s="4"/>
    </row>
    <row r="556" spans="1:31" ht="15.75" customHeight="1" x14ac:dyDescent="0.25">
      <c r="A556" s="4"/>
      <c r="B556" s="4"/>
      <c r="C556" s="4"/>
      <c r="D556" s="4"/>
      <c r="E556" s="4"/>
      <c r="F556" s="4"/>
      <c r="G556" s="52"/>
      <c r="H556" s="52"/>
      <c r="I556" s="48"/>
      <c r="J556" s="48"/>
      <c r="K556" s="48"/>
      <c r="L556" s="48"/>
      <c r="M556" s="48"/>
      <c r="N556" s="48"/>
      <c r="O556" s="4"/>
      <c r="P556" s="4"/>
      <c r="Q556" s="4"/>
      <c r="R556" s="4"/>
      <c r="S556" s="4"/>
      <c r="T556" s="4"/>
      <c r="U556" s="4"/>
      <c r="V556" s="4"/>
      <c r="W556" s="4"/>
      <c r="X556" s="4"/>
      <c r="Y556" s="4"/>
      <c r="Z556" s="52"/>
      <c r="AA556" s="52"/>
      <c r="AB556" s="4"/>
      <c r="AC556" s="4"/>
      <c r="AD556" s="4"/>
      <c r="AE556" s="4"/>
    </row>
    <row r="557" spans="1:31" ht="15.75" customHeight="1" x14ac:dyDescent="0.25">
      <c r="A557" s="4"/>
      <c r="B557" s="4"/>
      <c r="C557" s="4"/>
      <c r="D557" s="4"/>
      <c r="E557" s="4"/>
      <c r="F557" s="4"/>
      <c r="G557" s="52"/>
      <c r="H557" s="52"/>
      <c r="I557" s="48"/>
      <c r="J557" s="48"/>
      <c r="K557" s="48"/>
      <c r="L557" s="48"/>
      <c r="M557" s="48"/>
      <c r="N557" s="48"/>
      <c r="O557" s="4"/>
      <c r="P557" s="4"/>
      <c r="Q557" s="4"/>
      <c r="R557" s="4"/>
      <c r="S557" s="4"/>
      <c r="T557" s="4"/>
      <c r="U557" s="4"/>
      <c r="V557" s="4"/>
      <c r="W557" s="4"/>
      <c r="X557" s="4"/>
      <c r="Y557" s="4"/>
      <c r="Z557" s="52"/>
      <c r="AA557" s="52"/>
      <c r="AB557" s="4"/>
      <c r="AC557" s="4"/>
      <c r="AD557" s="4"/>
      <c r="AE557" s="4"/>
    </row>
    <row r="558" spans="1:31" ht="15.75" customHeight="1" x14ac:dyDescent="0.25">
      <c r="A558" s="4"/>
      <c r="B558" s="4"/>
      <c r="C558" s="4"/>
      <c r="D558" s="4"/>
      <c r="E558" s="4"/>
      <c r="F558" s="4"/>
      <c r="G558" s="52"/>
      <c r="H558" s="52"/>
      <c r="I558" s="48"/>
      <c r="J558" s="48"/>
      <c r="K558" s="48"/>
      <c r="L558" s="48"/>
      <c r="M558" s="48"/>
      <c r="N558" s="48"/>
      <c r="O558" s="4"/>
      <c r="P558" s="4"/>
      <c r="Q558" s="4"/>
      <c r="R558" s="4"/>
      <c r="S558" s="4"/>
      <c r="T558" s="4"/>
      <c r="U558" s="4"/>
      <c r="V558" s="4"/>
      <c r="W558" s="4"/>
      <c r="X558" s="4"/>
      <c r="Y558" s="4"/>
      <c r="Z558" s="52"/>
      <c r="AA558" s="52"/>
      <c r="AB558" s="4"/>
      <c r="AC558" s="4"/>
      <c r="AD558" s="4"/>
      <c r="AE558" s="4"/>
    </row>
    <row r="559" spans="1:31" ht="15.75" customHeight="1" x14ac:dyDescent="0.25">
      <c r="A559" s="4"/>
      <c r="B559" s="4"/>
      <c r="C559" s="4"/>
      <c r="D559" s="4"/>
      <c r="E559" s="4"/>
      <c r="F559" s="4"/>
      <c r="G559" s="52"/>
      <c r="H559" s="52"/>
      <c r="I559" s="48"/>
      <c r="J559" s="48"/>
      <c r="K559" s="48"/>
      <c r="L559" s="48"/>
      <c r="M559" s="48"/>
      <c r="N559" s="48"/>
      <c r="O559" s="4"/>
      <c r="P559" s="4"/>
      <c r="Q559" s="4"/>
      <c r="R559" s="4"/>
      <c r="S559" s="4"/>
      <c r="T559" s="4"/>
      <c r="U559" s="4"/>
      <c r="V559" s="4"/>
      <c r="W559" s="4"/>
      <c r="X559" s="4"/>
      <c r="Y559" s="4"/>
      <c r="Z559" s="52"/>
      <c r="AA559" s="52"/>
      <c r="AB559" s="4"/>
      <c r="AC559" s="4"/>
      <c r="AD559" s="4"/>
      <c r="AE559" s="4"/>
    </row>
    <row r="560" spans="1:31" ht="15.75" customHeight="1" x14ac:dyDescent="0.25">
      <c r="A560" s="4"/>
      <c r="B560" s="4"/>
      <c r="C560" s="4"/>
      <c r="D560" s="4"/>
      <c r="E560" s="4"/>
      <c r="F560" s="4"/>
      <c r="G560" s="52"/>
      <c r="H560" s="52"/>
      <c r="I560" s="48"/>
      <c r="J560" s="48"/>
      <c r="K560" s="48"/>
      <c r="L560" s="48"/>
      <c r="M560" s="48"/>
      <c r="N560" s="48"/>
      <c r="O560" s="4"/>
      <c r="P560" s="4"/>
      <c r="Q560" s="4"/>
      <c r="R560" s="4"/>
      <c r="S560" s="4"/>
      <c r="T560" s="4"/>
      <c r="U560" s="4"/>
      <c r="V560" s="4"/>
      <c r="W560" s="4"/>
      <c r="X560" s="4"/>
      <c r="Y560" s="4"/>
      <c r="Z560" s="52"/>
      <c r="AA560" s="52"/>
      <c r="AB560" s="4"/>
      <c r="AC560" s="4"/>
      <c r="AD560" s="4"/>
      <c r="AE560" s="4"/>
    </row>
    <row r="561" spans="1:31" ht="15.75" customHeight="1" x14ac:dyDescent="0.25">
      <c r="A561" s="4"/>
      <c r="B561" s="4"/>
      <c r="C561" s="4"/>
      <c r="D561" s="4"/>
      <c r="E561" s="4"/>
      <c r="F561" s="4"/>
      <c r="G561" s="52"/>
      <c r="H561" s="52"/>
      <c r="I561" s="48"/>
      <c r="J561" s="48"/>
      <c r="K561" s="48"/>
      <c r="L561" s="48"/>
      <c r="M561" s="48"/>
      <c r="N561" s="48"/>
      <c r="O561" s="4"/>
      <c r="P561" s="4"/>
      <c r="Q561" s="4"/>
      <c r="R561" s="4"/>
      <c r="S561" s="4"/>
      <c r="T561" s="4"/>
      <c r="U561" s="4"/>
      <c r="V561" s="4"/>
      <c r="W561" s="4"/>
      <c r="X561" s="4"/>
      <c r="Y561" s="4"/>
      <c r="Z561" s="52"/>
      <c r="AA561" s="52"/>
      <c r="AB561" s="4"/>
      <c r="AC561" s="4"/>
      <c r="AD561" s="4"/>
      <c r="AE561" s="4"/>
    </row>
    <row r="562" spans="1:31" ht="15.75" customHeight="1" x14ac:dyDescent="0.25">
      <c r="A562" s="4"/>
      <c r="B562" s="4"/>
      <c r="C562" s="4"/>
      <c r="D562" s="4"/>
      <c r="E562" s="4"/>
      <c r="F562" s="4"/>
      <c r="G562" s="52"/>
      <c r="H562" s="52"/>
      <c r="I562" s="48"/>
      <c r="J562" s="48"/>
      <c r="K562" s="48"/>
      <c r="L562" s="48"/>
      <c r="M562" s="48"/>
      <c r="N562" s="48"/>
      <c r="O562" s="4"/>
      <c r="P562" s="4"/>
      <c r="Q562" s="4"/>
      <c r="R562" s="4"/>
      <c r="S562" s="4"/>
      <c r="T562" s="4"/>
      <c r="U562" s="4"/>
      <c r="V562" s="4"/>
      <c r="W562" s="4"/>
      <c r="X562" s="4"/>
      <c r="Y562" s="4"/>
      <c r="Z562" s="52"/>
      <c r="AA562" s="52"/>
      <c r="AB562" s="4"/>
      <c r="AC562" s="4"/>
      <c r="AD562" s="4"/>
      <c r="AE562" s="4"/>
    </row>
    <row r="563" spans="1:31" ht="15.75" customHeight="1" x14ac:dyDescent="0.25">
      <c r="A563" s="4"/>
      <c r="B563" s="4"/>
      <c r="C563" s="4"/>
      <c r="D563" s="4"/>
      <c r="E563" s="4"/>
      <c r="F563" s="4"/>
      <c r="G563" s="52"/>
      <c r="H563" s="52"/>
      <c r="I563" s="48"/>
      <c r="J563" s="48"/>
      <c r="K563" s="48"/>
      <c r="L563" s="48"/>
      <c r="M563" s="48"/>
      <c r="N563" s="48"/>
      <c r="O563" s="4"/>
      <c r="P563" s="4"/>
      <c r="Q563" s="4"/>
      <c r="R563" s="4"/>
      <c r="S563" s="4"/>
      <c r="T563" s="4"/>
      <c r="U563" s="4"/>
      <c r="V563" s="4"/>
      <c r="W563" s="4"/>
      <c r="X563" s="4"/>
      <c r="Y563" s="4"/>
      <c r="Z563" s="52"/>
      <c r="AA563" s="52"/>
      <c r="AB563" s="4"/>
      <c r="AC563" s="4"/>
      <c r="AD563" s="4"/>
      <c r="AE563" s="4"/>
    </row>
    <row r="564" spans="1:31" ht="15.75" customHeight="1" x14ac:dyDescent="0.25">
      <c r="A564" s="4"/>
      <c r="B564" s="4"/>
      <c r="C564" s="4"/>
      <c r="D564" s="4"/>
      <c r="E564" s="4"/>
      <c r="F564" s="4"/>
      <c r="G564" s="52"/>
      <c r="H564" s="52"/>
      <c r="I564" s="48"/>
      <c r="J564" s="48"/>
      <c r="K564" s="48"/>
      <c r="L564" s="48"/>
      <c r="M564" s="48"/>
      <c r="N564" s="48"/>
      <c r="O564" s="4"/>
      <c r="P564" s="4"/>
      <c r="Q564" s="4"/>
      <c r="R564" s="4"/>
      <c r="S564" s="4"/>
      <c r="T564" s="4"/>
      <c r="U564" s="4"/>
      <c r="V564" s="4"/>
      <c r="W564" s="4"/>
      <c r="X564" s="4"/>
      <c r="Y564" s="4"/>
      <c r="Z564" s="52"/>
      <c r="AA564" s="52"/>
      <c r="AB564" s="4"/>
      <c r="AC564" s="4"/>
      <c r="AD564" s="4"/>
      <c r="AE564" s="4"/>
    </row>
    <row r="565" spans="1:31" ht="15.75" customHeight="1" x14ac:dyDescent="0.25">
      <c r="A565" s="4"/>
      <c r="B565" s="4"/>
      <c r="C565" s="4"/>
      <c r="D565" s="4"/>
      <c r="E565" s="4"/>
      <c r="F565" s="4"/>
      <c r="G565" s="52"/>
      <c r="H565" s="52"/>
      <c r="I565" s="48"/>
      <c r="J565" s="48"/>
      <c r="K565" s="48"/>
      <c r="L565" s="48"/>
      <c r="M565" s="48"/>
      <c r="N565" s="48"/>
      <c r="O565" s="4"/>
      <c r="P565" s="4"/>
      <c r="Q565" s="4"/>
      <c r="R565" s="4"/>
      <c r="S565" s="4"/>
      <c r="T565" s="4"/>
      <c r="U565" s="4"/>
      <c r="V565" s="4"/>
      <c r="W565" s="4"/>
      <c r="X565" s="4"/>
      <c r="Y565" s="4"/>
      <c r="Z565" s="52"/>
      <c r="AA565" s="52"/>
      <c r="AB565" s="4"/>
      <c r="AC565" s="4"/>
      <c r="AD565" s="4"/>
      <c r="AE565" s="4"/>
    </row>
    <row r="566" spans="1:31" ht="15.75" customHeight="1" x14ac:dyDescent="0.25">
      <c r="A566" s="4"/>
      <c r="B566" s="4"/>
      <c r="C566" s="4"/>
      <c r="D566" s="4"/>
      <c r="E566" s="4"/>
      <c r="F566" s="4"/>
      <c r="G566" s="52"/>
      <c r="H566" s="52"/>
      <c r="I566" s="48"/>
      <c r="J566" s="48"/>
      <c r="K566" s="48"/>
      <c r="L566" s="48"/>
      <c r="M566" s="48"/>
      <c r="N566" s="48"/>
      <c r="O566" s="4"/>
      <c r="P566" s="4"/>
      <c r="Q566" s="4"/>
      <c r="R566" s="4"/>
      <c r="S566" s="4"/>
      <c r="T566" s="4"/>
      <c r="U566" s="4"/>
      <c r="V566" s="4"/>
      <c r="W566" s="4"/>
      <c r="X566" s="4"/>
      <c r="Y566" s="4"/>
      <c r="Z566" s="52"/>
      <c r="AA566" s="52"/>
      <c r="AB566" s="4"/>
      <c r="AC566" s="4"/>
      <c r="AD566" s="4"/>
      <c r="AE566" s="4"/>
    </row>
    <row r="567" spans="1:31" ht="15.75" customHeight="1" x14ac:dyDescent="0.25">
      <c r="A567" s="4"/>
      <c r="B567" s="4"/>
      <c r="C567" s="4"/>
      <c r="D567" s="4"/>
      <c r="E567" s="4"/>
      <c r="F567" s="4"/>
      <c r="G567" s="52"/>
      <c r="H567" s="52"/>
      <c r="I567" s="48"/>
      <c r="J567" s="48"/>
      <c r="K567" s="48"/>
      <c r="L567" s="48"/>
      <c r="M567" s="48"/>
      <c r="N567" s="48"/>
      <c r="O567" s="4"/>
      <c r="P567" s="4"/>
      <c r="Q567" s="4"/>
      <c r="R567" s="4"/>
      <c r="S567" s="4"/>
      <c r="T567" s="4"/>
      <c r="U567" s="4"/>
      <c r="V567" s="4"/>
      <c r="W567" s="4"/>
      <c r="X567" s="4"/>
      <c r="Y567" s="4"/>
      <c r="Z567" s="52"/>
      <c r="AA567" s="52"/>
      <c r="AB567" s="4"/>
      <c r="AC567" s="4"/>
      <c r="AD567" s="4"/>
      <c r="AE567" s="4"/>
    </row>
    <row r="568" spans="1:31" ht="15.75" customHeight="1" x14ac:dyDescent="0.25">
      <c r="A568" s="4"/>
      <c r="B568" s="4"/>
      <c r="C568" s="4"/>
      <c r="D568" s="4"/>
      <c r="E568" s="4"/>
      <c r="F568" s="4"/>
      <c r="G568" s="52"/>
      <c r="H568" s="52"/>
      <c r="I568" s="48"/>
      <c r="J568" s="48"/>
      <c r="K568" s="48"/>
      <c r="L568" s="48"/>
      <c r="M568" s="48"/>
      <c r="N568" s="48"/>
      <c r="O568" s="4"/>
      <c r="P568" s="4"/>
      <c r="Q568" s="4"/>
      <c r="R568" s="4"/>
      <c r="S568" s="4"/>
      <c r="T568" s="4"/>
      <c r="U568" s="4"/>
      <c r="V568" s="4"/>
      <c r="W568" s="4"/>
      <c r="X568" s="4"/>
      <c r="Y568" s="4"/>
      <c r="Z568" s="52"/>
      <c r="AA568" s="52"/>
      <c r="AB568" s="4"/>
      <c r="AC568" s="4"/>
      <c r="AD568" s="4"/>
      <c r="AE568" s="4"/>
    </row>
    <row r="569" spans="1:31" ht="15.75" customHeight="1" x14ac:dyDescent="0.25">
      <c r="A569" s="4"/>
      <c r="B569" s="4"/>
      <c r="C569" s="4"/>
      <c r="D569" s="4"/>
      <c r="E569" s="4"/>
      <c r="F569" s="4"/>
      <c r="G569" s="52"/>
      <c r="H569" s="52"/>
      <c r="I569" s="48"/>
      <c r="J569" s="48"/>
      <c r="K569" s="48"/>
      <c r="L569" s="48"/>
      <c r="M569" s="48"/>
      <c r="N569" s="48"/>
      <c r="O569" s="4"/>
      <c r="P569" s="4"/>
      <c r="Q569" s="4"/>
      <c r="R569" s="4"/>
      <c r="S569" s="4"/>
      <c r="T569" s="4"/>
      <c r="U569" s="4"/>
      <c r="V569" s="4"/>
      <c r="W569" s="4"/>
      <c r="X569" s="4"/>
      <c r="Y569" s="4"/>
      <c r="Z569" s="52"/>
      <c r="AA569" s="52"/>
      <c r="AB569" s="4"/>
      <c r="AC569" s="4"/>
      <c r="AD569" s="4"/>
      <c r="AE569" s="4"/>
    </row>
    <row r="570" spans="1:31" ht="15.75" customHeight="1" x14ac:dyDescent="0.25">
      <c r="A570" s="4"/>
      <c r="B570" s="4"/>
      <c r="C570" s="4"/>
      <c r="D570" s="4"/>
      <c r="E570" s="4"/>
      <c r="F570" s="4"/>
      <c r="G570" s="52"/>
      <c r="H570" s="52"/>
      <c r="I570" s="48"/>
      <c r="J570" s="48"/>
      <c r="K570" s="48"/>
      <c r="L570" s="48"/>
      <c r="M570" s="48"/>
      <c r="N570" s="48"/>
      <c r="O570" s="4"/>
      <c r="P570" s="4"/>
      <c r="Q570" s="4"/>
      <c r="R570" s="4"/>
      <c r="S570" s="4"/>
      <c r="T570" s="4"/>
      <c r="U570" s="4"/>
      <c r="V570" s="4"/>
      <c r="W570" s="4"/>
      <c r="X570" s="4"/>
      <c r="Y570" s="4"/>
      <c r="Z570" s="52"/>
      <c r="AA570" s="52"/>
      <c r="AB570" s="4"/>
      <c r="AC570" s="4"/>
      <c r="AD570" s="4"/>
      <c r="AE570" s="4"/>
    </row>
    <row r="571" spans="1:31" ht="15.75" customHeight="1" x14ac:dyDescent="0.25">
      <c r="A571" s="4"/>
      <c r="B571" s="4"/>
      <c r="C571" s="4"/>
      <c r="D571" s="4"/>
      <c r="E571" s="4"/>
      <c r="F571" s="4"/>
      <c r="G571" s="52"/>
      <c r="H571" s="52"/>
      <c r="I571" s="48"/>
      <c r="J571" s="48"/>
      <c r="K571" s="48"/>
      <c r="L571" s="48"/>
      <c r="M571" s="48"/>
      <c r="N571" s="48"/>
      <c r="O571" s="4"/>
      <c r="P571" s="4"/>
      <c r="Q571" s="4"/>
      <c r="R571" s="4"/>
      <c r="S571" s="4"/>
      <c r="T571" s="4"/>
      <c r="U571" s="4"/>
      <c r="V571" s="4"/>
      <c r="W571" s="4"/>
      <c r="X571" s="4"/>
      <c r="Y571" s="4"/>
      <c r="Z571" s="52"/>
      <c r="AA571" s="52"/>
      <c r="AB571" s="4"/>
      <c r="AC571" s="4"/>
      <c r="AD571" s="4"/>
      <c r="AE571" s="4"/>
    </row>
    <row r="572" spans="1:31" ht="15.75" customHeight="1" x14ac:dyDescent="0.25">
      <c r="A572" s="4"/>
      <c r="B572" s="4"/>
      <c r="C572" s="4"/>
      <c r="D572" s="4"/>
      <c r="E572" s="4"/>
      <c r="F572" s="4"/>
      <c r="G572" s="52"/>
      <c r="H572" s="52"/>
      <c r="I572" s="48"/>
      <c r="J572" s="48"/>
      <c r="K572" s="48"/>
      <c r="L572" s="48"/>
      <c r="M572" s="48"/>
      <c r="N572" s="48"/>
      <c r="O572" s="4"/>
      <c r="P572" s="4"/>
      <c r="Q572" s="4"/>
      <c r="R572" s="4"/>
      <c r="S572" s="4"/>
      <c r="T572" s="4"/>
      <c r="U572" s="4"/>
      <c r="V572" s="4"/>
      <c r="W572" s="4"/>
      <c r="X572" s="4"/>
      <c r="Y572" s="4"/>
      <c r="Z572" s="52"/>
      <c r="AA572" s="52"/>
      <c r="AB572" s="4"/>
      <c r="AC572" s="4"/>
      <c r="AD572" s="4"/>
      <c r="AE572" s="4"/>
    </row>
    <row r="573" spans="1:31" ht="15.75" customHeight="1" x14ac:dyDescent="0.25">
      <c r="A573" s="4"/>
      <c r="B573" s="4"/>
      <c r="C573" s="4"/>
      <c r="D573" s="4"/>
      <c r="E573" s="4"/>
      <c r="F573" s="4"/>
      <c r="G573" s="52"/>
      <c r="H573" s="52"/>
      <c r="I573" s="48"/>
      <c r="J573" s="48"/>
      <c r="K573" s="48"/>
      <c r="L573" s="48"/>
      <c r="M573" s="48"/>
      <c r="N573" s="48"/>
      <c r="O573" s="4"/>
      <c r="P573" s="4"/>
      <c r="Q573" s="4"/>
      <c r="R573" s="4"/>
      <c r="S573" s="4"/>
      <c r="T573" s="4"/>
      <c r="U573" s="4"/>
      <c r="V573" s="4"/>
      <c r="W573" s="4"/>
      <c r="X573" s="4"/>
      <c r="Y573" s="4"/>
      <c r="Z573" s="52"/>
      <c r="AA573" s="52"/>
      <c r="AB573" s="4"/>
      <c r="AC573" s="4"/>
      <c r="AD573" s="4"/>
      <c r="AE573" s="4"/>
    </row>
    <row r="574" spans="1:31" ht="15.75" customHeight="1" x14ac:dyDescent="0.25">
      <c r="A574" s="4"/>
      <c r="B574" s="4"/>
      <c r="C574" s="4"/>
      <c r="D574" s="4"/>
      <c r="E574" s="4"/>
      <c r="F574" s="4"/>
      <c r="G574" s="52"/>
      <c r="H574" s="52"/>
      <c r="I574" s="48"/>
      <c r="J574" s="48"/>
      <c r="K574" s="48"/>
      <c r="L574" s="48"/>
      <c r="M574" s="48"/>
      <c r="N574" s="48"/>
      <c r="O574" s="4"/>
      <c r="P574" s="4"/>
      <c r="Q574" s="4"/>
      <c r="R574" s="4"/>
      <c r="S574" s="4"/>
      <c r="T574" s="4"/>
      <c r="U574" s="4"/>
      <c r="V574" s="4"/>
      <c r="W574" s="4"/>
      <c r="X574" s="4"/>
      <c r="Y574" s="4"/>
      <c r="Z574" s="52"/>
      <c r="AA574" s="52"/>
      <c r="AB574" s="4"/>
      <c r="AC574" s="4"/>
      <c r="AD574" s="4"/>
      <c r="AE574" s="4"/>
    </row>
    <row r="575" spans="1:31" ht="15.75" customHeight="1" x14ac:dyDescent="0.25">
      <c r="A575" s="4"/>
      <c r="B575" s="4"/>
      <c r="C575" s="4"/>
      <c r="D575" s="4"/>
      <c r="E575" s="4"/>
      <c r="F575" s="4"/>
      <c r="G575" s="52"/>
      <c r="H575" s="52"/>
      <c r="I575" s="48"/>
      <c r="J575" s="48"/>
      <c r="K575" s="48"/>
      <c r="L575" s="48"/>
      <c r="M575" s="48"/>
      <c r="N575" s="48"/>
      <c r="O575" s="4"/>
      <c r="P575" s="4"/>
      <c r="Q575" s="4"/>
      <c r="R575" s="4"/>
      <c r="S575" s="4"/>
      <c r="T575" s="4"/>
      <c r="U575" s="4"/>
      <c r="V575" s="4"/>
      <c r="W575" s="4"/>
      <c r="X575" s="4"/>
      <c r="Y575" s="4"/>
      <c r="Z575" s="52"/>
      <c r="AA575" s="52"/>
      <c r="AB575" s="4"/>
      <c r="AC575" s="4"/>
      <c r="AD575" s="4"/>
      <c r="AE575" s="4"/>
    </row>
    <row r="576" spans="1:31" ht="15.75" customHeight="1" x14ac:dyDescent="0.25">
      <c r="A576" s="4"/>
      <c r="B576" s="4"/>
      <c r="C576" s="4"/>
      <c r="D576" s="4"/>
      <c r="E576" s="4"/>
      <c r="F576" s="4"/>
      <c r="G576" s="52"/>
      <c r="H576" s="52"/>
      <c r="I576" s="48"/>
      <c r="J576" s="48"/>
      <c r="K576" s="48"/>
      <c r="L576" s="48"/>
      <c r="M576" s="48"/>
      <c r="N576" s="48"/>
      <c r="O576" s="4"/>
      <c r="P576" s="4"/>
      <c r="Q576" s="4"/>
      <c r="R576" s="4"/>
      <c r="S576" s="4"/>
      <c r="T576" s="4"/>
      <c r="U576" s="4"/>
      <c r="V576" s="4"/>
      <c r="W576" s="4"/>
      <c r="X576" s="4"/>
      <c r="Y576" s="4"/>
      <c r="Z576" s="52"/>
      <c r="AA576" s="52"/>
      <c r="AB576" s="4"/>
      <c r="AC576" s="4"/>
      <c r="AD576" s="4"/>
      <c r="AE576" s="4"/>
    </row>
    <row r="577" spans="1:31" ht="15.75" customHeight="1" x14ac:dyDescent="0.25">
      <c r="A577" s="4"/>
      <c r="B577" s="4"/>
      <c r="C577" s="4"/>
      <c r="D577" s="4"/>
      <c r="E577" s="4"/>
      <c r="F577" s="4"/>
      <c r="G577" s="52"/>
      <c r="H577" s="52"/>
      <c r="I577" s="48"/>
      <c r="J577" s="48"/>
      <c r="K577" s="48"/>
      <c r="L577" s="48"/>
      <c r="M577" s="48"/>
      <c r="N577" s="48"/>
      <c r="O577" s="4"/>
      <c r="P577" s="4"/>
      <c r="Q577" s="4"/>
      <c r="R577" s="4"/>
      <c r="S577" s="4"/>
      <c r="T577" s="4"/>
      <c r="U577" s="4"/>
      <c r="V577" s="4"/>
      <c r="W577" s="4"/>
      <c r="X577" s="4"/>
      <c r="Y577" s="4"/>
      <c r="Z577" s="52"/>
      <c r="AA577" s="52"/>
      <c r="AB577" s="4"/>
      <c r="AC577" s="4"/>
      <c r="AD577" s="4"/>
      <c r="AE577" s="4"/>
    </row>
    <row r="578" spans="1:31" ht="15.75" customHeight="1" x14ac:dyDescent="0.25">
      <c r="A578" s="4"/>
      <c r="B578" s="4"/>
      <c r="C578" s="4"/>
      <c r="D578" s="4"/>
      <c r="E578" s="4"/>
      <c r="F578" s="4"/>
      <c r="G578" s="52"/>
      <c r="H578" s="52"/>
      <c r="I578" s="48"/>
      <c r="J578" s="48"/>
      <c r="K578" s="48"/>
      <c r="L578" s="48"/>
      <c r="M578" s="48"/>
      <c r="N578" s="48"/>
      <c r="O578" s="4"/>
      <c r="P578" s="4"/>
      <c r="Q578" s="4"/>
      <c r="R578" s="4"/>
      <c r="S578" s="4"/>
      <c r="T578" s="4"/>
      <c r="U578" s="4"/>
      <c r="V578" s="4"/>
      <c r="W578" s="4"/>
      <c r="X578" s="4"/>
      <c r="Y578" s="4"/>
      <c r="Z578" s="52"/>
      <c r="AA578" s="52"/>
      <c r="AB578" s="4"/>
      <c r="AC578" s="4"/>
      <c r="AD578" s="4"/>
      <c r="AE578" s="4"/>
    </row>
    <row r="579" spans="1:31" ht="15.75" customHeight="1" x14ac:dyDescent="0.25">
      <c r="A579" s="4"/>
      <c r="B579" s="4"/>
      <c r="C579" s="4"/>
      <c r="D579" s="4"/>
      <c r="E579" s="4"/>
      <c r="F579" s="4"/>
      <c r="G579" s="52"/>
      <c r="H579" s="52"/>
      <c r="I579" s="48"/>
      <c r="J579" s="48"/>
      <c r="K579" s="48"/>
      <c r="L579" s="48"/>
      <c r="M579" s="48"/>
      <c r="N579" s="48"/>
      <c r="O579" s="4"/>
      <c r="P579" s="4"/>
      <c r="Q579" s="4"/>
      <c r="R579" s="4"/>
      <c r="S579" s="4"/>
      <c r="T579" s="4"/>
      <c r="U579" s="4"/>
      <c r="V579" s="4"/>
      <c r="W579" s="4"/>
      <c r="X579" s="4"/>
      <c r="Y579" s="4"/>
      <c r="Z579" s="52"/>
      <c r="AA579" s="52"/>
      <c r="AB579" s="4"/>
      <c r="AC579" s="4"/>
      <c r="AD579" s="4"/>
      <c r="AE579" s="4"/>
    </row>
    <row r="580" spans="1:31" ht="15.75" customHeight="1" x14ac:dyDescent="0.25">
      <c r="A580" s="4"/>
      <c r="B580" s="4"/>
      <c r="C580" s="4"/>
      <c r="D580" s="4"/>
      <c r="E580" s="4"/>
      <c r="F580" s="4"/>
      <c r="G580" s="52"/>
      <c r="H580" s="52"/>
      <c r="I580" s="48"/>
      <c r="J580" s="48"/>
      <c r="K580" s="48"/>
      <c r="L580" s="48"/>
      <c r="M580" s="48"/>
      <c r="N580" s="48"/>
      <c r="O580" s="4"/>
      <c r="P580" s="4"/>
      <c r="Q580" s="4"/>
      <c r="R580" s="4"/>
      <c r="S580" s="4"/>
      <c r="T580" s="4"/>
      <c r="U580" s="4"/>
      <c r="V580" s="4"/>
      <c r="W580" s="4"/>
      <c r="X580" s="4"/>
      <c r="Y580" s="4"/>
      <c r="Z580" s="52"/>
      <c r="AA580" s="52"/>
      <c r="AB580" s="4"/>
      <c r="AC580" s="4"/>
      <c r="AD580" s="4"/>
      <c r="AE580" s="4"/>
    </row>
    <row r="581" spans="1:31" ht="15.75" customHeight="1" x14ac:dyDescent="0.25">
      <c r="A581" s="4"/>
      <c r="B581" s="4"/>
      <c r="C581" s="4"/>
      <c r="D581" s="4"/>
      <c r="E581" s="4"/>
      <c r="F581" s="4"/>
      <c r="G581" s="52"/>
      <c r="H581" s="52"/>
      <c r="I581" s="48"/>
      <c r="J581" s="48"/>
      <c r="K581" s="48"/>
      <c r="L581" s="48"/>
      <c r="M581" s="48"/>
      <c r="N581" s="48"/>
      <c r="O581" s="4"/>
      <c r="P581" s="4"/>
      <c r="Q581" s="4"/>
      <c r="R581" s="4"/>
      <c r="S581" s="4"/>
      <c r="T581" s="4"/>
      <c r="U581" s="4"/>
      <c r="V581" s="4"/>
      <c r="W581" s="4"/>
      <c r="X581" s="4"/>
      <c r="Y581" s="4"/>
      <c r="Z581" s="52"/>
      <c r="AA581" s="52"/>
      <c r="AB581" s="4"/>
      <c r="AC581" s="4"/>
      <c r="AD581" s="4"/>
      <c r="AE581" s="4"/>
    </row>
    <row r="582" spans="1:31" ht="15.75" customHeight="1" x14ac:dyDescent="0.25">
      <c r="A582" s="4"/>
      <c r="B582" s="4"/>
      <c r="C582" s="4"/>
      <c r="D582" s="4"/>
      <c r="E582" s="4"/>
      <c r="F582" s="4"/>
      <c r="G582" s="52"/>
      <c r="H582" s="52"/>
      <c r="I582" s="48"/>
      <c r="J582" s="48"/>
      <c r="K582" s="48"/>
      <c r="L582" s="48"/>
      <c r="M582" s="48"/>
      <c r="N582" s="48"/>
      <c r="O582" s="4"/>
      <c r="P582" s="4"/>
      <c r="Q582" s="4"/>
      <c r="R582" s="4"/>
      <c r="S582" s="4"/>
      <c r="T582" s="4"/>
      <c r="U582" s="4"/>
      <c r="V582" s="4"/>
      <c r="W582" s="4"/>
      <c r="X582" s="4"/>
      <c r="Y582" s="4"/>
      <c r="Z582" s="52"/>
      <c r="AA582" s="52"/>
      <c r="AB582" s="4"/>
      <c r="AC582" s="4"/>
      <c r="AD582" s="4"/>
      <c r="AE582" s="4"/>
    </row>
    <row r="583" spans="1:31" ht="15.75" customHeight="1" x14ac:dyDescent="0.25">
      <c r="A583" s="4"/>
      <c r="B583" s="4"/>
      <c r="C583" s="4"/>
      <c r="D583" s="4"/>
      <c r="E583" s="4"/>
      <c r="F583" s="4"/>
      <c r="G583" s="52"/>
      <c r="H583" s="52"/>
      <c r="I583" s="48"/>
      <c r="J583" s="48"/>
      <c r="K583" s="48"/>
      <c r="L583" s="48"/>
      <c r="M583" s="48"/>
      <c r="N583" s="48"/>
      <c r="O583" s="4"/>
      <c r="P583" s="4"/>
      <c r="Q583" s="4"/>
      <c r="R583" s="4"/>
      <c r="S583" s="4"/>
      <c r="T583" s="4"/>
      <c r="U583" s="4"/>
      <c r="V583" s="4"/>
      <c r="W583" s="4"/>
      <c r="X583" s="4"/>
      <c r="Y583" s="4"/>
      <c r="Z583" s="52"/>
      <c r="AA583" s="52"/>
      <c r="AB583" s="4"/>
      <c r="AC583" s="4"/>
      <c r="AD583" s="4"/>
      <c r="AE583" s="4"/>
    </row>
    <row r="584" spans="1:31" ht="15.75" customHeight="1" x14ac:dyDescent="0.25">
      <c r="A584" s="4"/>
      <c r="B584" s="4"/>
      <c r="C584" s="4"/>
      <c r="D584" s="4"/>
      <c r="E584" s="4"/>
      <c r="F584" s="4"/>
      <c r="G584" s="52"/>
      <c r="H584" s="52"/>
      <c r="I584" s="48"/>
      <c r="J584" s="48"/>
      <c r="K584" s="48"/>
      <c r="L584" s="48"/>
      <c r="M584" s="48"/>
      <c r="N584" s="48"/>
      <c r="O584" s="4"/>
      <c r="P584" s="4"/>
      <c r="Q584" s="4"/>
      <c r="R584" s="4"/>
      <c r="S584" s="4"/>
      <c r="T584" s="4"/>
      <c r="U584" s="4"/>
      <c r="V584" s="4"/>
      <c r="W584" s="4"/>
      <c r="X584" s="4"/>
      <c r="Y584" s="4"/>
      <c r="Z584" s="52"/>
      <c r="AA584" s="52"/>
      <c r="AB584" s="4"/>
      <c r="AC584" s="4"/>
      <c r="AD584" s="4"/>
      <c r="AE584" s="4"/>
    </row>
    <row r="585" spans="1:31" ht="15.75" customHeight="1" x14ac:dyDescent="0.25">
      <c r="A585" s="4"/>
      <c r="B585" s="4"/>
      <c r="C585" s="4"/>
      <c r="D585" s="4"/>
      <c r="E585" s="4"/>
      <c r="F585" s="4"/>
      <c r="G585" s="52"/>
      <c r="H585" s="52"/>
      <c r="I585" s="48"/>
      <c r="J585" s="48"/>
      <c r="K585" s="48"/>
      <c r="L585" s="48"/>
      <c r="M585" s="48"/>
      <c r="N585" s="48"/>
      <c r="O585" s="4"/>
      <c r="P585" s="4"/>
      <c r="Q585" s="4"/>
      <c r="R585" s="4"/>
      <c r="S585" s="4"/>
      <c r="T585" s="4"/>
      <c r="U585" s="4"/>
      <c r="V585" s="4"/>
      <c r="W585" s="4"/>
      <c r="X585" s="4"/>
      <c r="Y585" s="4"/>
      <c r="Z585" s="52"/>
      <c r="AA585" s="52"/>
      <c r="AB585" s="4"/>
      <c r="AC585" s="4"/>
      <c r="AD585" s="4"/>
      <c r="AE585" s="4"/>
    </row>
    <row r="586" spans="1:31" ht="15.75" customHeight="1" x14ac:dyDescent="0.25">
      <c r="A586" s="4"/>
      <c r="B586" s="4"/>
      <c r="C586" s="4"/>
      <c r="D586" s="4"/>
      <c r="E586" s="4"/>
      <c r="F586" s="4"/>
      <c r="G586" s="52"/>
      <c r="H586" s="52"/>
      <c r="I586" s="48"/>
      <c r="J586" s="48"/>
      <c r="K586" s="48"/>
      <c r="L586" s="48"/>
      <c r="M586" s="48"/>
      <c r="N586" s="48"/>
      <c r="O586" s="4"/>
      <c r="P586" s="4"/>
      <c r="Q586" s="4"/>
      <c r="R586" s="4"/>
      <c r="S586" s="4"/>
      <c r="T586" s="4"/>
      <c r="U586" s="4"/>
      <c r="V586" s="4"/>
      <c r="W586" s="4"/>
      <c r="X586" s="4"/>
      <c r="Y586" s="4"/>
      <c r="Z586" s="52"/>
      <c r="AA586" s="52"/>
      <c r="AB586" s="4"/>
      <c r="AC586" s="4"/>
      <c r="AD586" s="4"/>
      <c r="AE586" s="4"/>
    </row>
    <row r="587" spans="1:31" ht="15.75" customHeight="1" x14ac:dyDescent="0.25">
      <c r="A587" s="4"/>
      <c r="B587" s="4"/>
      <c r="C587" s="4"/>
      <c r="D587" s="4"/>
      <c r="E587" s="4"/>
      <c r="F587" s="4"/>
      <c r="G587" s="52"/>
      <c r="H587" s="52"/>
      <c r="I587" s="48"/>
      <c r="J587" s="48"/>
      <c r="K587" s="48"/>
      <c r="L587" s="48"/>
      <c r="M587" s="48"/>
      <c r="N587" s="48"/>
      <c r="O587" s="4"/>
      <c r="P587" s="4"/>
      <c r="Q587" s="4"/>
      <c r="R587" s="4"/>
      <c r="S587" s="4"/>
      <c r="T587" s="4"/>
      <c r="U587" s="4"/>
      <c r="V587" s="4"/>
      <c r="W587" s="4"/>
      <c r="X587" s="4"/>
      <c r="Y587" s="4"/>
      <c r="Z587" s="52"/>
      <c r="AA587" s="52"/>
      <c r="AB587" s="4"/>
      <c r="AC587" s="4"/>
      <c r="AD587" s="4"/>
      <c r="AE587" s="4"/>
    </row>
    <row r="588" spans="1:31" ht="15.75" customHeight="1" x14ac:dyDescent="0.25">
      <c r="A588" s="4"/>
      <c r="B588" s="4"/>
      <c r="C588" s="4"/>
      <c r="D588" s="4"/>
      <c r="E588" s="4"/>
      <c r="F588" s="4"/>
      <c r="G588" s="52"/>
      <c r="H588" s="52"/>
      <c r="I588" s="48"/>
      <c r="J588" s="48"/>
      <c r="K588" s="48"/>
      <c r="L588" s="48"/>
      <c r="M588" s="48"/>
      <c r="N588" s="48"/>
      <c r="O588" s="4"/>
      <c r="P588" s="4"/>
      <c r="Q588" s="4"/>
      <c r="R588" s="4"/>
      <c r="S588" s="4"/>
      <c r="T588" s="4"/>
      <c r="U588" s="4"/>
      <c r="V588" s="4"/>
      <c r="W588" s="4"/>
      <c r="X588" s="4"/>
      <c r="Y588" s="4"/>
      <c r="Z588" s="52"/>
      <c r="AA588" s="52"/>
      <c r="AB588" s="4"/>
      <c r="AC588" s="4"/>
      <c r="AD588" s="4"/>
      <c r="AE588" s="4"/>
    </row>
    <row r="589" spans="1:31" ht="15.75" customHeight="1" x14ac:dyDescent="0.25">
      <c r="A589" s="4"/>
      <c r="B589" s="4"/>
      <c r="C589" s="4"/>
      <c r="D589" s="4"/>
      <c r="E589" s="4"/>
      <c r="F589" s="4"/>
      <c r="G589" s="52"/>
      <c r="H589" s="52"/>
      <c r="I589" s="48"/>
      <c r="J589" s="48"/>
      <c r="K589" s="48"/>
      <c r="L589" s="48"/>
      <c r="M589" s="48"/>
      <c r="N589" s="48"/>
      <c r="O589" s="4"/>
      <c r="P589" s="4"/>
      <c r="Q589" s="4"/>
      <c r="R589" s="4"/>
      <c r="S589" s="4"/>
      <c r="T589" s="4"/>
      <c r="U589" s="4"/>
      <c r="V589" s="4"/>
      <c r="W589" s="4"/>
      <c r="X589" s="4"/>
      <c r="Y589" s="4"/>
      <c r="Z589" s="52"/>
      <c r="AA589" s="52"/>
      <c r="AB589" s="4"/>
      <c r="AC589" s="4"/>
      <c r="AD589" s="4"/>
      <c r="AE589" s="4"/>
    </row>
    <row r="590" spans="1:31" ht="15.75" customHeight="1" x14ac:dyDescent="0.25">
      <c r="A590" s="4"/>
      <c r="B590" s="4"/>
      <c r="C590" s="4"/>
      <c r="D590" s="4"/>
      <c r="E590" s="4"/>
      <c r="F590" s="4"/>
      <c r="G590" s="52"/>
      <c r="H590" s="52"/>
      <c r="I590" s="48"/>
      <c r="J590" s="48"/>
      <c r="K590" s="48"/>
      <c r="L590" s="48"/>
      <c r="M590" s="48"/>
      <c r="N590" s="48"/>
      <c r="O590" s="4"/>
      <c r="P590" s="4"/>
      <c r="Q590" s="4"/>
      <c r="R590" s="4"/>
      <c r="S590" s="4"/>
      <c r="T590" s="4"/>
      <c r="U590" s="4"/>
      <c r="V590" s="4"/>
      <c r="W590" s="4"/>
      <c r="X590" s="4"/>
      <c r="Y590" s="4"/>
      <c r="Z590" s="52"/>
      <c r="AA590" s="52"/>
      <c r="AB590" s="4"/>
      <c r="AC590" s="4"/>
      <c r="AD590" s="4"/>
      <c r="AE590" s="4"/>
    </row>
    <row r="591" spans="1:31" ht="15.75" customHeight="1" x14ac:dyDescent="0.25">
      <c r="A591" s="4"/>
      <c r="B591" s="4"/>
      <c r="C591" s="4"/>
      <c r="D591" s="4"/>
      <c r="E591" s="4"/>
      <c r="F591" s="4"/>
      <c r="G591" s="52"/>
      <c r="H591" s="52"/>
      <c r="I591" s="48"/>
      <c r="J591" s="48"/>
      <c r="K591" s="48"/>
      <c r="L591" s="48"/>
      <c r="M591" s="48"/>
      <c r="N591" s="48"/>
      <c r="O591" s="4"/>
      <c r="P591" s="4"/>
      <c r="Q591" s="4"/>
      <c r="R591" s="4"/>
      <c r="S591" s="4"/>
      <c r="T591" s="4"/>
      <c r="U591" s="4"/>
      <c r="V591" s="4"/>
      <c r="W591" s="4"/>
      <c r="X591" s="4"/>
      <c r="Y591" s="4"/>
      <c r="Z591" s="52"/>
      <c r="AA591" s="52"/>
      <c r="AB591" s="4"/>
      <c r="AC591" s="4"/>
      <c r="AD591" s="4"/>
      <c r="AE591" s="4"/>
    </row>
    <row r="592" spans="1:31" ht="15.75" customHeight="1" x14ac:dyDescent="0.25">
      <c r="A592" s="4"/>
      <c r="B592" s="4"/>
      <c r="C592" s="4"/>
      <c r="D592" s="4"/>
      <c r="E592" s="4"/>
      <c r="F592" s="4"/>
      <c r="G592" s="52"/>
      <c r="H592" s="52"/>
      <c r="I592" s="48"/>
      <c r="J592" s="48"/>
      <c r="K592" s="48"/>
      <c r="L592" s="48"/>
      <c r="M592" s="48"/>
      <c r="N592" s="48"/>
      <c r="O592" s="4"/>
      <c r="P592" s="4"/>
      <c r="Q592" s="4"/>
      <c r="R592" s="4"/>
      <c r="S592" s="4"/>
      <c r="T592" s="4"/>
      <c r="U592" s="4"/>
      <c r="V592" s="4"/>
      <c r="W592" s="4"/>
      <c r="X592" s="4"/>
      <c r="Y592" s="4"/>
      <c r="Z592" s="52"/>
      <c r="AA592" s="52"/>
      <c r="AB592" s="4"/>
      <c r="AC592" s="4"/>
      <c r="AD592" s="4"/>
      <c r="AE592" s="4"/>
    </row>
    <row r="593" spans="1:31" ht="15.75" customHeight="1" x14ac:dyDescent="0.25">
      <c r="A593" s="4"/>
      <c r="B593" s="4"/>
      <c r="C593" s="4"/>
      <c r="D593" s="4"/>
      <c r="E593" s="4"/>
      <c r="F593" s="4"/>
      <c r="G593" s="52"/>
      <c r="H593" s="52"/>
      <c r="I593" s="48"/>
      <c r="J593" s="48"/>
      <c r="K593" s="48"/>
      <c r="L593" s="48"/>
      <c r="M593" s="48"/>
      <c r="N593" s="48"/>
      <c r="O593" s="4"/>
      <c r="P593" s="4"/>
      <c r="Q593" s="4"/>
      <c r="R593" s="4"/>
      <c r="S593" s="4"/>
      <c r="T593" s="4"/>
      <c r="U593" s="4"/>
      <c r="V593" s="4"/>
      <c r="W593" s="4"/>
      <c r="X593" s="4"/>
      <c r="Y593" s="4"/>
      <c r="Z593" s="52"/>
      <c r="AA593" s="52"/>
      <c r="AB593" s="4"/>
      <c r="AC593" s="4"/>
      <c r="AD593" s="4"/>
      <c r="AE593" s="4"/>
    </row>
    <row r="594" spans="1:31" ht="15.75" customHeight="1" x14ac:dyDescent="0.25">
      <c r="A594" s="4"/>
      <c r="B594" s="4"/>
      <c r="C594" s="4"/>
      <c r="D594" s="4"/>
      <c r="E594" s="4"/>
      <c r="F594" s="4"/>
      <c r="G594" s="52"/>
      <c r="H594" s="52"/>
      <c r="I594" s="48"/>
      <c r="J594" s="48"/>
      <c r="K594" s="48"/>
      <c r="L594" s="48"/>
      <c r="M594" s="48"/>
      <c r="N594" s="48"/>
      <c r="O594" s="4"/>
      <c r="P594" s="4"/>
      <c r="Q594" s="4"/>
      <c r="R594" s="4"/>
      <c r="S594" s="4"/>
      <c r="T594" s="4"/>
      <c r="U594" s="4"/>
      <c r="V594" s="4"/>
      <c r="W594" s="4"/>
      <c r="X594" s="4"/>
      <c r="Y594" s="4"/>
      <c r="Z594" s="52"/>
      <c r="AA594" s="52"/>
      <c r="AB594" s="4"/>
      <c r="AC594" s="4"/>
      <c r="AD594" s="4"/>
      <c r="AE594" s="4"/>
    </row>
    <row r="595" spans="1:31" ht="15.75" customHeight="1" x14ac:dyDescent="0.25">
      <c r="A595" s="4"/>
      <c r="B595" s="4"/>
      <c r="C595" s="4"/>
      <c r="D595" s="4"/>
      <c r="E595" s="4"/>
      <c r="F595" s="4"/>
      <c r="G595" s="52"/>
      <c r="H595" s="52"/>
      <c r="I595" s="48"/>
      <c r="J595" s="48"/>
      <c r="K595" s="48"/>
      <c r="L595" s="48"/>
      <c r="M595" s="48"/>
      <c r="N595" s="48"/>
      <c r="O595" s="4"/>
      <c r="P595" s="4"/>
      <c r="Q595" s="4"/>
      <c r="R595" s="4"/>
      <c r="S595" s="4"/>
      <c r="T595" s="4"/>
      <c r="U595" s="4"/>
      <c r="V595" s="4"/>
      <c r="W595" s="4"/>
      <c r="X595" s="4"/>
      <c r="Y595" s="4"/>
      <c r="Z595" s="52"/>
      <c r="AA595" s="52"/>
      <c r="AB595" s="4"/>
      <c r="AC595" s="4"/>
      <c r="AD595" s="4"/>
      <c r="AE595" s="4"/>
    </row>
    <row r="596" spans="1:31" ht="15.75" customHeight="1" x14ac:dyDescent="0.25">
      <c r="A596" s="4"/>
      <c r="B596" s="4"/>
      <c r="C596" s="4"/>
      <c r="D596" s="4"/>
      <c r="E596" s="4"/>
      <c r="F596" s="4"/>
      <c r="G596" s="52"/>
      <c r="H596" s="52"/>
      <c r="I596" s="48"/>
      <c r="J596" s="48"/>
      <c r="K596" s="48"/>
      <c r="L596" s="48"/>
      <c r="M596" s="48"/>
      <c r="N596" s="48"/>
      <c r="O596" s="4"/>
      <c r="P596" s="4"/>
      <c r="Q596" s="4"/>
      <c r="R596" s="4"/>
      <c r="S596" s="4"/>
      <c r="T596" s="4"/>
      <c r="U596" s="4"/>
      <c r="V596" s="4"/>
      <c r="W596" s="4"/>
      <c r="X596" s="4"/>
      <c r="Y596" s="4"/>
      <c r="Z596" s="52"/>
      <c r="AA596" s="52"/>
      <c r="AB596" s="4"/>
      <c r="AC596" s="4"/>
      <c r="AD596" s="4"/>
      <c r="AE596" s="4"/>
    </row>
    <row r="597" spans="1:31" ht="15.75" customHeight="1" x14ac:dyDescent="0.25">
      <c r="A597" s="4"/>
      <c r="B597" s="4"/>
      <c r="C597" s="4"/>
      <c r="D597" s="4"/>
      <c r="E597" s="4"/>
      <c r="F597" s="4"/>
      <c r="G597" s="52"/>
      <c r="H597" s="52"/>
      <c r="I597" s="48"/>
      <c r="J597" s="48"/>
      <c r="K597" s="48"/>
      <c r="L597" s="48"/>
      <c r="M597" s="48"/>
      <c r="N597" s="48"/>
      <c r="O597" s="4"/>
      <c r="P597" s="4"/>
      <c r="Q597" s="4"/>
      <c r="R597" s="4"/>
      <c r="S597" s="4"/>
      <c r="T597" s="4"/>
      <c r="U597" s="4"/>
      <c r="V597" s="4"/>
      <c r="W597" s="4"/>
      <c r="X597" s="4"/>
      <c r="Y597" s="4"/>
      <c r="Z597" s="52"/>
      <c r="AA597" s="52"/>
      <c r="AB597" s="4"/>
      <c r="AC597" s="4"/>
      <c r="AD597" s="4"/>
      <c r="AE597" s="4"/>
    </row>
    <row r="598" spans="1:31" ht="15.75" customHeight="1" x14ac:dyDescent="0.25">
      <c r="A598" s="4"/>
      <c r="B598" s="4"/>
      <c r="C598" s="4"/>
      <c r="D598" s="4"/>
      <c r="E598" s="4"/>
      <c r="F598" s="4"/>
      <c r="G598" s="52"/>
      <c r="H598" s="52"/>
      <c r="I598" s="48"/>
      <c r="J598" s="48"/>
      <c r="K598" s="48"/>
      <c r="L598" s="48"/>
      <c r="M598" s="48"/>
      <c r="N598" s="48"/>
      <c r="O598" s="4"/>
      <c r="P598" s="4"/>
      <c r="Q598" s="4"/>
      <c r="R598" s="4"/>
      <c r="S598" s="4"/>
      <c r="T598" s="4"/>
      <c r="U598" s="4"/>
      <c r="V598" s="4"/>
      <c r="W598" s="4"/>
      <c r="X598" s="4"/>
      <c r="Y598" s="4"/>
      <c r="Z598" s="52"/>
      <c r="AA598" s="52"/>
      <c r="AB598" s="4"/>
      <c r="AC598" s="4"/>
      <c r="AD598" s="4"/>
      <c r="AE598" s="4"/>
    </row>
    <row r="599" spans="1:31" ht="15.75" customHeight="1" x14ac:dyDescent="0.25">
      <c r="A599" s="4"/>
      <c r="B599" s="4"/>
      <c r="C599" s="4"/>
      <c r="D599" s="4"/>
      <c r="E599" s="4"/>
      <c r="F599" s="4"/>
      <c r="G599" s="52"/>
      <c r="H599" s="52"/>
      <c r="I599" s="48"/>
      <c r="J599" s="48"/>
      <c r="K599" s="48"/>
      <c r="L599" s="48"/>
      <c r="M599" s="48"/>
      <c r="N599" s="48"/>
      <c r="O599" s="4"/>
      <c r="P599" s="4"/>
      <c r="Q599" s="4"/>
      <c r="R599" s="4"/>
      <c r="S599" s="4"/>
      <c r="T599" s="4"/>
      <c r="U599" s="4"/>
      <c r="V599" s="4"/>
      <c r="W599" s="4"/>
      <c r="X599" s="4"/>
      <c r="Y599" s="4"/>
      <c r="Z599" s="52"/>
      <c r="AA599" s="52"/>
      <c r="AB599" s="4"/>
      <c r="AC599" s="4"/>
      <c r="AD599" s="4"/>
      <c r="AE599" s="4"/>
    </row>
    <row r="600" spans="1:31" ht="15.75" customHeight="1" x14ac:dyDescent="0.25">
      <c r="A600" s="4"/>
      <c r="B600" s="4"/>
      <c r="C600" s="4"/>
      <c r="D600" s="4"/>
      <c r="E600" s="4"/>
      <c r="F600" s="4"/>
      <c r="G600" s="52"/>
      <c r="H600" s="52"/>
      <c r="I600" s="48"/>
      <c r="J600" s="48"/>
      <c r="K600" s="48"/>
      <c r="L600" s="48"/>
      <c r="M600" s="48"/>
      <c r="N600" s="48"/>
      <c r="O600" s="4"/>
      <c r="P600" s="4"/>
      <c r="Q600" s="4"/>
      <c r="R600" s="4"/>
      <c r="S600" s="4"/>
      <c r="T600" s="4"/>
      <c r="U600" s="4"/>
      <c r="V600" s="4"/>
      <c r="W600" s="4"/>
      <c r="X600" s="4"/>
      <c r="Y600" s="4"/>
      <c r="Z600" s="52"/>
      <c r="AA600" s="52"/>
      <c r="AB600" s="4"/>
      <c r="AC600" s="4"/>
      <c r="AD600" s="4"/>
      <c r="AE600" s="4"/>
    </row>
    <row r="601" spans="1:31" ht="15.75" customHeight="1" x14ac:dyDescent="0.25">
      <c r="A601" s="4"/>
      <c r="B601" s="4"/>
      <c r="C601" s="4"/>
      <c r="D601" s="4"/>
      <c r="E601" s="4"/>
      <c r="F601" s="4"/>
      <c r="G601" s="52"/>
      <c r="H601" s="52"/>
      <c r="I601" s="48"/>
      <c r="J601" s="48"/>
      <c r="K601" s="48"/>
      <c r="L601" s="48"/>
      <c r="M601" s="48"/>
      <c r="N601" s="48"/>
      <c r="O601" s="4"/>
      <c r="P601" s="4"/>
      <c r="Q601" s="4"/>
      <c r="R601" s="4"/>
      <c r="S601" s="4"/>
      <c r="T601" s="4"/>
      <c r="U601" s="4"/>
      <c r="V601" s="4"/>
      <c r="W601" s="4"/>
      <c r="X601" s="4"/>
      <c r="Y601" s="4"/>
      <c r="Z601" s="52"/>
      <c r="AA601" s="52"/>
      <c r="AB601" s="4"/>
      <c r="AC601" s="4"/>
      <c r="AD601" s="4"/>
      <c r="AE601" s="4"/>
    </row>
    <row r="602" spans="1:31" ht="15.75" customHeight="1" x14ac:dyDescent="0.25">
      <c r="A602" s="4"/>
      <c r="B602" s="4"/>
      <c r="C602" s="4"/>
      <c r="D602" s="4"/>
      <c r="E602" s="4"/>
      <c r="F602" s="4"/>
      <c r="G602" s="52"/>
      <c r="H602" s="52"/>
      <c r="I602" s="48"/>
      <c r="J602" s="48"/>
      <c r="K602" s="48"/>
      <c r="L602" s="48"/>
      <c r="M602" s="48"/>
      <c r="N602" s="48"/>
      <c r="O602" s="4"/>
      <c r="P602" s="4"/>
      <c r="Q602" s="4"/>
      <c r="R602" s="4"/>
      <c r="S602" s="4"/>
      <c r="T602" s="4"/>
      <c r="U602" s="4"/>
      <c r="V602" s="4"/>
      <c r="W602" s="4"/>
      <c r="X602" s="4"/>
      <c r="Y602" s="4"/>
      <c r="Z602" s="52"/>
      <c r="AA602" s="52"/>
      <c r="AB602" s="4"/>
      <c r="AC602" s="4"/>
      <c r="AD602" s="4"/>
      <c r="AE602" s="4"/>
    </row>
    <row r="603" spans="1:31" ht="15.75" customHeight="1" x14ac:dyDescent="0.25">
      <c r="A603" s="4"/>
      <c r="B603" s="4"/>
      <c r="C603" s="4"/>
      <c r="D603" s="4"/>
      <c r="E603" s="4"/>
      <c r="F603" s="4"/>
      <c r="G603" s="52"/>
      <c r="H603" s="52"/>
      <c r="I603" s="48"/>
      <c r="J603" s="48"/>
      <c r="K603" s="48"/>
      <c r="L603" s="48"/>
      <c r="M603" s="48"/>
      <c r="N603" s="48"/>
      <c r="O603" s="4"/>
      <c r="P603" s="4"/>
      <c r="Q603" s="4"/>
      <c r="R603" s="4"/>
      <c r="S603" s="4"/>
      <c r="T603" s="4"/>
      <c r="U603" s="4"/>
      <c r="V603" s="4"/>
      <c r="W603" s="4"/>
      <c r="X603" s="4"/>
      <c r="Y603" s="4"/>
      <c r="Z603" s="52"/>
      <c r="AA603" s="52"/>
      <c r="AB603" s="4"/>
      <c r="AC603" s="4"/>
      <c r="AD603" s="4"/>
      <c r="AE603" s="4"/>
    </row>
    <row r="604" spans="1:31" ht="15.75" customHeight="1" x14ac:dyDescent="0.25">
      <c r="A604" s="4"/>
      <c r="B604" s="4"/>
      <c r="C604" s="4"/>
      <c r="D604" s="4"/>
      <c r="E604" s="4"/>
      <c r="F604" s="4"/>
      <c r="G604" s="52"/>
      <c r="H604" s="52"/>
      <c r="I604" s="48"/>
      <c r="J604" s="48"/>
      <c r="K604" s="48"/>
      <c r="L604" s="48"/>
      <c r="M604" s="48"/>
      <c r="N604" s="48"/>
      <c r="O604" s="4"/>
      <c r="P604" s="4"/>
      <c r="Q604" s="4"/>
      <c r="R604" s="4"/>
      <c r="S604" s="4"/>
      <c r="T604" s="4"/>
      <c r="U604" s="4"/>
      <c r="V604" s="4"/>
      <c r="W604" s="4"/>
      <c r="X604" s="4"/>
      <c r="Y604" s="4"/>
      <c r="Z604" s="52"/>
      <c r="AA604" s="52"/>
      <c r="AB604" s="4"/>
      <c r="AC604" s="4"/>
      <c r="AD604" s="4"/>
      <c r="AE604" s="4"/>
    </row>
    <row r="605" spans="1:31" ht="15.75" customHeight="1" x14ac:dyDescent="0.25">
      <c r="A605" s="4"/>
      <c r="B605" s="4"/>
      <c r="C605" s="4"/>
      <c r="D605" s="4"/>
      <c r="E605" s="4"/>
      <c r="F605" s="4"/>
      <c r="G605" s="52"/>
      <c r="H605" s="52"/>
      <c r="I605" s="48"/>
      <c r="J605" s="48"/>
      <c r="K605" s="48"/>
      <c r="L605" s="48"/>
      <c r="M605" s="48"/>
      <c r="N605" s="48"/>
      <c r="O605" s="4"/>
      <c r="P605" s="4"/>
      <c r="Q605" s="4"/>
      <c r="R605" s="4"/>
      <c r="S605" s="4"/>
      <c r="T605" s="4"/>
      <c r="U605" s="4"/>
      <c r="V605" s="4"/>
      <c r="W605" s="4"/>
      <c r="X605" s="4"/>
      <c r="Y605" s="4"/>
      <c r="Z605" s="52"/>
      <c r="AA605" s="52"/>
      <c r="AB605" s="4"/>
      <c r="AC605" s="4"/>
      <c r="AD605" s="4"/>
      <c r="AE605" s="4"/>
    </row>
    <row r="606" spans="1:31" ht="15.75" customHeight="1" x14ac:dyDescent="0.25">
      <c r="A606" s="4"/>
      <c r="B606" s="4"/>
      <c r="C606" s="4"/>
      <c r="D606" s="4"/>
      <c r="E606" s="4"/>
      <c r="F606" s="4"/>
      <c r="G606" s="52"/>
      <c r="H606" s="52"/>
      <c r="I606" s="48"/>
      <c r="J606" s="48"/>
      <c r="K606" s="48"/>
      <c r="L606" s="48"/>
      <c r="M606" s="48"/>
      <c r="N606" s="48"/>
      <c r="O606" s="4"/>
      <c r="P606" s="4"/>
      <c r="Q606" s="4"/>
      <c r="R606" s="4"/>
      <c r="S606" s="4"/>
      <c r="T606" s="4"/>
      <c r="U606" s="4"/>
      <c r="V606" s="4"/>
      <c r="W606" s="4"/>
      <c r="X606" s="4"/>
      <c r="Y606" s="4"/>
      <c r="Z606" s="52"/>
      <c r="AA606" s="52"/>
      <c r="AB606" s="4"/>
      <c r="AC606" s="4"/>
      <c r="AD606" s="4"/>
      <c r="AE606" s="4"/>
    </row>
    <row r="607" spans="1:31" ht="15.75" customHeight="1" x14ac:dyDescent="0.25">
      <c r="A607" s="4"/>
      <c r="B607" s="4"/>
      <c r="C607" s="4"/>
      <c r="D607" s="4"/>
      <c r="E607" s="4"/>
      <c r="F607" s="4"/>
      <c r="G607" s="52"/>
      <c r="H607" s="52"/>
      <c r="I607" s="48"/>
      <c r="J607" s="48"/>
      <c r="K607" s="48"/>
      <c r="L607" s="48"/>
      <c r="M607" s="48"/>
      <c r="N607" s="48"/>
      <c r="O607" s="4"/>
      <c r="P607" s="4"/>
      <c r="Q607" s="4"/>
      <c r="R607" s="4"/>
      <c r="S607" s="4"/>
      <c r="T607" s="4"/>
      <c r="U607" s="4"/>
      <c r="V607" s="4"/>
      <c r="W607" s="4"/>
      <c r="X607" s="4"/>
      <c r="Y607" s="4"/>
      <c r="Z607" s="52"/>
      <c r="AA607" s="52"/>
      <c r="AB607" s="4"/>
      <c r="AC607" s="4"/>
      <c r="AD607" s="4"/>
      <c r="AE607" s="4"/>
    </row>
    <row r="608" spans="1:31" ht="15.75" customHeight="1" x14ac:dyDescent="0.25">
      <c r="A608" s="4"/>
      <c r="B608" s="4"/>
      <c r="C608" s="4"/>
      <c r="D608" s="4"/>
      <c r="E608" s="4"/>
      <c r="F608" s="4"/>
      <c r="G608" s="52"/>
      <c r="H608" s="52"/>
      <c r="I608" s="48"/>
      <c r="J608" s="48"/>
      <c r="K608" s="48"/>
      <c r="L608" s="48"/>
      <c r="M608" s="48"/>
      <c r="N608" s="48"/>
      <c r="O608" s="4"/>
      <c r="P608" s="4"/>
      <c r="Q608" s="4"/>
      <c r="R608" s="4"/>
      <c r="S608" s="4"/>
      <c r="T608" s="4"/>
      <c r="U608" s="4"/>
      <c r="V608" s="4"/>
      <c r="W608" s="4"/>
      <c r="X608" s="4"/>
      <c r="Y608" s="4"/>
      <c r="Z608" s="52"/>
      <c r="AA608" s="52"/>
      <c r="AB608" s="4"/>
      <c r="AC608" s="4"/>
      <c r="AD608" s="4"/>
      <c r="AE608" s="4"/>
    </row>
    <row r="609" spans="1:31" ht="15.75" customHeight="1" x14ac:dyDescent="0.25">
      <c r="A609" s="4"/>
      <c r="B609" s="4"/>
      <c r="C609" s="4"/>
      <c r="D609" s="4"/>
      <c r="E609" s="4"/>
      <c r="F609" s="4"/>
      <c r="G609" s="52"/>
      <c r="H609" s="52"/>
      <c r="I609" s="48"/>
      <c r="J609" s="48"/>
      <c r="K609" s="48"/>
      <c r="L609" s="48"/>
      <c r="M609" s="48"/>
      <c r="N609" s="48"/>
      <c r="O609" s="4"/>
      <c r="P609" s="4"/>
      <c r="Q609" s="4"/>
      <c r="R609" s="4"/>
      <c r="S609" s="4"/>
      <c r="T609" s="4"/>
      <c r="U609" s="4"/>
      <c r="V609" s="4"/>
      <c r="W609" s="4"/>
      <c r="X609" s="4"/>
      <c r="Y609" s="4"/>
      <c r="Z609" s="52"/>
      <c r="AA609" s="52"/>
      <c r="AB609" s="4"/>
      <c r="AC609" s="4"/>
      <c r="AD609" s="4"/>
      <c r="AE609" s="4"/>
    </row>
    <row r="610" spans="1:31" ht="15.75" customHeight="1" x14ac:dyDescent="0.25">
      <c r="A610" s="4"/>
      <c r="B610" s="4"/>
      <c r="C610" s="4"/>
      <c r="D610" s="4"/>
      <c r="E610" s="4"/>
      <c r="F610" s="4"/>
      <c r="G610" s="52"/>
      <c r="H610" s="52"/>
      <c r="I610" s="48"/>
      <c r="J610" s="48"/>
      <c r="K610" s="48"/>
      <c r="L610" s="48"/>
      <c r="M610" s="48"/>
      <c r="N610" s="48"/>
      <c r="O610" s="4"/>
      <c r="P610" s="4"/>
      <c r="Q610" s="4"/>
      <c r="R610" s="4"/>
      <c r="S610" s="4"/>
      <c r="T610" s="4"/>
      <c r="U610" s="4"/>
      <c r="V610" s="4"/>
      <c r="W610" s="4"/>
      <c r="X610" s="4"/>
      <c r="Y610" s="4"/>
      <c r="Z610" s="52"/>
      <c r="AA610" s="52"/>
      <c r="AB610" s="4"/>
      <c r="AC610" s="4"/>
      <c r="AD610" s="4"/>
      <c r="AE610" s="4"/>
    </row>
    <row r="611" spans="1:31" ht="15.75" customHeight="1" x14ac:dyDescent="0.25">
      <c r="A611" s="4"/>
      <c r="B611" s="4"/>
      <c r="C611" s="4"/>
      <c r="D611" s="4"/>
      <c r="E611" s="4"/>
      <c r="F611" s="4"/>
      <c r="G611" s="52"/>
      <c r="H611" s="52"/>
      <c r="I611" s="48"/>
      <c r="J611" s="48"/>
      <c r="K611" s="48"/>
      <c r="L611" s="48"/>
      <c r="M611" s="48"/>
      <c r="N611" s="48"/>
      <c r="O611" s="4"/>
      <c r="P611" s="4"/>
      <c r="Q611" s="4"/>
      <c r="R611" s="4"/>
      <c r="S611" s="4"/>
      <c r="T611" s="4"/>
      <c r="U611" s="4"/>
      <c r="V611" s="4"/>
      <c r="W611" s="4"/>
      <c r="X611" s="4"/>
      <c r="Y611" s="4"/>
      <c r="Z611" s="52"/>
      <c r="AA611" s="52"/>
      <c r="AB611" s="4"/>
      <c r="AC611" s="4"/>
      <c r="AD611" s="4"/>
      <c r="AE611" s="4"/>
    </row>
    <row r="612" spans="1:31" ht="15.75" customHeight="1" x14ac:dyDescent="0.25">
      <c r="A612" s="4"/>
      <c r="B612" s="4"/>
      <c r="C612" s="4"/>
      <c r="D612" s="4"/>
      <c r="E612" s="4"/>
      <c r="F612" s="4"/>
      <c r="G612" s="52"/>
      <c r="H612" s="52"/>
      <c r="I612" s="48"/>
      <c r="J612" s="48"/>
      <c r="K612" s="48"/>
      <c r="L612" s="48"/>
      <c r="M612" s="48"/>
      <c r="N612" s="48"/>
      <c r="O612" s="4"/>
      <c r="P612" s="4"/>
      <c r="Q612" s="4"/>
      <c r="R612" s="4"/>
      <c r="S612" s="4"/>
      <c r="T612" s="4"/>
      <c r="U612" s="4"/>
      <c r="V612" s="4"/>
      <c r="W612" s="4"/>
      <c r="X612" s="4"/>
      <c r="Y612" s="4"/>
      <c r="Z612" s="52"/>
      <c r="AA612" s="52"/>
      <c r="AB612" s="4"/>
      <c r="AC612" s="4"/>
      <c r="AD612" s="4"/>
      <c r="AE612" s="4"/>
    </row>
    <row r="613" spans="1:31" ht="15.75" customHeight="1" x14ac:dyDescent="0.25">
      <c r="A613" s="4"/>
      <c r="B613" s="4"/>
      <c r="C613" s="4"/>
      <c r="D613" s="4"/>
      <c r="E613" s="4"/>
      <c r="F613" s="4"/>
      <c r="G613" s="52"/>
      <c r="H613" s="52"/>
      <c r="I613" s="48"/>
      <c r="J613" s="48"/>
      <c r="K613" s="48"/>
      <c r="L613" s="48"/>
      <c r="M613" s="48"/>
      <c r="N613" s="48"/>
      <c r="O613" s="4"/>
      <c r="P613" s="4"/>
      <c r="Q613" s="4"/>
      <c r="R613" s="4"/>
      <c r="S613" s="4"/>
      <c r="T613" s="4"/>
      <c r="U613" s="4"/>
      <c r="V613" s="4"/>
      <c r="W613" s="4"/>
      <c r="X613" s="4"/>
      <c r="Y613" s="4"/>
      <c r="Z613" s="52"/>
      <c r="AA613" s="52"/>
      <c r="AB613" s="4"/>
      <c r="AC613" s="4"/>
      <c r="AD613" s="4"/>
      <c r="AE613" s="4"/>
    </row>
    <row r="614" spans="1:31" ht="15.75" customHeight="1" x14ac:dyDescent="0.25">
      <c r="A614" s="4"/>
      <c r="B614" s="4"/>
      <c r="C614" s="4"/>
      <c r="D614" s="4"/>
      <c r="E614" s="4"/>
      <c r="F614" s="4"/>
      <c r="G614" s="52"/>
      <c r="H614" s="52"/>
      <c r="I614" s="48"/>
      <c r="J614" s="48"/>
      <c r="K614" s="48"/>
      <c r="L614" s="48"/>
      <c r="M614" s="48"/>
      <c r="N614" s="48"/>
      <c r="O614" s="4"/>
      <c r="P614" s="4"/>
      <c r="Q614" s="4"/>
      <c r="R614" s="4"/>
      <c r="S614" s="4"/>
      <c r="T614" s="4"/>
      <c r="U614" s="4"/>
      <c r="V614" s="4"/>
      <c r="W614" s="4"/>
      <c r="X614" s="4"/>
      <c r="Y614" s="4"/>
      <c r="Z614" s="52"/>
      <c r="AA614" s="52"/>
      <c r="AB614" s="4"/>
      <c r="AC614" s="4"/>
      <c r="AD614" s="4"/>
      <c r="AE614" s="4"/>
    </row>
    <row r="615" spans="1:31" ht="15.75" customHeight="1" x14ac:dyDescent="0.25">
      <c r="A615" s="4"/>
      <c r="B615" s="4"/>
      <c r="C615" s="4"/>
      <c r="D615" s="4"/>
      <c r="E615" s="4"/>
      <c r="F615" s="4"/>
      <c r="G615" s="52"/>
      <c r="H615" s="52"/>
      <c r="I615" s="48"/>
      <c r="J615" s="48"/>
      <c r="K615" s="48"/>
      <c r="L615" s="48"/>
      <c r="M615" s="48"/>
      <c r="N615" s="48"/>
      <c r="O615" s="4"/>
      <c r="P615" s="4"/>
      <c r="Q615" s="4"/>
      <c r="R615" s="4"/>
      <c r="S615" s="4"/>
      <c r="T615" s="4"/>
      <c r="U615" s="4"/>
      <c r="V615" s="4"/>
      <c r="W615" s="4"/>
      <c r="X615" s="4"/>
      <c r="Y615" s="4"/>
      <c r="Z615" s="52"/>
      <c r="AA615" s="52"/>
      <c r="AB615" s="4"/>
      <c r="AC615" s="4"/>
      <c r="AD615" s="4"/>
      <c r="AE615" s="4"/>
    </row>
    <row r="616" spans="1:31" ht="15.75" customHeight="1" x14ac:dyDescent="0.25">
      <c r="A616" s="4"/>
      <c r="B616" s="4"/>
      <c r="C616" s="4"/>
      <c r="D616" s="4"/>
      <c r="E616" s="4"/>
      <c r="F616" s="4"/>
      <c r="G616" s="52"/>
      <c r="H616" s="52"/>
      <c r="I616" s="48"/>
      <c r="J616" s="48"/>
      <c r="K616" s="48"/>
      <c r="L616" s="48"/>
      <c r="M616" s="48"/>
      <c r="N616" s="48"/>
      <c r="O616" s="4"/>
      <c r="P616" s="4"/>
      <c r="Q616" s="4"/>
      <c r="R616" s="4"/>
      <c r="S616" s="4"/>
      <c r="T616" s="4"/>
      <c r="U616" s="4"/>
      <c r="V616" s="4"/>
      <c r="W616" s="4"/>
      <c r="X616" s="4"/>
      <c r="Y616" s="4"/>
      <c r="Z616" s="52"/>
      <c r="AA616" s="52"/>
      <c r="AB616" s="4"/>
      <c r="AC616" s="4"/>
      <c r="AD616" s="4"/>
      <c r="AE616" s="4"/>
    </row>
    <row r="617" spans="1:31" ht="15.75" customHeight="1" x14ac:dyDescent="0.25">
      <c r="A617" s="4"/>
      <c r="B617" s="4"/>
      <c r="C617" s="4"/>
      <c r="D617" s="4"/>
      <c r="E617" s="4"/>
      <c r="F617" s="4"/>
      <c r="G617" s="52"/>
      <c r="H617" s="52"/>
      <c r="I617" s="48"/>
      <c r="J617" s="48"/>
      <c r="K617" s="48"/>
      <c r="L617" s="48"/>
      <c r="M617" s="48"/>
      <c r="N617" s="48"/>
      <c r="O617" s="4"/>
      <c r="P617" s="4"/>
      <c r="Q617" s="4"/>
      <c r="R617" s="4"/>
      <c r="S617" s="4"/>
      <c r="T617" s="4"/>
      <c r="U617" s="4"/>
      <c r="V617" s="4"/>
      <c r="W617" s="4"/>
      <c r="X617" s="4"/>
      <c r="Y617" s="4"/>
      <c r="Z617" s="52"/>
      <c r="AA617" s="52"/>
      <c r="AB617" s="4"/>
      <c r="AC617" s="4"/>
      <c r="AD617" s="4"/>
      <c r="AE617" s="4"/>
    </row>
    <row r="618" spans="1:31" ht="15.75" customHeight="1" x14ac:dyDescent="0.25">
      <c r="A618" s="4"/>
      <c r="B618" s="4"/>
      <c r="C618" s="4"/>
      <c r="D618" s="4"/>
      <c r="E618" s="4"/>
      <c r="F618" s="4"/>
      <c r="G618" s="52"/>
      <c r="H618" s="52"/>
      <c r="I618" s="48"/>
      <c r="J618" s="48"/>
      <c r="K618" s="48"/>
      <c r="L618" s="48"/>
      <c r="M618" s="48"/>
      <c r="N618" s="48"/>
      <c r="O618" s="4"/>
      <c r="P618" s="4"/>
      <c r="Q618" s="4"/>
      <c r="R618" s="4"/>
      <c r="S618" s="4"/>
      <c r="T618" s="4"/>
      <c r="U618" s="4"/>
      <c r="V618" s="4"/>
      <c r="W618" s="4"/>
      <c r="X618" s="4"/>
      <c r="Y618" s="4"/>
      <c r="Z618" s="52"/>
      <c r="AA618" s="52"/>
      <c r="AB618" s="4"/>
      <c r="AC618" s="4"/>
      <c r="AD618" s="4"/>
      <c r="AE618" s="4"/>
    </row>
    <row r="619" spans="1:31" ht="15.75" customHeight="1" x14ac:dyDescent="0.25">
      <c r="A619" s="4"/>
      <c r="B619" s="4"/>
      <c r="C619" s="4"/>
      <c r="D619" s="4"/>
      <c r="E619" s="4"/>
      <c r="F619" s="4"/>
      <c r="G619" s="52"/>
      <c r="H619" s="52"/>
      <c r="I619" s="48"/>
      <c r="J619" s="48"/>
      <c r="K619" s="48"/>
      <c r="L619" s="48"/>
      <c r="M619" s="48"/>
      <c r="N619" s="48"/>
      <c r="O619" s="4"/>
      <c r="P619" s="4"/>
      <c r="Q619" s="4"/>
      <c r="R619" s="4"/>
      <c r="S619" s="4"/>
      <c r="T619" s="4"/>
      <c r="U619" s="4"/>
      <c r="V619" s="4"/>
      <c r="W619" s="4"/>
      <c r="X619" s="4"/>
      <c r="Y619" s="4"/>
      <c r="Z619" s="52"/>
      <c r="AA619" s="52"/>
      <c r="AB619" s="4"/>
      <c r="AC619" s="4"/>
      <c r="AD619" s="4"/>
      <c r="AE619" s="4"/>
    </row>
    <row r="620" spans="1:31" ht="15.75" customHeight="1" x14ac:dyDescent="0.25">
      <c r="A620" s="4"/>
      <c r="B620" s="4"/>
      <c r="C620" s="4"/>
      <c r="D620" s="4"/>
      <c r="E620" s="4"/>
      <c r="F620" s="4"/>
      <c r="G620" s="52"/>
      <c r="H620" s="52"/>
      <c r="I620" s="48"/>
      <c r="J620" s="48"/>
      <c r="K620" s="48"/>
      <c r="L620" s="48"/>
      <c r="M620" s="48"/>
      <c r="N620" s="48"/>
      <c r="O620" s="4"/>
      <c r="P620" s="4"/>
      <c r="Q620" s="4"/>
      <c r="R620" s="4"/>
      <c r="S620" s="4"/>
      <c r="T620" s="4"/>
      <c r="U620" s="4"/>
      <c r="V620" s="4"/>
      <c r="W620" s="4"/>
      <c r="X620" s="4"/>
      <c r="Y620" s="4"/>
      <c r="Z620" s="52"/>
      <c r="AA620" s="52"/>
      <c r="AB620" s="4"/>
      <c r="AC620" s="4"/>
      <c r="AD620" s="4"/>
      <c r="AE620" s="4"/>
    </row>
    <row r="621" spans="1:31" ht="15.75" customHeight="1" x14ac:dyDescent="0.25">
      <c r="A621" s="4"/>
      <c r="B621" s="4"/>
      <c r="C621" s="4"/>
      <c r="D621" s="4"/>
      <c r="E621" s="4"/>
      <c r="F621" s="4"/>
      <c r="G621" s="52"/>
      <c r="H621" s="52"/>
      <c r="I621" s="48"/>
      <c r="J621" s="48"/>
      <c r="K621" s="48"/>
      <c r="L621" s="48"/>
      <c r="M621" s="48"/>
      <c r="N621" s="48"/>
      <c r="O621" s="4"/>
      <c r="P621" s="4"/>
      <c r="Q621" s="4"/>
      <c r="R621" s="4"/>
      <c r="S621" s="4"/>
      <c r="T621" s="4"/>
      <c r="U621" s="4"/>
      <c r="V621" s="4"/>
      <c r="W621" s="4"/>
      <c r="X621" s="4"/>
      <c r="Y621" s="4"/>
      <c r="Z621" s="52"/>
      <c r="AA621" s="52"/>
      <c r="AB621" s="4"/>
      <c r="AC621" s="4"/>
      <c r="AD621" s="4"/>
      <c r="AE621" s="4"/>
    </row>
    <row r="622" spans="1:31" ht="15.75" customHeight="1" x14ac:dyDescent="0.25">
      <c r="A622" s="4"/>
      <c r="B622" s="4"/>
      <c r="C622" s="4"/>
      <c r="D622" s="4"/>
      <c r="E622" s="4"/>
      <c r="F622" s="4"/>
      <c r="G622" s="52"/>
      <c r="H622" s="52"/>
      <c r="I622" s="48"/>
      <c r="J622" s="48"/>
      <c r="K622" s="48"/>
      <c r="L622" s="48"/>
      <c r="M622" s="48"/>
      <c r="N622" s="48"/>
      <c r="O622" s="4"/>
      <c r="P622" s="4"/>
      <c r="Q622" s="4"/>
      <c r="R622" s="4"/>
      <c r="S622" s="4"/>
      <c r="T622" s="4"/>
      <c r="U622" s="4"/>
      <c r="V622" s="4"/>
      <c r="W622" s="4"/>
      <c r="X622" s="4"/>
      <c r="Y622" s="4"/>
      <c r="Z622" s="52"/>
      <c r="AA622" s="52"/>
      <c r="AB622" s="4"/>
      <c r="AC622" s="4"/>
      <c r="AD622" s="4"/>
      <c r="AE622" s="4"/>
    </row>
    <row r="623" spans="1:31" ht="15.75" customHeight="1" x14ac:dyDescent="0.25">
      <c r="A623" s="4"/>
      <c r="B623" s="4"/>
      <c r="C623" s="4"/>
      <c r="D623" s="4"/>
      <c r="E623" s="4"/>
      <c r="F623" s="4"/>
      <c r="G623" s="52"/>
      <c r="H623" s="52"/>
      <c r="I623" s="48"/>
      <c r="J623" s="48"/>
      <c r="K623" s="48"/>
      <c r="L623" s="48"/>
      <c r="M623" s="48"/>
      <c r="N623" s="48"/>
      <c r="O623" s="4"/>
      <c r="P623" s="4"/>
      <c r="Q623" s="4"/>
      <c r="R623" s="4"/>
      <c r="S623" s="4"/>
      <c r="T623" s="4"/>
      <c r="U623" s="4"/>
      <c r="V623" s="4"/>
      <c r="W623" s="4"/>
      <c r="X623" s="4"/>
      <c r="Y623" s="4"/>
      <c r="Z623" s="52"/>
      <c r="AA623" s="52"/>
      <c r="AB623" s="4"/>
      <c r="AC623" s="4"/>
      <c r="AD623" s="4"/>
      <c r="AE623" s="4"/>
    </row>
    <row r="624" spans="1:31" ht="15.75" customHeight="1" x14ac:dyDescent="0.25">
      <c r="A624" s="4"/>
      <c r="B624" s="4"/>
      <c r="C624" s="4"/>
      <c r="D624" s="4"/>
      <c r="E624" s="4"/>
      <c r="F624" s="4"/>
      <c r="G624" s="52"/>
      <c r="H624" s="52"/>
      <c r="I624" s="48"/>
      <c r="J624" s="48"/>
      <c r="K624" s="48"/>
      <c r="L624" s="48"/>
      <c r="M624" s="48"/>
      <c r="N624" s="48"/>
      <c r="O624" s="4"/>
      <c r="P624" s="4"/>
      <c r="Q624" s="4"/>
      <c r="R624" s="4"/>
      <c r="S624" s="4"/>
      <c r="T624" s="4"/>
      <c r="U624" s="4"/>
      <c r="V624" s="4"/>
      <c r="W624" s="4"/>
      <c r="X624" s="4"/>
      <c r="Y624" s="4"/>
      <c r="Z624" s="52"/>
      <c r="AA624" s="52"/>
      <c r="AB624" s="4"/>
      <c r="AC624" s="4"/>
      <c r="AD624" s="4"/>
      <c r="AE624" s="4"/>
    </row>
    <row r="625" spans="1:31" ht="15.75" customHeight="1" x14ac:dyDescent="0.25">
      <c r="A625" s="4"/>
      <c r="B625" s="4"/>
      <c r="C625" s="4"/>
      <c r="D625" s="4"/>
      <c r="E625" s="4"/>
      <c r="F625" s="4"/>
      <c r="G625" s="52"/>
      <c r="H625" s="52"/>
      <c r="I625" s="48"/>
      <c r="J625" s="48"/>
      <c r="K625" s="48"/>
      <c r="L625" s="48"/>
      <c r="M625" s="48"/>
      <c r="N625" s="48"/>
      <c r="O625" s="4"/>
      <c r="P625" s="4"/>
      <c r="Q625" s="4"/>
      <c r="R625" s="4"/>
      <c r="S625" s="4"/>
      <c r="T625" s="4"/>
      <c r="U625" s="4"/>
      <c r="V625" s="4"/>
      <c r="W625" s="4"/>
      <c r="X625" s="4"/>
      <c r="Y625" s="4"/>
      <c r="Z625" s="52"/>
      <c r="AA625" s="52"/>
      <c r="AB625" s="4"/>
      <c r="AC625" s="4"/>
      <c r="AD625" s="4"/>
      <c r="AE625" s="4"/>
    </row>
    <row r="626" spans="1:31" ht="15.75" customHeight="1" x14ac:dyDescent="0.25">
      <c r="A626" s="4"/>
      <c r="B626" s="4"/>
      <c r="C626" s="4"/>
      <c r="D626" s="4"/>
      <c r="E626" s="4"/>
      <c r="F626" s="4"/>
      <c r="G626" s="52"/>
      <c r="H626" s="52"/>
      <c r="I626" s="48"/>
      <c r="J626" s="48"/>
      <c r="K626" s="48"/>
      <c r="L626" s="48"/>
      <c r="M626" s="48"/>
      <c r="N626" s="48"/>
      <c r="O626" s="4"/>
      <c r="P626" s="4"/>
      <c r="Q626" s="4"/>
      <c r="R626" s="4"/>
      <c r="S626" s="4"/>
      <c r="T626" s="4"/>
      <c r="U626" s="4"/>
      <c r="V626" s="4"/>
      <c r="W626" s="4"/>
      <c r="X626" s="4"/>
      <c r="Y626" s="4"/>
      <c r="Z626" s="52"/>
      <c r="AA626" s="52"/>
      <c r="AB626" s="4"/>
      <c r="AC626" s="4"/>
      <c r="AD626" s="4"/>
      <c r="AE626" s="4"/>
    </row>
    <row r="627" spans="1:31" ht="15.75" customHeight="1" x14ac:dyDescent="0.25">
      <c r="A627" s="4"/>
      <c r="B627" s="4"/>
      <c r="C627" s="4"/>
      <c r="D627" s="4"/>
      <c r="E627" s="4"/>
      <c r="F627" s="4"/>
      <c r="G627" s="52"/>
      <c r="H627" s="52"/>
      <c r="I627" s="48"/>
      <c r="J627" s="48"/>
      <c r="K627" s="48"/>
      <c r="L627" s="48"/>
      <c r="M627" s="48"/>
      <c r="N627" s="48"/>
      <c r="O627" s="4"/>
      <c r="P627" s="4"/>
      <c r="Q627" s="4"/>
      <c r="R627" s="4"/>
      <c r="S627" s="4"/>
      <c r="T627" s="4"/>
      <c r="U627" s="4"/>
      <c r="V627" s="4"/>
      <c r="W627" s="4"/>
      <c r="X627" s="4"/>
      <c r="Y627" s="4"/>
      <c r="Z627" s="52"/>
      <c r="AA627" s="52"/>
      <c r="AB627" s="4"/>
      <c r="AC627" s="4"/>
      <c r="AD627" s="4"/>
      <c r="AE627" s="4"/>
    </row>
    <row r="628" spans="1:31" ht="15.75" customHeight="1" x14ac:dyDescent="0.25">
      <c r="A628" s="4"/>
      <c r="B628" s="4"/>
      <c r="C628" s="4"/>
      <c r="D628" s="4"/>
      <c r="E628" s="4"/>
      <c r="F628" s="4"/>
      <c r="G628" s="52"/>
      <c r="H628" s="52"/>
      <c r="I628" s="48"/>
      <c r="J628" s="48"/>
      <c r="K628" s="48"/>
      <c r="L628" s="48"/>
      <c r="M628" s="48"/>
      <c r="N628" s="48"/>
      <c r="O628" s="4"/>
      <c r="P628" s="4"/>
      <c r="Q628" s="4"/>
      <c r="R628" s="4"/>
      <c r="S628" s="4"/>
      <c r="T628" s="4"/>
      <c r="U628" s="4"/>
      <c r="V628" s="4"/>
      <c r="W628" s="4"/>
      <c r="X628" s="4"/>
      <c r="Y628" s="4"/>
      <c r="Z628" s="52"/>
      <c r="AA628" s="52"/>
      <c r="AB628" s="4"/>
      <c r="AC628" s="4"/>
      <c r="AD628" s="4"/>
      <c r="AE628" s="4"/>
    </row>
    <row r="629" spans="1:31" ht="15.75" customHeight="1" x14ac:dyDescent="0.25">
      <c r="A629" s="4"/>
      <c r="B629" s="4"/>
      <c r="C629" s="4"/>
      <c r="D629" s="4"/>
      <c r="E629" s="4"/>
      <c r="F629" s="4"/>
      <c r="G629" s="52"/>
      <c r="H629" s="52"/>
      <c r="I629" s="48"/>
      <c r="J629" s="48"/>
      <c r="K629" s="48"/>
      <c r="L629" s="48"/>
      <c r="M629" s="48"/>
      <c r="N629" s="48"/>
      <c r="O629" s="4"/>
      <c r="P629" s="4"/>
      <c r="Q629" s="4"/>
      <c r="R629" s="4"/>
      <c r="S629" s="4"/>
      <c r="T629" s="4"/>
      <c r="U629" s="4"/>
      <c r="V629" s="4"/>
      <c r="W629" s="4"/>
      <c r="X629" s="4"/>
      <c r="Y629" s="4"/>
      <c r="Z629" s="52"/>
      <c r="AA629" s="52"/>
      <c r="AB629" s="4"/>
      <c r="AC629" s="4"/>
      <c r="AD629" s="4"/>
      <c r="AE629" s="4"/>
    </row>
    <row r="630" spans="1:31" ht="15.75" customHeight="1" x14ac:dyDescent="0.25">
      <c r="A630" s="4"/>
      <c r="B630" s="4"/>
      <c r="C630" s="4"/>
      <c r="D630" s="4"/>
      <c r="E630" s="4"/>
      <c r="F630" s="4"/>
      <c r="G630" s="52"/>
      <c r="H630" s="52"/>
      <c r="I630" s="48"/>
      <c r="J630" s="48"/>
      <c r="K630" s="48"/>
      <c r="L630" s="48"/>
      <c r="M630" s="48"/>
      <c r="N630" s="48"/>
      <c r="O630" s="4"/>
      <c r="P630" s="4"/>
      <c r="Q630" s="4"/>
      <c r="R630" s="4"/>
      <c r="S630" s="4"/>
      <c r="T630" s="4"/>
      <c r="U630" s="4"/>
      <c r="V630" s="4"/>
      <c r="W630" s="4"/>
      <c r="X630" s="4"/>
      <c r="Y630" s="4"/>
      <c r="Z630" s="52"/>
      <c r="AA630" s="52"/>
      <c r="AB630" s="4"/>
      <c r="AC630" s="4"/>
      <c r="AD630" s="4"/>
      <c r="AE630" s="4"/>
    </row>
    <row r="631" spans="1:31" ht="15.75" customHeight="1" x14ac:dyDescent="0.25">
      <c r="A631" s="4"/>
      <c r="B631" s="4"/>
      <c r="C631" s="4"/>
      <c r="D631" s="4"/>
      <c r="E631" s="4"/>
      <c r="F631" s="4"/>
      <c r="G631" s="52"/>
      <c r="H631" s="52"/>
      <c r="I631" s="48"/>
      <c r="J631" s="48"/>
      <c r="K631" s="48"/>
      <c r="L631" s="48"/>
      <c r="M631" s="48"/>
      <c r="N631" s="48"/>
      <c r="O631" s="4"/>
      <c r="P631" s="4"/>
      <c r="Q631" s="4"/>
      <c r="R631" s="4"/>
      <c r="S631" s="4"/>
      <c r="T631" s="4"/>
      <c r="U631" s="4"/>
      <c r="V631" s="4"/>
      <c r="W631" s="4"/>
      <c r="X631" s="4"/>
      <c r="Y631" s="4"/>
      <c r="Z631" s="52"/>
      <c r="AA631" s="52"/>
      <c r="AB631" s="4"/>
      <c r="AC631" s="4"/>
      <c r="AD631" s="4"/>
      <c r="AE631" s="4"/>
    </row>
    <row r="632" spans="1:31" ht="15.75" customHeight="1" x14ac:dyDescent="0.25">
      <c r="A632" s="4"/>
      <c r="B632" s="4"/>
      <c r="C632" s="4"/>
      <c r="D632" s="4"/>
      <c r="E632" s="4"/>
      <c r="F632" s="4"/>
      <c r="G632" s="52"/>
      <c r="H632" s="52"/>
      <c r="I632" s="48"/>
      <c r="J632" s="48"/>
      <c r="K632" s="48"/>
      <c r="L632" s="48"/>
      <c r="M632" s="48"/>
      <c r="N632" s="48"/>
      <c r="O632" s="4"/>
      <c r="P632" s="4"/>
      <c r="Q632" s="4"/>
      <c r="R632" s="4"/>
      <c r="S632" s="4"/>
      <c r="T632" s="4"/>
      <c r="U632" s="4"/>
      <c r="V632" s="4"/>
      <c r="W632" s="4"/>
      <c r="X632" s="4"/>
      <c r="Y632" s="4"/>
      <c r="Z632" s="52"/>
      <c r="AA632" s="52"/>
      <c r="AB632" s="4"/>
      <c r="AC632" s="4"/>
      <c r="AD632" s="4"/>
      <c r="AE632" s="4"/>
    </row>
    <row r="633" spans="1:31" ht="15.75" customHeight="1" x14ac:dyDescent="0.25">
      <c r="A633" s="4"/>
      <c r="B633" s="4"/>
      <c r="C633" s="4"/>
      <c r="D633" s="4"/>
      <c r="E633" s="4"/>
      <c r="F633" s="4"/>
      <c r="G633" s="52"/>
      <c r="H633" s="52"/>
      <c r="I633" s="48"/>
      <c r="J633" s="48"/>
      <c r="K633" s="48"/>
      <c r="L633" s="48"/>
      <c r="M633" s="48"/>
      <c r="N633" s="48"/>
      <c r="O633" s="4"/>
      <c r="P633" s="4"/>
      <c r="Q633" s="4"/>
      <c r="R633" s="4"/>
      <c r="S633" s="4"/>
      <c r="T633" s="4"/>
      <c r="U633" s="4"/>
      <c r="V633" s="4"/>
      <c r="W633" s="4"/>
      <c r="X633" s="4"/>
      <c r="Y633" s="4"/>
      <c r="Z633" s="52"/>
      <c r="AA633" s="52"/>
      <c r="AB633" s="4"/>
      <c r="AC633" s="4"/>
      <c r="AD633" s="4"/>
      <c r="AE633" s="4"/>
    </row>
    <row r="634" spans="1:31" ht="15.75" customHeight="1" x14ac:dyDescent="0.25">
      <c r="A634" s="4"/>
      <c r="B634" s="4"/>
      <c r="C634" s="4"/>
      <c r="D634" s="4"/>
      <c r="E634" s="4"/>
      <c r="F634" s="4"/>
      <c r="G634" s="52"/>
      <c r="H634" s="52"/>
      <c r="I634" s="48"/>
      <c r="J634" s="48"/>
      <c r="K634" s="48"/>
      <c r="L634" s="48"/>
      <c r="M634" s="48"/>
      <c r="N634" s="48"/>
      <c r="O634" s="4"/>
      <c r="P634" s="4"/>
      <c r="Q634" s="4"/>
      <c r="R634" s="4"/>
      <c r="S634" s="4"/>
      <c r="T634" s="4"/>
      <c r="U634" s="4"/>
      <c r="V634" s="4"/>
      <c r="W634" s="4"/>
      <c r="X634" s="4"/>
      <c r="Y634" s="4"/>
      <c r="Z634" s="52"/>
      <c r="AA634" s="52"/>
      <c r="AB634" s="4"/>
      <c r="AC634" s="4"/>
      <c r="AD634" s="4"/>
      <c r="AE634" s="4"/>
    </row>
    <row r="635" spans="1:31" ht="15.75" customHeight="1" x14ac:dyDescent="0.25">
      <c r="A635" s="4"/>
      <c r="B635" s="4"/>
      <c r="C635" s="4"/>
      <c r="D635" s="4"/>
      <c r="E635" s="4"/>
      <c r="F635" s="4"/>
      <c r="G635" s="52"/>
      <c r="H635" s="52"/>
      <c r="I635" s="48"/>
      <c r="J635" s="48"/>
      <c r="K635" s="48"/>
      <c r="L635" s="48"/>
      <c r="M635" s="48"/>
      <c r="N635" s="48"/>
      <c r="O635" s="4"/>
      <c r="P635" s="4"/>
      <c r="Q635" s="4"/>
      <c r="R635" s="4"/>
      <c r="S635" s="4"/>
      <c r="T635" s="4"/>
      <c r="U635" s="4"/>
      <c r="V635" s="4"/>
      <c r="W635" s="4"/>
      <c r="X635" s="4"/>
      <c r="Y635" s="4"/>
      <c r="Z635" s="52"/>
      <c r="AA635" s="52"/>
      <c r="AB635" s="4"/>
      <c r="AC635" s="4"/>
      <c r="AD635" s="4"/>
      <c r="AE635" s="4"/>
    </row>
    <row r="636" spans="1:31" ht="15.75" customHeight="1" x14ac:dyDescent="0.25">
      <c r="A636" s="4"/>
      <c r="B636" s="4"/>
      <c r="C636" s="4"/>
      <c r="D636" s="4"/>
      <c r="E636" s="4"/>
      <c r="F636" s="4"/>
      <c r="G636" s="52"/>
      <c r="H636" s="52"/>
      <c r="I636" s="48"/>
      <c r="J636" s="48"/>
      <c r="K636" s="48"/>
      <c r="L636" s="48"/>
      <c r="M636" s="48"/>
      <c r="N636" s="48"/>
      <c r="O636" s="4"/>
      <c r="P636" s="4"/>
      <c r="Q636" s="4"/>
      <c r="R636" s="4"/>
      <c r="S636" s="4"/>
      <c r="T636" s="4"/>
      <c r="U636" s="4"/>
      <c r="V636" s="4"/>
      <c r="W636" s="4"/>
      <c r="X636" s="4"/>
      <c r="Y636" s="4"/>
      <c r="Z636" s="52"/>
      <c r="AA636" s="52"/>
      <c r="AB636" s="4"/>
      <c r="AC636" s="4"/>
      <c r="AD636" s="4"/>
      <c r="AE636" s="4"/>
    </row>
    <row r="637" spans="1:31" ht="15.75" customHeight="1" x14ac:dyDescent="0.25">
      <c r="A637" s="4"/>
      <c r="B637" s="4"/>
      <c r="C637" s="4"/>
      <c r="D637" s="4"/>
      <c r="E637" s="4"/>
      <c r="F637" s="4"/>
      <c r="G637" s="52"/>
      <c r="H637" s="52"/>
      <c r="I637" s="48"/>
      <c r="J637" s="48"/>
      <c r="K637" s="48"/>
      <c r="L637" s="48"/>
      <c r="M637" s="48"/>
      <c r="N637" s="48"/>
      <c r="O637" s="4"/>
      <c r="P637" s="4"/>
      <c r="Q637" s="4"/>
      <c r="R637" s="4"/>
      <c r="S637" s="4"/>
      <c r="T637" s="4"/>
      <c r="U637" s="4"/>
      <c r="V637" s="4"/>
      <c r="W637" s="4"/>
      <c r="X637" s="4"/>
      <c r="Y637" s="4"/>
      <c r="Z637" s="52"/>
      <c r="AA637" s="52"/>
      <c r="AB637" s="4"/>
      <c r="AC637" s="4"/>
      <c r="AD637" s="4"/>
      <c r="AE637" s="4"/>
    </row>
    <row r="638" spans="1:31" ht="15.75" customHeight="1" x14ac:dyDescent="0.25">
      <c r="A638" s="4"/>
      <c r="B638" s="4"/>
      <c r="C638" s="4"/>
      <c r="D638" s="4"/>
      <c r="E638" s="4"/>
      <c r="F638" s="4"/>
      <c r="G638" s="52"/>
      <c r="H638" s="52"/>
      <c r="I638" s="48"/>
      <c r="J638" s="48"/>
      <c r="K638" s="48"/>
      <c r="L638" s="48"/>
      <c r="M638" s="48"/>
      <c r="N638" s="48"/>
      <c r="O638" s="4"/>
      <c r="P638" s="4"/>
      <c r="Q638" s="4"/>
      <c r="R638" s="4"/>
      <c r="S638" s="4"/>
      <c r="T638" s="4"/>
      <c r="U638" s="4"/>
      <c r="V638" s="4"/>
      <c r="W638" s="4"/>
      <c r="X638" s="4"/>
      <c r="Y638" s="4"/>
      <c r="Z638" s="52"/>
      <c r="AA638" s="52"/>
      <c r="AB638" s="4"/>
      <c r="AC638" s="4"/>
      <c r="AD638" s="4"/>
      <c r="AE638" s="4"/>
    </row>
    <row r="639" spans="1:31" ht="15.75" customHeight="1" x14ac:dyDescent="0.25">
      <c r="A639" s="4"/>
      <c r="B639" s="4"/>
      <c r="C639" s="4"/>
      <c r="D639" s="4"/>
      <c r="E639" s="4"/>
      <c r="F639" s="4"/>
      <c r="G639" s="52"/>
      <c r="H639" s="52"/>
      <c r="I639" s="48"/>
      <c r="J639" s="48"/>
      <c r="K639" s="48"/>
      <c r="L639" s="48"/>
      <c r="M639" s="48"/>
      <c r="N639" s="48"/>
      <c r="O639" s="4"/>
      <c r="P639" s="4"/>
      <c r="Q639" s="4"/>
      <c r="R639" s="4"/>
      <c r="S639" s="4"/>
      <c r="T639" s="4"/>
      <c r="U639" s="4"/>
      <c r="V639" s="4"/>
      <c r="W639" s="4"/>
      <c r="X639" s="4"/>
      <c r="Y639" s="4"/>
      <c r="Z639" s="52"/>
      <c r="AA639" s="52"/>
      <c r="AB639" s="4"/>
      <c r="AC639" s="4"/>
      <c r="AD639" s="4"/>
      <c r="AE639" s="4"/>
    </row>
    <row r="640" spans="1:31" ht="15.75" customHeight="1" x14ac:dyDescent="0.25">
      <c r="A640" s="4"/>
      <c r="B640" s="4"/>
      <c r="C640" s="4"/>
      <c r="D640" s="4"/>
      <c r="E640" s="4"/>
      <c r="F640" s="4"/>
      <c r="G640" s="52"/>
      <c r="H640" s="52"/>
      <c r="I640" s="48"/>
      <c r="J640" s="48"/>
      <c r="K640" s="48"/>
      <c r="L640" s="48"/>
      <c r="M640" s="48"/>
      <c r="N640" s="48"/>
      <c r="O640" s="4"/>
      <c r="P640" s="4"/>
      <c r="Q640" s="4"/>
      <c r="R640" s="4"/>
      <c r="S640" s="4"/>
      <c r="T640" s="4"/>
      <c r="U640" s="4"/>
      <c r="V640" s="4"/>
      <c r="W640" s="4"/>
      <c r="X640" s="4"/>
      <c r="Y640" s="4"/>
      <c r="Z640" s="52"/>
      <c r="AA640" s="52"/>
      <c r="AB640" s="4"/>
      <c r="AC640" s="4"/>
      <c r="AD640" s="4"/>
      <c r="AE640" s="4"/>
    </row>
    <row r="641" spans="1:31" ht="15.75" customHeight="1" x14ac:dyDescent="0.25">
      <c r="A641" s="4"/>
      <c r="B641" s="4"/>
      <c r="C641" s="4"/>
      <c r="D641" s="4"/>
      <c r="E641" s="4"/>
      <c r="F641" s="4"/>
      <c r="G641" s="52"/>
      <c r="H641" s="52"/>
      <c r="I641" s="48"/>
      <c r="J641" s="48"/>
      <c r="K641" s="48"/>
      <c r="L641" s="48"/>
      <c r="M641" s="48"/>
      <c r="N641" s="48"/>
      <c r="O641" s="4"/>
      <c r="P641" s="4"/>
      <c r="Q641" s="4"/>
      <c r="R641" s="4"/>
      <c r="S641" s="4"/>
      <c r="T641" s="4"/>
      <c r="U641" s="4"/>
      <c r="V641" s="4"/>
      <c r="W641" s="4"/>
      <c r="X641" s="4"/>
      <c r="Y641" s="4"/>
      <c r="Z641" s="52"/>
      <c r="AA641" s="52"/>
      <c r="AB641" s="4"/>
      <c r="AC641" s="4"/>
      <c r="AD641" s="4"/>
      <c r="AE641" s="4"/>
    </row>
    <row r="642" spans="1:31" ht="15.75" customHeight="1" x14ac:dyDescent="0.25">
      <c r="A642" s="4"/>
      <c r="B642" s="4"/>
      <c r="C642" s="4"/>
      <c r="D642" s="4"/>
      <c r="E642" s="4"/>
      <c r="F642" s="4"/>
      <c r="G642" s="52"/>
      <c r="H642" s="52"/>
      <c r="I642" s="48"/>
      <c r="J642" s="48"/>
      <c r="K642" s="48"/>
      <c r="L642" s="48"/>
      <c r="M642" s="48"/>
      <c r="N642" s="48"/>
      <c r="O642" s="4"/>
      <c r="P642" s="4"/>
      <c r="Q642" s="4"/>
      <c r="R642" s="4"/>
      <c r="S642" s="4"/>
      <c r="T642" s="4"/>
      <c r="U642" s="4"/>
      <c r="V642" s="4"/>
      <c r="W642" s="4"/>
      <c r="X642" s="4"/>
      <c r="Y642" s="4"/>
      <c r="Z642" s="52"/>
      <c r="AA642" s="52"/>
      <c r="AB642" s="4"/>
      <c r="AC642" s="4"/>
      <c r="AD642" s="4"/>
      <c r="AE642" s="4"/>
    </row>
    <row r="643" spans="1:31" ht="15.75" customHeight="1" x14ac:dyDescent="0.25">
      <c r="A643" s="4"/>
      <c r="B643" s="4"/>
      <c r="C643" s="4"/>
      <c r="D643" s="4"/>
      <c r="E643" s="4"/>
      <c r="F643" s="4"/>
      <c r="G643" s="52"/>
      <c r="H643" s="52"/>
      <c r="I643" s="48"/>
      <c r="J643" s="48"/>
      <c r="K643" s="48"/>
      <c r="L643" s="48"/>
      <c r="M643" s="48"/>
      <c r="N643" s="48"/>
      <c r="O643" s="4"/>
      <c r="P643" s="4"/>
      <c r="Q643" s="4"/>
      <c r="R643" s="4"/>
      <c r="S643" s="4"/>
      <c r="T643" s="4"/>
      <c r="U643" s="4"/>
      <c r="V643" s="4"/>
      <c r="W643" s="4"/>
      <c r="X643" s="4"/>
      <c r="Y643" s="4"/>
      <c r="Z643" s="52"/>
      <c r="AA643" s="52"/>
      <c r="AB643" s="4"/>
      <c r="AC643" s="4"/>
      <c r="AD643" s="4"/>
      <c r="AE643" s="4"/>
    </row>
    <row r="644" spans="1:31" ht="15.75" customHeight="1" x14ac:dyDescent="0.25">
      <c r="A644" s="4"/>
      <c r="B644" s="4"/>
      <c r="C644" s="4"/>
      <c r="D644" s="4"/>
      <c r="E644" s="4"/>
      <c r="F644" s="4"/>
      <c r="G644" s="52"/>
      <c r="H644" s="52"/>
      <c r="I644" s="48"/>
      <c r="J644" s="48"/>
      <c r="K644" s="48"/>
      <c r="L644" s="48"/>
      <c r="M644" s="48"/>
      <c r="N644" s="48"/>
      <c r="O644" s="4"/>
      <c r="P644" s="4"/>
      <c r="Q644" s="4"/>
      <c r="R644" s="4"/>
      <c r="S644" s="4"/>
      <c r="T644" s="4"/>
      <c r="U644" s="4"/>
      <c r="V644" s="4"/>
      <c r="W644" s="4"/>
      <c r="X644" s="4"/>
      <c r="Y644" s="4"/>
      <c r="Z644" s="52"/>
      <c r="AA644" s="52"/>
      <c r="AB644" s="4"/>
      <c r="AC644" s="4"/>
      <c r="AD644" s="4"/>
      <c r="AE644" s="4"/>
    </row>
    <row r="645" spans="1:31" ht="15.75" customHeight="1" x14ac:dyDescent="0.25">
      <c r="A645" s="4"/>
      <c r="B645" s="4"/>
      <c r="C645" s="4"/>
      <c r="D645" s="4"/>
      <c r="E645" s="4"/>
      <c r="F645" s="4"/>
      <c r="G645" s="52"/>
      <c r="H645" s="52"/>
      <c r="I645" s="48"/>
      <c r="J645" s="48"/>
      <c r="K645" s="48"/>
      <c r="L645" s="48"/>
      <c r="M645" s="48"/>
      <c r="N645" s="48"/>
      <c r="O645" s="4"/>
      <c r="P645" s="4"/>
      <c r="Q645" s="4"/>
      <c r="R645" s="4"/>
      <c r="S645" s="4"/>
      <c r="T645" s="4"/>
      <c r="U645" s="4"/>
      <c r="V645" s="4"/>
      <c r="W645" s="4"/>
      <c r="X645" s="4"/>
      <c r="Y645" s="4"/>
      <c r="Z645" s="52"/>
      <c r="AA645" s="52"/>
      <c r="AB645" s="4"/>
      <c r="AC645" s="4"/>
      <c r="AD645" s="4"/>
      <c r="AE645" s="4"/>
    </row>
    <row r="646" spans="1:31" ht="15.75" customHeight="1" x14ac:dyDescent="0.25">
      <c r="A646" s="4"/>
      <c r="B646" s="4"/>
      <c r="C646" s="4"/>
      <c r="D646" s="4"/>
      <c r="E646" s="4"/>
      <c r="F646" s="4"/>
      <c r="G646" s="52"/>
      <c r="H646" s="52"/>
      <c r="I646" s="48"/>
      <c r="J646" s="48"/>
      <c r="K646" s="48"/>
      <c r="L646" s="48"/>
      <c r="M646" s="48"/>
      <c r="N646" s="48"/>
      <c r="O646" s="4"/>
      <c r="P646" s="4"/>
      <c r="Q646" s="4"/>
      <c r="R646" s="4"/>
      <c r="S646" s="4"/>
      <c r="T646" s="4"/>
      <c r="U646" s="4"/>
      <c r="V646" s="4"/>
      <c r="W646" s="4"/>
      <c r="X646" s="4"/>
      <c r="Y646" s="4"/>
      <c r="Z646" s="52"/>
      <c r="AA646" s="52"/>
      <c r="AB646" s="4"/>
      <c r="AC646" s="4"/>
      <c r="AD646" s="4"/>
      <c r="AE646" s="4"/>
    </row>
    <row r="647" spans="1:31" ht="15.75" customHeight="1" x14ac:dyDescent="0.25">
      <c r="A647" s="4"/>
      <c r="B647" s="4"/>
      <c r="C647" s="4"/>
      <c r="D647" s="4"/>
      <c r="E647" s="4"/>
      <c r="F647" s="4"/>
      <c r="G647" s="52"/>
      <c r="H647" s="52"/>
      <c r="I647" s="48"/>
      <c r="J647" s="48"/>
      <c r="K647" s="48"/>
      <c r="L647" s="48"/>
      <c r="M647" s="48"/>
      <c r="N647" s="48"/>
      <c r="O647" s="4"/>
      <c r="P647" s="4"/>
      <c r="Q647" s="4"/>
      <c r="R647" s="4"/>
      <c r="S647" s="4"/>
      <c r="T647" s="4"/>
      <c r="U647" s="4"/>
      <c r="V647" s="4"/>
      <c r="W647" s="4"/>
      <c r="X647" s="4"/>
      <c r="Y647" s="4"/>
      <c r="Z647" s="52"/>
      <c r="AA647" s="52"/>
      <c r="AB647" s="4"/>
      <c r="AC647" s="4"/>
      <c r="AD647" s="4"/>
      <c r="AE647" s="4"/>
    </row>
    <row r="648" spans="1:31" ht="15.75" customHeight="1" x14ac:dyDescent="0.25">
      <c r="A648" s="4"/>
      <c r="B648" s="4"/>
      <c r="C648" s="4"/>
      <c r="D648" s="4"/>
      <c r="E648" s="4"/>
      <c r="F648" s="4"/>
      <c r="G648" s="52"/>
      <c r="H648" s="52"/>
      <c r="I648" s="48"/>
      <c r="J648" s="48"/>
      <c r="K648" s="48"/>
      <c r="L648" s="48"/>
      <c r="M648" s="48"/>
      <c r="N648" s="48"/>
      <c r="O648" s="4"/>
      <c r="P648" s="4"/>
      <c r="Q648" s="4"/>
      <c r="R648" s="4"/>
      <c r="S648" s="4"/>
      <c r="T648" s="4"/>
      <c r="U648" s="4"/>
      <c r="V648" s="4"/>
      <c r="W648" s="4"/>
      <c r="X648" s="4"/>
      <c r="Y648" s="4"/>
      <c r="Z648" s="52"/>
      <c r="AA648" s="52"/>
      <c r="AB648" s="4"/>
      <c r="AC648" s="4"/>
      <c r="AD648" s="4"/>
      <c r="AE648" s="4"/>
    </row>
    <row r="649" spans="1:31" ht="15.75" customHeight="1" x14ac:dyDescent="0.25">
      <c r="A649" s="4"/>
      <c r="B649" s="4"/>
      <c r="C649" s="4"/>
      <c r="D649" s="4"/>
      <c r="E649" s="4"/>
      <c r="F649" s="4"/>
      <c r="G649" s="52"/>
      <c r="H649" s="52"/>
      <c r="I649" s="48"/>
      <c r="J649" s="48"/>
      <c r="K649" s="48"/>
      <c r="L649" s="48"/>
      <c r="M649" s="48"/>
      <c r="N649" s="48"/>
      <c r="O649" s="4"/>
      <c r="P649" s="4"/>
      <c r="Q649" s="4"/>
      <c r="R649" s="4"/>
      <c r="S649" s="4"/>
      <c r="T649" s="4"/>
      <c r="U649" s="4"/>
      <c r="V649" s="4"/>
      <c r="W649" s="4"/>
      <c r="X649" s="4"/>
      <c r="Y649" s="4"/>
      <c r="Z649" s="52"/>
      <c r="AA649" s="52"/>
      <c r="AB649" s="4"/>
      <c r="AC649" s="4"/>
      <c r="AD649" s="4"/>
      <c r="AE649" s="4"/>
    </row>
    <row r="650" spans="1:31" ht="15.75" customHeight="1" x14ac:dyDescent="0.25">
      <c r="A650" s="4"/>
      <c r="B650" s="4"/>
      <c r="C650" s="4"/>
      <c r="D650" s="4"/>
      <c r="E650" s="4"/>
      <c r="F650" s="4"/>
      <c r="G650" s="52"/>
      <c r="H650" s="52"/>
      <c r="I650" s="48"/>
      <c r="J650" s="48"/>
      <c r="K650" s="48"/>
      <c r="L650" s="48"/>
      <c r="M650" s="48"/>
      <c r="N650" s="48"/>
      <c r="O650" s="4"/>
      <c r="P650" s="4"/>
      <c r="Q650" s="4"/>
      <c r="R650" s="4"/>
      <c r="S650" s="4"/>
      <c r="T650" s="4"/>
      <c r="U650" s="4"/>
      <c r="V650" s="4"/>
      <c r="W650" s="4"/>
      <c r="X650" s="4"/>
      <c r="Y650" s="4"/>
      <c r="Z650" s="52"/>
      <c r="AA650" s="52"/>
      <c r="AB650" s="4"/>
      <c r="AC650" s="4"/>
      <c r="AD650" s="4"/>
      <c r="AE650" s="4"/>
    </row>
    <row r="651" spans="1:31" ht="15.75" customHeight="1" x14ac:dyDescent="0.25">
      <c r="A651" s="4"/>
      <c r="B651" s="4"/>
      <c r="C651" s="4"/>
      <c r="D651" s="4"/>
      <c r="E651" s="4"/>
      <c r="F651" s="4"/>
      <c r="G651" s="52"/>
      <c r="H651" s="52"/>
      <c r="I651" s="48"/>
      <c r="J651" s="48"/>
      <c r="K651" s="48"/>
      <c r="L651" s="48"/>
      <c r="M651" s="48"/>
      <c r="N651" s="48"/>
      <c r="O651" s="4"/>
      <c r="P651" s="4"/>
      <c r="Q651" s="4"/>
      <c r="R651" s="4"/>
      <c r="S651" s="4"/>
      <c r="T651" s="4"/>
      <c r="U651" s="4"/>
      <c r="V651" s="4"/>
      <c r="W651" s="4"/>
      <c r="X651" s="4"/>
      <c r="Y651" s="4"/>
      <c r="Z651" s="52"/>
      <c r="AA651" s="52"/>
      <c r="AB651" s="4"/>
      <c r="AC651" s="4"/>
      <c r="AD651" s="4"/>
      <c r="AE651" s="4"/>
    </row>
    <row r="652" spans="1:31" ht="15.75" customHeight="1" x14ac:dyDescent="0.25">
      <c r="A652" s="4"/>
      <c r="B652" s="4"/>
      <c r="C652" s="4"/>
      <c r="D652" s="4"/>
      <c r="E652" s="4"/>
      <c r="F652" s="4"/>
      <c r="G652" s="52"/>
      <c r="H652" s="52"/>
      <c r="I652" s="48"/>
      <c r="J652" s="48"/>
      <c r="K652" s="48"/>
      <c r="L652" s="48"/>
      <c r="M652" s="48"/>
      <c r="N652" s="48"/>
      <c r="O652" s="4"/>
      <c r="P652" s="4"/>
      <c r="Q652" s="4"/>
      <c r="R652" s="4"/>
      <c r="S652" s="4"/>
      <c r="T652" s="4"/>
      <c r="U652" s="4"/>
      <c r="V652" s="4"/>
      <c r="W652" s="4"/>
      <c r="X652" s="4"/>
      <c r="Y652" s="4"/>
      <c r="Z652" s="52"/>
      <c r="AA652" s="52"/>
      <c r="AB652" s="4"/>
      <c r="AC652" s="4"/>
      <c r="AD652" s="4"/>
      <c r="AE652" s="4"/>
    </row>
    <row r="653" spans="1:31" ht="15.75" customHeight="1" x14ac:dyDescent="0.25">
      <c r="A653" s="4"/>
      <c r="B653" s="4"/>
      <c r="C653" s="4"/>
      <c r="D653" s="4"/>
      <c r="E653" s="4"/>
      <c r="F653" s="4"/>
      <c r="G653" s="52"/>
      <c r="H653" s="52"/>
      <c r="I653" s="48"/>
      <c r="J653" s="48"/>
      <c r="K653" s="48"/>
      <c r="L653" s="48"/>
      <c r="M653" s="48"/>
      <c r="N653" s="48"/>
      <c r="O653" s="4"/>
      <c r="P653" s="4"/>
      <c r="Q653" s="4"/>
      <c r="R653" s="4"/>
      <c r="S653" s="4"/>
      <c r="T653" s="4"/>
      <c r="U653" s="4"/>
      <c r="V653" s="4"/>
      <c r="W653" s="4"/>
      <c r="X653" s="4"/>
      <c r="Y653" s="4"/>
      <c r="Z653" s="52"/>
      <c r="AA653" s="52"/>
      <c r="AB653" s="4"/>
      <c r="AC653" s="4"/>
      <c r="AD653" s="4"/>
      <c r="AE653" s="4"/>
    </row>
    <row r="654" spans="1:31" ht="15.75" customHeight="1" x14ac:dyDescent="0.25">
      <c r="A654" s="4"/>
      <c r="B654" s="4"/>
      <c r="C654" s="4"/>
      <c r="D654" s="4"/>
      <c r="E654" s="4"/>
      <c r="F654" s="4"/>
      <c r="G654" s="52"/>
      <c r="H654" s="52"/>
      <c r="I654" s="48"/>
      <c r="J654" s="48"/>
      <c r="K654" s="48"/>
      <c r="L654" s="48"/>
      <c r="M654" s="48"/>
      <c r="N654" s="48"/>
      <c r="O654" s="4"/>
      <c r="P654" s="4"/>
      <c r="Q654" s="4"/>
      <c r="R654" s="4"/>
      <c r="S654" s="4"/>
      <c r="T654" s="4"/>
      <c r="U654" s="4"/>
      <c r="V654" s="4"/>
      <c r="W654" s="4"/>
      <c r="X654" s="4"/>
      <c r="Y654" s="4"/>
      <c r="Z654" s="52"/>
      <c r="AA654" s="52"/>
      <c r="AB654" s="4"/>
      <c r="AC654" s="4"/>
      <c r="AD654" s="4"/>
      <c r="AE654" s="4"/>
    </row>
    <row r="655" spans="1:31" ht="15.75" customHeight="1" x14ac:dyDescent="0.25">
      <c r="A655" s="4"/>
      <c r="B655" s="4"/>
      <c r="C655" s="4"/>
      <c r="D655" s="4"/>
      <c r="E655" s="4"/>
      <c r="F655" s="4"/>
      <c r="G655" s="52"/>
      <c r="H655" s="52"/>
      <c r="I655" s="48"/>
      <c r="J655" s="48"/>
      <c r="K655" s="48"/>
      <c r="L655" s="48"/>
      <c r="M655" s="48"/>
      <c r="N655" s="48"/>
      <c r="O655" s="4"/>
      <c r="P655" s="4"/>
      <c r="Q655" s="4"/>
      <c r="R655" s="4"/>
      <c r="S655" s="4"/>
      <c r="T655" s="4"/>
      <c r="U655" s="4"/>
      <c r="V655" s="4"/>
      <c r="W655" s="4"/>
      <c r="X655" s="4"/>
      <c r="Y655" s="4"/>
      <c r="Z655" s="52"/>
      <c r="AA655" s="52"/>
      <c r="AB655" s="4"/>
      <c r="AC655" s="4"/>
      <c r="AD655" s="4"/>
      <c r="AE655" s="4"/>
    </row>
    <row r="656" spans="1:31" ht="15.75" customHeight="1" x14ac:dyDescent="0.25">
      <c r="A656" s="4"/>
      <c r="B656" s="4"/>
      <c r="C656" s="4"/>
      <c r="D656" s="4"/>
      <c r="E656" s="4"/>
      <c r="F656" s="4"/>
      <c r="G656" s="52"/>
      <c r="H656" s="52"/>
      <c r="I656" s="48"/>
      <c r="J656" s="48"/>
      <c r="K656" s="48"/>
      <c r="L656" s="48"/>
      <c r="M656" s="48"/>
      <c r="N656" s="48"/>
      <c r="O656" s="4"/>
      <c r="P656" s="4"/>
      <c r="Q656" s="4"/>
      <c r="R656" s="4"/>
      <c r="S656" s="4"/>
      <c r="T656" s="4"/>
      <c r="U656" s="4"/>
      <c r="V656" s="4"/>
      <c r="W656" s="4"/>
      <c r="X656" s="4"/>
      <c r="Y656" s="4"/>
      <c r="Z656" s="52"/>
      <c r="AA656" s="52"/>
      <c r="AB656" s="4"/>
      <c r="AC656" s="4"/>
      <c r="AD656" s="4"/>
      <c r="AE656" s="4"/>
    </row>
    <row r="657" spans="1:31" ht="15.75" customHeight="1" x14ac:dyDescent="0.25">
      <c r="A657" s="4"/>
      <c r="B657" s="4"/>
      <c r="C657" s="4"/>
      <c r="D657" s="4"/>
      <c r="E657" s="4"/>
      <c r="F657" s="4"/>
      <c r="G657" s="52"/>
      <c r="H657" s="52"/>
      <c r="I657" s="48"/>
      <c r="J657" s="48"/>
      <c r="K657" s="48"/>
      <c r="L657" s="48"/>
      <c r="M657" s="48"/>
      <c r="N657" s="48"/>
      <c r="O657" s="4"/>
      <c r="P657" s="4"/>
      <c r="Q657" s="4"/>
      <c r="R657" s="4"/>
      <c r="S657" s="4"/>
      <c r="T657" s="4"/>
      <c r="U657" s="4"/>
      <c r="V657" s="4"/>
      <c r="W657" s="4"/>
      <c r="X657" s="4"/>
      <c r="Y657" s="4"/>
      <c r="Z657" s="52"/>
      <c r="AA657" s="52"/>
      <c r="AB657" s="4"/>
      <c r="AC657" s="4"/>
      <c r="AD657" s="4"/>
      <c r="AE657" s="4"/>
    </row>
    <row r="658" spans="1:31" ht="15.75" customHeight="1" x14ac:dyDescent="0.25">
      <c r="A658" s="4"/>
      <c r="B658" s="4"/>
      <c r="C658" s="4"/>
      <c r="D658" s="4"/>
      <c r="E658" s="4"/>
      <c r="F658" s="4"/>
      <c r="G658" s="52"/>
      <c r="H658" s="52"/>
      <c r="I658" s="48"/>
      <c r="J658" s="48"/>
      <c r="K658" s="48"/>
      <c r="L658" s="48"/>
      <c r="M658" s="48"/>
      <c r="N658" s="48"/>
      <c r="O658" s="4"/>
      <c r="P658" s="4"/>
      <c r="Q658" s="4"/>
      <c r="R658" s="4"/>
      <c r="S658" s="4"/>
      <c r="T658" s="4"/>
      <c r="U658" s="4"/>
      <c r="V658" s="4"/>
      <c r="W658" s="4"/>
      <c r="X658" s="4"/>
      <c r="Y658" s="4"/>
      <c r="Z658" s="52"/>
      <c r="AA658" s="52"/>
      <c r="AB658" s="4"/>
      <c r="AC658" s="4"/>
      <c r="AD658" s="4"/>
      <c r="AE658" s="4"/>
    </row>
    <row r="659" spans="1:31" ht="15.75" customHeight="1" x14ac:dyDescent="0.25">
      <c r="A659" s="4"/>
      <c r="B659" s="4"/>
      <c r="C659" s="4"/>
      <c r="D659" s="4"/>
      <c r="E659" s="4"/>
      <c r="F659" s="4"/>
      <c r="G659" s="52"/>
      <c r="H659" s="52"/>
      <c r="I659" s="48"/>
      <c r="J659" s="48"/>
      <c r="K659" s="48"/>
      <c r="L659" s="48"/>
      <c r="M659" s="48"/>
      <c r="N659" s="48"/>
      <c r="O659" s="4"/>
      <c r="P659" s="4"/>
      <c r="Q659" s="4"/>
      <c r="R659" s="4"/>
      <c r="S659" s="4"/>
      <c r="T659" s="4"/>
      <c r="U659" s="4"/>
      <c r="V659" s="4"/>
      <c r="W659" s="4"/>
      <c r="X659" s="4"/>
      <c r="Y659" s="4"/>
      <c r="Z659" s="52"/>
      <c r="AA659" s="52"/>
      <c r="AB659" s="4"/>
      <c r="AC659" s="4"/>
      <c r="AD659" s="4"/>
      <c r="AE659" s="4"/>
    </row>
    <row r="660" spans="1:31" ht="15.75" customHeight="1" x14ac:dyDescent="0.25">
      <c r="A660" s="4"/>
      <c r="B660" s="4"/>
      <c r="C660" s="4"/>
      <c r="D660" s="4"/>
      <c r="E660" s="4"/>
      <c r="F660" s="4"/>
      <c r="G660" s="52"/>
      <c r="H660" s="52"/>
      <c r="I660" s="48"/>
      <c r="J660" s="48"/>
      <c r="K660" s="48"/>
      <c r="L660" s="48"/>
      <c r="M660" s="48"/>
      <c r="N660" s="48"/>
      <c r="O660" s="4"/>
      <c r="P660" s="4"/>
      <c r="Q660" s="4"/>
      <c r="R660" s="4"/>
      <c r="S660" s="4"/>
      <c r="T660" s="4"/>
      <c r="U660" s="4"/>
      <c r="V660" s="4"/>
      <c r="W660" s="4"/>
      <c r="X660" s="4"/>
      <c r="Y660" s="4"/>
      <c r="Z660" s="52"/>
      <c r="AA660" s="52"/>
      <c r="AB660" s="4"/>
      <c r="AC660" s="4"/>
      <c r="AD660" s="4"/>
      <c r="AE660" s="4"/>
    </row>
    <row r="661" spans="1:31" ht="15.75" customHeight="1" x14ac:dyDescent="0.25">
      <c r="A661" s="4"/>
      <c r="B661" s="4"/>
      <c r="C661" s="4"/>
      <c r="D661" s="4"/>
      <c r="E661" s="4"/>
      <c r="F661" s="4"/>
      <c r="G661" s="52"/>
      <c r="H661" s="52"/>
      <c r="I661" s="48"/>
      <c r="J661" s="48"/>
      <c r="K661" s="48"/>
      <c r="L661" s="48"/>
      <c r="M661" s="48"/>
      <c r="N661" s="48"/>
      <c r="O661" s="4"/>
      <c r="P661" s="4"/>
      <c r="Q661" s="4"/>
      <c r="R661" s="4"/>
      <c r="S661" s="4"/>
      <c r="T661" s="4"/>
      <c r="U661" s="4"/>
      <c r="V661" s="4"/>
      <c r="W661" s="4"/>
      <c r="X661" s="4"/>
      <c r="Y661" s="4"/>
      <c r="Z661" s="52"/>
      <c r="AA661" s="52"/>
      <c r="AB661" s="4"/>
      <c r="AC661" s="4"/>
      <c r="AD661" s="4"/>
      <c r="AE661" s="4"/>
    </row>
    <row r="662" spans="1:31" ht="15.75" customHeight="1" x14ac:dyDescent="0.25">
      <c r="A662" s="4"/>
      <c r="B662" s="4"/>
      <c r="C662" s="4"/>
      <c r="D662" s="4"/>
      <c r="E662" s="4"/>
      <c r="F662" s="4"/>
      <c r="G662" s="52"/>
      <c r="H662" s="52"/>
      <c r="I662" s="48"/>
      <c r="J662" s="48"/>
      <c r="K662" s="48"/>
      <c r="L662" s="48"/>
      <c r="M662" s="48"/>
      <c r="N662" s="48"/>
      <c r="O662" s="4"/>
      <c r="P662" s="4"/>
      <c r="Q662" s="4"/>
      <c r="R662" s="4"/>
      <c r="S662" s="4"/>
      <c r="T662" s="4"/>
      <c r="U662" s="4"/>
      <c r="V662" s="4"/>
      <c r="W662" s="4"/>
      <c r="X662" s="4"/>
      <c r="Y662" s="4"/>
      <c r="Z662" s="52"/>
      <c r="AA662" s="52"/>
      <c r="AB662" s="4"/>
      <c r="AC662" s="4"/>
      <c r="AD662" s="4"/>
      <c r="AE662" s="4"/>
    </row>
    <row r="663" spans="1:31" ht="15.75" customHeight="1" x14ac:dyDescent="0.25">
      <c r="A663" s="4"/>
      <c r="B663" s="4"/>
      <c r="C663" s="4"/>
      <c r="D663" s="4"/>
      <c r="E663" s="4"/>
      <c r="F663" s="4"/>
      <c r="G663" s="52"/>
      <c r="H663" s="52"/>
      <c r="I663" s="48"/>
      <c r="J663" s="48"/>
      <c r="K663" s="48"/>
      <c r="L663" s="48"/>
      <c r="M663" s="48"/>
      <c r="N663" s="48"/>
      <c r="O663" s="4"/>
      <c r="P663" s="4"/>
      <c r="Q663" s="4"/>
      <c r="R663" s="4"/>
      <c r="S663" s="4"/>
      <c r="T663" s="4"/>
      <c r="U663" s="4"/>
      <c r="V663" s="4"/>
      <c r="W663" s="4"/>
      <c r="X663" s="4"/>
      <c r="Y663" s="4"/>
      <c r="Z663" s="52"/>
      <c r="AA663" s="52"/>
      <c r="AB663" s="4"/>
      <c r="AC663" s="4"/>
      <c r="AD663" s="4"/>
      <c r="AE663" s="4"/>
    </row>
    <row r="664" spans="1:31" ht="15.75" customHeight="1" x14ac:dyDescent="0.25">
      <c r="A664" s="4"/>
      <c r="B664" s="4"/>
      <c r="C664" s="4"/>
      <c r="D664" s="4"/>
      <c r="E664" s="4"/>
      <c r="F664" s="4"/>
      <c r="G664" s="52"/>
      <c r="H664" s="52"/>
      <c r="I664" s="48"/>
      <c r="J664" s="48"/>
      <c r="K664" s="48"/>
      <c r="L664" s="48"/>
      <c r="M664" s="48"/>
      <c r="N664" s="48"/>
      <c r="O664" s="4"/>
      <c r="P664" s="4"/>
      <c r="Q664" s="4"/>
      <c r="R664" s="4"/>
      <c r="S664" s="4"/>
      <c r="T664" s="4"/>
      <c r="U664" s="4"/>
      <c r="V664" s="4"/>
      <c r="W664" s="4"/>
      <c r="X664" s="4"/>
      <c r="Y664" s="4"/>
      <c r="Z664" s="52"/>
      <c r="AA664" s="52"/>
      <c r="AB664" s="4"/>
      <c r="AC664" s="4"/>
      <c r="AD664" s="4"/>
      <c r="AE664" s="4"/>
    </row>
    <row r="665" spans="1:31" ht="15.75" customHeight="1" x14ac:dyDescent="0.25">
      <c r="A665" s="4"/>
      <c r="B665" s="4"/>
      <c r="C665" s="4"/>
      <c r="D665" s="4"/>
      <c r="E665" s="4"/>
      <c r="F665" s="4"/>
      <c r="G665" s="52"/>
      <c r="H665" s="52"/>
      <c r="I665" s="48"/>
      <c r="J665" s="48"/>
      <c r="K665" s="48"/>
      <c r="L665" s="48"/>
      <c r="M665" s="48"/>
      <c r="N665" s="48"/>
      <c r="O665" s="4"/>
      <c r="P665" s="4"/>
      <c r="Q665" s="4"/>
      <c r="R665" s="4"/>
      <c r="S665" s="4"/>
      <c r="T665" s="4"/>
      <c r="U665" s="4"/>
      <c r="V665" s="4"/>
      <c r="W665" s="4"/>
      <c r="X665" s="4"/>
      <c r="Y665" s="4"/>
      <c r="Z665" s="52"/>
      <c r="AA665" s="52"/>
      <c r="AB665" s="4"/>
      <c r="AC665" s="4"/>
      <c r="AD665" s="4"/>
      <c r="AE665" s="4"/>
    </row>
    <row r="666" spans="1:31" ht="15.75" customHeight="1" x14ac:dyDescent="0.25">
      <c r="A666" s="4"/>
      <c r="B666" s="4"/>
      <c r="C666" s="4"/>
      <c r="D666" s="4"/>
      <c r="E666" s="4"/>
      <c r="F666" s="4"/>
      <c r="G666" s="52"/>
      <c r="H666" s="52"/>
      <c r="I666" s="48"/>
      <c r="J666" s="48"/>
      <c r="K666" s="48"/>
      <c r="L666" s="48"/>
      <c r="M666" s="48"/>
      <c r="N666" s="48"/>
      <c r="O666" s="4"/>
      <c r="P666" s="4"/>
      <c r="Q666" s="4"/>
      <c r="R666" s="4"/>
      <c r="S666" s="4"/>
      <c r="T666" s="4"/>
      <c r="U666" s="4"/>
      <c r="V666" s="4"/>
      <c r="W666" s="4"/>
      <c r="X666" s="4"/>
      <c r="Y666" s="4"/>
      <c r="Z666" s="52"/>
      <c r="AA666" s="52"/>
      <c r="AB666" s="4"/>
      <c r="AC666" s="4"/>
      <c r="AD666" s="4"/>
      <c r="AE666" s="4"/>
    </row>
    <row r="667" spans="1:31" ht="15.75" customHeight="1" x14ac:dyDescent="0.25">
      <c r="A667" s="4"/>
      <c r="B667" s="4"/>
      <c r="C667" s="4"/>
      <c r="D667" s="4"/>
      <c r="E667" s="4"/>
      <c r="F667" s="4"/>
      <c r="G667" s="52"/>
      <c r="H667" s="52"/>
      <c r="I667" s="48"/>
      <c r="J667" s="48"/>
      <c r="K667" s="48"/>
      <c r="L667" s="48"/>
      <c r="M667" s="48"/>
      <c r="N667" s="48"/>
      <c r="O667" s="4"/>
      <c r="P667" s="4"/>
      <c r="Q667" s="4"/>
      <c r="R667" s="4"/>
      <c r="S667" s="4"/>
      <c r="T667" s="4"/>
      <c r="U667" s="4"/>
      <c r="V667" s="4"/>
      <c r="W667" s="4"/>
      <c r="X667" s="4"/>
      <c r="Y667" s="4"/>
      <c r="Z667" s="52"/>
      <c r="AA667" s="52"/>
      <c r="AB667" s="4"/>
      <c r="AC667" s="4"/>
      <c r="AD667" s="4"/>
      <c r="AE667" s="4"/>
    </row>
    <row r="668" spans="1:31" ht="15.75" customHeight="1" x14ac:dyDescent="0.25">
      <c r="A668" s="4"/>
      <c r="B668" s="4"/>
      <c r="C668" s="4"/>
      <c r="D668" s="4"/>
      <c r="E668" s="4"/>
      <c r="F668" s="4"/>
      <c r="G668" s="52"/>
      <c r="H668" s="52"/>
      <c r="I668" s="48"/>
      <c r="J668" s="48"/>
      <c r="K668" s="48"/>
      <c r="L668" s="48"/>
      <c r="M668" s="48"/>
      <c r="N668" s="48"/>
      <c r="O668" s="4"/>
      <c r="P668" s="4"/>
      <c r="Q668" s="4"/>
      <c r="R668" s="4"/>
      <c r="S668" s="4"/>
      <c r="T668" s="4"/>
      <c r="U668" s="4"/>
      <c r="V668" s="4"/>
      <c r="W668" s="4"/>
      <c r="X668" s="4"/>
      <c r="Y668" s="4"/>
      <c r="Z668" s="52"/>
      <c r="AA668" s="52"/>
      <c r="AB668" s="4"/>
      <c r="AC668" s="4"/>
      <c r="AD668" s="4"/>
      <c r="AE668" s="4"/>
    </row>
    <row r="669" spans="1:31" ht="15.75" customHeight="1" x14ac:dyDescent="0.25">
      <c r="A669" s="4"/>
      <c r="B669" s="4"/>
      <c r="C669" s="4"/>
      <c r="D669" s="4"/>
      <c r="E669" s="4"/>
      <c r="F669" s="4"/>
      <c r="G669" s="52"/>
      <c r="H669" s="52"/>
      <c r="I669" s="48"/>
      <c r="J669" s="48"/>
      <c r="K669" s="48"/>
      <c r="L669" s="48"/>
      <c r="M669" s="48"/>
      <c r="N669" s="48"/>
      <c r="O669" s="4"/>
      <c r="P669" s="4"/>
      <c r="Q669" s="4"/>
      <c r="R669" s="4"/>
      <c r="S669" s="4"/>
      <c r="T669" s="4"/>
      <c r="U669" s="4"/>
      <c r="V669" s="4"/>
      <c r="W669" s="4"/>
      <c r="X669" s="4"/>
      <c r="Y669" s="4"/>
      <c r="Z669" s="52"/>
      <c r="AA669" s="52"/>
      <c r="AB669" s="4"/>
      <c r="AC669" s="4"/>
      <c r="AD669" s="4"/>
      <c r="AE669" s="4"/>
    </row>
    <row r="670" spans="1:31" ht="15.75" customHeight="1" x14ac:dyDescent="0.25">
      <c r="A670" s="4"/>
      <c r="B670" s="4"/>
      <c r="C670" s="4"/>
      <c r="D670" s="4"/>
      <c r="E670" s="4"/>
      <c r="F670" s="4"/>
      <c r="G670" s="52"/>
      <c r="H670" s="52"/>
      <c r="I670" s="48"/>
      <c r="J670" s="48"/>
      <c r="K670" s="48"/>
      <c r="L670" s="48"/>
      <c r="M670" s="48"/>
      <c r="N670" s="48"/>
      <c r="O670" s="4"/>
      <c r="P670" s="4"/>
      <c r="Q670" s="4"/>
      <c r="R670" s="4"/>
      <c r="S670" s="4"/>
      <c r="T670" s="4"/>
      <c r="U670" s="4"/>
      <c r="V670" s="4"/>
      <c r="W670" s="4"/>
      <c r="X670" s="4"/>
      <c r="Y670" s="4"/>
      <c r="Z670" s="52"/>
      <c r="AA670" s="52"/>
      <c r="AB670" s="4"/>
      <c r="AC670" s="4"/>
      <c r="AD670" s="4"/>
      <c r="AE670" s="4"/>
    </row>
    <row r="671" spans="1:31" ht="15.75" customHeight="1" x14ac:dyDescent="0.25">
      <c r="A671" s="4"/>
      <c r="B671" s="4"/>
      <c r="C671" s="4"/>
      <c r="D671" s="4"/>
      <c r="E671" s="4"/>
      <c r="F671" s="4"/>
      <c r="G671" s="52"/>
      <c r="H671" s="52"/>
      <c r="I671" s="48"/>
      <c r="J671" s="48"/>
      <c r="K671" s="48"/>
      <c r="L671" s="48"/>
      <c r="M671" s="48"/>
      <c r="N671" s="48"/>
      <c r="O671" s="4"/>
      <c r="P671" s="4"/>
      <c r="Q671" s="4"/>
      <c r="R671" s="4"/>
      <c r="S671" s="4"/>
      <c r="T671" s="4"/>
      <c r="U671" s="4"/>
      <c r="V671" s="4"/>
      <c r="W671" s="4"/>
      <c r="X671" s="4"/>
      <c r="Y671" s="4"/>
      <c r="Z671" s="52"/>
      <c r="AA671" s="52"/>
      <c r="AB671" s="4"/>
      <c r="AC671" s="4"/>
      <c r="AD671" s="4"/>
      <c r="AE671" s="4"/>
    </row>
    <row r="672" spans="1:31" ht="15.75" customHeight="1" x14ac:dyDescent="0.25">
      <c r="A672" s="4"/>
      <c r="B672" s="4"/>
      <c r="C672" s="4"/>
      <c r="D672" s="4"/>
      <c r="E672" s="4"/>
      <c r="F672" s="4"/>
      <c r="G672" s="52"/>
      <c r="H672" s="52"/>
      <c r="I672" s="48"/>
      <c r="J672" s="48"/>
      <c r="K672" s="48"/>
      <c r="L672" s="48"/>
      <c r="M672" s="48"/>
      <c r="N672" s="48"/>
      <c r="O672" s="4"/>
      <c r="P672" s="4"/>
      <c r="Q672" s="4"/>
      <c r="R672" s="4"/>
      <c r="S672" s="4"/>
      <c r="T672" s="4"/>
      <c r="U672" s="4"/>
      <c r="V672" s="4"/>
      <c r="W672" s="4"/>
      <c r="X672" s="4"/>
      <c r="Y672" s="4"/>
      <c r="Z672" s="52"/>
      <c r="AA672" s="52"/>
      <c r="AB672" s="4"/>
      <c r="AC672" s="4"/>
      <c r="AD672" s="4"/>
      <c r="AE672" s="4"/>
    </row>
    <row r="673" spans="1:31" ht="15.75" customHeight="1" x14ac:dyDescent="0.25">
      <c r="A673" s="4"/>
      <c r="B673" s="4"/>
      <c r="C673" s="4"/>
      <c r="D673" s="4"/>
      <c r="E673" s="4"/>
      <c r="F673" s="4"/>
      <c r="G673" s="52"/>
      <c r="H673" s="52"/>
      <c r="I673" s="48"/>
      <c r="J673" s="48"/>
      <c r="K673" s="48"/>
      <c r="L673" s="48"/>
      <c r="M673" s="48"/>
      <c r="N673" s="48"/>
      <c r="O673" s="4"/>
      <c r="P673" s="4"/>
      <c r="Q673" s="4"/>
      <c r="R673" s="4"/>
      <c r="S673" s="4"/>
      <c r="T673" s="4"/>
      <c r="U673" s="4"/>
      <c r="V673" s="4"/>
      <c r="W673" s="4"/>
      <c r="X673" s="4"/>
      <c r="Y673" s="4"/>
      <c r="Z673" s="52"/>
      <c r="AA673" s="52"/>
      <c r="AB673" s="4"/>
      <c r="AC673" s="4"/>
      <c r="AD673" s="4"/>
      <c r="AE673" s="4"/>
    </row>
    <row r="674" spans="1:31" ht="15.75" customHeight="1" x14ac:dyDescent="0.25">
      <c r="A674" s="4"/>
      <c r="B674" s="4"/>
      <c r="C674" s="4"/>
      <c r="D674" s="4"/>
      <c r="E674" s="4"/>
      <c r="F674" s="4"/>
      <c r="G674" s="52"/>
      <c r="H674" s="52"/>
      <c r="I674" s="48"/>
      <c r="J674" s="48"/>
      <c r="K674" s="48"/>
      <c r="L674" s="48"/>
      <c r="M674" s="48"/>
      <c r="N674" s="48"/>
      <c r="O674" s="4"/>
      <c r="P674" s="4"/>
      <c r="Q674" s="4"/>
      <c r="R674" s="4"/>
      <c r="S674" s="4"/>
      <c r="T674" s="4"/>
      <c r="U674" s="4"/>
      <c r="V674" s="4"/>
      <c r="W674" s="4"/>
      <c r="X674" s="4"/>
      <c r="Y674" s="4"/>
      <c r="Z674" s="52"/>
      <c r="AA674" s="52"/>
      <c r="AB674" s="4"/>
      <c r="AC674" s="4"/>
      <c r="AD674" s="4"/>
      <c r="AE674" s="4"/>
    </row>
    <row r="675" spans="1:31" ht="15.75" customHeight="1" x14ac:dyDescent="0.25">
      <c r="A675" s="4"/>
      <c r="B675" s="4"/>
      <c r="C675" s="4"/>
      <c r="D675" s="4"/>
      <c r="E675" s="4"/>
      <c r="F675" s="4"/>
      <c r="G675" s="52"/>
      <c r="H675" s="52"/>
      <c r="I675" s="48"/>
      <c r="J675" s="48"/>
      <c r="K675" s="48"/>
      <c r="L675" s="48"/>
      <c r="M675" s="48"/>
      <c r="N675" s="48"/>
      <c r="O675" s="4"/>
      <c r="P675" s="4"/>
      <c r="Q675" s="4"/>
      <c r="R675" s="4"/>
      <c r="S675" s="4"/>
      <c r="T675" s="4"/>
      <c r="U675" s="4"/>
      <c r="V675" s="4"/>
      <c r="W675" s="4"/>
      <c r="X675" s="4"/>
      <c r="Y675" s="4"/>
      <c r="Z675" s="52"/>
      <c r="AA675" s="52"/>
      <c r="AB675" s="4"/>
      <c r="AC675" s="4"/>
      <c r="AD675" s="4"/>
      <c r="AE675" s="4"/>
    </row>
    <row r="676" spans="1:31" ht="15.75" customHeight="1" x14ac:dyDescent="0.25">
      <c r="A676" s="4"/>
      <c r="B676" s="4"/>
      <c r="C676" s="4"/>
      <c r="D676" s="4"/>
      <c r="E676" s="4"/>
      <c r="F676" s="4"/>
      <c r="G676" s="52"/>
      <c r="H676" s="52"/>
      <c r="I676" s="48"/>
      <c r="J676" s="48"/>
      <c r="K676" s="48"/>
      <c r="L676" s="48"/>
      <c r="M676" s="48"/>
      <c r="N676" s="48"/>
      <c r="O676" s="4"/>
      <c r="P676" s="4"/>
      <c r="Q676" s="4"/>
      <c r="R676" s="4"/>
      <c r="S676" s="4"/>
      <c r="T676" s="4"/>
      <c r="U676" s="4"/>
      <c r="V676" s="4"/>
      <c r="W676" s="4"/>
      <c r="X676" s="4"/>
      <c r="Y676" s="4"/>
      <c r="Z676" s="52"/>
      <c r="AA676" s="52"/>
      <c r="AB676" s="4"/>
      <c r="AC676" s="4"/>
      <c r="AD676" s="4"/>
      <c r="AE676" s="4"/>
    </row>
    <row r="677" spans="1:31" ht="15.75" customHeight="1" x14ac:dyDescent="0.25">
      <c r="A677" s="4"/>
      <c r="B677" s="4"/>
      <c r="C677" s="4"/>
      <c r="D677" s="4"/>
      <c r="E677" s="4"/>
      <c r="F677" s="4"/>
      <c r="G677" s="52"/>
      <c r="H677" s="52"/>
      <c r="I677" s="48"/>
      <c r="J677" s="48"/>
      <c r="K677" s="48"/>
      <c r="L677" s="48"/>
      <c r="M677" s="48"/>
      <c r="N677" s="48"/>
      <c r="O677" s="4"/>
      <c r="P677" s="4"/>
      <c r="Q677" s="4"/>
      <c r="R677" s="4"/>
      <c r="S677" s="4"/>
      <c r="T677" s="4"/>
      <c r="U677" s="4"/>
      <c r="V677" s="4"/>
      <c r="W677" s="4"/>
      <c r="X677" s="4"/>
      <c r="Y677" s="4"/>
      <c r="Z677" s="52"/>
      <c r="AA677" s="52"/>
      <c r="AB677" s="4"/>
      <c r="AC677" s="4"/>
      <c r="AD677" s="4"/>
      <c r="AE677" s="4"/>
    </row>
    <row r="678" spans="1:31" ht="15.75" customHeight="1" x14ac:dyDescent="0.25">
      <c r="A678" s="4"/>
      <c r="B678" s="4"/>
      <c r="C678" s="4"/>
      <c r="D678" s="4"/>
      <c r="E678" s="4"/>
      <c r="F678" s="4"/>
      <c r="G678" s="52"/>
      <c r="H678" s="52"/>
      <c r="I678" s="48"/>
      <c r="J678" s="48"/>
      <c r="K678" s="48"/>
      <c r="L678" s="48"/>
      <c r="M678" s="48"/>
      <c r="N678" s="48"/>
      <c r="O678" s="4"/>
      <c r="P678" s="4"/>
      <c r="Q678" s="4"/>
      <c r="R678" s="4"/>
      <c r="S678" s="4"/>
      <c r="T678" s="4"/>
      <c r="U678" s="4"/>
      <c r="V678" s="4"/>
      <c r="W678" s="4"/>
      <c r="X678" s="4"/>
      <c r="Y678" s="4"/>
      <c r="Z678" s="52"/>
      <c r="AA678" s="52"/>
      <c r="AB678" s="4"/>
      <c r="AC678" s="4"/>
      <c r="AD678" s="4"/>
      <c r="AE678" s="4"/>
    </row>
    <row r="679" spans="1:31" ht="15.75" customHeight="1" x14ac:dyDescent="0.25">
      <c r="A679" s="4"/>
      <c r="B679" s="4"/>
      <c r="C679" s="4"/>
      <c r="D679" s="4"/>
      <c r="E679" s="4"/>
      <c r="F679" s="4"/>
      <c r="G679" s="52"/>
      <c r="H679" s="52"/>
      <c r="I679" s="48"/>
      <c r="J679" s="48"/>
      <c r="K679" s="48"/>
      <c r="L679" s="48"/>
      <c r="M679" s="48"/>
      <c r="N679" s="48"/>
      <c r="O679" s="4"/>
      <c r="P679" s="4"/>
      <c r="Q679" s="4"/>
      <c r="R679" s="4"/>
      <c r="S679" s="4"/>
      <c r="T679" s="4"/>
      <c r="U679" s="4"/>
      <c r="V679" s="4"/>
      <c r="W679" s="4"/>
      <c r="X679" s="4"/>
      <c r="Y679" s="4"/>
      <c r="Z679" s="52"/>
      <c r="AA679" s="52"/>
      <c r="AB679" s="4"/>
      <c r="AC679" s="4"/>
      <c r="AD679" s="4"/>
      <c r="AE679" s="4"/>
    </row>
    <row r="680" spans="1:31" ht="15.75" customHeight="1" x14ac:dyDescent="0.25">
      <c r="A680" s="4"/>
      <c r="B680" s="4"/>
      <c r="C680" s="4"/>
      <c r="D680" s="4"/>
      <c r="E680" s="4"/>
      <c r="F680" s="4"/>
      <c r="G680" s="52"/>
      <c r="H680" s="52"/>
      <c r="I680" s="48"/>
      <c r="J680" s="48"/>
      <c r="K680" s="48"/>
      <c r="L680" s="48"/>
      <c r="M680" s="48"/>
      <c r="N680" s="48"/>
      <c r="O680" s="4"/>
      <c r="P680" s="4"/>
      <c r="Q680" s="4"/>
      <c r="R680" s="4"/>
      <c r="S680" s="4"/>
      <c r="T680" s="4"/>
      <c r="U680" s="4"/>
      <c r="V680" s="4"/>
      <c r="W680" s="4"/>
      <c r="X680" s="4"/>
      <c r="Y680" s="4"/>
      <c r="Z680" s="52"/>
      <c r="AA680" s="52"/>
      <c r="AB680" s="4"/>
      <c r="AC680" s="4"/>
      <c r="AD680" s="4"/>
      <c r="AE680" s="4"/>
    </row>
    <row r="681" spans="1:31" ht="15.75" customHeight="1" x14ac:dyDescent="0.25">
      <c r="A681" s="4"/>
      <c r="B681" s="4"/>
      <c r="C681" s="4"/>
      <c r="D681" s="4"/>
      <c r="E681" s="4"/>
      <c r="F681" s="4"/>
      <c r="G681" s="52"/>
      <c r="H681" s="52"/>
      <c r="I681" s="48"/>
      <c r="J681" s="48"/>
      <c r="K681" s="48"/>
      <c r="L681" s="48"/>
      <c r="M681" s="48"/>
      <c r="N681" s="48"/>
      <c r="O681" s="4"/>
      <c r="P681" s="4"/>
      <c r="Q681" s="4"/>
      <c r="R681" s="4"/>
      <c r="S681" s="4"/>
      <c r="T681" s="4"/>
      <c r="U681" s="4"/>
      <c r="V681" s="4"/>
      <c r="W681" s="4"/>
      <c r="X681" s="4"/>
      <c r="Y681" s="4"/>
      <c r="Z681" s="52"/>
      <c r="AA681" s="52"/>
      <c r="AB681" s="4"/>
      <c r="AC681" s="4"/>
      <c r="AD681" s="4"/>
      <c r="AE681" s="4"/>
    </row>
    <row r="682" spans="1:31" ht="15.75" customHeight="1" x14ac:dyDescent="0.25">
      <c r="A682" s="4"/>
      <c r="B682" s="4"/>
      <c r="C682" s="4"/>
      <c r="D682" s="4"/>
      <c r="E682" s="4"/>
      <c r="F682" s="4"/>
      <c r="G682" s="52"/>
      <c r="H682" s="52"/>
      <c r="I682" s="48"/>
      <c r="J682" s="48"/>
      <c r="K682" s="48"/>
      <c r="L682" s="48"/>
      <c r="M682" s="48"/>
      <c r="N682" s="48"/>
      <c r="O682" s="4"/>
      <c r="P682" s="4"/>
      <c r="Q682" s="4"/>
      <c r="R682" s="4"/>
      <c r="S682" s="4"/>
      <c r="T682" s="4"/>
      <c r="U682" s="4"/>
      <c r="V682" s="4"/>
      <c r="W682" s="4"/>
      <c r="X682" s="4"/>
      <c r="Y682" s="4"/>
      <c r="Z682" s="52"/>
      <c r="AA682" s="52"/>
      <c r="AB682" s="4"/>
      <c r="AC682" s="4"/>
      <c r="AD682" s="4"/>
      <c r="AE682" s="4"/>
    </row>
    <row r="683" spans="1:31" ht="15.75" customHeight="1" x14ac:dyDescent="0.25">
      <c r="A683" s="4"/>
      <c r="B683" s="4"/>
      <c r="C683" s="4"/>
      <c r="D683" s="4"/>
      <c r="E683" s="4"/>
      <c r="F683" s="4"/>
      <c r="G683" s="52"/>
      <c r="H683" s="52"/>
      <c r="I683" s="48"/>
      <c r="J683" s="48"/>
      <c r="K683" s="48"/>
      <c r="L683" s="48"/>
      <c r="M683" s="48"/>
      <c r="N683" s="48"/>
      <c r="O683" s="4"/>
      <c r="P683" s="4"/>
      <c r="Q683" s="4"/>
      <c r="R683" s="4"/>
      <c r="S683" s="4"/>
      <c r="T683" s="4"/>
      <c r="U683" s="4"/>
      <c r="V683" s="4"/>
      <c r="W683" s="4"/>
      <c r="X683" s="4"/>
      <c r="Y683" s="4"/>
      <c r="Z683" s="52"/>
      <c r="AA683" s="52"/>
      <c r="AB683" s="4"/>
      <c r="AC683" s="4"/>
      <c r="AD683" s="4"/>
      <c r="AE683" s="4"/>
    </row>
    <row r="684" spans="1:31" ht="15.75" customHeight="1" x14ac:dyDescent="0.25">
      <c r="A684" s="4"/>
      <c r="B684" s="4"/>
      <c r="C684" s="4"/>
      <c r="D684" s="4"/>
      <c r="E684" s="4"/>
      <c r="F684" s="4"/>
      <c r="G684" s="52"/>
      <c r="H684" s="52"/>
      <c r="I684" s="48"/>
      <c r="J684" s="48"/>
      <c r="K684" s="48"/>
      <c r="L684" s="48"/>
      <c r="M684" s="48"/>
      <c r="N684" s="48"/>
      <c r="O684" s="4"/>
      <c r="P684" s="4"/>
      <c r="Q684" s="4"/>
      <c r="R684" s="4"/>
      <c r="S684" s="4"/>
      <c r="T684" s="4"/>
      <c r="U684" s="4"/>
      <c r="V684" s="4"/>
      <c r="W684" s="4"/>
      <c r="X684" s="4"/>
      <c r="Y684" s="4"/>
      <c r="Z684" s="52"/>
      <c r="AA684" s="52"/>
      <c r="AB684" s="4"/>
      <c r="AC684" s="4"/>
      <c r="AD684" s="4"/>
      <c r="AE684" s="4"/>
    </row>
    <row r="685" spans="1:31" ht="15.75" customHeight="1" x14ac:dyDescent="0.25">
      <c r="A685" s="4"/>
      <c r="B685" s="4"/>
      <c r="C685" s="4"/>
      <c r="D685" s="4"/>
      <c r="E685" s="4"/>
      <c r="F685" s="4"/>
      <c r="G685" s="52"/>
      <c r="H685" s="52"/>
      <c r="I685" s="48"/>
      <c r="J685" s="48"/>
      <c r="K685" s="48"/>
      <c r="L685" s="48"/>
      <c r="M685" s="48"/>
      <c r="N685" s="48"/>
      <c r="O685" s="4"/>
      <c r="P685" s="4"/>
      <c r="Q685" s="4"/>
      <c r="R685" s="4"/>
      <c r="S685" s="4"/>
      <c r="T685" s="4"/>
      <c r="U685" s="4"/>
      <c r="V685" s="4"/>
      <c r="W685" s="4"/>
      <c r="X685" s="4"/>
      <c r="Y685" s="4"/>
      <c r="Z685" s="52"/>
      <c r="AA685" s="52"/>
      <c r="AB685" s="4"/>
      <c r="AC685" s="4"/>
      <c r="AD685" s="4"/>
      <c r="AE685" s="4"/>
    </row>
    <row r="686" spans="1:31" ht="15.75" customHeight="1" x14ac:dyDescent="0.25">
      <c r="A686" s="4"/>
      <c r="B686" s="4"/>
      <c r="C686" s="4"/>
      <c r="D686" s="4"/>
      <c r="E686" s="4"/>
      <c r="F686" s="4"/>
      <c r="G686" s="52"/>
      <c r="H686" s="52"/>
      <c r="I686" s="48"/>
      <c r="J686" s="48"/>
      <c r="K686" s="48"/>
      <c r="L686" s="48"/>
      <c r="M686" s="48"/>
      <c r="N686" s="48"/>
      <c r="O686" s="4"/>
      <c r="P686" s="4"/>
      <c r="Q686" s="4"/>
      <c r="R686" s="4"/>
      <c r="S686" s="4"/>
      <c r="T686" s="4"/>
      <c r="U686" s="4"/>
      <c r="V686" s="4"/>
      <c r="W686" s="4"/>
      <c r="X686" s="4"/>
      <c r="Y686" s="4"/>
      <c r="Z686" s="52"/>
      <c r="AA686" s="52"/>
      <c r="AB686" s="4"/>
      <c r="AC686" s="4"/>
      <c r="AD686" s="4"/>
      <c r="AE686" s="4"/>
    </row>
    <row r="687" spans="1:31" ht="15.75" customHeight="1" x14ac:dyDescent="0.25">
      <c r="A687" s="4"/>
      <c r="B687" s="4"/>
      <c r="C687" s="4"/>
      <c r="D687" s="4"/>
      <c r="E687" s="4"/>
      <c r="F687" s="4"/>
      <c r="G687" s="52"/>
      <c r="H687" s="52"/>
      <c r="I687" s="48"/>
      <c r="J687" s="48"/>
      <c r="K687" s="48"/>
      <c r="L687" s="48"/>
      <c r="M687" s="48"/>
      <c r="N687" s="48"/>
      <c r="O687" s="4"/>
      <c r="P687" s="4"/>
      <c r="Q687" s="4"/>
      <c r="R687" s="4"/>
      <c r="S687" s="4"/>
      <c r="T687" s="4"/>
      <c r="U687" s="4"/>
      <c r="V687" s="4"/>
      <c r="W687" s="4"/>
      <c r="X687" s="4"/>
      <c r="Y687" s="4"/>
      <c r="Z687" s="52"/>
      <c r="AA687" s="52"/>
      <c r="AB687" s="4"/>
      <c r="AC687" s="4"/>
      <c r="AD687" s="4"/>
      <c r="AE687" s="4"/>
    </row>
    <row r="688" spans="1:31" ht="15.75" customHeight="1" x14ac:dyDescent="0.25">
      <c r="A688" s="4"/>
      <c r="B688" s="4"/>
      <c r="C688" s="4"/>
      <c r="D688" s="4"/>
      <c r="E688" s="4"/>
      <c r="F688" s="4"/>
      <c r="G688" s="52"/>
      <c r="H688" s="52"/>
      <c r="I688" s="48"/>
      <c r="J688" s="48"/>
      <c r="K688" s="48"/>
      <c r="L688" s="48"/>
      <c r="M688" s="48"/>
      <c r="N688" s="48"/>
      <c r="O688" s="4"/>
      <c r="P688" s="4"/>
      <c r="Q688" s="4"/>
      <c r="R688" s="4"/>
      <c r="S688" s="4"/>
      <c r="T688" s="4"/>
      <c r="U688" s="4"/>
      <c r="V688" s="4"/>
      <c r="W688" s="4"/>
      <c r="X688" s="4"/>
      <c r="Y688" s="4"/>
      <c r="Z688" s="52"/>
      <c r="AA688" s="52"/>
      <c r="AB688" s="4"/>
      <c r="AC688" s="4"/>
      <c r="AD688" s="4"/>
      <c r="AE688" s="4"/>
    </row>
    <row r="689" spans="1:31" ht="15.75" customHeight="1" x14ac:dyDescent="0.25">
      <c r="A689" s="4"/>
      <c r="B689" s="4"/>
      <c r="C689" s="4"/>
      <c r="D689" s="4"/>
      <c r="E689" s="4"/>
      <c r="F689" s="4"/>
      <c r="G689" s="52"/>
      <c r="H689" s="52"/>
      <c r="I689" s="48"/>
      <c r="J689" s="48"/>
      <c r="K689" s="48"/>
      <c r="L689" s="48"/>
      <c r="M689" s="48"/>
      <c r="N689" s="48"/>
      <c r="O689" s="4"/>
      <c r="P689" s="4"/>
      <c r="Q689" s="4"/>
      <c r="R689" s="4"/>
      <c r="S689" s="4"/>
      <c r="T689" s="4"/>
      <c r="U689" s="4"/>
      <c r="V689" s="4"/>
      <c r="W689" s="4"/>
      <c r="X689" s="4"/>
      <c r="Y689" s="4"/>
      <c r="Z689" s="52"/>
      <c r="AA689" s="52"/>
      <c r="AB689" s="4"/>
      <c r="AC689" s="4"/>
      <c r="AD689" s="4"/>
      <c r="AE689" s="4"/>
    </row>
    <row r="690" spans="1:31" ht="15.75" customHeight="1" x14ac:dyDescent="0.25">
      <c r="A690" s="4"/>
      <c r="B690" s="4"/>
      <c r="C690" s="4"/>
      <c r="D690" s="4"/>
      <c r="E690" s="4"/>
      <c r="F690" s="4"/>
      <c r="G690" s="52"/>
      <c r="H690" s="52"/>
      <c r="I690" s="48"/>
      <c r="J690" s="48"/>
      <c r="K690" s="48"/>
      <c r="L690" s="48"/>
      <c r="M690" s="48"/>
      <c r="N690" s="48"/>
      <c r="O690" s="4"/>
      <c r="P690" s="4"/>
      <c r="Q690" s="4"/>
      <c r="R690" s="4"/>
      <c r="S690" s="4"/>
      <c r="T690" s="4"/>
      <c r="U690" s="4"/>
      <c r="V690" s="4"/>
      <c r="W690" s="4"/>
      <c r="X690" s="4"/>
      <c r="Y690" s="4"/>
      <c r="Z690" s="52"/>
      <c r="AA690" s="52"/>
      <c r="AB690" s="4"/>
      <c r="AC690" s="4"/>
      <c r="AD690" s="4"/>
      <c r="AE690" s="4"/>
    </row>
    <row r="691" spans="1:31" ht="15.75" customHeight="1" x14ac:dyDescent="0.25">
      <c r="A691" s="4"/>
      <c r="B691" s="4"/>
      <c r="C691" s="4"/>
      <c r="D691" s="4"/>
      <c r="E691" s="4"/>
      <c r="F691" s="4"/>
      <c r="G691" s="52"/>
      <c r="H691" s="52"/>
      <c r="I691" s="48"/>
      <c r="J691" s="48"/>
      <c r="K691" s="48"/>
      <c r="L691" s="48"/>
      <c r="M691" s="48"/>
      <c r="N691" s="48"/>
      <c r="O691" s="4"/>
      <c r="P691" s="4"/>
      <c r="Q691" s="4"/>
      <c r="R691" s="4"/>
      <c r="S691" s="4"/>
      <c r="T691" s="4"/>
      <c r="U691" s="4"/>
      <c r="V691" s="4"/>
      <c r="W691" s="4"/>
      <c r="X691" s="4"/>
      <c r="Y691" s="4"/>
      <c r="Z691" s="52"/>
      <c r="AA691" s="52"/>
      <c r="AB691" s="4"/>
      <c r="AC691" s="4"/>
      <c r="AD691" s="4"/>
      <c r="AE691" s="4"/>
    </row>
    <row r="692" spans="1:31" ht="15.75" customHeight="1" x14ac:dyDescent="0.25">
      <c r="A692" s="4"/>
      <c r="B692" s="4"/>
      <c r="C692" s="4"/>
      <c r="D692" s="4"/>
      <c r="E692" s="4"/>
      <c r="F692" s="4"/>
      <c r="G692" s="52"/>
      <c r="H692" s="52"/>
      <c r="I692" s="48"/>
      <c r="J692" s="48"/>
      <c r="K692" s="48"/>
      <c r="L692" s="48"/>
      <c r="M692" s="48"/>
      <c r="N692" s="48"/>
      <c r="O692" s="4"/>
      <c r="P692" s="4"/>
      <c r="Q692" s="4"/>
      <c r="R692" s="4"/>
      <c r="S692" s="4"/>
      <c r="T692" s="4"/>
      <c r="U692" s="4"/>
      <c r="V692" s="4"/>
      <c r="W692" s="4"/>
      <c r="X692" s="4"/>
      <c r="Y692" s="4"/>
      <c r="Z692" s="52"/>
      <c r="AA692" s="52"/>
      <c r="AB692" s="4"/>
      <c r="AC692" s="4"/>
      <c r="AD692" s="4"/>
      <c r="AE692" s="4"/>
    </row>
    <row r="693" spans="1:31" ht="15.75" customHeight="1" x14ac:dyDescent="0.25">
      <c r="A693" s="4"/>
      <c r="B693" s="4"/>
      <c r="C693" s="4"/>
      <c r="D693" s="4"/>
      <c r="E693" s="4"/>
      <c r="F693" s="4"/>
      <c r="G693" s="52"/>
      <c r="H693" s="52"/>
      <c r="I693" s="48"/>
      <c r="J693" s="48"/>
      <c r="K693" s="48"/>
      <c r="L693" s="48"/>
      <c r="M693" s="48"/>
      <c r="N693" s="48"/>
      <c r="O693" s="4"/>
      <c r="P693" s="4"/>
      <c r="Q693" s="4"/>
      <c r="R693" s="4"/>
      <c r="S693" s="4"/>
      <c r="T693" s="4"/>
      <c r="U693" s="4"/>
      <c r="V693" s="4"/>
      <c r="W693" s="4"/>
      <c r="X693" s="4"/>
      <c r="Y693" s="4"/>
      <c r="Z693" s="52"/>
      <c r="AA693" s="52"/>
      <c r="AB693" s="4"/>
      <c r="AC693" s="4"/>
      <c r="AD693" s="4"/>
      <c r="AE693" s="4"/>
    </row>
    <row r="694" spans="1:31" ht="15.75" customHeight="1" x14ac:dyDescent="0.25">
      <c r="A694" s="4"/>
      <c r="B694" s="4"/>
      <c r="C694" s="4"/>
      <c r="D694" s="4"/>
      <c r="E694" s="4"/>
      <c r="F694" s="4"/>
      <c r="G694" s="52"/>
      <c r="H694" s="52"/>
      <c r="I694" s="48"/>
      <c r="J694" s="48"/>
      <c r="K694" s="48"/>
      <c r="L694" s="48"/>
      <c r="M694" s="48"/>
      <c r="N694" s="48"/>
      <c r="O694" s="4"/>
      <c r="P694" s="4"/>
      <c r="Q694" s="4"/>
      <c r="R694" s="4"/>
      <c r="S694" s="4"/>
      <c r="T694" s="4"/>
      <c r="U694" s="4"/>
      <c r="V694" s="4"/>
      <c r="W694" s="4"/>
      <c r="X694" s="4"/>
      <c r="Y694" s="4"/>
      <c r="Z694" s="52"/>
      <c r="AA694" s="52"/>
      <c r="AB694" s="4"/>
      <c r="AC694" s="4"/>
      <c r="AD694" s="4"/>
      <c r="AE694" s="4"/>
    </row>
    <row r="695" spans="1:31" ht="15.75" customHeight="1" x14ac:dyDescent="0.25">
      <c r="A695" s="4"/>
      <c r="B695" s="4"/>
      <c r="C695" s="4"/>
      <c r="D695" s="4"/>
      <c r="E695" s="4"/>
      <c r="F695" s="4"/>
      <c r="G695" s="52"/>
      <c r="H695" s="52"/>
      <c r="I695" s="48"/>
      <c r="J695" s="48"/>
      <c r="K695" s="48"/>
      <c r="L695" s="48"/>
      <c r="M695" s="48"/>
      <c r="N695" s="48"/>
      <c r="O695" s="4"/>
      <c r="P695" s="4"/>
      <c r="Q695" s="4"/>
      <c r="R695" s="4"/>
      <c r="S695" s="4"/>
      <c r="T695" s="4"/>
      <c r="U695" s="4"/>
      <c r="V695" s="4"/>
      <c r="W695" s="4"/>
      <c r="X695" s="4"/>
      <c r="Y695" s="4"/>
      <c r="Z695" s="52"/>
      <c r="AA695" s="52"/>
      <c r="AB695" s="4"/>
      <c r="AC695" s="4"/>
      <c r="AD695" s="4"/>
      <c r="AE695" s="4"/>
    </row>
    <row r="696" spans="1:31" ht="15.75" customHeight="1" x14ac:dyDescent="0.25">
      <c r="A696" s="4"/>
      <c r="B696" s="4"/>
      <c r="C696" s="4"/>
      <c r="D696" s="4"/>
      <c r="E696" s="4"/>
      <c r="F696" s="4"/>
      <c r="G696" s="52"/>
      <c r="H696" s="52"/>
      <c r="I696" s="48"/>
      <c r="J696" s="48"/>
      <c r="K696" s="48"/>
      <c r="L696" s="48"/>
      <c r="M696" s="48"/>
      <c r="N696" s="48"/>
      <c r="O696" s="4"/>
      <c r="P696" s="4"/>
      <c r="Q696" s="4"/>
      <c r="R696" s="4"/>
      <c r="S696" s="4"/>
      <c r="T696" s="4"/>
      <c r="U696" s="4"/>
      <c r="V696" s="4"/>
      <c r="W696" s="4"/>
      <c r="X696" s="4"/>
      <c r="Y696" s="4"/>
      <c r="Z696" s="52"/>
      <c r="AA696" s="52"/>
      <c r="AB696" s="4"/>
      <c r="AC696" s="4"/>
      <c r="AD696" s="4"/>
      <c r="AE696" s="4"/>
    </row>
    <row r="697" spans="1:31" ht="15.75" customHeight="1" x14ac:dyDescent="0.25">
      <c r="A697" s="4"/>
      <c r="B697" s="4"/>
      <c r="C697" s="4"/>
      <c r="D697" s="4"/>
      <c r="E697" s="4"/>
      <c r="F697" s="4"/>
      <c r="G697" s="52"/>
      <c r="H697" s="52"/>
      <c r="I697" s="48"/>
      <c r="J697" s="48"/>
      <c r="K697" s="48"/>
      <c r="L697" s="48"/>
      <c r="M697" s="48"/>
      <c r="N697" s="48"/>
      <c r="O697" s="4"/>
      <c r="P697" s="4"/>
      <c r="Q697" s="4"/>
      <c r="R697" s="4"/>
      <c r="S697" s="4"/>
      <c r="T697" s="4"/>
      <c r="U697" s="4"/>
      <c r="V697" s="4"/>
      <c r="W697" s="4"/>
      <c r="X697" s="4"/>
      <c r="Y697" s="4"/>
      <c r="Z697" s="52"/>
      <c r="AA697" s="52"/>
      <c r="AB697" s="4"/>
      <c r="AC697" s="4"/>
      <c r="AD697" s="4"/>
      <c r="AE697" s="4"/>
    </row>
    <row r="698" spans="1:31" ht="15.75" customHeight="1" x14ac:dyDescent="0.25">
      <c r="A698" s="4"/>
      <c r="B698" s="4"/>
      <c r="C698" s="4"/>
      <c r="D698" s="4"/>
      <c r="E698" s="4"/>
      <c r="F698" s="4"/>
      <c r="G698" s="52"/>
      <c r="H698" s="52"/>
      <c r="I698" s="48"/>
      <c r="J698" s="48"/>
      <c r="K698" s="48"/>
      <c r="L698" s="48"/>
      <c r="M698" s="48"/>
      <c r="N698" s="48"/>
      <c r="O698" s="4"/>
      <c r="P698" s="4"/>
      <c r="Q698" s="4"/>
      <c r="R698" s="4"/>
      <c r="S698" s="4"/>
      <c r="T698" s="4"/>
      <c r="U698" s="4"/>
      <c r="V698" s="4"/>
      <c r="W698" s="4"/>
      <c r="X698" s="4"/>
      <c r="Y698" s="4"/>
      <c r="Z698" s="52"/>
      <c r="AA698" s="52"/>
      <c r="AB698" s="4"/>
      <c r="AC698" s="4"/>
      <c r="AD698" s="4"/>
      <c r="AE698" s="4"/>
    </row>
    <row r="699" spans="1:31" ht="15.75" customHeight="1" x14ac:dyDescent="0.25">
      <c r="A699" s="4"/>
      <c r="B699" s="4"/>
      <c r="C699" s="4"/>
      <c r="D699" s="4"/>
      <c r="E699" s="4"/>
      <c r="F699" s="4"/>
      <c r="G699" s="52"/>
      <c r="H699" s="52"/>
      <c r="I699" s="48"/>
      <c r="J699" s="48"/>
      <c r="K699" s="48"/>
      <c r="L699" s="48"/>
      <c r="M699" s="48"/>
      <c r="N699" s="48"/>
      <c r="O699" s="4"/>
      <c r="P699" s="4"/>
      <c r="Q699" s="4"/>
      <c r="R699" s="4"/>
      <c r="S699" s="4"/>
      <c r="T699" s="4"/>
      <c r="U699" s="4"/>
      <c r="V699" s="4"/>
      <c r="W699" s="4"/>
      <c r="X699" s="4"/>
      <c r="Y699" s="4"/>
      <c r="Z699" s="52"/>
      <c r="AA699" s="52"/>
      <c r="AB699" s="4"/>
      <c r="AC699" s="4"/>
      <c r="AD699" s="4"/>
      <c r="AE699" s="4"/>
    </row>
    <row r="700" spans="1:31" ht="15.75" customHeight="1" x14ac:dyDescent="0.25">
      <c r="A700" s="4"/>
      <c r="B700" s="4"/>
      <c r="C700" s="4"/>
      <c r="D700" s="4"/>
      <c r="E700" s="4"/>
      <c r="F700" s="4"/>
      <c r="G700" s="52"/>
      <c r="H700" s="52"/>
      <c r="I700" s="48"/>
      <c r="J700" s="48"/>
      <c r="K700" s="48"/>
      <c r="L700" s="48"/>
      <c r="M700" s="48"/>
      <c r="N700" s="48"/>
      <c r="O700" s="4"/>
      <c r="P700" s="4"/>
      <c r="Q700" s="4"/>
      <c r="R700" s="4"/>
      <c r="S700" s="4"/>
      <c r="T700" s="4"/>
      <c r="U700" s="4"/>
      <c r="V700" s="4"/>
      <c r="W700" s="4"/>
      <c r="X700" s="4"/>
      <c r="Y700" s="4"/>
      <c r="Z700" s="52"/>
      <c r="AA700" s="52"/>
      <c r="AB700" s="4"/>
      <c r="AC700" s="4"/>
      <c r="AD700" s="4"/>
      <c r="AE700" s="4"/>
    </row>
    <row r="701" spans="1:31" ht="15.75" customHeight="1" x14ac:dyDescent="0.25">
      <c r="A701" s="4"/>
      <c r="B701" s="4"/>
      <c r="C701" s="4"/>
      <c r="D701" s="4"/>
      <c r="E701" s="4"/>
      <c r="F701" s="4"/>
      <c r="G701" s="52"/>
      <c r="H701" s="52"/>
      <c r="I701" s="48"/>
      <c r="J701" s="48"/>
      <c r="K701" s="48"/>
      <c r="L701" s="48"/>
      <c r="M701" s="48"/>
      <c r="N701" s="48"/>
      <c r="O701" s="4"/>
      <c r="P701" s="4"/>
      <c r="Q701" s="4"/>
      <c r="R701" s="4"/>
      <c r="S701" s="4"/>
      <c r="T701" s="4"/>
      <c r="U701" s="4"/>
      <c r="V701" s="4"/>
      <c r="W701" s="4"/>
      <c r="X701" s="4"/>
      <c r="Y701" s="4"/>
      <c r="Z701" s="52"/>
      <c r="AA701" s="52"/>
      <c r="AB701" s="4"/>
      <c r="AC701" s="4"/>
      <c r="AD701" s="4"/>
      <c r="AE701" s="4"/>
    </row>
    <row r="702" spans="1:31" ht="15.75" customHeight="1" x14ac:dyDescent="0.25">
      <c r="A702" s="4"/>
      <c r="B702" s="4"/>
      <c r="C702" s="4"/>
      <c r="D702" s="4"/>
      <c r="E702" s="4"/>
      <c r="F702" s="4"/>
      <c r="G702" s="52"/>
      <c r="H702" s="52"/>
      <c r="I702" s="48"/>
      <c r="J702" s="48"/>
      <c r="K702" s="48"/>
      <c r="L702" s="48"/>
      <c r="M702" s="48"/>
      <c r="N702" s="48"/>
      <c r="O702" s="4"/>
      <c r="P702" s="4"/>
      <c r="Q702" s="4"/>
      <c r="R702" s="4"/>
      <c r="S702" s="4"/>
      <c r="T702" s="4"/>
      <c r="U702" s="4"/>
      <c r="V702" s="4"/>
      <c r="W702" s="4"/>
      <c r="X702" s="4"/>
      <c r="Y702" s="4"/>
      <c r="Z702" s="52"/>
      <c r="AA702" s="52"/>
      <c r="AB702" s="4"/>
      <c r="AC702" s="4"/>
      <c r="AD702" s="4"/>
      <c r="AE702" s="4"/>
    </row>
    <row r="703" spans="1:31" ht="15.75" customHeight="1" x14ac:dyDescent="0.25">
      <c r="A703" s="4"/>
      <c r="B703" s="4"/>
      <c r="C703" s="4"/>
      <c r="D703" s="4"/>
      <c r="E703" s="4"/>
      <c r="F703" s="4"/>
      <c r="G703" s="52"/>
      <c r="H703" s="52"/>
      <c r="I703" s="48"/>
      <c r="J703" s="48"/>
      <c r="K703" s="48"/>
      <c r="L703" s="48"/>
      <c r="M703" s="48"/>
      <c r="N703" s="48"/>
      <c r="O703" s="4"/>
      <c r="P703" s="4"/>
      <c r="Q703" s="4"/>
      <c r="R703" s="4"/>
      <c r="S703" s="4"/>
      <c r="T703" s="4"/>
      <c r="U703" s="4"/>
      <c r="V703" s="4"/>
      <c r="W703" s="4"/>
      <c r="X703" s="4"/>
      <c r="Y703" s="4"/>
      <c r="Z703" s="52"/>
      <c r="AA703" s="52"/>
      <c r="AB703" s="4"/>
      <c r="AC703" s="4"/>
      <c r="AD703" s="4"/>
      <c r="AE703" s="4"/>
    </row>
    <row r="704" spans="1:31" ht="15.75" customHeight="1" x14ac:dyDescent="0.25">
      <c r="A704" s="4"/>
      <c r="B704" s="4"/>
      <c r="C704" s="4"/>
      <c r="D704" s="4"/>
      <c r="E704" s="4"/>
      <c r="F704" s="4"/>
      <c r="G704" s="52"/>
      <c r="H704" s="52"/>
      <c r="I704" s="48"/>
      <c r="J704" s="48"/>
      <c r="K704" s="48"/>
      <c r="L704" s="48"/>
      <c r="M704" s="48"/>
      <c r="N704" s="48"/>
      <c r="O704" s="4"/>
      <c r="P704" s="4"/>
      <c r="Q704" s="4"/>
      <c r="R704" s="4"/>
      <c r="S704" s="4"/>
      <c r="T704" s="4"/>
      <c r="U704" s="4"/>
      <c r="V704" s="4"/>
      <c r="W704" s="4"/>
      <c r="X704" s="4"/>
      <c r="Y704" s="4"/>
      <c r="Z704" s="52"/>
      <c r="AA704" s="52"/>
      <c r="AB704" s="4"/>
      <c r="AC704" s="4"/>
      <c r="AD704" s="4"/>
      <c r="AE704" s="4"/>
    </row>
    <row r="705" spans="1:31" ht="15.75" customHeight="1" x14ac:dyDescent="0.25">
      <c r="A705" s="4"/>
      <c r="B705" s="4"/>
      <c r="C705" s="4"/>
      <c r="D705" s="4"/>
      <c r="E705" s="4"/>
      <c r="F705" s="4"/>
      <c r="G705" s="52"/>
      <c r="H705" s="52"/>
      <c r="I705" s="48"/>
      <c r="J705" s="48"/>
      <c r="K705" s="48"/>
      <c r="L705" s="48"/>
      <c r="M705" s="48"/>
      <c r="N705" s="48"/>
      <c r="O705" s="4"/>
      <c r="P705" s="4"/>
      <c r="Q705" s="4"/>
      <c r="R705" s="4"/>
      <c r="S705" s="4"/>
      <c r="T705" s="4"/>
      <c r="U705" s="4"/>
      <c r="V705" s="4"/>
      <c r="W705" s="4"/>
      <c r="X705" s="4"/>
      <c r="Y705" s="4"/>
      <c r="Z705" s="52"/>
      <c r="AA705" s="52"/>
      <c r="AB705" s="4"/>
      <c r="AC705" s="4"/>
      <c r="AD705" s="4"/>
      <c r="AE705" s="4"/>
    </row>
    <row r="706" spans="1:31" ht="15.75" customHeight="1" x14ac:dyDescent="0.25">
      <c r="A706" s="4"/>
      <c r="B706" s="4"/>
      <c r="C706" s="4"/>
      <c r="D706" s="4"/>
      <c r="E706" s="4"/>
      <c r="F706" s="4"/>
      <c r="G706" s="52"/>
      <c r="H706" s="52"/>
      <c r="I706" s="48"/>
      <c r="J706" s="48"/>
      <c r="K706" s="48"/>
      <c r="L706" s="48"/>
      <c r="M706" s="48"/>
      <c r="N706" s="48"/>
      <c r="O706" s="4"/>
      <c r="P706" s="4"/>
      <c r="Q706" s="4"/>
      <c r="R706" s="4"/>
      <c r="S706" s="4"/>
      <c r="T706" s="4"/>
      <c r="U706" s="4"/>
      <c r="V706" s="4"/>
      <c r="W706" s="4"/>
      <c r="X706" s="4"/>
      <c r="Y706" s="4"/>
      <c r="Z706" s="52"/>
      <c r="AA706" s="52"/>
      <c r="AB706" s="4"/>
      <c r="AC706" s="4"/>
      <c r="AD706" s="4"/>
      <c r="AE706" s="4"/>
    </row>
    <row r="707" spans="1:31" ht="15.75" customHeight="1" x14ac:dyDescent="0.25">
      <c r="A707" s="4"/>
      <c r="B707" s="4"/>
      <c r="C707" s="4"/>
      <c r="D707" s="4"/>
      <c r="E707" s="4"/>
      <c r="F707" s="4"/>
      <c r="G707" s="52"/>
      <c r="H707" s="52"/>
      <c r="I707" s="48"/>
      <c r="J707" s="48"/>
      <c r="K707" s="48"/>
      <c r="L707" s="48"/>
      <c r="M707" s="48"/>
      <c r="N707" s="48"/>
      <c r="O707" s="4"/>
      <c r="P707" s="4"/>
      <c r="Q707" s="4"/>
      <c r="R707" s="4"/>
      <c r="S707" s="4"/>
      <c r="T707" s="4"/>
      <c r="U707" s="4"/>
      <c r="V707" s="4"/>
      <c r="W707" s="4"/>
      <c r="X707" s="4"/>
      <c r="Y707" s="4"/>
      <c r="Z707" s="52"/>
      <c r="AA707" s="52"/>
      <c r="AB707" s="4"/>
      <c r="AC707" s="4"/>
      <c r="AD707" s="4"/>
      <c r="AE707" s="4"/>
    </row>
    <row r="708" spans="1:31" ht="15.75" customHeight="1" x14ac:dyDescent="0.25">
      <c r="A708" s="4"/>
      <c r="B708" s="4"/>
      <c r="C708" s="4"/>
      <c r="D708" s="4"/>
      <c r="E708" s="4"/>
      <c r="F708" s="4"/>
      <c r="G708" s="52"/>
      <c r="H708" s="52"/>
      <c r="I708" s="48"/>
      <c r="J708" s="48"/>
      <c r="K708" s="48"/>
      <c r="L708" s="48"/>
      <c r="M708" s="48"/>
      <c r="N708" s="48"/>
      <c r="O708" s="4"/>
      <c r="P708" s="4"/>
      <c r="Q708" s="4"/>
      <c r="R708" s="4"/>
      <c r="S708" s="4"/>
      <c r="T708" s="4"/>
      <c r="U708" s="4"/>
      <c r="V708" s="4"/>
      <c r="W708" s="4"/>
      <c r="X708" s="4"/>
      <c r="Y708" s="4"/>
      <c r="Z708" s="52"/>
      <c r="AA708" s="52"/>
      <c r="AB708" s="4"/>
      <c r="AC708" s="4"/>
      <c r="AD708" s="4"/>
      <c r="AE708" s="4"/>
    </row>
    <row r="709" spans="1:31" ht="15.75" customHeight="1" x14ac:dyDescent="0.25">
      <c r="A709" s="4"/>
      <c r="B709" s="4"/>
      <c r="C709" s="4"/>
      <c r="D709" s="4"/>
      <c r="E709" s="4"/>
      <c r="F709" s="4"/>
      <c r="G709" s="52"/>
      <c r="H709" s="52"/>
      <c r="I709" s="48"/>
      <c r="J709" s="48"/>
      <c r="K709" s="48"/>
      <c r="L709" s="48"/>
      <c r="M709" s="48"/>
      <c r="N709" s="48"/>
      <c r="O709" s="4"/>
      <c r="P709" s="4"/>
      <c r="Q709" s="4"/>
      <c r="R709" s="4"/>
      <c r="S709" s="4"/>
      <c r="T709" s="4"/>
      <c r="U709" s="4"/>
      <c r="V709" s="4"/>
      <c r="W709" s="4"/>
      <c r="X709" s="4"/>
      <c r="Y709" s="4"/>
      <c r="Z709" s="52"/>
      <c r="AA709" s="52"/>
      <c r="AB709" s="4"/>
      <c r="AC709" s="4"/>
      <c r="AD709" s="4"/>
      <c r="AE709" s="4"/>
    </row>
    <row r="710" spans="1:31" ht="15.75" customHeight="1" x14ac:dyDescent="0.25">
      <c r="A710" s="4"/>
      <c r="B710" s="4"/>
      <c r="C710" s="4"/>
      <c r="D710" s="4"/>
      <c r="E710" s="4"/>
      <c r="F710" s="4"/>
      <c r="G710" s="52"/>
      <c r="H710" s="52"/>
      <c r="I710" s="48"/>
      <c r="J710" s="48"/>
      <c r="K710" s="48"/>
      <c r="L710" s="48"/>
      <c r="M710" s="48"/>
      <c r="N710" s="48"/>
      <c r="O710" s="4"/>
      <c r="P710" s="4"/>
      <c r="Q710" s="4"/>
      <c r="R710" s="4"/>
      <c r="S710" s="4"/>
      <c r="T710" s="4"/>
      <c r="U710" s="4"/>
      <c r="V710" s="4"/>
      <c r="W710" s="4"/>
      <c r="X710" s="4"/>
      <c r="Y710" s="4"/>
      <c r="Z710" s="52"/>
      <c r="AA710" s="52"/>
      <c r="AB710" s="4"/>
      <c r="AC710" s="4"/>
      <c r="AD710" s="4"/>
      <c r="AE710" s="4"/>
    </row>
    <row r="711" spans="1:31" ht="15.75" customHeight="1" x14ac:dyDescent="0.25">
      <c r="A711" s="4"/>
      <c r="B711" s="4"/>
      <c r="C711" s="4"/>
      <c r="D711" s="4"/>
      <c r="E711" s="4"/>
      <c r="F711" s="4"/>
      <c r="G711" s="52"/>
      <c r="H711" s="52"/>
      <c r="I711" s="48"/>
      <c r="J711" s="48"/>
      <c r="K711" s="48"/>
      <c r="L711" s="48"/>
      <c r="M711" s="48"/>
      <c r="N711" s="48"/>
      <c r="O711" s="4"/>
      <c r="P711" s="4"/>
      <c r="Q711" s="4"/>
      <c r="R711" s="4"/>
      <c r="S711" s="4"/>
      <c r="T711" s="4"/>
      <c r="U711" s="4"/>
      <c r="V711" s="4"/>
      <c r="W711" s="4"/>
      <c r="X711" s="4"/>
      <c r="Y711" s="4"/>
      <c r="Z711" s="52"/>
      <c r="AA711" s="52"/>
      <c r="AB711" s="4"/>
      <c r="AC711" s="4"/>
      <c r="AD711" s="4"/>
      <c r="AE711" s="4"/>
    </row>
    <row r="712" spans="1:31" ht="15.75" customHeight="1" x14ac:dyDescent="0.25">
      <c r="A712" s="4"/>
      <c r="B712" s="4"/>
      <c r="C712" s="4"/>
      <c r="D712" s="4"/>
      <c r="E712" s="4"/>
      <c r="F712" s="4"/>
      <c r="G712" s="52"/>
      <c r="H712" s="52"/>
      <c r="I712" s="48"/>
      <c r="J712" s="48"/>
      <c r="K712" s="48"/>
      <c r="L712" s="48"/>
      <c r="M712" s="48"/>
      <c r="N712" s="48"/>
      <c r="O712" s="4"/>
      <c r="P712" s="4"/>
      <c r="Q712" s="4"/>
      <c r="R712" s="4"/>
      <c r="S712" s="4"/>
      <c r="T712" s="4"/>
      <c r="U712" s="4"/>
      <c r="V712" s="4"/>
      <c r="W712" s="4"/>
      <c r="X712" s="4"/>
      <c r="Y712" s="4"/>
      <c r="Z712" s="52"/>
      <c r="AA712" s="52"/>
      <c r="AB712" s="4"/>
      <c r="AC712" s="4"/>
      <c r="AD712" s="4"/>
      <c r="AE712" s="4"/>
    </row>
    <row r="713" spans="1:31" ht="15.75" customHeight="1" x14ac:dyDescent="0.25">
      <c r="A713" s="4"/>
      <c r="B713" s="4"/>
      <c r="C713" s="4"/>
      <c r="D713" s="4"/>
      <c r="E713" s="4"/>
      <c r="F713" s="4"/>
      <c r="G713" s="52"/>
      <c r="H713" s="52"/>
      <c r="I713" s="48"/>
      <c r="J713" s="48"/>
      <c r="K713" s="48"/>
      <c r="L713" s="48"/>
      <c r="M713" s="48"/>
      <c r="N713" s="48"/>
      <c r="O713" s="4"/>
      <c r="P713" s="4"/>
      <c r="Q713" s="4"/>
      <c r="R713" s="4"/>
      <c r="S713" s="4"/>
      <c r="T713" s="4"/>
      <c r="U713" s="4"/>
      <c r="V713" s="4"/>
      <c r="W713" s="4"/>
      <c r="X713" s="4"/>
      <c r="Y713" s="4"/>
      <c r="Z713" s="52"/>
      <c r="AA713" s="52"/>
      <c r="AB713" s="4"/>
      <c r="AC713" s="4"/>
      <c r="AD713" s="4"/>
      <c r="AE713" s="4"/>
    </row>
    <row r="714" spans="1:31" ht="15.75" customHeight="1" x14ac:dyDescent="0.25">
      <c r="A714" s="4"/>
      <c r="B714" s="4"/>
      <c r="C714" s="4"/>
      <c r="D714" s="4"/>
      <c r="E714" s="4"/>
      <c r="F714" s="4"/>
      <c r="G714" s="52"/>
      <c r="H714" s="52"/>
      <c r="I714" s="48"/>
      <c r="J714" s="48"/>
      <c r="K714" s="48"/>
      <c r="L714" s="48"/>
      <c r="M714" s="48"/>
      <c r="N714" s="48"/>
      <c r="O714" s="4"/>
      <c r="P714" s="4"/>
      <c r="Q714" s="4"/>
      <c r="R714" s="4"/>
      <c r="S714" s="4"/>
      <c r="T714" s="4"/>
      <c r="U714" s="4"/>
      <c r="V714" s="4"/>
      <c r="W714" s="4"/>
      <c r="X714" s="4"/>
      <c r="Y714" s="4"/>
      <c r="Z714" s="52"/>
      <c r="AA714" s="52"/>
      <c r="AB714" s="4"/>
      <c r="AC714" s="4"/>
      <c r="AD714" s="4"/>
      <c r="AE714" s="4"/>
    </row>
    <row r="715" spans="1:31" ht="15.75" customHeight="1" x14ac:dyDescent="0.25">
      <c r="A715" s="4"/>
      <c r="B715" s="4"/>
      <c r="C715" s="4"/>
      <c r="D715" s="4"/>
      <c r="E715" s="4"/>
      <c r="F715" s="4"/>
      <c r="G715" s="52"/>
      <c r="H715" s="52"/>
      <c r="I715" s="48"/>
      <c r="J715" s="48"/>
      <c r="K715" s="48"/>
      <c r="L715" s="48"/>
      <c r="M715" s="48"/>
      <c r="N715" s="48"/>
      <c r="O715" s="4"/>
      <c r="P715" s="4"/>
      <c r="Q715" s="4"/>
      <c r="R715" s="4"/>
      <c r="S715" s="4"/>
      <c r="T715" s="4"/>
      <c r="U715" s="4"/>
      <c r="V715" s="4"/>
      <c r="W715" s="4"/>
      <c r="X715" s="4"/>
      <c r="Y715" s="4"/>
      <c r="Z715" s="52"/>
      <c r="AA715" s="52"/>
      <c r="AB715" s="4"/>
      <c r="AC715" s="4"/>
      <c r="AD715" s="4"/>
      <c r="AE715" s="4"/>
    </row>
    <row r="716" spans="1:31" ht="15.75" customHeight="1" x14ac:dyDescent="0.25">
      <c r="A716" s="4"/>
      <c r="B716" s="4"/>
      <c r="C716" s="4"/>
      <c r="D716" s="4"/>
      <c r="E716" s="4"/>
      <c r="F716" s="4"/>
      <c r="G716" s="52"/>
      <c r="H716" s="52"/>
      <c r="I716" s="48"/>
      <c r="J716" s="48"/>
      <c r="K716" s="48"/>
      <c r="L716" s="48"/>
      <c r="M716" s="48"/>
      <c r="N716" s="48"/>
      <c r="O716" s="4"/>
      <c r="P716" s="4"/>
      <c r="Q716" s="4"/>
      <c r="R716" s="4"/>
      <c r="S716" s="4"/>
      <c r="T716" s="4"/>
      <c r="U716" s="4"/>
      <c r="V716" s="4"/>
      <c r="W716" s="4"/>
      <c r="X716" s="4"/>
      <c r="Y716" s="4"/>
      <c r="Z716" s="52"/>
      <c r="AA716" s="52"/>
      <c r="AB716" s="4"/>
      <c r="AC716" s="4"/>
      <c r="AD716" s="4"/>
      <c r="AE716" s="4"/>
    </row>
    <row r="717" spans="1:31" ht="15.75" customHeight="1" x14ac:dyDescent="0.25">
      <c r="A717" s="4"/>
      <c r="B717" s="4"/>
      <c r="C717" s="4"/>
      <c r="D717" s="4"/>
      <c r="E717" s="4"/>
      <c r="F717" s="4"/>
      <c r="G717" s="52"/>
      <c r="H717" s="52"/>
      <c r="I717" s="48"/>
      <c r="J717" s="48"/>
      <c r="K717" s="48"/>
      <c r="L717" s="48"/>
      <c r="M717" s="48"/>
      <c r="N717" s="48"/>
      <c r="O717" s="4"/>
      <c r="P717" s="4"/>
      <c r="Q717" s="4"/>
      <c r="R717" s="4"/>
      <c r="S717" s="4"/>
      <c r="T717" s="4"/>
      <c r="U717" s="4"/>
      <c r="V717" s="4"/>
      <c r="W717" s="4"/>
      <c r="X717" s="4"/>
      <c r="Y717" s="4"/>
      <c r="Z717" s="52"/>
      <c r="AA717" s="52"/>
      <c r="AB717" s="4"/>
      <c r="AC717" s="4"/>
      <c r="AD717" s="4"/>
      <c r="AE717" s="4"/>
    </row>
    <row r="718" spans="1:31" ht="15.75" customHeight="1" x14ac:dyDescent="0.25">
      <c r="A718" s="4"/>
      <c r="B718" s="4"/>
      <c r="C718" s="4"/>
      <c r="D718" s="4"/>
      <c r="E718" s="4"/>
      <c r="F718" s="4"/>
      <c r="G718" s="52"/>
      <c r="H718" s="52"/>
      <c r="I718" s="48"/>
      <c r="J718" s="48"/>
      <c r="K718" s="48"/>
      <c r="L718" s="48"/>
      <c r="M718" s="48"/>
      <c r="N718" s="48"/>
      <c r="O718" s="4"/>
      <c r="P718" s="4"/>
      <c r="Q718" s="4"/>
      <c r="R718" s="4"/>
      <c r="S718" s="4"/>
      <c r="T718" s="4"/>
      <c r="U718" s="4"/>
      <c r="V718" s="4"/>
      <c r="W718" s="4"/>
      <c r="X718" s="4"/>
      <c r="Y718" s="4"/>
      <c r="Z718" s="52"/>
      <c r="AA718" s="52"/>
      <c r="AB718" s="4"/>
      <c r="AC718" s="4"/>
      <c r="AD718" s="4"/>
      <c r="AE718" s="4"/>
    </row>
    <row r="719" spans="1:31" ht="15.75" customHeight="1" x14ac:dyDescent="0.25">
      <c r="A719" s="4"/>
      <c r="B719" s="4"/>
      <c r="C719" s="4"/>
      <c r="D719" s="4"/>
      <c r="E719" s="4"/>
      <c r="F719" s="4"/>
      <c r="G719" s="52"/>
      <c r="H719" s="52"/>
      <c r="I719" s="48"/>
      <c r="J719" s="48"/>
      <c r="K719" s="48"/>
      <c r="L719" s="48"/>
      <c r="M719" s="48"/>
      <c r="N719" s="48"/>
      <c r="O719" s="4"/>
      <c r="P719" s="4"/>
      <c r="Q719" s="4"/>
      <c r="R719" s="4"/>
      <c r="S719" s="4"/>
      <c r="T719" s="4"/>
      <c r="U719" s="4"/>
      <c r="V719" s="4"/>
      <c r="W719" s="4"/>
      <c r="X719" s="4"/>
      <c r="Y719" s="4"/>
      <c r="Z719" s="52"/>
      <c r="AA719" s="52"/>
      <c r="AB719" s="4"/>
      <c r="AC719" s="4"/>
      <c r="AD719" s="4"/>
      <c r="AE719" s="4"/>
    </row>
    <row r="720" spans="1:31" ht="15.75" customHeight="1" x14ac:dyDescent="0.25">
      <c r="A720" s="4"/>
      <c r="B720" s="4"/>
      <c r="C720" s="4"/>
      <c r="D720" s="4"/>
      <c r="E720" s="4"/>
      <c r="F720" s="4"/>
      <c r="G720" s="52"/>
      <c r="H720" s="52"/>
      <c r="I720" s="48"/>
      <c r="J720" s="48"/>
      <c r="K720" s="48"/>
      <c r="L720" s="48"/>
      <c r="M720" s="48"/>
      <c r="N720" s="48"/>
      <c r="O720" s="4"/>
      <c r="P720" s="4"/>
      <c r="Q720" s="4"/>
      <c r="R720" s="4"/>
      <c r="S720" s="4"/>
      <c r="T720" s="4"/>
      <c r="U720" s="4"/>
      <c r="V720" s="4"/>
      <c r="W720" s="4"/>
      <c r="X720" s="4"/>
      <c r="Y720" s="4"/>
      <c r="Z720" s="52"/>
      <c r="AA720" s="52"/>
      <c r="AB720" s="4"/>
      <c r="AC720" s="4"/>
      <c r="AD720" s="4"/>
      <c r="AE720" s="4"/>
    </row>
    <row r="721" spans="1:31" ht="15.75" customHeight="1" x14ac:dyDescent="0.25">
      <c r="A721" s="4"/>
      <c r="B721" s="4"/>
      <c r="C721" s="4"/>
      <c r="D721" s="4"/>
      <c r="E721" s="4"/>
      <c r="F721" s="4"/>
      <c r="G721" s="52"/>
      <c r="H721" s="52"/>
      <c r="I721" s="48"/>
      <c r="J721" s="48"/>
      <c r="K721" s="48"/>
      <c r="L721" s="48"/>
      <c r="M721" s="48"/>
      <c r="N721" s="48"/>
      <c r="O721" s="4"/>
      <c r="P721" s="4"/>
      <c r="Q721" s="4"/>
      <c r="R721" s="4"/>
      <c r="S721" s="4"/>
      <c r="T721" s="4"/>
      <c r="U721" s="4"/>
      <c r="V721" s="4"/>
      <c r="W721" s="4"/>
      <c r="X721" s="4"/>
      <c r="Y721" s="4"/>
      <c r="Z721" s="52"/>
      <c r="AA721" s="52"/>
      <c r="AB721" s="4"/>
      <c r="AC721" s="4"/>
      <c r="AD721" s="4"/>
      <c r="AE721" s="4"/>
    </row>
    <row r="722" spans="1:31" ht="15.75" customHeight="1" x14ac:dyDescent="0.25">
      <c r="A722" s="4"/>
      <c r="B722" s="4"/>
      <c r="C722" s="4"/>
      <c r="D722" s="4"/>
      <c r="E722" s="4"/>
      <c r="F722" s="4"/>
      <c r="G722" s="52"/>
      <c r="H722" s="52"/>
      <c r="I722" s="48"/>
      <c r="J722" s="48"/>
      <c r="K722" s="48"/>
      <c r="L722" s="48"/>
      <c r="M722" s="48"/>
      <c r="N722" s="48"/>
      <c r="O722" s="4"/>
      <c r="P722" s="4"/>
      <c r="Q722" s="4"/>
      <c r="R722" s="4"/>
      <c r="S722" s="4"/>
      <c r="T722" s="4"/>
      <c r="U722" s="4"/>
      <c r="V722" s="4"/>
      <c r="W722" s="4"/>
      <c r="X722" s="4"/>
      <c r="Y722" s="4"/>
      <c r="Z722" s="52"/>
      <c r="AA722" s="52"/>
      <c r="AB722" s="4"/>
      <c r="AC722" s="4"/>
      <c r="AD722" s="4"/>
      <c r="AE722" s="4"/>
    </row>
    <row r="723" spans="1:31" ht="15.75" customHeight="1" x14ac:dyDescent="0.25">
      <c r="A723" s="4"/>
      <c r="B723" s="4"/>
      <c r="C723" s="4"/>
      <c r="D723" s="4"/>
      <c r="E723" s="4"/>
      <c r="F723" s="4"/>
      <c r="G723" s="52"/>
      <c r="H723" s="52"/>
      <c r="I723" s="48"/>
      <c r="J723" s="48"/>
      <c r="K723" s="48"/>
      <c r="L723" s="48"/>
      <c r="M723" s="48"/>
      <c r="N723" s="48"/>
      <c r="O723" s="4"/>
      <c r="P723" s="4"/>
      <c r="Q723" s="4"/>
      <c r="R723" s="4"/>
      <c r="S723" s="4"/>
      <c r="T723" s="4"/>
      <c r="U723" s="4"/>
      <c r="V723" s="4"/>
      <c r="W723" s="4"/>
      <c r="X723" s="4"/>
      <c r="Y723" s="4"/>
      <c r="Z723" s="52"/>
      <c r="AA723" s="52"/>
      <c r="AB723" s="4"/>
      <c r="AC723" s="4"/>
      <c r="AD723" s="4"/>
      <c r="AE723" s="4"/>
    </row>
    <row r="724" spans="1:31" ht="15.75" customHeight="1" x14ac:dyDescent="0.25">
      <c r="A724" s="4"/>
      <c r="B724" s="4"/>
      <c r="C724" s="4"/>
      <c r="D724" s="4"/>
      <c r="E724" s="4"/>
      <c r="F724" s="4"/>
      <c r="G724" s="52"/>
      <c r="H724" s="52"/>
      <c r="I724" s="48"/>
      <c r="J724" s="48"/>
      <c r="K724" s="48"/>
      <c r="L724" s="48"/>
      <c r="M724" s="48"/>
      <c r="N724" s="48"/>
      <c r="O724" s="4"/>
      <c r="P724" s="4"/>
      <c r="Q724" s="4"/>
      <c r="R724" s="4"/>
      <c r="S724" s="4"/>
      <c r="T724" s="4"/>
      <c r="U724" s="4"/>
      <c r="V724" s="4"/>
      <c r="W724" s="4"/>
      <c r="X724" s="4"/>
      <c r="Y724" s="4"/>
      <c r="Z724" s="52"/>
      <c r="AA724" s="52"/>
      <c r="AB724" s="4"/>
      <c r="AC724" s="4"/>
      <c r="AD724" s="4"/>
      <c r="AE724" s="4"/>
    </row>
    <row r="725" spans="1:31" ht="15.75" customHeight="1" x14ac:dyDescent="0.25">
      <c r="A725" s="4"/>
      <c r="B725" s="4"/>
      <c r="C725" s="4"/>
      <c r="D725" s="4"/>
      <c r="E725" s="4"/>
      <c r="F725" s="4"/>
      <c r="G725" s="52"/>
      <c r="H725" s="52"/>
      <c r="I725" s="48"/>
      <c r="J725" s="48"/>
      <c r="K725" s="48"/>
      <c r="L725" s="48"/>
      <c r="M725" s="48"/>
      <c r="N725" s="48"/>
      <c r="O725" s="4"/>
      <c r="P725" s="4"/>
      <c r="Q725" s="4"/>
      <c r="R725" s="4"/>
      <c r="S725" s="4"/>
      <c r="T725" s="4"/>
      <c r="U725" s="4"/>
      <c r="V725" s="4"/>
      <c r="W725" s="4"/>
      <c r="X725" s="4"/>
      <c r="Y725" s="4"/>
      <c r="Z725" s="52"/>
      <c r="AA725" s="52"/>
      <c r="AB725" s="4"/>
      <c r="AC725" s="4"/>
      <c r="AD725" s="4"/>
      <c r="AE725" s="4"/>
    </row>
    <row r="726" spans="1:31" ht="15.75" customHeight="1" x14ac:dyDescent="0.25">
      <c r="A726" s="4"/>
      <c r="B726" s="4"/>
      <c r="C726" s="4"/>
      <c r="D726" s="4"/>
      <c r="E726" s="4"/>
      <c r="F726" s="4"/>
      <c r="G726" s="52"/>
      <c r="H726" s="52"/>
      <c r="I726" s="48"/>
      <c r="J726" s="48"/>
      <c r="K726" s="48"/>
      <c r="L726" s="48"/>
      <c r="M726" s="48"/>
      <c r="N726" s="48"/>
      <c r="O726" s="4"/>
      <c r="P726" s="4"/>
      <c r="Q726" s="4"/>
      <c r="R726" s="4"/>
      <c r="S726" s="4"/>
      <c r="T726" s="4"/>
      <c r="U726" s="4"/>
      <c r="V726" s="4"/>
      <c r="W726" s="4"/>
      <c r="X726" s="4"/>
      <c r="Y726" s="4"/>
      <c r="Z726" s="52"/>
      <c r="AA726" s="52"/>
      <c r="AB726" s="4"/>
      <c r="AC726" s="4"/>
      <c r="AD726" s="4"/>
      <c r="AE726" s="4"/>
    </row>
    <row r="727" spans="1:31" ht="15.75" customHeight="1" x14ac:dyDescent="0.25">
      <c r="A727" s="4"/>
      <c r="B727" s="4"/>
      <c r="C727" s="4"/>
      <c r="D727" s="4"/>
      <c r="E727" s="4"/>
      <c r="F727" s="4"/>
      <c r="G727" s="52"/>
      <c r="H727" s="52"/>
      <c r="I727" s="48"/>
      <c r="J727" s="48"/>
      <c r="K727" s="48"/>
      <c r="L727" s="48"/>
      <c r="M727" s="48"/>
      <c r="N727" s="48"/>
      <c r="O727" s="4"/>
      <c r="P727" s="4"/>
      <c r="Q727" s="4"/>
      <c r="R727" s="4"/>
      <c r="S727" s="4"/>
      <c r="T727" s="4"/>
      <c r="U727" s="4"/>
      <c r="V727" s="4"/>
      <c r="W727" s="4"/>
      <c r="X727" s="4"/>
      <c r="Y727" s="4"/>
      <c r="Z727" s="52"/>
      <c r="AA727" s="52"/>
      <c r="AB727" s="4"/>
      <c r="AC727" s="4"/>
      <c r="AD727" s="4"/>
      <c r="AE727" s="4"/>
    </row>
    <row r="728" spans="1:31" ht="15.75" customHeight="1" x14ac:dyDescent="0.25">
      <c r="A728" s="4"/>
      <c r="B728" s="4"/>
      <c r="C728" s="4"/>
      <c r="D728" s="4"/>
      <c r="E728" s="4"/>
      <c r="F728" s="4"/>
      <c r="G728" s="52"/>
      <c r="H728" s="52"/>
      <c r="I728" s="48"/>
      <c r="J728" s="48"/>
      <c r="K728" s="48"/>
      <c r="L728" s="48"/>
      <c r="M728" s="48"/>
      <c r="N728" s="48"/>
      <c r="O728" s="4"/>
      <c r="P728" s="4"/>
      <c r="Q728" s="4"/>
      <c r="R728" s="4"/>
      <c r="S728" s="4"/>
      <c r="T728" s="4"/>
      <c r="U728" s="4"/>
      <c r="V728" s="4"/>
      <c r="W728" s="4"/>
      <c r="X728" s="4"/>
      <c r="Y728" s="4"/>
      <c r="Z728" s="52"/>
      <c r="AA728" s="52"/>
      <c r="AB728" s="4"/>
      <c r="AC728" s="4"/>
      <c r="AD728" s="4"/>
      <c r="AE728" s="4"/>
    </row>
    <row r="729" spans="1:31" ht="15.75" customHeight="1" x14ac:dyDescent="0.25">
      <c r="A729" s="4"/>
      <c r="B729" s="4"/>
      <c r="C729" s="4"/>
      <c r="D729" s="4"/>
      <c r="E729" s="4"/>
      <c r="F729" s="4"/>
      <c r="G729" s="52"/>
      <c r="H729" s="52"/>
      <c r="I729" s="48"/>
      <c r="J729" s="48"/>
      <c r="K729" s="48"/>
      <c r="L729" s="48"/>
      <c r="M729" s="48"/>
      <c r="N729" s="48"/>
      <c r="O729" s="4"/>
      <c r="P729" s="4"/>
      <c r="Q729" s="4"/>
      <c r="R729" s="4"/>
      <c r="S729" s="4"/>
      <c r="T729" s="4"/>
      <c r="U729" s="4"/>
      <c r="V729" s="4"/>
      <c r="W729" s="4"/>
      <c r="X729" s="4"/>
      <c r="Y729" s="4"/>
      <c r="Z729" s="52"/>
      <c r="AA729" s="52"/>
      <c r="AB729" s="4"/>
      <c r="AC729" s="4"/>
      <c r="AD729" s="4"/>
      <c r="AE729" s="4"/>
    </row>
    <row r="730" spans="1:31" ht="15.75" customHeight="1" x14ac:dyDescent="0.25">
      <c r="A730" s="4"/>
      <c r="B730" s="4"/>
      <c r="C730" s="4"/>
      <c r="D730" s="4"/>
      <c r="E730" s="4"/>
      <c r="F730" s="4"/>
      <c r="G730" s="52"/>
      <c r="H730" s="52"/>
      <c r="I730" s="48"/>
      <c r="J730" s="48"/>
      <c r="K730" s="48"/>
      <c r="L730" s="48"/>
      <c r="M730" s="48"/>
      <c r="N730" s="48"/>
      <c r="O730" s="4"/>
      <c r="P730" s="4"/>
      <c r="Q730" s="4"/>
      <c r="R730" s="4"/>
      <c r="S730" s="4"/>
      <c r="T730" s="4"/>
      <c r="U730" s="4"/>
      <c r="V730" s="4"/>
      <c r="W730" s="4"/>
      <c r="X730" s="4"/>
      <c r="Y730" s="4"/>
      <c r="Z730" s="52"/>
      <c r="AA730" s="52"/>
      <c r="AB730" s="4"/>
      <c r="AC730" s="4"/>
      <c r="AD730" s="4"/>
      <c r="AE730" s="4"/>
    </row>
    <row r="731" spans="1:31" ht="15.75" customHeight="1" x14ac:dyDescent="0.25">
      <c r="A731" s="4"/>
      <c r="B731" s="4"/>
      <c r="C731" s="4"/>
      <c r="D731" s="4"/>
      <c r="E731" s="4"/>
      <c r="F731" s="4"/>
      <c r="G731" s="52"/>
      <c r="H731" s="52"/>
      <c r="I731" s="48"/>
      <c r="J731" s="48"/>
      <c r="K731" s="48"/>
      <c r="L731" s="48"/>
      <c r="M731" s="48"/>
      <c r="N731" s="48"/>
      <c r="O731" s="4"/>
      <c r="P731" s="4"/>
      <c r="Q731" s="4"/>
      <c r="R731" s="4"/>
      <c r="S731" s="4"/>
      <c r="T731" s="4"/>
      <c r="U731" s="4"/>
      <c r="V731" s="4"/>
      <c r="W731" s="4"/>
      <c r="X731" s="4"/>
      <c r="Y731" s="4"/>
      <c r="Z731" s="52"/>
      <c r="AA731" s="52"/>
      <c r="AB731" s="4"/>
      <c r="AC731" s="4"/>
      <c r="AD731" s="4"/>
      <c r="AE731" s="4"/>
    </row>
    <row r="732" spans="1:31" ht="15.75" customHeight="1" x14ac:dyDescent="0.25">
      <c r="A732" s="4"/>
      <c r="B732" s="4"/>
      <c r="C732" s="4"/>
      <c r="D732" s="4"/>
      <c r="E732" s="4"/>
      <c r="F732" s="4"/>
      <c r="G732" s="52"/>
      <c r="H732" s="52"/>
      <c r="I732" s="48"/>
      <c r="J732" s="48"/>
      <c r="K732" s="48"/>
      <c r="L732" s="48"/>
      <c r="M732" s="48"/>
      <c r="N732" s="48"/>
      <c r="O732" s="4"/>
      <c r="P732" s="4"/>
      <c r="Q732" s="4"/>
      <c r="R732" s="4"/>
      <c r="S732" s="4"/>
      <c r="T732" s="4"/>
      <c r="U732" s="4"/>
      <c r="V732" s="4"/>
      <c r="W732" s="4"/>
      <c r="X732" s="4"/>
      <c r="Y732" s="4"/>
      <c r="Z732" s="52"/>
      <c r="AA732" s="52"/>
      <c r="AB732" s="4"/>
      <c r="AC732" s="4"/>
      <c r="AD732" s="4"/>
      <c r="AE732" s="4"/>
    </row>
    <row r="733" spans="1:31" ht="15.75" customHeight="1" x14ac:dyDescent="0.25">
      <c r="A733" s="4"/>
      <c r="B733" s="4"/>
      <c r="C733" s="4"/>
      <c r="D733" s="4"/>
      <c r="E733" s="4"/>
      <c r="F733" s="4"/>
      <c r="G733" s="52"/>
      <c r="H733" s="52"/>
      <c r="I733" s="48"/>
      <c r="J733" s="48"/>
      <c r="K733" s="48"/>
      <c r="L733" s="48"/>
      <c r="M733" s="48"/>
      <c r="N733" s="48"/>
      <c r="O733" s="4"/>
      <c r="P733" s="4"/>
      <c r="Q733" s="4"/>
      <c r="R733" s="4"/>
      <c r="S733" s="4"/>
      <c r="T733" s="4"/>
      <c r="U733" s="4"/>
      <c r="V733" s="4"/>
      <c r="W733" s="4"/>
      <c r="X733" s="4"/>
      <c r="Y733" s="4"/>
      <c r="Z733" s="52"/>
      <c r="AA733" s="52"/>
      <c r="AB733" s="4"/>
      <c r="AC733" s="4"/>
      <c r="AD733" s="4"/>
      <c r="AE733" s="4"/>
    </row>
    <row r="734" spans="1:31" ht="15.75" customHeight="1" x14ac:dyDescent="0.25">
      <c r="A734" s="4"/>
      <c r="B734" s="4"/>
      <c r="C734" s="4"/>
      <c r="D734" s="4"/>
      <c r="E734" s="4"/>
      <c r="F734" s="4"/>
      <c r="G734" s="52"/>
      <c r="H734" s="52"/>
      <c r="I734" s="48"/>
      <c r="J734" s="48"/>
      <c r="K734" s="48"/>
      <c r="L734" s="48"/>
      <c r="M734" s="48"/>
      <c r="N734" s="48"/>
      <c r="O734" s="4"/>
      <c r="P734" s="4"/>
      <c r="Q734" s="4"/>
      <c r="R734" s="4"/>
      <c r="S734" s="4"/>
      <c r="T734" s="4"/>
      <c r="U734" s="4"/>
      <c r="V734" s="4"/>
      <c r="W734" s="4"/>
      <c r="X734" s="4"/>
      <c r="Y734" s="4"/>
      <c r="Z734" s="52"/>
      <c r="AA734" s="52"/>
      <c r="AB734" s="4"/>
      <c r="AC734" s="4"/>
      <c r="AD734" s="4"/>
      <c r="AE734" s="4"/>
    </row>
    <row r="735" spans="1:31" ht="15.75" customHeight="1" x14ac:dyDescent="0.25">
      <c r="A735" s="4"/>
      <c r="B735" s="4"/>
      <c r="C735" s="4"/>
      <c r="D735" s="4"/>
      <c r="E735" s="4"/>
      <c r="F735" s="4"/>
      <c r="G735" s="52"/>
      <c r="H735" s="52"/>
      <c r="I735" s="48"/>
      <c r="J735" s="48"/>
      <c r="K735" s="48"/>
      <c r="L735" s="48"/>
      <c r="M735" s="48"/>
      <c r="N735" s="48"/>
      <c r="O735" s="4"/>
      <c r="P735" s="4"/>
      <c r="Q735" s="4"/>
      <c r="R735" s="4"/>
      <c r="S735" s="4"/>
      <c r="T735" s="4"/>
      <c r="U735" s="4"/>
      <c r="V735" s="4"/>
      <c r="W735" s="4"/>
      <c r="X735" s="4"/>
      <c r="Y735" s="4"/>
      <c r="Z735" s="52"/>
      <c r="AA735" s="52"/>
      <c r="AB735" s="4"/>
      <c r="AC735" s="4"/>
      <c r="AD735" s="4"/>
      <c r="AE735" s="4"/>
    </row>
    <row r="736" spans="1:31" ht="15.75" customHeight="1" x14ac:dyDescent="0.25">
      <c r="A736" s="4"/>
      <c r="B736" s="4"/>
      <c r="C736" s="4"/>
      <c r="D736" s="4"/>
      <c r="E736" s="4"/>
      <c r="F736" s="4"/>
      <c r="G736" s="52"/>
      <c r="H736" s="52"/>
      <c r="I736" s="48"/>
      <c r="J736" s="48"/>
      <c r="K736" s="48"/>
      <c r="L736" s="48"/>
      <c r="M736" s="48"/>
      <c r="N736" s="48"/>
      <c r="O736" s="4"/>
      <c r="P736" s="4"/>
      <c r="Q736" s="4"/>
      <c r="R736" s="4"/>
      <c r="S736" s="4"/>
      <c r="T736" s="4"/>
      <c r="U736" s="4"/>
      <c r="V736" s="4"/>
      <c r="W736" s="4"/>
      <c r="X736" s="4"/>
      <c r="Y736" s="4"/>
      <c r="Z736" s="52"/>
      <c r="AA736" s="52"/>
      <c r="AB736" s="4"/>
      <c r="AC736" s="4"/>
      <c r="AD736" s="4"/>
      <c r="AE736" s="4"/>
    </row>
    <row r="737" spans="1:31" ht="15.75" customHeight="1" x14ac:dyDescent="0.25">
      <c r="A737" s="4"/>
      <c r="B737" s="4"/>
      <c r="C737" s="4"/>
      <c r="D737" s="4"/>
      <c r="E737" s="4"/>
      <c r="F737" s="4"/>
      <c r="G737" s="52"/>
      <c r="H737" s="52"/>
      <c r="I737" s="48"/>
      <c r="J737" s="48"/>
      <c r="K737" s="48"/>
      <c r="L737" s="48"/>
      <c r="M737" s="48"/>
      <c r="N737" s="48"/>
      <c r="O737" s="4"/>
      <c r="P737" s="4"/>
      <c r="Q737" s="4"/>
      <c r="R737" s="4"/>
      <c r="S737" s="4"/>
      <c r="T737" s="4"/>
      <c r="U737" s="4"/>
      <c r="V737" s="4"/>
      <c r="W737" s="4"/>
      <c r="X737" s="4"/>
      <c r="Y737" s="4"/>
      <c r="Z737" s="52"/>
      <c r="AA737" s="52"/>
      <c r="AB737" s="4"/>
      <c r="AC737" s="4"/>
      <c r="AD737" s="4"/>
      <c r="AE737" s="4"/>
    </row>
    <row r="738" spans="1:31" ht="15.75" customHeight="1" x14ac:dyDescent="0.25">
      <c r="A738" s="4"/>
      <c r="B738" s="4"/>
      <c r="C738" s="4"/>
      <c r="D738" s="4"/>
      <c r="E738" s="4"/>
      <c r="F738" s="4"/>
      <c r="G738" s="52"/>
      <c r="H738" s="52"/>
      <c r="I738" s="48"/>
      <c r="J738" s="48"/>
      <c r="K738" s="48"/>
      <c r="L738" s="48"/>
      <c r="M738" s="48"/>
      <c r="N738" s="48"/>
      <c r="O738" s="4"/>
      <c r="P738" s="4"/>
      <c r="Q738" s="4"/>
      <c r="R738" s="4"/>
      <c r="S738" s="4"/>
      <c r="T738" s="4"/>
      <c r="U738" s="4"/>
      <c r="V738" s="4"/>
      <c r="W738" s="4"/>
      <c r="X738" s="4"/>
      <c r="Y738" s="4"/>
      <c r="Z738" s="52"/>
      <c r="AA738" s="52"/>
      <c r="AB738" s="4"/>
      <c r="AC738" s="4"/>
      <c r="AD738" s="4"/>
      <c r="AE738" s="4"/>
    </row>
    <row r="739" spans="1:31" ht="15.75" customHeight="1" x14ac:dyDescent="0.25">
      <c r="A739" s="4"/>
      <c r="B739" s="4"/>
      <c r="C739" s="4"/>
      <c r="D739" s="4"/>
      <c r="E739" s="4"/>
      <c r="F739" s="4"/>
      <c r="G739" s="52"/>
      <c r="H739" s="52"/>
      <c r="I739" s="48"/>
      <c r="J739" s="48"/>
      <c r="K739" s="48"/>
      <c r="L739" s="48"/>
      <c r="M739" s="48"/>
      <c r="N739" s="48"/>
      <c r="O739" s="4"/>
      <c r="P739" s="4"/>
      <c r="Q739" s="4"/>
      <c r="R739" s="4"/>
      <c r="S739" s="4"/>
      <c r="T739" s="4"/>
      <c r="U739" s="4"/>
      <c r="V739" s="4"/>
      <c r="W739" s="4"/>
      <c r="X739" s="4"/>
      <c r="Y739" s="4"/>
      <c r="Z739" s="52"/>
      <c r="AA739" s="52"/>
      <c r="AB739" s="4"/>
      <c r="AC739" s="4"/>
      <c r="AD739" s="4"/>
      <c r="AE739" s="4"/>
    </row>
    <row r="740" spans="1:31" ht="15.75" customHeight="1" x14ac:dyDescent="0.25">
      <c r="A740" s="4"/>
      <c r="B740" s="4"/>
      <c r="C740" s="4"/>
      <c r="D740" s="4"/>
      <c r="E740" s="4"/>
      <c r="F740" s="4"/>
      <c r="G740" s="52"/>
      <c r="H740" s="52"/>
      <c r="I740" s="48"/>
      <c r="J740" s="48"/>
      <c r="K740" s="48"/>
      <c r="L740" s="48"/>
      <c r="M740" s="48"/>
      <c r="N740" s="48"/>
      <c r="O740" s="4"/>
      <c r="P740" s="4"/>
      <c r="Q740" s="4"/>
      <c r="R740" s="4"/>
      <c r="S740" s="4"/>
      <c r="T740" s="4"/>
      <c r="U740" s="4"/>
      <c r="V740" s="4"/>
      <c r="W740" s="4"/>
      <c r="X740" s="4"/>
      <c r="Y740" s="4"/>
      <c r="Z740" s="52"/>
      <c r="AA740" s="52"/>
      <c r="AB740" s="4"/>
      <c r="AC740" s="4"/>
      <c r="AD740" s="4"/>
      <c r="AE740" s="4"/>
    </row>
    <row r="741" spans="1:31" ht="15.75" customHeight="1" x14ac:dyDescent="0.25">
      <c r="A741" s="4"/>
      <c r="B741" s="4"/>
      <c r="C741" s="4"/>
      <c r="D741" s="4"/>
      <c r="E741" s="4"/>
      <c r="F741" s="4"/>
      <c r="G741" s="52"/>
      <c r="H741" s="52"/>
      <c r="I741" s="48"/>
      <c r="J741" s="48"/>
      <c r="K741" s="48"/>
      <c r="L741" s="48"/>
      <c r="M741" s="48"/>
      <c r="N741" s="48"/>
      <c r="O741" s="4"/>
      <c r="P741" s="4"/>
      <c r="Q741" s="4"/>
      <c r="R741" s="4"/>
      <c r="S741" s="4"/>
      <c r="T741" s="4"/>
      <c r="U741" s="4"/>
      <c r="V741" s="4"/>
      <c r="W741" s="4"/>
      <c r="X741" s="4"/>
      <c r="Y741" s="4"/>
      <c r="Z741" s="52"/>
      <c r="AA741" s="52"/>
      <c r="AB741" s="4"/>
      <c r="AC741" s="4"/>
      <c r="AD741" s="4"/>
      <c r="AE741" s="4"/>
    </row>
    <row r="742" spans="1:31" ht="15.75" customHeight="1" x14ac:dyDescent="0.25">
      <c r="A742" s="4"/>
      <c r="B742" s="4"/>
      <c r="C742" s="4"/>
      <c r="D742" s="4"/>
      <c r="E742" s="4"/>
      <c r="F742" s="4"/>
      <c r="G742" s="52"/>
      <c r="H742" s="52"/>
      <c r="I742" s="48"/>
      <c r="J742" s="48"/>
      <c r="K742" s="48"/>
      <c r="L742" s="48"/>
      <c r="M742" s="48"/>
      <c r="N742" s="48"/>
      <c r="O742" s="4"/>
      <c r="P742" s="4"/>
      <c r="Q742" s="4"/>
      <c r="R742" s="4"/>
      <c r="S742" s="4"/>
      <c r="T742" s="4"/>
      <c r="U742" s="4"/>
      <c r="V742" s="4"/>
      <c r="W742" s="4"/>
      <c r="X742" s="4"/>
      <c r="Y742" s="4"/>
      <c r="Z742" s="52"/>
      <c r="AA742" s="52"/>
      <c r="AB742" s="4"/>
      <c r="AC742" s="4"/>
      <c r="AD742" s="4"/>
      <c r="AE742" s="4"/>
    </row>
    <row r="743" spans="1:31" ht="15.75" customHeight="1" x14ac:dyDescent="0.25">
      <c r="A743" s="4"/>
      <c r="B743" s="4"/>
      <c r="C743" s="4"/>
      <c r="D743" s="4"/>
      <c r="E743" s="4"/>
      <c r="F743" s="4"/>
      <c r="G743" s="52"/>
      <c r="H743" s="52"/>
      <c r="I743" s="48"/>
      <c r="J743" s="48"/>
      <c r="K743" s="48"/>
      <c r="L743" s="48"/>
      <c r="M743" s="48"/>
      <c r="N743" s="48"/>
      <c r="O743" s="4"/>
      <c r="P743" s="4"/>
      <c r="Q743" s="4"/>
      <c r="R743" s="4"/>
      <c r="S743" s="4"/>
      <c r="T743" s="4"/>
      <c r="U743" s="4"/>
      <c r="V743" s="4"/>
      <c r="W743" s="4"/>
      <c r="X743" s="4"/>
      <c r="Y743" s="4"/>
      <c r="Z743" s="52"/>
      <c r="AA743" s="52"/>
      <c r="AB743" s="4"/>
      <c r="AC743" s="4"/>
      <c r="AD743" s="4"/>
      <c r="AE743" s="4"/>
    </row>
    <row r="744" spans="1:31" ht="15.75" customHeight="1" x14ac:dyDescent="0.25">
      <c r="A744" s="4"/>
      <c r="B744" s="4"/>
      <c r="C744" s="4"/>
      <c r="D744" s="4"/>
      <c r="E744" s="4"/>
      <c r="F744" s="4"/>
      <c r="G744" s="52"/>
      <c r="H744" s="52"/>
      <c r="I744" s="48"/>
      <c r="J744" s="48"/>
      <c r="K744" s="48"/>
      <c r="L744" s="48"/>
      <c r="M744" s="48"/>
      <c r="N744" s="48"/>
      <c r="O744" s="4"/>
      <c r="P744" s="4"/>
      <c r="Q744" s="4"/>
      <c r="R744" s="4"/>
      <c r="S744" s="4"/>
      <c r="T744" s="4"/>
      <c r="U744" s="4"/>
      <c r="V744" s="4"/>
      <c r="W744" s="4"/>
      <c r="X744" s="4"/>
      <c r="Y744" s="4"/>
      <c r="Z744" s="52"/>
      <c r="AA744" s="52"/>
      <c r="AB744" s="4"/>
      <c r="AC744" s="4"/>
      <c r="AD744" s="4"/>
      <c r="AE744" s="4"/>
    </row>
    <row r="745" spans="1:31" ht="15.75" customHeight="1" x14ac:dyDescent="0.25">
      <c r="A745" s="4"/>
      <c r="B745" s="4"/>
      <c r="C745" s="4"/>
      <c r="D745" s="4"/>
      <c r="E745" s="4"/>
      <c r="F745" s="4"/>
      <c r="G745" s="52"/>
      <c r="H745" s="52"/>
      <c r="I745" s="48"/>
      <c r="J745" s="48"/>
      <c r="K745" s="48"/>
      <c r="L745" s="48"/>
      <c r="M745" s="48"/>
      <c r="N745" s="48"/>
      <c r="O745" s="4"/>
      <c r="P745" s="4"/>
      <c r="Q745" s="4"/>
      <c r="R745" s="4"/>
      <c r="S745" s="4"/>
      <c r="T745" s="4"/>
      <c r="U745" s="4"/>
      <c r="V745" s="4"/>
      <c r="W745" s="4"/>
      <c r="X745" s="4"/>
      <c r="Y745" s="4"/>
      <c r="Z745" s="52"/>
      <c r="AA745" s="52"/>
      <c r="AB745" s="4"/>
      <c r="AC745" s="4"/>
      <c r="AD745" s="4"/>
      <c r="AE745" s="4"/>
    </row>
    <row r="746" spans="1:31" ht="15.75" customHeight="1" x14ac:dyDescent="0.25">
      <c r="A746" s="4"/>
      <c r="B746" s="4"/>
      <c r="C746" s="4"/>
      <c r="D746" s="4"/>
      <c r="E746" s="4"/>
      <c r="F746" s="4"/>
      <c r="G746" s="52"/>
      <c r="H746" s="52"/>
      <c r="I746" s="48"/>
      <c r="J746" s="48"/>
      <c r="K746" s="48"/>
      <c r="L746" s="48"/>
      <c r="M746" s="48"/>
      <c r="N746" s="48"/>
      <c r="O746" s="4"/>
      <c r="P746" s="4"/>
      <c r="Q746" s="4"/>
      <c r="R746" s="4"/>
      <c r="S746" s="4"/>
      <c r="T746" s="4"/>
      <c r="U746" s="4"/>
      <c r="V746" s="4"/>
      <c r="W746" s="4"/>
      <c r="X746" s="4"/>
      <c r="Y746" s="4"/>
      <c r="Z746" s="52"/>
      <c r="AA746" s="52"/>
      <c r="AB746" s="4"/>
      <c r="AC746" s="4"/>
      <c r="AD746" s="4"/>
      <c r="AE746" s="4"/>
    </row>
    <row r="747" spans="1:31" ht="15.75" customHeight="1" x14ac:dyDescent="0.25">
      <c r="A747" s="4"/>
      <c r="B747" s="4"/>
      <c r="C747" s="4"/>
      <c r="D747" s="4"/>
      <c r="E747" s="4"/>
      <c r="F747" s="4"/>
      <c r="G747" s="52"/>
      <c r="H747" s="52"/>
      <c r="I747" s="48"/>
      <c r="J747" s="48"/>
      <c r="K747" s="48"/>
      <c r="L747" s="48"/>
      <c r="M747" s="48"/>
      <c r="N747" s="48"/>
      <c r="O747" s="4"/>
      <c r="P747" s="4"/>
      <c r="Q747" s="4"/>
      <c r="R747" s="4"/>
      <c r="S747" s="4"/>
      <c r="T747" s="4"/>
      <c r="U747" s="4"/>
      <c r="V747" s="4"/>
      <c r="W747" s="4"/>
      <c r="X747" s="4"/>
      <c r="Y747" s="4"/>
      <c r="Z747" s="52"/>
      <c r="AA747" s="52"/>
      <c r="AB747" s="4"/>
      <c r="AC747" s="4"/>
      <c r="AD747" s="4"/>
      <c r="AE747" s="4"/>
    </row>
    <row r="748" spans="1:31" ht="15.75" customHeight="1" x14ac:dyDescent="0.25">
      <c r="A748" s="4"/>
      <c r="B748" s="4"/>
      <c r="C748" s="4"/>
      <c r="D748" s="4"/>
      <c r="E748" s="4"/>
      <c r="F748" s="4"/>
      <c r="G748" s="52"/>
      <c r="H748" s="52"/>
      <c r="I748" s="48"/>
      <c r="J748" s="48"/>
      <c r="K748" s="48"/>
      <c r="L748" s="48"/>
      <c r="M748" s="48"/>
      <c r="N748" s="48"/>
      <c r="O748" s="4"/>
      <c r="P748" s="4"/>
      <c r="Q748" s="4"/>
      <c r="R748" s="4"/>
      <c r="S748" s="4"/>
      <c r="T748" s="4"/>
      <c r="U748" s="4"/>
      <c r="V748" s="4"/>
      <c r="W748" s="4"/>
      <c r="X748" s="4"/>
      <c r="Y748" s="4"/>
      <c r="Z748" s="52"/>
      <c r="AA748" s="52"/>
      <c r="AB748" s="4"/>
      <c r="AC748" s="4"/>
      <c r="AD748" s="4"/>
      <c r="AE748" s="4"/>
    </row>
    <row r="749" spans="1:31" ht="15.75" customHeight="1" x14ac:dyDescent="0.25">
      <c r="A749" s="4"/>
      <c r="B749" s="4"/>
      <c r="C749" s="4"/>
      <c r="D749" s="4"/>
      <c r="E749" s="4"/>
      <c r="F749" s="4"/>
      <c r="G749" s="52"/>
      <c r="H749" s="52"/>
      <c r="I749" s="48"/>
      <c r="J749" s="48"/>
      <c r="K749" s="48"/>
      <c r="L749" s="48"/>
      <c r="M749" s="48"/>
      <c r="N749" s="48"/>
      <c r="O749" s="4"/>
      <c r="P749" s="4"/>
      <c r="Q749" s="4"/>
      <c r="R749" s="4"/>
      <c r="S749" s="4"/>
      <c r="T749" s="4"/>
      <c r="U749" s="4"/>
      <c r="V749" s="4"/>
      <c r="W749" s="4"/>
      <c r="X749" s="4"/>
      <c r="Y749" s="4"/>
      <c r="Z749" s="52"/>
      <c r="AA749" s="52"/>
      <c r="AB749" s="4"/>
      <c r="AC749" s="4"/>
      <c r="AD749" s="4"/>
      <c r="AE749" s="4"/>
    </row>
    <row r="750" spans="1:31" ht="15.75" customHeight="1" x14ac:dyDescent="0.25">
      <c r="A750" s="4"/>
      <c r="B750" s="4"/>
      <c r="C750" s="4"/>
      <c r="D750" s="4"/>
      <c r="E750" s="4"/>
      <c r="F750" s="4"/>
      <c r="G750" s="52"/>
      <c r="H750" s="52"/>
      <c r="I750" s="48"/>
      <c r="J750" s="48"/>
      <c r="K750" s="48"/>
      <c r="L750" s="48"/>
      <c r="M750" s="48"/>
      <c r="N750" s="48"/>
      <c r="O750" s="4"/>
      <c r="P750" s="4"/>
      <c r="Q750" s="4"/>
      <c r="R750" s="4"/>
      <c r="S750" s="4"/>
      <c r="T750" s="4"/>
      <c r="U750" s="4"/>
      <c r="V750" s="4"/>
      <c r="W750" s="4"/>
      <c r="X750" s="4"/>
      <c r="Y750" s="4"/>
      <c r="Z750" s="52"/>
      <c r="AA750" s="52"/>
      <c r="AB750" s="4"/>
      <c r="AC750" s="4"/>
      <c r="AD750" s="4"/>
      <c r="AE750" s="4"/>
    </row>
    <row r="751" spans="1:31" ht="15.75" customHeight="1" x14ac:dyDescent="0.25">
      <c r="A751" s="4"/>
      <c r="B751" s="4"/>
      <c r="C751" s="4"/>
      <c r="D751" s="4"/>
      <c r="E751" s="4"/>
      <c r="F751" s="4"/>
      <c r="G751" s="52"/>
      <c r="H751" s="52"/>
      <c r="I751" s="48"/>
      <c r="J751" s="48"/>
      <c r="K751" s="48"/>
      <c r="L751" s="48"/>
      <c r="M751" s="48"/>
      <c r="N751" s="48"/>
      <c r="O751" s="4"/>
      <c r="P751" s="4"/>
      <c r="Q751" s="4"/>
      <c r="R751" s="4"/>
      <c r="S751" s="4"/>
      <c r="T751" s="4"/>
      <c r="U751" s="4"/>
      <c r="V751" s="4"/>
      <c r="W751" s="4"/>
      <c r="X751" s="4"/>
      <c r="Y751" s="4"/>
      <c r="Z751" s="52"/>
      <c r="AA751" s="52"/>
      <c r="AB751" s="4"/>
      <c r="AC751" s="4"/>
      <c r="AD751" s="4"/>
      <c r="AE751" s="4"/>
    </row>
    <row r="752" spans="1:31" ht="15.75" customHeight="1" x14ac:dyDescent="0.25">
      <c r="A752" s="4"/>
      <c r="B752" s="4"/>
      <c r="C752" s="4"/>
      <c r="D752" s="4"/>
      <c r="E752" s="4"/>
      <c r="F752" s="4"/>
      <c r="G752" s="52"/>
      <c r="H752" s="52"/>
      <c r="I752" s="48"/>
      <c r="J752" s="48"/>
      <c r="K752" s="48"/>
      <c r="L752" s="48"/>
      <c r="M752" s="48"/>
      <c r="N752" s="48"/>
      <c r="O752" s="4"/>
      <c r="P752" s="4"/>
      <c r="Q752" s="4"/>
      <c r="R752" s="4"/>
      <c r="S752" s="4"/>
      <c r="T752" s="4"/>
      <c r="U752" s="4"/>
      <c r="V752" s="4"/>
      <c r="W752" s="4"/>
      <c r="X752" s="4"/>
      <c r="Y752" s="4"/>
      <c r="Z752" s="52"/>
      <c r="AA752" s="52"/>
      <c r="AB752" s="4"/>
      <c r="AC752" s="4"/>
      <c r="AD752" s="4"/>
      <c r="AE752" s="4"/>
    </row>
    <row r="753" spans="1:31" ht="15.75" customHeight="1" x14ac:dyDescent="0.25">
      <c r="A753" s="4"/>
      <c r="B753" s="4"/>
      <c r="C753" s="4"/>
      <c r="D753" s="4"/>
      <c r="E753" s="4"/>
      <c r="F753" s="4"/>
      <c r="G753" s="52"/>
      <c r="H753" s="52"/>
      <c r="I753" s="48"/>
      <c r="J753" s="48"/>
      <c r="K753" s="48"/>
      <c r="L753" s="48"/>
      <c r="M753" s="48"/>
      <c r="N753" s="48"/>
      <c r="O753" s="4"/>
      <c r="P753" s="4"/>
      <c r="Q753" s="4"/>
      <c r="R753" s="4"/>
      <c r="S753" s="4"/>
      <c r="T753" s="4"/>
      <c r="U753" s="4"/>
      <c r="V753" s="4"/>
      <c r="W753" s="4"/>
      <c r="X753" s="4"/>
      <c r="Y753" s="4"/>
      <c r="Z753" s="52"/>
      <c r="AA753" s="52"/>
      <c r="AB753" s="4"/>
      <c r="AC753" s="4"/>
      <c r="AD753" s="4"/>
      <c r="AE753" s="4"/>
    </row>
    <row r="754" spans="1:31" ht="15.75" customHeight="1" x14ac:dyDescent="0.25">
      <c r="A754" s="4"/>
      <c r="B754" s="4"/>
      <c r="C754" s="4"/>
      <c r="D754" s="4"/>
      <c r="E754" s="4"/>
      <c r="F754" s="4"/>
      <c r="G754" s="52"/>
      <c r="H754" s="52"/>
      <c r="I754" s="48"/>
      <c r="J754" s="48"/>
      <c r="K754" s="48"/>
      <c r="L754" s="48"/>
      <c r="M754" s="48"/>
      <c r="N754" s="48"/>
      <c r="O754" s="4"/>
      <c r="P754" s="4"/>
      <c r="Q754" s="4"/>
      <c r="R754" s="4"/>
      <c r="S754" s="4"/>
      <c r="T754" s="4"/>
      <c r="U754" s="4"/>
      <c r="V754" s="4"/>
      <c r="W754" s="4"/>
      <c r="X754" s="4"/>
      <c r="Y754" s="4"/>
      <c r="Z754" s="52"/>
      <c r="AA754" s="52"/>
      <c r="AB754" s="4"/>
      <c r="AC754" s="4"/>
      <c r="AD754" s="4"/>
      <c r="AE754" s="4"/>
    </row>
    <row r="755" spans="1:31" ht="15.75" customHeight="1" x14ac:dyDescent="0.25">
      <c r="A755" s="4"/>
      <c r="B755" s="4"/>
      <c r="C755" s="4"/>
      <c r="D755" s="4"/>
      <c r="E755" s="4"/>
      <c r="F755" s="4"/>
      <c r="G755" s="52"/>
      <c r="H755" s="52"/>
      <c r="I755" s="48"/>
      <c r="J755" s="48"/>
      <c r="K755" s="48"/>
      <c r="L755" s="48"/>
      <c r="M755" s="48"/>
      <c r="N755" s="48"/>
      <c r="O755" s="4"/>
      <c r="P755" s="4"/>
      <c r="Q755" s="4"/>
      <c r="R755" s="4"/>
      <c r="S755" s="4"/>
      <c r="T755" s="4"/>
      <c r="U755" s="4"/>
      <c r="V755" s="4"/>
      <c r="W755" s="4"/>
      <c r="X755" s="4"/>
      <c r="Y755" s="4"/>
      <c r="Z755" s="52"/>
      <c r="AA755" s="52"/>
      <c r="AB755" s="4"/>
      <c r="AC755" s="4"/>
      <c r="AD755" s="4"/>
      <c r="AE755" s="4"/>
    </row>
    <row r="756" spans="1:31" ht="15.75" customHeight="1" x14ac:dyDescent="0.25">
      <c r="A756" s="4"/>
      <c r="B756" s="4"/>
      <c r="C756" s="4"/>
      <c r="D756" s="4"/>
      <c r="E756" s="4"/>
      <c r="F756" s="4"/>
      <c r="G756" s="52"/>
      <c r="H756" s="52"/>
      <c r="I756" s="48"/>
      <c r="J756" s="48"/>
      <c r="K756" s="48"/>
      <c r="L756" s="48"/>
      <c r="M756" s="48"/>
      <c r="N756" s="48"/>
      <c r="O756" s="4"/>
      <c r="P756" s="4"/>
      <c r="Q756" s="4"/>
      <c r="R756" s="4"/>
      <c r="S756" s="4"/>
      <c r="T756" s="4"/>
      <c r="U756" s="4"/>
      <c r="V756" s="4"/>
      <c r="W756" s="4"/>
      <c r="X756" s="4"/>
      <c r="Y756" s="4"/>
      <c r="Z756" s="52"/>
      <c r="AA756" s="52"/>
      <c r="AB756" s="4"/>
      <c r="AC756" s="4"/>
      <c r="AD756" s="4"/>
      <c r="AE756" s="4"/>
    </row>
    <row r="757" spans="1:31" ht="15.75" customHeight="1" x14ac:dyDescent="0.25">
      <c r="A757" s="4"/>
      <c r="B757" s="4"/>
      <c r="C757" s="4"/>
      <c r="D757" s="4"/>
      <c r="E757" s="4"/>
      <c r="F757" s="4"/>
      <c r="G757" s="52"/>
      <c r="H757" s="52"/>
      <c r="I757" s="48"/>
      <c r="J757" s="48"/>
      <c r="K757" s="48"/>
      <c r="L757" s="48"/>
      <c r="M757" s="48"/>
      <c r="N757" s="48"/>
      <c r="O757" s="4"/>
      <c r="P757" s="4"/>
      <c r="Q757" s="4"/>
      <c r="R757" s="4"/>
      <c r="S757" s="4"/>
      <c r="T757" s="4"/>
      <c r="U757" s="4"/>
      <c r="V757" s="4"/>
      <c r="W757" s="4"/>
      <c r="X757" s="4"/>
      <c r="Y757" s="4"/>
      <c r="Z757" s="52"/>
      <c r="AA757" s="52"/>
      <c r="AB757" s="4"/>
      <c r="AC757" s="4"/>
      <c r="AD757" s="4"/>
      <c r="AE757" s="4"/>
    </row>
    <row r="758" spans="1:31" ht="15.75" customHeight="1" x14ac:dyDescent="0.25">
      <c r="A758" s="4"/>
      <c r="B758" s="4"/>
      <c r="C758" s="4"/>
      <c r="D758" s="4"/>
      <c r="E758" s="4"/>
      <c r="F758" s="4"/>
      <c r="G758" s="52"/>
      <c r="H758" s="52"/>
      <c r="I758" s="48"/>
      <c r="J758" s="48"/>
      <c r="K758" s="48"/>
      <c r="L758" s="48"/>
      <c r="M758" s="48"/>
      <c r="N758" s="48"/>
      <c r="O758" s="4"/>
      <c r="P758" s="4"/>
      <c r="Q758" s="4"/>
      <c r="R758" s="4"/>
      <c r="S758" s="4"/>
      <c r="T758" s="4"/>
      <c r="U758" s="4"/>
      <c r="V758" s="4"/>
      <c r="W758" s="4"/>
      <c r="X758" s="4"/>
      <c r="Y758" s="4"/>
      <c r="Z758" s="52"/>
      <c r="AA758" s="52"/>
      <c r="AB758" s="4"/>
      <c r="AC758" s="4"/>
      <c r="AD758" s="4"/>
      <c r="AE758" s="4"/>
    </row>
    <row r="759" spans="1:31" ht="15.75" customHeight="1" x14ac:dyDescent="0.25">
      <c r="A759" s="4"/>
      <c r="B759" s="4"/>
      <c r="C759" s="4"/>
      <c r="D759" s="4"/>
      <c r="E759" s="4"/>
      <c r="F759" s="4"/>
      <c r="G759" s="52"/>
      <c r="H759" s="52"/>
      <c r="I759" s="48"/>
      <c r="J759" s="48"/>
      <c r="K759" s="48"/>
      <c r="L759" s="48"/>
      <c r="M759" s="48"/>
      <c r="N759" s="48"/>
      <c r="O759" s="4"/>
      <c r="P759" s="4"/>
      <c r="Q759" s="4"/>
      <c r="R759" s="4"/>
      <c r="S759" s="4"/>
      <c r="T759" s="4"/>
      <c r="U759" s="4"/>
      <c r="V759" s="4"/>
      <c r="W759" s="4"/>
      <c r="X759" s="4"/>
      <c r="Y759" s="4"/>
      <c r="Z759" s="52"/>
      <c r="AA759" s="52"/>
      <c r="AB759" s="4"/>
      <c r="AC759" s="4"/>
      <c r="AD759" s="4"/>
      <c r="AE759" s="4"/>
    </row>
    <row r="760" spans="1:31" ht="15.75" customHeight="1" x14ac:dyDescent="0.25">
      <c r="A760" s="4"/>
      <c r="B760" s="4"/>
      <c r="C760" s="4"/>
      <c r="D760" s="4"/>
      <c r="E760" s="4"/>
      <c r="F760" s="4"/>
      <c r="G760" s="52"/>
      <c r="H760" s="52"/>
      <c r="I760" s="48"/>
      <c r="J760" s="48"/>
      <c r="K760" s="48"/>
      <c r="L760" s="48"/>
      <c r="M760" s="48"/>
      <c r="N760" s="48"/>
      <c r="O760" s="4"/>
      <c r="P760" s="4"/>
      <c r="Q760" s="4"/>
      <c r="R760" s="4"/>
      <c r="S760" s="4"/>
      <c r="T760" s="4"/>
      <c r="U760" s="4"/>
      <c r="V760" s="4"/>
      <c r="W760" s="4"/>
      <c r="X760" s="4"/>
      <c r="Y760" s="4"/>
      <c r="Z760" s="52"/>
      <c r="AA760" s="52"/>
      <c r="AB760" s="4"/>
      <c r="AC760" s="4"/>
      <c r="AD760" s="4"/>
      <c r="AE760" s="4"/>
    </row>
    <row r="761" spans="1:31" ht="15.75" customHeight="1" x14ac:dyDescent="0.25">
      <c r="A761" s="4"/>
      <c r="B761" s="4"/>
      <c r="C761" s="4"/>
      <c r="D761" s="4"/>
      <c r="E761" s="4"/>
      <c r="F761" s="4"/>
      <c r="G761" s="52"/>
      <c r="H761" s="52"/>
      <c r="I761" s="48"/>
      <c r="J761" s="48"/>
      <c r="K761" s="48"/>
      <c r="L761" s="48"/>
      <c r="M761" s="48"/>
      <c r="N761" s="48"/>
      <c r="O761" s="4"/>
      <c r="P761" s="4"/>
      <c r="Q761" s="4"/>
      <c r="R761" s="4"/>
      <c r="S761" s="4"/>
      <c r="T761" s="4"/>
      <c r="U761" s="4"/>
      <c r="V761" s="4"/>
      <c r="W761" s="4"/>
      <c r="X761" s="4"/>
      <c r="Y761" s="4"/>
      <c r="Z761" s="52"/>
      <c r="AA761" s="52"/>
      <c r="AB761" s="4"/>
      <c r="AC761" s="4"/>
      <c r="AD761" s="4"/>
      <c r="AE761" s="4"/>
    </row>
    <row r="762" spans="1:31" ht="15.75" customHeight="1" x14ac:dyDescent="0.25">
      <c r="A762" s="4"/>
      <c r="B762" s="4"/>
      <c r="C762" s="4"/>
      <c r="D762" s="4"/>
      <c r="E762" s="4"/>
      <c r="F762" s="4"/>
      <c r="G762" s="52"/>
      <c r="H762" s="52"/>
      <c r="I762" s="48"/>
      <c r="J762" s="48"/>
      <c r="K762" s="48"/>
      <c r="L762" s="48"/>
      <c r="M762" s="48"/>
      <c r="N762" s="48"/>
      <c r="O762" s="4"/>
      <c r="P762" s="4"/>
      <c r="Q762" s="4"/>
      <c r="R762" s="4"/>
      <c r="S762" s="4"/>
      <c r="T762" s="4"/>
      <c r="U762" s="4"/>
      <c r="V762" s="4"/>
      <c r="W762" s="4"/>
      <c r="X762" s="4"/>
      <c r="Y762" s="4"/>
      <c r="Z762" s="52"/>
      <c r="AA762" s="52"/>
      <c r="AB762" s="4"/>
      <c r="AC762" s="4"/>
      <c r="AD762" s="4"/>
      <c r="AE762" s="4"/>
    </row>
    <row r="763" spans="1:31" ht="15.75" customHeight="1" x14ac:dyDescent="0.25">
      <c r="A763" s="4"/>
      <c r="B763" s="4"/>
      <c r="C763" s="4"/>
      <c r="D763" s="4"/>
      <c r="E763" s="4"/>
      <c r="F763" s="4"/>
      <c r="G763" s="52"/>
      <c r="H763" s="52"/>
      <c r="I763" s="48"/>
      <c r="J763" s="48"/>
      <c r="K763" s="48"/>
      <c r="L763" s="48"/>
      <c r="M763" s="48"/>
      <c r="N763" s="48"/>
      <c r="O763" s="4"/>
      <c r="P763" s="4"/>
      <c r="Q763" s="4"/>
      <c r="R763" s="4"/>
      <c r="S763" s="4"/>
      <c r="T763" s="4"/>
      <c r="U763" s="4"/>
      <c r="V763" s="4"/>
      <c r="W763" s="4"/>
      <c r="X763" s="4"/>
      <c r="Y763" s="4"/>
      <c r="Z763" s="52"/>
      <c r="AA763" s="52"/>
      <c r="AB763" s="4"/>
      <c r="AC763" s="4"/>
      <c r="AD763" s="4"/>
      <c r="AE763" s="4"/>
    </row>
    <row r="764" spans="1:31" ht="15.75" customHeight="1" x14ac:dyDescent="0.25">
      <c r="A764" s="4"/>
      <c r="B764" s="4"/>
      <c r="C764" s="4"/>
      <c r="D764" s="4"/>
      <c r="E764" s="4"/>
      <c r="F764" s="4"/>
      <c r="G764" s="52"/>
      <c r="H764" s="52"/>
      <c r="I764" s="48"/>
      <c r="J764" s="48"/>
      <c r="K764" s="48"/>
      <c r="L764" s="48"/>
      <c r="M764" s="48"/>
      <c r="N764" s="48"/>
      <c r="O764" s="4"/>
      <c r="P764" s="4"/>
      <c r="Q764" s="4"/>
      <c r="R764" s="4"/>
      <c r="S764" s="4"/>
      <c r="T764" s="4"/>
      <c r="U764" s="4"/>
      <c r="V764" s="4"/>
      <c r="W764" s="4"/>
      <c r="X764" s="4"/>
      <c r="Y764" s="4"/>
      <c r="Z764" s="52"/>
      <c r="AA764" s="52"/>
      <c r="AB764" s="4"/>
      <c r="AC764" s="4"/>
      <c r="AD764" s="4"/>
      <c r="AE764" s="4"/>
    </row>
    <row r="765" spans="1:31" ht="15.75" customHeight="1" x14ac:dyDescent="0.25">
      <c r="A765" s="4"/>
      <c r="B765" s="4"/>
      <c r="C765" s="4"/>
      <c r="D765" s="4"/>
      <c r="E765" s="4"/>
      <c r="F765" s="4"/>
      <c r="G765" s="52"/>
      <c r="H765" s="52"/>
      <c r="I765" s="48"/>
      <c r="J765" s="48"/>
      <c r="K765" s="48"/>
      <c r="L765" s="48"/>
      <c r="M765" s="48"/>
      <c r="N765" s="48"/>
      <c r="O765" s="4"/>
      <c r="P765" s="4"/>
      <c r="Q765" s="4"/>
      <c r="R765" s="4"/>
      <c r="S765" s="4"/>
      <c r="T765" s="4"/>
      <c r="U765" s="4"/>
      <c r="V765" s="4"/>
      <c r="W765" s="4"/>
      <c r="X765" s="4"/>
      <c r="Y765" s="4"/>
      <c r="Z765" s="52"/>
      <c r="AA765" s="52"/>
      <c r="AB765" s="4"/>
      <c r="AC765" s="4"/>
      <c r="AD765" s="4"/>
      <c r="AE765" s="4"/>
    </row>
    <row r="766" spans="1:31" ht="15.75" customHeight="1" x14ac:dyDescent="0.25">
      <c r="A766" s="4"/>
      <c r="B766" s="4"/>
      <c r="C766" s="4"/>
      <c r="D766" s="4"/>
      <c r="E766" s="4"/>
      <c r="F766" s="4"/>
      <c r="G766" s="52"/>
      <c r="H766" s="52"/>
      <c r="I766" s="48"/>
      <c r="J766" s="48"/>
      <c r="K766" s="48"/>
      <c r="L766" s="48"/>
      <c r="M766" s="48"/>
      <c r="N766" s="48"/>
      <c r="O766" s="4"/>
      <c r="P766" s="4"/>
      <c r="Q766" s="4"/>
      <c r="R766" s="4"/>
      <c r="S766" s="4"/>
      <c r="T766" s="4"/>
      <c r="U766" s="4"/>
      <c r="V766" s="4"/>
      <c r="W766" s="4"/>
      <c r="X766" s="4"/>
      <c r="Y766" s="4"/>
      <c r="Z766" s="52"/>
      <c r="AA766" s="52"/>
      <c r="AB766" s="4"/>
      <c r="AC766" s="4"/>
      <c r="AD766" s="4"/>
      <c r="AE766" s="4"/>
    </row>
    <row r="767" spans="1:31" ht="15.75" customHeight="1" x14ac:dyDescent="0.25">
      <c r="A767" s="4"/>
      <c r="B767" s="4"/>
      <c r="C767" s="4"/>
      <c r="D767" s="4"/>
      <c r="E767" s="4"/>
      <c r="F767" s="4"/>
      <c r="G767" s="52"/>
      <c r="H767" s="52"/>
      <c r="I767" s="48"/>
      <c r="J767" s="48"/>
      <c r="K767" s="48"/>
      <c r="L767" s="48"/>
      <c r="M767" s="48"/>
      <c r="N767" s="48"/>
      <c r="O767" s="4"/>
      <c r="P767" s="4"/>
      <c r="Q767" s="4"/>
      <c r="R767" s="4"/>
      <c r="S767" s="4"/>
      <c r="T767" s="4"/>
      <c r="U767" s="4"/>
      <c r="V767" s="4"/>
      <c r="W767" s="4"/>
      <c r="X767" s="4"/>
      <c r="Y767" s="4"/>
      <c r="Z767" s="52"/>
      <c r="AA767" s="52"/>
      <c r="AB767" s="4"/>
      <c r="AC767" s="4"/>
      <c r="AD767" s="4"/>
      <c r="AE767" s="4"/>
    </row>
    <row r="768" spans="1:31" ht="15.75" customHeight="1" x14ac:dyDescent="0.25">
      <c r="A768" s="4"/>
      <c r="B768" s="4"/>
      <c r="C768" s="4"/>
      <c r="D768" s="4"/>
      <c r="E768" s="4"/>
      <c r="F768" s="4"/>
      <c r="G768" s="52"/>
      <c r="H768" s="52"/>
      <c r="I768" s="48"/>
      <c r="J768" s="48"/>
      <c r="K768" s="48"/>
      <c r="L768" s="48"/>
      <c r="M768" s="48"/>
      <c r="N768" s="48"/>
      <c r="O768" s="4"/>
      <c r="P768" s="4"/>
      <c r="Q768" s="4"/>
      <c r="R768" s="4"/>
      <c r="S768" s="4"/>
      <c r="T768" s="4"/>
      <c r="U768" s="4"/>
      <c r="V768" s="4"/>
      <c r="W768" s="4"/>
      <c r="X768" s="4"/>
      <c r="Y768" s="4"/>
      <c r="Z768" s="52"/>
      <c r="AA768" s="52"/>
      <c r="AB768" s="4"/>
      <c r="AC768" s="4"/>
      <c r="AD768" s="4"/>
      <c r="AE768" s="4"/>
    </row>
    <row r="769" spans="1:31" ht="15.75" customHeight="1" x14ac:dyDescent="0.25">
      <c r="A769" s="4"/>
      <c r="B769" s="4"/>
      <c r="C769" s="4"/>
      <c r="D769" s="4"/>
      <c r="E769" s="4"/>
      <c r="F769" s="4"/>
      <c r="G769" s="52"/>
      <c r="H769" s="52"/>
      <c r="I769" s="48"/>
      <c r="J769" s="48"/>
      <c r="K769" s="48"/>
      <c r="L769" s="48"/>
      <c r="M769" s="48"/>
      <c r="N769" s="48"/>
      <c r="O769" s="4"/>
      <c r="P769" s="4"/>
      <c r="Q769" s="4"/>
      <c r="R769" s="4"/>
      <c r="S769" s="4"/>
      <c r="T769" s="4"/>
      <c r="U769" s="4"/>
      <c r="V769" s="4"/>
      <c r="W769" s="4"/>
      <c r="X769" s="4"/>
      <c r="Y769" s="4"/>
      <c r="Z769" s="52"/>
      <c r="AA769" s="52"/>
      <c r="AB769" s="4"/>
      <c r="AC769" s="4"/>
      <c r="AD769" s="4"/>
      <c r="AE769" s="4"/>
    </row>
    <row r="770" spans="1:31" ht="15.75" customHeight="1" x14ac:dyDescent="0.25">
      <c r="A770" s="4"/>
      <c r="B770" s="4"/>
      <c r="C770" s="4"/>
      <c r="D770" s="4"/>
      <c r="E770" s="4"/>
      <c r="F770" s="4"/>
      <c r="G770" s="52"/>
      <c r="H770" s="52"/>
      <c r="I770" s="48"/>
      <c r="J770" s="48"/>
      <c r="K770" s="48"/>
      <c r="L770" s="48"/>
      <c r="M770" s="48"/>
      <c r="N770" s="48"/>
      <c r="O770" s="4"/>
      <c r="P770" s="4"/>
      <c r="Q770" s="4"/>
      <c r="R770" s="4"/>
      <c r="S770" s="4"/>
      <c r="T770" s="4"/>
      <c r="U770" s="4"/>
      <c r="V770" s="4"/>
      <c r="W770" s="4"/>
      <c r="X770" s="4"/>
      <c r="Y770" s="4"/>
      <c r="Z770" s="52"/>
      <c r="AA770" s="52"/>
      <c r="AB770" s="4"/>
      <c r="AC770" s="4"/>
      <c r="AD770" s="4"/>
      <c r="AE770" s="4"/>
    </row>
    <row r="771" spans="1:31" ht="15.75" customHeight="1" x14ac:dyDescent="0.25">
      <c r="A771" s="4"/>
      <c r="B771" s="4"/>
      <c r="C771" s="4"/>
      <c r="D771" s="4"/>
      <c r="E771" s="4"/>
      <c r="F771" s="4"/>
      <c r="G771" s="52"/>
      <c r="H771" s="52"/>
      <c r="I771" s="48"/>
      <c r="J771" s="48"/>
      <c r="K771" s="48"/>
      <c r="L771" s="48"/>
      <c r="M771" s="48"/>
      <c r="N771" s="48"/>
      <c r="O771" s="4"/>
      <c r="P771" s="4"/>
      <c r="Q771" s="4"/>
      <c r="R771" s="4"/>
      <c r="S771" s="4"/>
      <c r="T771" s="4"/>
      <c r="U771" s="4"/>
      <c r="V771" s="4"/>
      <c r="W771" s="4"/>
      <c r="X771" s="4"/>
      <c r="Y771" s="4"/>
      <c r="Z771" s="52"/>
      <c r="AA771" s="52"/>
      <c r="AB771" s="4"/>
      <c r="AC771" s="4"/>
      <c r="AD771" s="4"/>
      <c r="AE771" s="4"/>
    </row>
    <row r="772" spans="1:31" ht="15.75" customHeight="1" x14ac:dyDescent="0.25">
      <c r="A772" s="4"/>
      <c r="B772" s="4"/>
      <c r="C772" s="4"/>
      <c r="D772" s="4"/>
      <c r="E772" s="4"/>
      <c r="F772" s="4"/>
      <c r="G772" s="52"/>
      <c r="H772" s="52"/>
      <c r="I772" s="48"/>
      <c r="J772" s="48"/>
      <c r="K772" s="48"/>
      <c r="L772" s="48"/>
      <c r="M772" s="48"/>
      <c r="N772" s="48"/>
      <c r="O772" s="4"/>
      <c r="P772" s="4"/>
      <c r="Q772" s="4"/>
      <c r="R772" s="4"/>
      <c r="S772" s="4"/>
      <c r="T772" s="4"/>
      <c r="U772" s="4"/>
      <c r="V772" s="4"/>
      <c r="W772" s="4"/>
      <c r="X772" s="4"/>
      <c r="Y772" s="4"/>
      <c r="Z772" s="52"/>
      <c r="AA772" s="52"/>
      <c r="AB772" s="4"/>
      <c r="AC772" s="4"/>
      <c r="AD772" s="4"/>
      <c r="AE772" s="4"/>
    </row>
    <row r="773" spans="1:31" ht="15.75" customHeight="1" x14ac:dyDescent="0.25">
      <c r="A773" s="4"/>
      <c r="B773" s="4"/>
      <c r="C773" s="4"/>
      <c r="D773" s="4"/>
      <c r="E773" s="4"/>
      <c r="F773" s="4"/>
      <c r="G773" s="52"/>
      <c r="H773" s="52"/>
      <c r="I773" s="48"/>
      <c r="J773" s="48"/>
      <c r="K773" s="48"/>
      <c r="L773" s="48"/>
      <c r="M773" s="48"/>
      <c r="N773" s="48"/>
      <c r="O773" s="4"/>
      <c r="P773" s="4"/>
      <c r="Q773" s="4"/>
      <c r="R773" s="4"/>
      <c r="S773" s="4"/>
      <c r="T773" s="4"/>
      <c r="U773" s="4"/>
      <c r="V773" s="4"/>
      <c r="W773" s="4"/>
      <c r="X773" s="4"/>
      <c r="Y773" s="4"/>
      <c r="Z773" s="52"/>
      <c r="AA773" s="52"/>
      <c r="AB773" s="4"/>
      <c r="AC773" s="4"/>
      <c r="AD773" s="4"/>
      <c r="AE773" s="4"/>
    </row>
    <row r="774" spans="1:31" ht="15.75" customHeight="1" x14ac:dyDescent="0.25">
      <c r="A774" s="4"/>
      <c r="B774" s="4"/>
      <c r="C774" s="4"/>
      <c r="D774" s="4"/>
      <c r="E774" s="4"/>
      <c r="F774" s="4"/>
      <c r="G774" s="52"/>
      <c r="H774" s="52"/>
      <c r="I774" s="48"/>
      <c r="J774" s="48"/>
      <c r="K774" s="48"/>
      <c r="L774" s="48"/>
      <c r="M774" s="48"/>
      <c r="N774" s="48"/>
      <c r="O774" s="4"/>
      <c r="P774" s="4"/>
      <c r="Q774" s="4"/>
      <c r="R774" s="4"/>
      <c r="S774" s="4"/>
      <c r="T774" s="4"/>
      <c r="U774" s="4"/>
      <c r="V774" s="4"/>
      <c r="W774" s="4"/>
      <c r="X774" s="4"/>
      <c r="Y774" s="4"/>
      <c r="Z774" s="52"/>
      <c r="AA774" s="52"/>
      <c r="AB774" s="4"/>
      <c r="AC774" s="4"/>
      <c r="AD774" s="4"/>
      <c r="AE774" s="4"/>
    </row>
    <row r="775" spans="1:31" ht="15.75" customHeight="1" x14ac:dyDescent="0.25">
      <c r="A775" s="4"/>
      <c r="B775" s="4"/>
      <c r="C775" s="4"/>
      <c r="D775" s="4"/>
      <c r="E775" s="4"/>
      <c r="F775" s="4"/>
      <c r="G775" s="52"/>
      <c r="H775" s="52"/>
      <c r="I775" s="48"/>
      <c r="J775" s="48"/>
      <c r="K775" s="48"/>
      <c r="L775" s="48"/>
      <c r="M775" s="48"/>
      <c r="N775" s="48"/>
      <c r="O775" s="4"/>
      <c r="P775" s="4"/>
      <c r="Q775" s="4"/>
      <c r="R775" s="4"/>
      <c r="S775" s="4"/>
      <c r="T775" s="4"/>
      <c r="U775" s="4"/>
      <c r="V775" s="4"/>
      <c r="W775" s="4"/>
      <c r="X775" s="4"/>
      <c r="Y775" s="4"/>
      <c r="Z775" s="52"/>
      <c r="AA775" s="52"/>
      <c r="AB775" s="4"/>
      <c r="AC775" s="4"/>
      <c r="AD775" s="4"/>
      <c r="AE775" s="4"/>
    </row>
    <row r="776" spans="1:31" ht="15.75" customHeight="1" x14ac:dyDescent="0.25">
      <c r="A776" s="4"/>
      <c r="B776" s="4"/>
      <c r="C776" s="4"/>
      <c r="D776" s="4"/>
      <c r="E776" s="4"/>
      <c r="F776" s="4"/>
      <c r="G776" s="52"/>
      <c r="H776" s="52"/>
      <c r="I776" s="48"/>
      <c r="J776" s="48"/>
      <c r="K776" s="48"/>
      <c r="L776" s="48"/>
      <c r="M776" s="48"/>
      <c r="N776" s="48"/>
      <c r="O776" s="4"/>
      <c r="P776" s="4"/>
      <c r="Q776" s="4"/>
      <c r="R776" s="4"/>
      <c r="S776" s="4"/>
      <c r="T776" s="4"/>
      <c r="U776" s="4"/>
      <c r="V776" s="4"/>
      <c r="W776" s="4"/>
      <c r="X776" s="4"/>
      <c r="Y776" s="4"/>
      <c r="Z776" s="52"/>
      <c r="AA776" s="52"/>
      <c r="AB776" s="4"/>
      <c r="AC776" s="4"/>
      <c r="AD776" s="4"/>
      <c r="AE776" s="4"/>
    </row>
    <row r="777" spans="1:31" ht="15.75" customHeight="1" x14ac:dyDescent="0.25">
      <c r="A777" s="4"/>
      <c r="B777" s="4"/>
      <c r="C777" s="4"/>
      <c r="D777" s="4"/>
      <c r="E777" s="4"/>
      <c r="F777" s="4"/>
      <c r="G777" s="52"/>
      <c r="H777" s="52"/>
      <c r="I777" s="48"/>
      <c r="J777" s="48"/>
      <c r="K777" s="48"/>
      <c r="L777" s="48"/>
      <c r="M777" s="48"/>
      <c r="N777" s="48"/>
      <c r="O777" s="4"/>
      <c r="P777" s="4"/>
      <c r="Q777" s="4"/>
      <c r="R777" s="4"/>
      <c r="S777" s="4"/>
      <c r="T777" s="4"/>
      <c r="U777" s="4"/>
      <c r="V777" s="4"/>
      <c r="W777" s="4"/>
      <c r="X777" s="4"/>
      <c r="Y777" s="4"/>
      <c r="Z777" s="52"/>
      <c r="AA777" s="52"/>
      <c r="AB777" s="4"/>
      <c r="AC777" s="4"/>
      <c r="AD777" s="4"/>
      <c r="AE777" s="4"/>
    </row>
    <row r="778" spans="1:31" ht="15.75" customHeight="1" x14ac:dyDescent="0.25">
      <c r="A778" s="4"/>
      <c r="B778" s="4"/>
      <c r="C778" s="4"/>
      <c r="D778" s="4"/>
      <c r="E778" s="4"/>
      <c r="F778" s="4"/>
      <c r="G778" s="52"/>
      <c r="H778" s="52"/>
      <c r="I778" s="48"/>
      <c r="J778" s="48"/>
      <c r="K778" s="48"/>
      <c r="L778" s="48"/>
      <c r="M778" s="48"/>
      <c r="N778" s="48"/>
      <c r="O778" s="4"/>
      <c r="P778" s="4"/>
      <c r="Q778" s="4"/>
      <c r="R778" s="4"/>
      <c r="S778" s="4"/>
      <c r="T778" s="4"/>
      <c r="U778" s="4"/>
      <c r="V778" s="4"/>
      <c r="W778" s="4"/>
      <c r="X778" s="4"/>
      <c r="Y778" s="4"/>
      <c r="Z778" s="52"/>
      <c r="AA778" s="52"/>
      <c r="AB778" s="4"/>
      <c r="AC778" s="4"/>
      <c r="AD778" s="4"/>
      <c r="AE778" s="4"/>
    </row>
    <row r="779" spans="1:31" ht="15.75" customHeight="1" x14ac:dyDescent="0.25">
      <c r="A779" s="4"/>
      <c r="B779" s="4"/>
      <c r="C779" s="4"/>
      <c r="D779" s="4"/>
      <c r="E779" s="4"/>
      <c r="F779" s="4"/>
      <c r="G779" s="52"/>
      <c r="H779" s="52"/>
      <c r="I779" s="48"/>
      <c r="J779" s="48"/>
      <c r="K779" s="48"/>
      <c r="L779" s="48"/>
      <c r="M779" s="48"/>
      <c r="N779" s="48"/>
      <c r="O779" s="4"/>
      <c r="P779" s="4"/>
      <c r="Q779" s="4"/>
      <c r="R779" s="4"/>
      <c r="S779" s="4"/>
      <c r="T779" s="4"/>
      <c r="U779" s="4"/>
      <c r="V779" s="4"/>
      <c r="W779" s="4"/>
      <c r="X779" s="4"/>
      <c r="Y779" s="4"/>
      <c r="Z779" s="52"/>
      <c r="AA779" s="52"/>
      <c r="AB779" s="4"/>
      <c r="AC779" s="4"/>
      <c r="AD779" s="4"/>
      <c r="AE779" s="4"/>
    </row>
    <row r="780" spans="1:31" ht="15.75" customHeight="1" x14ac:dyDescent="0.25">
      <c r="A780" s="4"/>
      <c r="B780" s="4"/>
      <c r="C780" s="4"/>
      <c r="D780" s="4"/>
      <c r="E780" s="4"/>
      <c r="F780" s="4"/>
      <c r="G780" s="52"/>
      <c r="H780" s="52"/>
      <c r="I780" s="48"/>
      <c r="J780" s="48"/>
      <c r="K780" s="48"/>
      <c r="L780" s="48"/>
      <c r="M780" s="48"/>
      <c r="N780" s="48"/>
      <c r="O780" s="4"/>
      <c r="P780" s="4"/>
      <c r="Q780" s="4"/>
      <c r="R780" s="4"/>
      <c r="S780" s="4"/>
      <c r="T780" s="4"/>
      <c r="U780" s="4"/>
      <c r="V780" s="4"/>
      <c r="W780" s="4"/>
      <c r="X780" s="4"/>
      <c r="Y780" s="4"/>
      <c r="Z780" s="52"/>
      <c r="AA780" s="52"/>
      <c r="AB780" s="4"/>
      <c r="AC780" s="4"/>
      <c r="AD780" s="4"/>
      <c r="AE780" s="4"/>
    </row>
    <row r="781" spans="1:31" ht="15.75" customHeight="1" x14ac:dyDescent="0.25">
      <c r="A781" s="4"/>
      <c r="B781" s="4"/>
      <c r="C781" s="4"/>
      <c r="D781" s="4"/>
      <c r="E781" s="4"/>
      <c r="F781" s="4"/>
      <c r="G781" s="52"/>
      <c r="H781" s="52"/>
      <c r="I781" s="48"/>
      <c r="J781" s="48"/>
      <c r="K781" s="48"/>
      <c r="L781" s="48"/>
      <c r="M781" s="48"/>
      <c r="N781" s="48"/>
      <c r="O781" s="4"/>
      <c r="P781" s="4"/>
      <c r="Q781" s="4"/>
      <c r="R781" s="4"/>
      <c r="S781" s="4"/>
      <c r="T781" s="4"/>
      <c r="U781" s="4"/>
      <c r="V781" s="4"/>
      <c r="W781" s="4"/>
      <c r="X781" s="4"/>
      <c r="Y781" s="4"/>
      <c r="Z781" s="52"/>
      <c r="AA781" s="52"/>
      <c r="AB781" s="4"/>
      <c r="AC781" s="4"/>
      <c r="AD781" s="4"/>
      <c r="AE781" s="4"/>
    </row>
    <row r="782" spans="1:31" ht="15.75" customHeight="1" x14ac:dyDescent="0.25">
      <c r="A782" s="4"/>
      <c r="B782" s="4"/>
      <c r="C782" s="4"/>
      <c r="D782" s="4"/>
      <c r="E782" s="4"/>
      <c r="F782" s="4"/>
      <c r="G782" s="52"/>
      <c r="H782" s="52"/>
      <c r="I782" s="48"/>
      <c r="J782" s="48"/>
      <c r="K782" s="48"/>
      <c r="L782" s="48"/>
      <c r="M782" s="48"/>
      <c r="N782" s="48"/>
      <c r="O782" s="4"/>
      <c r="P782" s="4"/>
      <c r="Q782" s="4"/>
      <c r="R782" s="4"/>
      <c r="S782" s="4"/>
      <c r="T782" s="4"/>
      <c r="U782" s="4"/>
      <c r="V782" s="4"/>
      <c r="W782" s="4"/>
      <c r="X782" s="4"/>
      <c r="Y782" s="4"/>
      <c r="Z782" s="52"/>
      <c r="AA782" s="52"/>
      <c r="AB782" s="4"/>
      <c r="AC782" s="4"/>
      <c r="AD782" s="4"/>
      <c r="AE782" s="4"/>
    </row>
    <row r="783" spans="1:31" ht="15.75" customHeight="1" x14ac:dyDescent="0.25">
      <c r="A783" s="4"/>
      <c r="B783" s="4"/>
      <c r="C783" s="4"/>
      <c r="D783" s="4"/>
      <c r="E783" s="4"/>
      <c r="F783" s="4"/>
      <c r="G783" s="52"/>
      <c r="H783" s="52"/>
      <c r="I783" s="48"/>
      <c r="J783" s="48"/>
      <c r="K783" s="48"/>
      <c r="L783" s="48"/>
      <c r="M783" s="48"/>
      <c r="N783" s="48"/>
      <c r="O783" s="4"/>
      <c r="P783" s="4"/>
      <c r="Q783" s="4"/>
      <c r="R783" s="4"/>
      <c r="S783" s="4"/>
      <c r="T783" s="4"/>
      <c r="U783" s="4"/>
      <c r="V783" s="4"/>
      <c r="W783" s="4"/>
      <c r="X783" s="4"/>
      <c r="Y783" s="4"/>
      <c r="Z783" s="52"/>
      <c r="AA783" s="52"/>
      <c r="AB783" s="4"/>
      <c r="AC783" s="4"/>
      <c r="AD783" s="4"/>
      <c r="AE783" s="4"/>
    </row>
    <row r="784" spans="1:31" ht="15.75" customHeight="1" x14ac:dyDescent="0.25">
      <c r="A784" s="4"/>
      <c r="B784" s="4"/>
      <c r="C784" s="4"/>
      <c r="D784" s="4"/>
      <c r="E784" s="4"/>
      <c r="F784" s="4"/>
      <c r="G784" s="52"/>
      <c r="H784" s="52"/>
      <c r="I784" s="48"/>
      <c r="J784" s="48"/>
      <c r="K784" s="48"/>
      <c r="L784" s="48"/>
      <c r="M784" s="48"/>
      <c r="N784" s="48"/>
      <c r="O784" s="4"/>
      <c r="P784" s="4"/>
      <c r="Q784" s="4"/>
      <c r="R784" s="4"/>
      <c r="S784" s="4"/>
      <c r="T784" s="4"/>
      <c r="U784" s="4"/>
      <c r="V784" s="4"/>
      <c r="W784" s="4"/>
      <c r="X784" s="4"/>
      <c r="Y784" s="4"/>
      <c r="Z784" s="52"/>
      <c r="AA784" s="52"/>
      <c r="AB784" s="4"/>
      <c r="AC784" s="4"/>
      <c r="AD784" s="4"/>
      <c r="AE784" s="4"/>
    </row>
    <row r="785" spans="1:31" ht="15.75" customHeight="1" x14ac:dyDescent="0.25">
      <c r="A785" s="4"/>
      <c r="B785" s="4"/>
      <c r="C785" s="4"/>
      <c r="D785" s="4"/>
      <c r="E785" s="4"/>
      <c r="F785" s="4"/>
      <c r="G785" s="52"/>
      <c r="H785" s="52"/>
      <c r="I785" s="48"/>
      <c r="J785" s="48"/>
      <c r="K785" s="48"/>
      <c r="L785" s="48"/>
      <c r="M785" s="48"/>
      <c r="N785" s="48"/>
      <c r="O785" s="4"/>
      <c r="P785" s="4"/>
      <c r="Q785" s="4"/>
      <c r="R785" s="4"/>
      <c r="S785" s="4"/>
      <c r="T785" s="4"/>
      <c r="U785" s="4"/>
      <c r="V785" s="4"/>
      <c r="W785" s="4"/>
      <c r="X785" s="4"/>
      <c r="Y785" s="4"/>
      <c r="Z785" s="52"/>
      <c r="AA785" s="52"/>
      <c r="AB785" s="4"/>
      <c r="AC785" s="4"/>
      <c r="AD785" s="4"/>
      <c r="AE785" s="4"/>
    </row>
    <row r="786" spans="1:31" ht="15.75" customHeight="1" x14ac:dyDescent="0.25">
      <c r="A786" s="4"/>
      <c r="B786" s="4"/>
      <c r="C786" s="4"/>
      <c r="D786" s="4"/>
      <c r="E786" s="4"/>
      <c r="F786" s="4"/>
      <c r="G786" s="52"/>
      <c r="H786" s="52"/>
      <c r="I786" s="48"/>
      <c r="J786" s="48"/>
      <c r="K786" s="48"/>
      <c r="L786" s="48"/>
      <c r="M786" s="48"/>
      <c r="N786" s="48"/>
      <c r="O786" s="4"/>
      <c r="P786" s="4"/>
      <c r="Q786" s="4"/>
      <c r="R786" s="4"/>
      <c r="S786" s="4"/>
      <c r="T786" s="4"/>
      <c r="U786" s="4"/>
      <c r="V786" s="4"/>
      <c r="W786" s="4"/>
      <c r="X786" s="4"/>
      <c r="Y786" s="4"/>
      <c r="Z786" s="52"/>
      <c r="AA786" s="52"/>
      <c r="AB786" s="4"/>
      <c r="AC786" s="4"/>
      <c r="AD786" s="4"/>
      <c r="AE786" s="4"/>
    </row>
    <row r="787" spans="1:31" ht="15.75" customHeight="1" x14ac:dyDescent="0.25">
      <c r="A787" s="4"/>
      <c r="B787" s="4"/>
      <c r="C787" s="4"/>
      <c r="D787" s="4"/>
      <c r="E787" s="4"/>
      <c r="F787" s="4"/>
      <c r="G787" s="52"/>
      <c r="H787" s="52"/>
      <c r="I787" s="48"/>
      <c r="J787" s="48"/>
      <c r="K787" s="48"/>
      <c r="L787" s="48"/>
      <c r="M787" s="48"/>
      <c r="N787" s="48"/>
      <c r="O787" s="4"/>
      <c r="P787" s="4"/>
      <c r="Q787" s="4"/>
      <c r="R787" s="4"/>
      <c r="S787" s="4"/>
      <c r="T787" s="4"/>
      <c r="U787" s="4"/>
      <c r="V787" s="4"/>
      <c r="W787" s="4"/>
      <c r="X787" s="4"/>
      <c r="Y787" s="4"/>
      <c r="Z787" s="52"/>
      <c r="AA787" s="52"/>
      <c r="AB787" s="4"/>
      <c r="AC787" s="4"/>
      <c r="AD787" s="4"/>
      <c r="AE787" s="4"/>
    </row>
    <row r="788" spans="1:31" ht="15.75" customHeight="1" x14ac:dyDescent="0.25">
      <c r="A788" s="4"/>
      <c r="B788" s="4"/>
      <c r="C788" s="4"/>
      <c r="D788" s="4"/>
      <c r="E788" s="4"/>
      <c r="F788" s="4"/>
      <c r="G788" s="52"/>
      <c r="H788" s="52"/>
      <c r="I788" s="48"/>
      <c r="J788" s="48"/>
      <c r="K788" s="48"/>
      <c r="L788" s="48"/>
      <c r="M788" s="48"/>
      <c r="N788" s="48"/>
      <c r="O788" s="4"/>
      <c r="P788" s="4"/>
      <c r="Q788" s="4"/>
      <c r="R788" s="4"/>
      <c r="S788" s="4"/>
      <c r="T788" s="4"/>
      <c r="U788" s="4"/>
      <c r="V788" s="4"/>
      <c r="W788" s="4"/>
      <c r="X788" s="4"/>
      <c r="Y788" s="4"/>
      <c r="Z788" s="52"/>
      <c r="AA788" s="52"/>
      <c r="AB788" s="4"/>
      <c r="AC788" s="4"/>
      <c r="AD788" s="4"/>
      <c r="AE788" s="4"/>
    </row>
    <row r="789" spans="1:31" ht="15.75" customHeight="1" x14ac:dyDescent="0.25">
      <c r="A789" s="4"/>
      <c r="B789" s="4"/>
      <c r="C789" s="4"/>
      <c r="D789" s="4"/>
      <c r="E789" s="4"/>
      <c r="F789" s="4"/>
      <c r="G789" s="52"/>
      <c r="H789" s="52"/>
      <c r="I789" s="48"/>
      <c r="J789" s="48"/>
      <c r="K789" s="48"/>
      <c r="L789" s="48"/>
      <c r="M789" s="48"/>
      <c r="N789" s="48"/>
      <c r="O789" s="4"/>
      <c r="P789" s="4"/>
      <c r="Q789" s="4"/>
      <c r="R789" s="4"/>
      <c r="S789" s="4"/>
      <c r="T789" s="4"/>
      <c r="U789" s="4"/>
      <c r="V789" s="4"/>
      <c r="W789" s="4"/>
      <c r="X789" s="4"/>
      <c r="Y789" s="4"/>
      <c r="Z789" s="52"/>
      <c r="AA789" s="52"/>
      <c r="AB789" s="4"/>
      <c r="AC789" s="4"/>
      <c r="AD789" s="4"/>
      <c r="AE789" s="4"/>
    </row>
    <row r="790" spans="1:31" ht="15.75" customHeight="1" x14ac:dyDescent="0.25">
      <c r="A790" s="4"/>
      <c r="B790" s="4"/>
      <c r="C790" s="4"/>
      <c r="D790" s="4"/>
      <c r="E790" s="4"/>
      <c r="F790" s="4"/>
      <c r="G790" s="52"/>
      <c r="H790" s="52"/>
      <c r="I790" s="48"/>
      <c r="J790" s="48"/>
      <c r="K790" s="48"/>
      <c r="L790" s="48"/>
      <c r="M790" s="48"/>
      <c r="N790" s="48"/>
      <c r="O790" s="4"/>
      <c r="P790" s="4"/>
      <c r="Q790" s="4"/>
      <c r="R790" s="4"/>
      <c r="S790" s="4"/>
      <c r="T790" s="4"/>
      <c r="U790" s="4"/>
      <c r="V790" s="4"/>
      <c r="W790" s="4"/>
      <c r="X790" s="4"/>
      <c r="Y790" s="4"/>
      <c r="Z790" s="52"/>
      <c r="AA790" s="52"/>
      <c r="AB790" s="4"/>
      <c r="AC790" s="4"/>
      <c r="AD790" s="4"/>
      <c r="AE790" s="4"/>
    </row>
    <row r="791" spans="1:31" ht="15.75" customHeight="1" x14ac:dyDescent="0.25">
      <c r="A791" s="4"/>
      <c r="B791" s="4"/>
      <c r="C791" s="4"/>
      <c r="D791" s="4"/>
      <c r="E791" s="4"/>
      <c r="F791" s="4"/>
      <c r="G791" s="52"/>
      <c r="H791" s="52"/>
      <c r="I791" s="48"/>
      <c r="J791" s="48"/>
      <c r="K791" s="48"/>
      <c r="L791" s="48"/>
      <c r="M791" s="48"/>
      <c r="N791" s="48"/>
      <c r="O791" s="4"/>
      <c r="P791" s="4"/>
      <c r="Q791" s="4"/>
      <c r="R791" s="4"/>
      <c r="S791" s="4"/>
      <c r="T791" s="4"/>
      <c r="U791" s="4"/>
      <c r="V791" s="4"/>
      <c r="W791" s="4"/>
      <c r="X791" s="4"/>
      <c r="Y791" s="4"/>
      <c r="Z791" s="52"/>
      <c r="AA791" s="52"/>
      <c r="AB791" s="4"/>
      <c r="AC791" s="4"/>
      <c r="AD791" s="4"/>
      <c r="AE791" s="4"/>
    </row>
    <row r="792" spans="1:31" ht="15.75" customHeight="1" x14ac:dyDescent="0.25">
      <c r="A792" s="4"/>
      <c r="B792" s="4"/>
      <c r="C792" s="4"/>
      <c r="D792" s="4"/>
      <c r="E792" s="4"/>
      <c r="F792" s="4"/>
      <c r="G792" s="52"/>
      <c r="H792" s="52"/>
      <c r="I792" s="48"/>
      <c r="J792" s="48"/>
      <c r="K792" s="48"/>
      <c r="L792" s="48"/>
      <c r="M792" s="48"/>
      <c r="N792" s="48"/>
      <c r="O792" s="4"/>
      <c r="P792" s="4"/>
      <c r="Q792" s="4"/>
      <c r="R792" s="4"/>
      <c r="S792" s="4"/>
      <c r="T792" s="4"/>
      <c r="U792" s="4"/>
      <c r="V792" s="4"/>
      <c r="W792" s="4"/>
      <c r="X792" s="4"/>
      <c r="Y792" s="4"/>
      <c r="Z792" s="52"/>
      <c r="AA792" s="52"/>
      <c r="AB792" s="4"/>
      <c r="AC792" s="4"/>
      <c r="AD792" s="4"/>
      <c r="AE792" s="4"/>
    </row>
    <row r="793" spans="1:31" ht="15.75" customHeight="1" x14ac:dyDescent="0.25">
      <c r="A793" s="4"/>
      <c r="B793" s="4"/>
      <c r="C793" s="4"/>
      <c r="D793" s="4"/>
      <c r="E793" s="4"/>
      <c r="F793" s="4"/>
      <c r="G793" s="52"/>
      <c r="H793" s="52"/>
      <c r="I793" s="48"/>
      <c r="J793" s="48"/>
      <c r="K793" s="48"/>
      <c r="L793" s="48"/>
      <c r="M793" s="48"/>
      <c r="N793" s="48"/>
      <c r="O793" s="4"/>
      <c r="P793" s="4"/>
      <c r="Q793" s="4"/>
      <c r="R793" s="4"/>
      <c r="S793" s="4"/>
      <c r="T793" s="4"/>
      <c r="U793" s="4"/>
      <c r="V793" s="4"/>
      <c r="W793" s="4"/>
      <c r="X793" s="4"/>
      <c r="Y793" s="4"/>
      <c r="Z793" s="52"/>
      <c r="AA793" s="52"/>
      <c r="AB793" s="4"/>
      <c r="AC793" s="4"/>
      <c r="AD793" s="4"/>
      <c r="AE793" s="4"/>
    </row>
    <row r="794" spans="1:31" ht="15.75" customHeight="1" x14ac:dyDescent="0.25">
      <c r="A794" s="4"/>
      <c r="B794" s="4"/>
      <c r="C794" s="4"/>
      <c r="D794" s="4"/>
      <c r="E794" s="4"/>
      <c r="F794" s="4"/>
      <c r="G794" s="52"/>
      <c r="H794" s="52"/>
      <c r="I794" s="48"/>
      <c r="J794" s="48"/>
      <c r="K794" s="48"/>
      <c r="L794" s="48"/>
      <c r="M794" s="48"/>
      <c r="N794" s="48"/>
      <c r="O794" s="4"/>
      <c r="P794" s="4"/>
      <c r="Q794" s="4"/>
      <c r="R794" s="4"/>
      <c r="S794" s="4"/>
      <c r="T794" s="4"/>
      <c r="U794" s="4"/>
      <c r="V794" s="4"/>
      <c r="W794" s="4"/>
      <c r="X794" s="4"/>
      <c r="Y794" s="4"/>
      <c r="Z794" s="52"/>
      <c r="AA794" s="52"/>
      <c r="AB794" s="4"/>
      <c r="AC794" s="4"/>
      <c r="AD794" s="4"/>
      <c r="AE794" s="4"/>
    </row>
    <row r="795" spans="1:31" ht="15.75" customHeight="1" x14ac:dyDescent="0.25">
      <c r="A795" s="4"/>
      <c r="B795" s="4"/>
      <c r="C795" s="4"/>
      <c r="D795" s="4"/>
      <c r="E795" s="4"/>
      <c r="F795" s="4"/>
      <c r="G795" s="52"/>
      <c r="H795" s="52"/>
      <c r="I795" s="48"/>
      <c r="J795" s="48"/>
      <c r="K795" s="48"/>
      <c r="L795" s="48"/>
      <c r="M795" s="48"/>
      <c r="N795" s="48"/>
      <c r="O795" s="4"/>
      <c r="P795" s="4"/>
      <c r="Q795" s="4"/>
      <c r="R795" s="4"/>
      <c r="S795" s="4"/>
      <c r="T795" s="4"/>
      <c r="U795" s="4"/>
      <c r="V795" s="4"/>
      <c r="W795" s="4"/>
      <c r="X795" s="4"/>
      <c r="Y795" s="4"/>
      <c r="Z795" s="52"/>
      <c r="AA795" s="52"/>
      <c r="AB795" s="4"/>
      <c r="AC795" s="4"/>
      <c r="AD795" s="4"/>
      <c r="AE795" s="4"/>
    </row>
    <row r="796" spans="1:31" ht="15.75" customHeight="1" x14ac:dyDescent="0.25">
      <c r="A796" s="4"/>
      <c r="B796" s="4"/>
      <c r="C796" s="4"/>
      <c r="D796" s="4"/>
      <c r="E796" s="4"/>
      <c r="F796" s="4"/>
      <c r="G796" s="52"/>
      <c r="H796" s="52"/>
      <c r="I796" s="48"/>
      <c r="J796" s="48"/>
      <c r="K796" s="48"/>
      <c r="L796" s="48"/>
      <c r="M796" s="48"/>
      <c r="N796" s="48"/>
      <c r="O796" s="4"/>
      <c r="P796" s="4"/>
      <c r="Q796" s="4"/>
      <c r="R796" s="4"/>
      <c r="S796" s="4"/>
      <c r="T796" s="4"/>
      <c r="U796" s="4"/>
      <c r="V796" s="4"/>
      <c r="W796" s="4"/>
      <c r="X796" s="4"/>
      <c r="Y796" s="4"/>
      <c r="Z796" s="52"/>
      <c r="AA796" s="52"/>
      <c r="AB796" s="4"/>
      <c r="AC796" s="4"/>
      <c r="AD796" s="4"/>
      <c r="AE796" s="4"/>
    </row>
    <row r="797" spans="1:31" ht="15.75" customHeight="1" x14ac:dyDescent="0.25">
      <c r="A797" s="4"/>
      <c r="B797" s="4"/>
      <c r="C797" s="4"/>
      <c r="D797" s="4"/>
      <c r="E797" s="4"/>
      <c r="F797" s="4"/>
      <c r="G797" s="52"/>
      <c r="H797" s="52"/>
      <c r="I797" s="48"/>
      <c r="J797" s="48"/>
      <c r="K797" s="48"/>
      <c r="L797" s="48"/>
      <c r="M797" s="48"/>
      <c r="N797" s="48"/>
      <c r="O797" s="4"/>
      <c r="P797" s="4"/>
      <c r="Q797" s="4"/>
      <c r="R797" s="4"/>
      <c r="S797" s="4"/>
      <c r="T797" s="4"/>
      <c r="U797" s="4"/>
      <c r="V797" s="4"/>
      <c r="W797" s="4"/>
      <c r="X797" s="4"/>
      <c r="Y797" s="4"/>
      <c r="Z797" s="52"/>
      <c r="AA797" s="52"/>
      <c r="AB797" s="4"/>
      <c r="AC797" s="4"/>
      <c r="AD797" s="4"/>
      <c r="AE797" s="4"/>
    </row>
    <row r="798" spans="1:31" ht="15.75" customHeight="1" x14ac:dyDescent="0.25">
      <c r="A798" s="4"/>
      <c r="B798" s="4"/>
      <c r="C798" s="4"/>
      <c r="D798" s="4"/>
      <c r="E798" s="4"/>
      <c r="F798" s="4"/>
      <c r="G798" s="52"/>
      <c r="H798" s="52"/>
      <c r="I798" s="48"/>
      <c r="J798" s="48"/>
      <c r="K798" s="48"/>
      <c r="L798" s="48"/>
      <c r="M798" s="48"/>
      <c r="N798" s="48"/>
      <c r="O798" s="4"/>
      <c r="P798" s="4"/>
      <c r="Q798" s="4"/>
      <c r="R798" s="4"/>
      <c r="S798" s="4"/>
      <c r="T798" s="4"/>
      <c r="U798" s="4"/>
      <c r="V798" s="4"/>
      <c r="W798" s="4"/>
      <c r="X798" s="4"/>
      <c r="Y798" s="4"/>
      <c r="Z798" s="52"/>
      <c r="AA798" s="52"/>
      <c r="AB798" s="4"/>
      <c r="AC798" s="4"/>
      <c r="AD798" s="4"/>
      <c r="AE798" s="4"/>
    </row>
    <row r="799" spans="1:31" ht="15.75" customHeight="1" x14ac:dyDescent="0.25">
      <c r="A799" s="4"/>
      <c r="B799" s="4"/>
      <c r="C799" s="4"/>
      <c r="D799" s="4"/>
      <c r="E799" s="4"/>
      <c r="F799" s="4"/>
      <c r="G799" s="52"/>
      <c r="H799" s="52"/>
      <c r="I799" s="48"/>
      <c r="J799" s="48"/>
      <c r="K799" s="48"/>
      <c r="L799" s="48"/>
      <c r="M799" s="48"/>
      <c r="N799" s="48"/>
      <c r="O799" s="4"/>
      <c r="P799" s="4"/>
      <c r="Q799" s="4"/>
      <c r="R799" s="4"/>
      <c r="S799" s="4"/>
      <c r="T799" s="4"/>
      <c r="U799" s="4"/>
      <c r="V799" s="4"/>
      <c r="W799" s="4"/>
      <c r="X799" s="4"/>
      <c r="Y799" s="4"/>
      <c r="Z799" s="52"/>
      <c r="AA799" s="52"/>
      <c r="AB799" s="4"/>
      <c r="AC799" s="4"/>
      <c r="AD799" s="4"/>
      <c r="AE799" s="4"/>
    </row>
    <row r="800" spans="1:31" ht="15.75" customHeight="1" x14ac:dyDescent="0.25">
      <c r="A800" s="4"/>
      <c r="B800" s="4"/>
      <c r="C800" s="4"/>
      <c r="D800" s="4"/>
      <c r="E800" s="4"/>
      <c r="F800" s="4"/>
      <c r="G800" s="52"/>
      <c r="H800" s="52"/>
      <c r="I800" s="48"/>
      <c r="J800" s="48"/>
      <c r="K800" s="48"/>
      <c r="L800" s="48"/>
      <c r="M800" s="48"/>
      <c r="N800" s="48"/>
      <c r="O800" s="4"/>
      <c r="P800" s="4"/>
      <c r="Q800" s="4"/>
      <c r="R800" s="4"/>
      <c r="S800" s="4"/>
      <c r="T800" s="4"/>
      <c r="U800" s="4"/>
      <c r="V800" s="4"/>
      <c r="W800" s="4"/>
      <c r="X800" s="4"/>
      <c r="Y800" s="4"/>
      <c r="Z800" s="52"/>
      <c r="AA800" s="52"/>
      <c r="AB800" s="4"/>
      <c r="AC800" s="4"/>
      <c r="AD800" s="4"/>
      <c r="AE800" s="4"/>
    </row>
    <row r="801" spans="1:31" ht="15.75" customHeight="1" x14ac:dyDescent="0.25">
      <c r="A801" s="4"/>
      <c r="B801" s="4"/>
      <c r="C801" s="4"/>
      <c r="D801" s="4"/>
      <c r="E801" s="4"/>
      <c r="F801" s="4"/>
      <c r="G801" s="52"/>
      <c r="H801" s="52"/>
      <c r="I801" s="48"/>
      <c r="J801" s="48"/>
      <c r="K801" s="48"/>
      <c r="L801" s="48"/>
      <c r="M801" s="48"/>
      <c r="N801" s="48"/>
      <c r="O801" s="4"/>
      <c r="P801" s="4"/>
      <c r="Q801" s="4"/>
      <c r="R801" s="4"/>
      <c r="S801" s="4"/>
      <c r="T801" s="4"/>
      <c r="U801" s="4"/>
      <c r="V801" s="4"/>
      <c r="W801" s="4"/>
      <c r="X801" s="4"/>
      <c r="Y801" s="4"/>
      <c r="Z801" s="52"/>
      <c r="AA801" s="52"/>
      <c r="AB801" s="4"/>
      <c r="AC801" s="4"/>
      <c r="AD801" s="4"/>
      <c r="AE801" s="4"/>
    </row>
    <row r="802" spans="1:31" ht="15.75" customHeight="1" x14ac:dyDescent="0.25">
      <c r="A802" s="4"/>
      <c r="B802" s="4"/>
      <c r="C802" s="4"/>
      <c r="D802" s="4"/>
      <c r="E802" s="4"/>
      <c r="F802" s="4"/>
      <c r="G802" s="52"/>
      <c r="H802" s="52"/>
      <c r="I802" s="48"/>
      <c r="J802" s="48"/>
      <c r="K802" s="48"/>
      <c r="L802" s="48"/>
      <c r="M802" s="48"/>
      <c r="N802" s="48"/>
      <c r="O802" s="4"/>
      <c r="P802" s="4"/>
      <c r="Q802" s="4"/>
      <c r="R802" s="4"/>
      <c r="S802" s="4"/>
      <c r="T802" s="4"/>
      <c r="U802" s="4"/>
      <c r="V802" s="4"/>
      <c r="W802" s="4"/>
      <c r="X802" s="4"/>
      <c r="Y802" s="4"/>
      <c r="Z802" s="52"/>
      <c r="AA802" s="52"/>
      <c r="AB802" s="4"/>
      <c r="AC802" s="4"/>
      <c r="AD802" s="4"/>
      <c r="AE802" s="4"/>
    </row>
    <row r="803" spans="1:31" ht="15.75" customHeight="1" x14ac:dyDescent="0.25">
      <c r="A803" s="4"/>
      <c r="B803" s="4"/>
      <c r="C803" s="4"/>
      <c r="D803" s="4"/>
      <c r="E803" s="4"/>
      <c r="F803" s="4"/>
      <c r="G803" s="52"/>
      <c r="H803" s="52"/>
      <c r="I803" s="48"/>
      <c r="J803" s="48"/>
      <c r="K803" s="48"/>
      <c r="L803" s="48"/>
      <c r="M803" s="48"/>
      <c r="N803" s="48"/>
      <c r="O803" s="4"/>
      <c r="P803" s="4"/>
      <c r="Q803" s="4"/>
      <c r="R803" s="4"/>
      <c r="S803" s="4"/>
      <c r="T803" s="4"/>
      <c r="U803" s="4"/>
      <c r="V803" s="4"/>
      <c r="W803" s="4"/>
      <c r="X803" s="4"/>
      <c r="Y803" s="4"/>
      <c r="Z803" s="52"/>
      <c r="AA803" s="52"/>
      <c r="AB803" s="4"/>
      <c r="AC803" s="4"/>
      <c r="AD803" s="4"/>
      <c r="AE803" s="4"/>
    </row>
    <row r="804" spans="1:31" ht="15.75" customHeight="1" x14ac:dyDescent="0.25">
      <c r="A804" s="4"/>
      <c r="B804" s="4"/>
      <c r="C804" s="4"/>
      <c r="D804" s="4"/>
      <c r="E804" s="4"/>
      <c r="F804" s="4"/>
      <c r="G804" s="52"/>
      <c r="H804" s="52"/>
      <c r="I804" s="48"/>
      <c r="J804" s="48"/>
      <c r="K804" s="48"/>
      <c r="L804" s="48"/>
      <c r="M804" s="48"/>
      <c r="N804" s="48"/>
      <c r="O804" s="4"/>
      <c r="P804" s="4"/>
      <c r="Q804" s="4"/>
      <c r="R804" s="4"/>
      <c r="S804" s="4"/>
      <c r="T804" s="4"/>
      <c r="U804" s="4"/>
      <c r="V804" s="4"/>
      <c r="W804" s="4"/>
      <c r="X804" s="4"/>
      <c r="Y804" s="4"/>
      <c r="Z804" s="52"/>
      <c r="AA804" s="52"/>
      <c r="AB804" s="4"/>
      <c r="AC804" s="4"/>
      <c r="AD804" s="4"/>
      <c r="AE804" s="4"/>
    </row>
    <row r="805" spans="1:31" ht="15.75" customHeight="1" x14ac:dyDescent="0.25">
      <c r="A805" s="4"/>
      <c r="B805" s="4"/>
      <c r="C805" s="4"/>
      <c r="D805" s="4"/>
      <c r="E805" s="4"/>
      <c r="F805" s="4"/>
      <c r="G805" s="52"/>
      <c r="H805" s="52"/>
      <c r="I805" s="48"/>
      <c r="J805" s="48"/>
      <c r="K805" s="48"/>
      <c r="L805" s="48"/>
      <c r="M805" s="48"/>
      <c r="N805" s="48"/>
      <c r="O805" s="4"/>
      <c r="P805" s="4"/>
      <c r="Q805" s="4"/>
      <c r="R805" s="4"/>
      <c r="S805" s="4"/>
      <c r="T805" s="4"/>
      <c r="U805" s="4"/>
      <c r="V805" s="4"/>
      <c r="W805" s="4"/>
      <c r="X805" s="4"/>
      <c r="Y805" s="4"/>
      <c r="Z805" s="52"/>
      <c r="AA805" s="52"/>
      <c r="AB805" s="4"/>
      <c r="AC805" s="4"/>
      <c r="AD805" s="4"/>
      <c r="AE805" s="4"/>
    </row>
    <row r="806" spans="1:31" ht="15.75" customHeight="1" x14ac:dyDescent="0.25">
      <c r="A806" s="4"/>
      <c r="B806" s="4"/>
      <c r="C806" s="4"/>
      <c r="D806" s="4"/>
      <c r="E806" s="4"/>
      <c r="F806" s="4"/>
      <c r="G806" s="52"/>
      <c r="H806" s="52"/>
      <c r="I806" s="48"/>
      <c r="J806" s="48"/>
      <c r="K806" s="48"/>
      <c r="L806" s="48"/>
      <c r="M806" s="48"/>
      <c r="N806" s="48"/>
      <c r="O806" s="4"/>
      <c r="P806" s="4"/>
      <c r="Q806" s="4"/>
      <c r="R806" s="4"/>
      <c r="S806" s="4"/>
      <c r="T806" s="4"/>
      <c r="U806" s="4"/>
      <c r="V806" s="4"/>
      <c r="W806" s="4"/>
      <c r="X806" s="4"/>
      <c r="Y806" s="4"/>
      <c r="Z806" s="52"/>
      <c r="AA806" s="52"/>
      <c r="AB806" s="4"/>
      <c r="AC806" s="4"/>
      <c r="AD806" s="4"/>
      <c r="AE806" s="4"/>
    </row>
    <row r="807" spans="1:31" ht="15.75" customHeight="1" x14ac:dyDescent="0.25">
      <c r="A807" s="4"/>
      <c r="B807" s="4"/>
      <c r="C807" s="4"/>
      <c r="D807" s="4"/>
      <c r="E807" s="4"/>
      <c r="F807" s="4"/>
      <c r="G807" s="52"/>
      <c r="H807" s="52"/>
      <c r="I807" s="48"/>
      <c r="J807" s="48"/>
      <c r="K807" s="48"/>
      <c r="L807" s="48"/>
      <c r="M807" s="48"/>
      <c r="N807" s="48"/>
      <c r="O807" s="4"/>
      <c r="P807" s="4"/>
      <c r="Q807" s="4"/>
      <c r="R807" s="4"/>
      <c r="S807" s="4"/>
      <c r="T807" s="4"/>
      <c r="U807" s="4"/>
      <c r="V807" s="4"/>
      <c r="W807" s="4"/>
      <c r="X807" s="4"/>
      <c r="Y807" s="4"/>
      <c r="Z807" s="52"/>
      <c r="AA807" s="52"/>
      <c r="AB807" s="4"/>
      <c r="AC807" s="4"/>
      <c r="AD807" s="4"/>
      <c r="AE807" s="4"/>
    </row>
    <row r="808" spans="1:31" ht="15.75" customHeight="1" x14ac:dyDescent="0.25">
      <c r="A808" s="4"/>
      <c r="B808" s="4"/>
      <c r="C808" s="4"/>
      <c r="D808" s="4"/>
      <c r="E808" s="4"/>
      <c r="F808" s="4"/>
      <c r="G808" s="52"/>
      <c r="H808" s="52"/>
      <c r="I808" s="48"/>
      <c r="J808" s="48"/>
      <c r="K808" s="48"/>
      <c r="L808" s="48"/>
      <c r="M808" s="48"/>
      <c r="N808" s="48"/>
      <c r="O808" s="4"/>
      <c r="P808" s="4"/>
      <c r="Q808" s="4"/>
      <c r="R808" s="4"/>
      <c r="S808" s="4"/>
      <c r="T808" s="4"/>
      <c r="U808" s="4"/>
      <c r="V808" s="4"/>
      <c r="W808" s="4"/>
      <c r="X808" s="4"/>
      <c r="Y808" s="4"/>
      <c r="Z808" s="52"/>
      <c r="AA808" s="52"/>
      <c r="AB808" s="4"/>
      <c r="AC808" s="4"/>
      <c r="AD808" s="4"/>
      <c r="AE808" s="4"/>
    </row>
    <row r="809" spans="1:31" ht="15.75" customHeight="1" x14ac:dyDescent="0.25">
      <c r="A809" s="4"/>
      <c r="B809" s="4"/>
      <c r="C809" s="4"/>
      <c r="D809" s="4"/>
      <c r="E809" s="4"/>
      <c r="F809" s="4"/>
      <c r="G809" s="52"/>
      <c r="H809" s="52"/>
      <c r="I809" s="48"/>
      <c r="J809" s="48"/>
      <c r="K809" s="48"/>
      <c r="L809" s="48"/>
      <c r="M809" s="48"/>
      <c r="N809" s="48"/>
      <c r="O809" s="4"/>
      <c r="P809" s="4"/>
      <c r="Q809" s="4"/>
      <c r="R809" s="4"/>
      <c r="S809" s="4"/>
      <c r="T809" s="4"/>
      <c r="U809" s="4"/>
      <c r="V809" s="4"/>
      <c r="W809" s="4"/>
      <c r="X809" s="4"/>
      <c r="Y809" s="4"/>
      <c r="Z809" s="52"/>
      <c r="AA809" s="52"/>
      <c r="AB809" s="4"/>
      <c r="AC809" s="4"/>
      <c r="AD809" s="4"/>
      <c r="AE809" s="4"/>
    </row>
    <row r="810" spans="1:31" ht="15.75" customHeight="1" x14ac:dyDescent="0.25">
      <c r="A810" s="4"/>
      <c r="B810" s="4"/>
      <c r="C810" s="4"/>
      <c r="D810" s="4"/>
      <c r="E810" s="4"/>
      <c r="F810" s="4"/>
      <c r="G810" s="52"/>
      <c r="H810" s="52"/>
      <c r="I810" s="48"/>
      <c r="J810" s="48"/>
      <c r="K810" s="48"/>
      <c r="L810" s="48"/>
      <c r="M810" s="48"/>
      <c r="N810" s="48"/>
      <c r="O810" s="4"/>
      <c r="P810" s="4"/>
      <c r="Q810" s="4"/>
      <c r="R810" s="4"/>
      <c r="S810" s="4"/>
      <c r="T810" s="4"/>
      <c r="U810" s="4"/>
      <c r="V810" s="4"/>
      <c r="W810" s="4"/>
      <c r="X810" s="4"/>
      <c r="Y810" s="4"/>
      <c r="Z810" s="52"/>
      <c r="AA810" s="52"/>
      <c r="AB810" s="4"/>
      <c r="AC810" s="4"/>
      <c r="AD810" s="4"/>
      <c r="AE810" s="4"/>
    </row>
    <row r="811" spans="1:31" ht="15.75" customHeight="1" x14ac:dyDescent="0.25">
      <c r="A811" s="4"/>
      <c r="B811" s="4"/>
      <c r="C811" s="4"/>
      <c r="D811" s="4"/>
      <c r="E811" s="4"/>
      <c r="F811" s="4"/>
      <c r="G811" s="52"/>
      <c r="H811" s="52"/>
      <c r="I811" s="48"/>
      <c r="J811" s="48"/>
      <c r="K811" s="48"/>
      <c r="L811" s="48"/>
      <c r="M811" s="48"/>
      <c r="N811" s="48"/>
      <c r="O811" s="4"/>
      <c r="P811" s="4"/>
      <c r="Q811" s="4"/>
      <c r="R811" s="4"/>
      <c r="S811" s="4"/>
      <c r="T811" s="4"/>
      <c r="U811" s="4"/>
      <c r="V811" s="4"/>
      <c r="W811" s="4"/>
      <c r="X811" s="4"/>
      <c r="Y811" s="4"/>
      <c r="Z811" s="52"/>
      <c r="AA811" s="52"/>
      <c r="AB811" s="4"/>
      <c r="AC811" s="4"/>
      <c r="AD811" s="4"/>
      <c r="AE811" s="4"/>
    </row>
    <row r="812" spans="1:31" ht="15.75" customHeight="1" x14ac:dyDescent="0.25">
      <c r="A812" s="4"/>
      <c r="B812" s="4"/>
      <c r="C812" s="4"/>
      <c r="D812" s="4"/>
      <c r="E812" s="4"/>
      <c r="F812" s="4"/>
      <c r="G812" s="52"/>
      <c r="H812" s="52"/>
      <c r="I812" s="48"/>
      <c r="J812" s="48"/>
      <c r="K812" s="48"/>
      <c r="L812" s="48"/>
      <c r="M812" s="48"/>
      <c r="N812" s="48"/>
      <c r="O812" s="4"/>
      <c r="P812" s="4"/>
      <c r="Q812" s="4"/>
      <c r="R812" s="4"/>
      <c r="S812" s="4"/>
      <c r="T812" s="4"/>
      <c r="U812" s="4"/>
      <c r="V812" s="4"/>
      <c r="W812" s="4"/>
      <c r="X812" s="4"/>
      <c r="Y812" s="4"/>
      <c r="Z812" s="52"/>
      <c r="AA812" s="52"/>
      <c r="AB812" s="4"/>
      <c r="AC812" s="4"/>
      <c r="AD812" s="4"/>
      <c r="AE812" s="4"/>
    </row>
    <row r="813" spans="1:31" ht="15.75" customHeight="1" x14ac:dyDescent="0.25">
      <c r="A813" s="4"/>
      <c r="B813" s="4"/>
      <c r="C813" s="4"/>
      <c r="D813" s="4"/>
      <c r="E813" s="4"/>
      <c r="F813" s="4"/>
      <c r="G813" s="52"/>
      <c r="H813" s="52"/>
      <c r="I813" s="48"/>
      <c r="J813" s="48"/>
      <c r="K813" s="48"/>
      <c r="L813" s="48"/>
      <c r="M813" s="48"/>
      <c r="N813" s="48"/>
      <c r="O813" s="4"/>
      <c r="P813" s="4"/>
      <c r="Q813" s="4"/>
      <c r="R813" s="4"/>
      <c r="S813" s="4"/>
      <c r="T813" s="4"/>
      <c r="U813" s="4"/>
      <c r="V813" s="4"/>
      <c r="W813" s="4"/>
      <c r="X813" s="4"/>
      <c r="Y813" s="4"/>
      <c r="Z813" s="52"/>
      <c r="AA813" s="52"/>
      <c r="AB813" s="4"/>
      <c r="AC813" s="4"/>
      <c r="AD813" s="4"/>
      <c r="AE813" s="4"/>
    </row>
    <row r="814" spans="1:31" ht="15.75" customHeight="1" x14ac:dyDescent="0.25">
      <c r="A814" s="4"/>
      <c r="B814" s="4"/>
      <c r="C814" s="4"/>
      <c r="D814" s="4"/>
      <c r="E814" s="4"/>
      <c r="F814" s="4"/>
      <c r="G814" s="52"/>
      <c r="H814" s="52"/>
      <c r="I814" s="48"/>
      <c r="J814" s="48"/>
      <c r="K814" s="48"/>
      <c r="L814" s="48"/>
      <c r="M814" s="48"/>
      <c r="N814" s="48"/>
      <c r="O814" s="4"/>
      <c r="P814" s="4"/>
      <c r="Q814" s="4"/>
      <c r="R814" s="4"/>
      <c r="S814" s="4"/>
      <c r="T814" s="4"/>
      <c r="U814" s="4"/>
      <c r="V814" s="4"/>
      <c r="W814" s="4"/>
      <c r="X814" s="4"/>
      <c r="Y814" s="4"/>
      <c r="Z814" s="52"/>
      <c r="AA814" s="52"/>
      <c r="AB814" s="4"/>
      <c r="AC814" s="4"/>
      <c r="AD814" s="4"/>
      <c r="AE814" s="4"/>
    </row>
    <row r="815" spans="1:31" ht="15.75" customHeight="1" x14ac:dyDescent="0.25">
      <c r="A815" s="4"/>
      <c r="B815" s="4"/>
      <c r="C815" s="4"/>
      <c r="D815" s="4"/>
      <c r="E815" s="4"/>
      <c r="F815" s="4"/>
      <c r="G815" s="52"/>
      <c r="H815" s="52"/>
      <c r="I815" s="48"/>
      <c r="J815" s="48"/>
      <c r="K815" s="48"/>
      <c r="L815" s="48"/>
      <c r="M815" s="48"/>
      <c r="N815" s="48"/>
      <c r="O815" s="4"/>
      <c r="P815" s="4"/>
      <c r="Q815" s="4"/>
      <c r="R815" s="4"/>
      <c r="S815" s="4"/>
      <c r="T815" s="4"/>
      <c r="U815" s="4"/>
      <c r="V815" s="4"/>
      <c r="W815" s="4"/>
      <c r="X815" s="4"/>
      <c r="Y815" s="4"/>
      <c r="Z815" s="52"/>
      <c r="AA815" s="52"/>
      <c r="AB815" s="4"/>
      <c r="AC815" s="4"/>
      <c r="AD815" s="4"/>
      <c r="AE815" s="4"/>
    </row>
    <row r="816" spans="1:31" ht="15.75" customHeight="1" x14ac:dyDescent="0.25">
      <c r="A816" s="4"/>
      <c r="B816" s="4"/>
      <c r="C816" s="4"/>
      <c r="D816" s="4"/>
      <c r="E816" s="4"/>
      <c r="F816" s="4"/>
      <c r="G816" s="52"/>
      <c r="H816" s="52"/>
      <c r="I816" s="48"/>
      <c r="J816" s="48"/>
      <c r="K816" s="48"/>
      <c r="L816" s="48"/>
      <c r="M816" s="48"/>
      <c r="N816" s="48"/>
      <c r="O816" s="4"/>
      <c r="P816" s="4"/>
      <c r="Q816" s="4"/>
      <c r="R816" s="4"/>
      <c r="S816" s="4"/>
      <c r="T816" s="4"/>
      <c r="U816" s="4"/>
      <c r="V816" s="4"/>
      <c r="W816" s="4"/>
      <c r="X816" s="4"/>
      <c r="Y816" s="4"/>
      <c r="Z816" s="52"/>
      <c r="AA816" s="52"/>
      <c r="AB816" s="4"/>
      <c r="AC816" s="4"/>
      <c r="AD816" s="4"/>
      <c r="AE816" s="4"/>
    </row>
    <row r="817" spans="1:31" ht="15.75" customHeight="1" x14ac:dyDescent="0.25">
      <c r="A817" s="4"/>
      <c r="B817" s="4"/>
      <c r="C817" s="4"/>
      <c r="D817" s="4"/>
      <c r="E817" s="4"/>
      <c r="F817" s="4"/>
      <c r="G817" s="52"/>
      <c r="H817" s="52"/>
      <c r="I817" s="48"/>
      <c r="J817" s="48"/>
      <c r="K817" s="48"/>
      <c r="L817" s="48"/>
      <c r="M817" s="48"/>
      <c r="N817" s="48"/>
      <c r="O817" s="4"/>
      <c r="P817" s="4"/>
      <c r="Q817" s="4"/>
      <c r="R817" s="4"/>
      <c r="S817" s="4"/>
      <c r="T817" s="4"/>
      <c r="U817" s="4"/>
      <c r="V817" s="4"/>
      <c r="W817" s="4"/>
      <c r="X817" s="4"/>
      <c r="Y817" s="4"/>
      <c r="Z817" s="52"/>
      <c r="AA817" s="52"/>
      <c r="AB817" s="4"/>
      <c r="AC817" s="4"/>
      <c r="AD817" s="4"/>
      <c r="AE817" s="4"/>
    </row>
    <row r="818" spans="1:31" ht="15.75" customHeight="1" x14ac:dyDescent="0.25">
      <c r="A818" s="4"/>
      <c r="B818" s="4"/>
      <c r="C818" s="4"/>
      <c r="D818" s="4"/>
      <c r="E818" s="4"/>
      <c r="F818" s="4"/>
      <c r="G818" s="52"/>
      <c r="H818" s="52"/>
      <c r="I818" s="48"/>
      <c r="J818" s="48"/>
      <c r="K818" s="48"/>
      <c r="L818" s="48"/>
      <c r="M818" s="48"/>
      <c r="N818" s="48"/>
      <c r="O818" s="4"/>
      <c r="P818" s="4"/>
      <c r="Q818" s="4"/>
      <c r="R818" s="4"/>
      <c r="S818" s="4"/>
      <c r="T818" s="4"/>
      <c r="U818" s="4"/>
      <c r="V818" s="4"/>
      <c r="W818" s="4"/>
      <c r="X818" s="4"/>
      <c r="Y818" s="4"/>
      <c r="Z818" s="52"/>
      <c r="AA818" s="52"/>
      <c r="AB818" s="4"/>
      <c r="AC818" s="4"/>
      <c r="AD818" s="4"/>
      <c r="AE818" s="4"/>
    </row>
    <row r="819" spans="1:31" ht="15.75" customHeight="1" x14ac:dyDescent="0.25">
      <c r="A819" s="4"/>
      <c r="B819" s="4"/>
      <c r="C819" s="4"/>
      <c r="D819" s="4"/>
      <c r="E819" s="4"/>
      <c r="F819" s="4"/>
      <c r="G819" s="52"/>
      <c r="H819" s="52"/>
      <c r="I819" s="48"/>
      <c r="J819" s="48"/>
      <c r="K819" s="48"/>
      <c r="L819" s="48"/>
      <c r="M819" s="48"/>
      <c r="N819" s="48"/>
      <c r="O819" s="4"/>
      <c r="P819" s="4"/>
      <c r="Q819" s="4"/>
      <c r="R819" s="4"/>
      <c r="S819" s="4"/>
      <c r="T819" s="4"/>
      <c r="U819" s="4"/>
      <c r="V819" s="4"/>
      <c r="W819" s="4"/>
      <c r="X819" s="4"/>
      <c r="Y819" s="4"/>
      <c r="Z819" s="52"/>
      <c r="AA819" s="52"/>
      <c r="AB819" s="4"/>
      <c r="AC819" s="4"/>
      <c r="AD819" s="4"/>
      <c r="AE819" s="4"/>
    </row>
    <row r="820" spans="1:31" ht="15.75" customHeight="1" x14ac:dyDescent="0.25">
      <c r="A820" s="4"/>
      <c r="B820" s="4"/>
      <c r="C820" s="4"/>
      <c r="D820" s="4"/>
      <c r="E820" s="4"/>
      <c r="F820" s="4"/>
      <c r="G820" s="52"/>
      <c r="H820" s="52"/>
      <c r="I820" s="48"/>
      <c r="J820" s="48"/>
      <c r="K820" s="48"/>
      <c r="L820" s="48"/>
      <c r="M820" s="48"/>
      <c r="N820" s="48"/>
      <c r="O820" s="4"/>
      <c r="P820" s="4"/>
      <c r="Q820" s="4"/>
      <c r="R820" s="4"/>
      <c r="S820" s="4"/>
      <c r="T820" s="4"/>
      <c r="U820" s="4"/>
      <c r="V820" s="4"/>
      <c r="W820" s="4"/>
      <c r="X820" s="4"/>
      <c r="Y820" s="4"/>
      <c r="Z820" s="52"/>
      <c r="AA820" s="52"/>
      <c r="AB820" s="4"/>
      <c r="AC820" s="4"/>
      <c r="AD820" s="4"/>
      <c r="AE820" s="4"/>
    </row>
    <row r="821" spans="1:31" ht="15.75" customHeight="1" x14ac:dyDescent="0.25">
      <c r="A821" s="4"/>
      <c r="B821" s="4"/>
      <c r="C821" s="4"/>
      <c r="D821" s="4"/>
      <c r="E821" s="4"/>
      <c r="F821" s="4"/>
      <c r="G821" s="52"/>
      <c r="H821" s="52"/>
      <c r="I821" s="48"/>
      <c r="J821" s="48"/>
      <c r="K821" s="48"/>
      <c r="L821" s="48"/>
      <c r="M821" s="48"/>
      <c r="N821" s="48"/>
      <c r="O821" s="4"/>
      <c r="P821" s="4"/>
      <c r="Q821" s="4"/>
      <c r="R821" s="4"/>
      <c r="S821" s="4"/>
      <c r="T821" s="4"/>
      <c r="U821" s="4"/>
      <c r="V821" s="4"/>
      <c r="W821" s="4"/>
      <c r="X821" s="4"/>
      <c r="Y821" s="4"/>
      <c r="Z821" s="52"/>
      <c r="AA821" s="52"/>
      <c r="AB821" s="4"/>
      <c r="AC821" s="4"/>
      <c r="AD821" s="4"/>
      <c r="AE821" s="4"/>
    </row>
    <row r="822" spans="1:31" ht="15.75" customHeight="1" x14ac:dyDescent="0.25">
      <c r="A822" s="4"/>
      <c r="B822" s="4"/>
      <c r="C822" s="4"/>
      <c r="D822" s="4"/>
      <c r="E822" s="4"/>
      <c r="F822" s="4"/>
      <c r="G822" s="52"/>
      <c r="H822" s="52"/>
      <c r="I822" s="48"/>
      <c r="J822" s="48"/>
      <c r="K822" s="48"/>
      <c r="L822" s="48"/>
      <c r="M822" s="48"/>
      <c r="N822" s="48"/>
      <c r="O822" s="4"/>
      <c r="P822" s="4"/>
      <c r="Q822" s="4"/>
      <c r="R822" s="4"/>
      <c r="S822" s="4"/>
      <c r="T822" s="4"/>
      <c r="U822" s="4"/>
      <c r="V822" s="4"/>
      <c r="W822" s="4"/>
      <c r="X822" s="4"/>
      <c r="Y822" s="4"/>
      <c r="Z822" s="52"/>
      <c r="AA822" s="52"/>
      <c r="AB822" s="4"/>
      <c r="AC822" s="4"/>
      <c r="AD822" s="4"/>
      <c r="AE822" s="4"/>
    </row>
    <row r="823" spans="1:31" ht="15.75" customHeight="1" x14ac:dyDescent="0.25">
      <c r="A823" s="4"/>
      <c r="B823" s="4"/>
      <c r="C823" s="4"/>
      <c r="D823" s="4"/>
      <c r="E823" s="4"/>
      <c r="F823" s="4"/>
      <c r="G823" s="52"/>
      <c r="H823" s="52"/>
      <c r="I823" s="48"/>
      <c r="J823" s="48"/>
      <c r="K823" s="48"/>
      <c r="L823" s="48"/>
      <c r="M823" s="48"/>
      <c r="N823" s="48"/>
      <c r="O823" s="4"/>
      <c r="P823" s="4"/>
      <c r="Q823" s="4"/>
      <c r="R823" s="4"/>
      <c r="S823" s="4"/>
      <c r="T823" s="4"/>
      <c r="U823" s="4"/>
      <c r="V823" s="4"/>
      <c r="W823" s="4"/>
      <c r="X823" s="4"/>
      <c r="Y823" s="4"/>
      <c r="Z823" s="52"/>
      <c r="AA823" s="52"/>
      <c r="AB823" s="4"/>
      <c r="AC823" s="4"/>
      <c r="AD823" s="4"/>
      <c r="AE823" s="4"/>
    </row>
    <row r="824" spans="1:31" ht="15.75" customHeight="1" x14ac:dyDescent="0.25">
      <c r="A824" s="4"/>
      <c r="B824" s="4"/>
      <c r="C824" s="4"/>
      <c r="D824" s="4"/>
      <c r="E824" s="4"/>
      <c r="F824" s="4"/>
      <c r="G824" s="52"/>
      <c r="H824" s="52"/>
      <c r="I824" s="48"/>
      <c r="J824" s="48"/>
      <c r="K824" s="48"/>
      <c r="L824" s="48"/>
      <c r="M824" s="48"/>
      <c r="N824" s="48"/>
      <c r="O824" s="4"/>
      <c r="P824" s="4"/>
      <c r="Q824" s="4"/>
      <c r="R824" s="4"/>
      <c r="S824" s="4"/>
      <c r="T824" s="4"/>
      <c r="U824" s="4"/>
      <c r="V824" s="4"/>
      <c r="W824" s="4"/>
      <c r="X824" s="4"/>
      <c r="Y824" s="4"/>
      <c r="Z824" s="52"/>
      <c r="AA824" s="52"/>
      <c r="AB824" s="4"/>
      <c r="AC824" s="4"/>
      <c r="AD824" s="4"/>
      <c r="AE824" s="4"/>
    </row>
    <row r="825" spans="1:31" ht="15.75" customHeight="1" x14ac:dyDescent="0.25">
      <c r="A825" s="4"/>
      <c r="B825" s="4"/>
      <c r="C825" s="4"/>
      <c r="D825" s="4"/>
      <c r="E825" s="4"/>
      <c r="F825" s="4"/>
      <c r="G825" s="52"/>
      <c r="H825" s="52"/>
      <c r="I825" s="48"/>
      <c r="J825" s="48"/>
      <c r="K825" s="48"/>
      <c r="L825" s="48"/>
      <c r="M825" s="48"/>
      <c r="N825" s="48"/>
      <c r="O825" s="4"/>
      <c r="P825" s="4"/>
      <c r="Q825" s="4"/>
      <c r="R825" s="4"/>
      <c r="S825" s="4"/>
      <c r="T825" s="4"/>
      <c r="U825" s="4"/>
      <c r="V825" s="4"/>
      <c r="W825" s="4"/>
      <c r="X825" s="4"/>
      <c r="Y825" s="4"/>
      <c r="Z825" s="52"/>
      <c r="AA825" s="52"/>
      <c r="AB825" s="4"/>
      <c r="AC825" s="4"/>
      <c r="AD825" s="4"/>
      <c r="AE825" s="4"/>
    </row>
    <row r="826" spans="1:31" ht="15.75" customHeight="1" x14ac:dyDescent="0.25">
      <c r="A826" s="4"/>
      <c r="B826" s="4"/>
      <c r="C826" s="4"/>
      <c r="D826" s="4"/>
      <c r="E826" s="4"/>
      <c r="F826" s="4"/>
      <c r="G826" s="52"/>
      <c r="H826" s="52"/>
      <c r="I826" s="48"/>
      <c r="J826" s="48"/>
      <c r="K826" s="48"/>
      <c r="L826" s="48"/>
      <c r="M826" s="48"/>
      <c r="N826" s="48"/>
      <c r="O826" s="4"/>
      <c r="P826" s="4"/>
      <c r="Q826" s="4"/>
      <c r="R826" s="4"/>
      <c r="S826" s="4"/>
      <c r="T826" s="4"/>
      <c r="U826" s="4"/>
      <c r="V826" s="4"/>
      <c r="W826" s="4"/>
      <c r="X826" s="4"/>
      <c r="Y826" s="4"/>
      <c r="Z826" s="52"/>
      <c r="AA826" s="52"/>
      <c r="AB826" s="4"/>
      <c r="AC826" s="4"/>
      <c r="AD826" s="4"/>
      <c r="AE826" s="4"/>
    </row>
    <row r="827" spans="1:31" ht="15.75" customHeight="1" x14ac:dyDescent="0.25">
      <c r="A827" s="4"/>
      <c r="B827" s="4"/>
      <c r="C827" s="4"/>
      <c r="D827" s="4"/>
      <c r="E827" s="4"/>
      <c r="F827" s="4"/>
      <c r="G827" s="52"/>
      <c r="H827" s="52"/>
      <c r="I827" s="48"/>
      <c r="J827" s="48"/>
      <c r="K827" s="48"/>
      <c r="L827" s="48"/>
      <c r="M827" s="48"/>
      <c r="N827" s="48"/>
      <c r="O827" s="4"/>
      <c r="P827" s="4"/>
      <c r="Q827" s="4"/>
      <c r="R827" s="4"/>
      <c r="S827" s="4"/>
      <c r="T827" s="4"/>
      <c r="U827" s="4"/>
      <c r="V827" s="4"/>
      <c r="W827" s="4"/>
      <c r="X827" s="4"/>
      <c r="Y827" s="4"/>
      <c r="Z827" s="52"/>
      <c r="AA827" s="52"/>
      <c r="AB827" s="4"/>
      <c r="AC827" s="4"/>
      <c r="AD827" s="4"/>
      <c r="AE827" s="4"/>
    </row>
    <row r="828" spans="1:31" ht="15.75" customHeight="1" x14ac:dyDescent="0.25">
      <c r="A828" s="4"/>
      <c r="B828" s="4"/>
      <c r="C828" s="4"/>
      <c r="D828" s="4"/>
      <c r="E828" s="4"/>
      <c r="F828" s="4"/>
      <c r="G828" s="52"/>
      <c r="H828" s="52"/>
      <c r="I828" s="48"/>
      <c r="J828" s="48"/>
      <c r="K828" s="48"/>
      <c r="L828" s="48"/>
      <c r="M828" s="48"/>
      <c r="N828" s="48"/>
      <c r="O828" s="4"/>
      <c r="P828" s="4"/>
      <c r="Q828" s="4"/>
      <c r="R828" s="4"/>
      <c r="S828" s="4"/>
      <c r="T828" s="4"/>
      <c r="U828" s="4"/>
      <c r="V828" s="4"/>
      <c r="W828" s="4"/>
      <c r="X828" s="4"/>
      <c r="Y828" s="4"/>
      <c r="Z828" s="52"/>
      <c r="AA828" s="52"/>
      <c r="AB828" s="4"/>
      <c r="AC828" s="4"/>
      <c r="AD828" s="4"/>
      <c r="AE828" s="4"/>
    </row>
    <row r="829" spans="1:31" ht="15.75" customHeight="1" x14ac:dyDescent="0.25">
      <c r="A829" s="4"/>
      <c r="B829" s="4"/>
      <c r="C829" s="4"/>
      <c r="D829" s="4"/>
      <c r="E829" s="4"/>
      <c r="F829" s="4"/>
      <c r="G829" s="52"/>
      <c r="H829" s="52"/>
      <c r="I829" s="48"/>
      <c r="J829" s="48"/>
      <c r="K829" s="48"/>
      <c r="L829" s="48"/>
      <c r="M829" s="48"/>
      <c r="N829" s="48"/>
      <c r="O829" s="4"/>
      <c r="P829" s="4"/>
      <c r="Q829" s="4"/>
      <c r="R829" s="4"/>
      <c r="S829" s="4"/>
      <c r="T829" s="4"/>
      <c r="U829" s="4"/>
      <c r="V829" s="4"/>
      <c r="W829" s="4"/>
      <c r="X829" s="4"/>
      <c r="Y829" s="4"/>
      <c r="Z829" s="52"/>
      <c r="AA829" s="52"/>
      <c r="AB829" s="4"/>
      <c r="AC829" s="4"/>
      <c r="AD829" s="4"/>
      <c r="AE829" s="4"/>
    </row>
    <row r="830" spans="1:31" ht="15.75" customHeight="1" x14ac:dyDescent="0.25">
      <c r="A830" s="4"/>
      <c r="B830" s="4"/>
      <c r="C830" s="4"/>
      <c r="D830" s="4"/>
      <c r="E830" s="4"/>
      <c r="F830" s="4"/>
      <c r="G830" s="52"/>
      <c r="H830" s="52"/>
      <c r="I830" s="48"/>
      <c r="J830" s="48"/>
      <c r="K830" s="48"/>
      <c r="L830" s="48"/>
      <c r="M830" s="48"/>
      <c r="N830" s="48"/>
      <c r="O830" s="4"/>
      <c r="P830" s="4"/>
      <c r="Q830" s="4"/>
      <c r="R830" s="4"/>
      <c r="S830" s="4"/>
      <c r="T830" s="4"/>
      <c r="U830" s="4"/>
      <c r="V830" s="4"/>
      <c r="W830" s="4"/>
      <c r="X830" s="4"/>
      <c r="Y830" s="4"/>
      <c r="Z830" s="52"/>
      <c r="AA830" s="52"/>
      <c r="AB830" s="4"/>
      <c r="AC830" s="4"/>
      <c r="AD830" s="4"/>
      <c r="AE830" s="4"/>
    </row>
    <row r="831" spans="1:31" ht="15.75" customHeight="1" x14ac:dyDescent="0.25">
      <c r="A831" s="4"/>
      <c r="B831" s="4"/>
      <c r="C831" s="4"/>
      <c r="D831" s="4"/>
      <c r="E831" s="4"/>
      <c r="F831" s="4"/>
      <c r="G831" s="52"/>
      <c r="H831" s="52"/>
      <c r="I831" s="48"/>
      <c r="J831" s="48"/>
      <c r="K831" s="48"/>
      <c r="L831" s="48"/>
      <c r="M831" s="48"/>
      <c r="N831" s="48"/>
      <c r="O831" s="4"/>
      <c r="P831" s="4"/>
      <c r="Q831" s="4"/>
      <c r="R831" s="4"/>
      <c r="S831" s="4"/>
      <c r="T831" s="4"/>
      <c r="U831" s="4"/>
      <c r="V831" s="4"/>
      <c r="W831" s="4"/>
      <c r="X831" s="4"/>
      <c r="Y831" s="4"/>
      <c r="Z831" s="52"/>
      <c r="AA831" s="52"/>
      <c r="AB831" s="4"/>
      <c r="AC831" s="4"/>
      <c r="AD831" s="4"/>
      <c r="AE831" s="4"/>
    </row>
    <row r="832" spans="1:31" ht="15.75" customHeight="1" x14ac:dyDescent="0.25">
      <c r="A832" s="4"/>
      <c r="B832" s="4"/>
      <c r="C832" s="4"/>
      <c r="D832" s="4"/>
      <c r="E832" s="4"/>
      <c r="F832" s="4"/>
      <c r="G832" s="52"/>
      <c r="H832" s="52"/>
      <c r="I832" s="48"/>
      <c r="J832" s="48"/>
      <c r="K832" s="48"/>
      <c r="L832" s="48"/>
      <c r="M832" s="48"/>
      <c r="N832" s="48"/>
      <c r="O832" s="4"/>
      <c r="P832" s="4"/>
      <c r="Q832" s="4"/>
      <c r="R832" s="4"/>
      <c r="S832" s="4"/>
      <c r="T832" s="4"/>
      <c r="U832" s="4"/>
      <c r="V832" s="4"/>
      <c r="W832" s="4"/>
      <c r="X832" s="4"/>
      <c r="Y832" s="4"/>
      <c r="Z832" s="52"/>
      <c r="AA832" s="52"/>
      <c r="AB832" s="4"/>
      <c r="AC832" s="4"/>
      <c r="AD832" s="4"/>
      <c r="AE832" s="4"/>
    </row>
    <row r="833" spans="1:31" ht="15.75" customHeight="1" x14ac:dyDescent="0.25">
      <c r="A833" s="4"/>
      <c r="B833" s="4"/>
      <c r="C833" s="4"/>
      <c r="D833" s="4"/>
      <c r="E833" s="4"/>
      <c r="F833" s="4"/>
      <c r="G833" s="52"/>
      <c r="H833" s="52"/>
      <c r="I833" s="48"/>
      <c r="J833" s="48"/>
      <c r="K833" s="48"/>
      <c r="L833" s="48"/>
      <c r="M833" s="48"/>
      <c r="N833" s="48"/>
      <c r="O833" s="4"/>
      <c r="P833" s="4"/>
      <c r="Q833" s="4"/>
      <c r="R833" s="4"/>
      <c r="S833" s="4"/>
      <c r="T833" s="4"/>
      <c r="U833" s="4"/>
      <c r="V833" s="4"/>
      <c r="W833" s="4"/>
      <c r="X833" s="4"/>
      <c r="Y833" s="4"/>
      <c r="Z833" s="52"/>
      <c r="AA833" s="52"/>
      <c r="AB833" s="4"/>
      <c r="AC833" s="4"/>
      <c r="AD833" s="4"/>
      <c r="AE833" s="4"/>
    </row>
    <row r="834" spans="1:31" ht="15.75" customHeight="1" x14ac:dyDescent="0.25">
      <c r="A834" s="4"/>
      <c r="B834" s="4"/>
      <c r="C834" s="4"/>
      <c r="D834" s="4"/>
      <c r="E834" s="4"/>
      <c r="F834" s="4"/>
      <c r="G834" s="52"/>
      <c r="H834" s="52"/>
      <c r="I834" s="48"/>
      <c r="J834" s="48"/>
      <c r="K834" s="48"/>
      <c r="L834" s="48"/>
      <c r="M834" s="48"/>
      <c r="N834" s="48"/>
      <c r="O834" s="4"/>
      <c r="P834" s="4"/>
      <c r="Q834" s="4"/>
      <c r="R834" s="4"/>
      <c r="S834" s="4"/>
      <c r="T834" s="4"/>
      <c r="U834" s="4"/>
      <c r="V834" s="4"/>
      <c r="W834" s="4"/>
      <c r="X834" s="4"/>
      <c r="Y834" s="4"/>
      <c r="Z834" s="52"/>
      <c r="AA834" s="52"/>
      <c r="AB834" s="4"/>
      <c r="AC834" s="4"/>
      <c r="AD834" s="4"/>
      <c r="AE834" s="4"/>
    </row>
    <row r="835" spans="1:31" ht="15.75" customHeight="1" x14ac:dyDescent="0.25">
      <c r="A835" s="4"/>
      <c r="B835" s="4"/>
      <c r="C835" s="4"/>
      <c r="D835" s="4"/>
      <c r="E835" s="4"/>
      <c r="F835" s="4"/>
      <c r="G835" s="52"/>
      <c r="H835" s="52"/>
      <c r="I835" s="48"/>
      <c r="J835" s="48"/>
      <c r="K835" s="48"/>
      <c r="L835" s="48"/>
      <c r="M835" s="48"/>
      <c r="N835" s="48"/>
      <c r="O835" s="4"/>
      <c r="P835" s="4"/>
      <c r="Q835" s="4"/>
      <c r="R835" s="4"/>
      <c r="S835" s="4"/>
      <c r="T835" s="4"/>
      <c r="U835" s="4"/>
      <c r="V835" s="4"/>
      <c r="W835" s="4"/>
      <c r="X835" s="4"/>
      <c r="Y835" s="4"/>
      <c r="Z835" s="52"/>
      <c r="AA835" s="52"/>
      <c r="AB835" s="4"/>
      <c r="AC835" s="4"/>
      <c r="AD835" s="4"/>
      <c r="AE835" s="4"/>
    </row>
    <row r="836" spans="1:31" ht="15.75" customHeight="1" x14ac:dyDescent="0.25">
      <c r="A836" s="4"/>
      <c r="B836" s="4"/>
      <c r="C836" s="4"/>
      <c r="D836" s="4"/>
      <c r="E836" s="4"/>
      <c r="F836" s="4"/>
      <c r="G836" s="52"/>
      <c r="H836" s="52"/>
      <c r="I836" s="48"/>
      <c r="J836" s="48"/>
      <c r="K836" s="48"/>
      <c r="L836" s="48"/>
      <c r="M836" s="48"/>
      <c r="N836" s="48"/>
      <c r="O836" s="4"/>
      <c r="P836" s="4"/>
      <c r="Q836" s="4"/>
      <c r="R836" s="4"/>
      <c r="S836" s="4"/>
      <c r="T836" s="4"/>
      <c r="U836" s="4"/>
      <c r="V836" s="4"/>
      <c r="W836" s="4"/>
      <c r="X836" s="4"/>
      <c r="Y836" s="4"/>
      <c r="Z836" s="52"/>
      <c r="AA836" s="52"/>
      <c r="AB836" s="4"/>
      <c r="AC836" s="4"/>
      <c r="AD836" s="4"/>
      <c r="AE836" s="4"/>
    </row>
    <row r="837" spans="1:31" ht="15.75" customHeight="1" x14ac:dyDescent="0.25">
      <c r="A837" s="4"/>
      <c r="B837" s="4"/>
      <c r="C837" s="4"/>
      <c r="D837" s="4"/>
      <c r="E837" s="4"/>
      <c r="F837" s="4"/>
      <c r="G837" s="52"/>
      <c r="H837" s="52"/>
      <c r="I837" s="48"/>
      <c r="J837" s="48"/>
      <c r="K837" s="48"/>
      <c r="L837" s="48"/>
      <c r="M837" s="48"/>
      <c r="N837" s="48"/>
      <c r="O837" s="4"/>
      <c r="P837" s="4"/>
      <c r="Q837" s="4"/>
      <c r="R837" s="4"/>
      <c r="S837" s="4"/>
      <c r="T837" s="4"/>
      <c r="U837" s="4"/>
      <c r="V837" s="4"/>
      <c r="W837" s="4"/>
      <c r="X837" s="4"/>
      <c r="Y837" s="4"/>
      <c r="Z837" s="52"/>
      <c r="AA837" s="52"/>
      <c r="AB837" s="4"/>
      <c r="AC837" s="4"/>
      <c r="AD837" s="4"/>
      <c r="AE837" s="4"/>
    </row>
    <row r="838" spans="1:31" ht="15.75" customHeight="1" x14ac:dyDescent="0.25">
      <c r="A838" s="4"/>
      <c r="B838" s="4"/>
      <c r="C838" s="4"/>
      <c r="D838" s="4"/>
      <c r="E838" s="4"/>
      <c r="F838" s="4"/>
      <c r="G838" s="52"/>
      <c r="H838" s="52"/>
      <c r="I838" s="48"/>
      <c r="J838" s="48"/>
      <c r="K838" s="48"/>
      <c r="L838" s="48"/>
      <c r="M838" s="48"/>
      <c r="N838" s="48"/>
      <c r="O838" s="4"/>
      <c r="P838" s="4"/>
      <c r="Q838" s="4"/>
      <c r="R838" s="4"/>
      <c r="S838" s="4"/>
      <c r="T838" s="4"/>
      <c r="U838" s="4"/>
      <c r="V838" s="4"/>
      <c r="W838" s="4"/>
      <c r="X838" s="4"/>
      <c r="Y838" s="4"/>
      <c r="Z838" s="52"/>
      <c r="AA838" s="52"/>
      <c r="AB838" s="4"/>
      <c r="AC838" s="4"/>
      <c r="AD838" s="4"/>
      <c r="AE838" s="4"/>
    </row>
    <row r="839" spans="1:31" ht="15.75" customHeight="1" x14ac:dyDescent="0.25">
      <c r="A839" s="4"/>
      <c r="B839" s="4"/>
      <c r="C839" s="4"/>
      <c r="D839" s="4"/>
      <c r="E839" s="4"/>
      <c r="F839" s="4"/>
      <c r="G839" s="52"/>
      <c r="H839" s="52"/>
      <c r="I839" s="48"/>
      <c r="J839" s="48"/>
      <c r="K839" s="48"/>
      <c r="L839" s="48"/>
      <c r="M839" s="48"/>
      <c r="N839" s="48"/>
      <c r="O839" s="4"/>
      <c r="P839" s="4"/>
      <c r="Q839" s="4"/>
      <c r="R839" s="4"/>
      <c r="S839" s="4"/>
      <c r="T839" s="4"/>
      <c r="U839" s="4"/>
      <c r="V839" s="4"/>
      <c r="W839" s="4"/>
      <c r="X839" s="4"/>
      <c r="Y839" s="4"/>
      <c r="Z839" s="52"/>
      <c r="AA839" s="52"/>
      <c r="AB839" s="4"/>
      <c r="AC839" s="4"/>
      <c r="AD839" s="4"/>
      <c r="AE839" s="4"/>
    </row>
    <row r="840" spans="1:31" ht="15.75" customHeight="1" x14ac:dyDescent="0.25">
      <c r="A840" s="4"/>
      <c r="B840" s="4"/>
      <c r="C840" s="4"/>
      <c r="D840" s="4"/>
      <c r="E840" s="4"/>
      <c r="F840" s="4"/>
      <c r="G840" s="52"/>
      <c r="H840" s="52"/>
      <c r="I840" s="48"/>
      <c r="J840" s="48"/>
      <c r="K840" s="48"/>
      <c r="L840" s="48"/>
      <c r="M840" s="48"/>
      <c r="N840" s="48"/>
      <c r="O840" s="4"/>
      <c r="P840" s="4"/>
      <c r="Q840" s="4"/>
      <c r="R840" s="4"/>
      <c r="S840" s="4"/>
      <c r="T840" s="4"/>
      <c r="U840" s="4"/>
      <c r="V840" s="4"/>
      <c r="W840" s="4"/>
      <c r="X840" s="4"/>
      <c r="Y840" s="4"/>
      <c r="Z840" s="52"/>
      <c r="AA840" s="52"/>
      <c r="AB840" s="4"/>
      <c r="AC840" s="4"/>
      <c r="AD840" s="4"/>
      <c r="AE840" s="4"/>
    </row>
    <row r="841" spans="1:31" ht="15.75" customHeight="1" x14ac:dyDescent="0.25">
      <c r="A841" s="4"/>
      <c r="B841" s="4"/>
      <c r="C841" s="4"/>
      <c r="D841" s="4"/>
      <c r="E841" s="4"/>
      <c r="F841" s="4"/>
      <c r="G841" s="52"/>
      <c r="H841" s="52"/>
      <c r="I841" s="48"/>
      <c r="J841" s="48"/>
      <c r="K841" s="48"/>
      <c r="L841" s="48"/>
      <c r="M841" s="48"/>
      <c r="N841" s="48"/>
      <c r="O841" s="4"/>
      <c r="P841" s="4"/>
      <c r="Q841" s="4"/>
      <c r="R841" s="4"/>
      <c r="S841" s="4"/>
      <c r="T841" s="4"/>
      <c r="U841" s="4"/>
      <c r="V841" s="4"/>
      <c r="W841" s="4"/>
      <c r="X841" s="4"/>
      <c r="Y841" s="4"/>
      <c r="Z841" s="52"/>
      <c r="AA841" s="52"/>
      <c r="AB841" s="4"/>
      <c r="AC841" s="4"/>
      <c r="AD841" s="4"/>
      <c r="AE841" s="4"/>
    </row>
    <row r="842" spans="1:31" ht="15.75" customHeight="1" x14ac:dyDescent="0.25">
      <c r="A842" s="4"/>
      <c r="B842" s="4"/>
      <c r="C842" s="4"/>
      <c r="D842" s="4"/>
      <c r="E842" s="4"/>
      <c r="F842" s="4"/>
      <c r="G842" s="52"/>
      <c r="H842" s="52"/>
      <c r="I842" s="48"/>
      <c r="J842" s="48"/>
      <c r="K842" s="48"/>
      <c r="L842" s="48"/>
      <c r="M842" s="48"/>
      <c r="N842" s="48"/>
      <c r="O842" s="4"/>
      <c r="P842" s="4"/>
      <c r="Q842" s="4"/>
      <c r="R842" s="4"/>
      <c r="S842" s="4"/>
      <c r="T842" s="4"/>
      <c r="U842" s="4"/>
      <c r="V842" s="4"/>
      <c r="W842" s="4"/>
      <c r="X842" s="4"/>
      <c r="Y842" s="4"/>
      <c r="Z842" s="52"/>
      <c r="AA842" s="52"/>
      <c r="AB842" s="4"/>
      <c r="AC842" s="4"/>
      <c r="AD842" s="4"/>
      <c r="AE842" s="4"/>
    </row>
    <row r="843" spans="1:31" ht="15.75" customHeight="1" x14ac:dyDescent="0.25">
      <c r="A843" s="4"/>
      <c r="B843" s="4"/>
      <c r="C843" s="4"/>
      <c r="D843" s="4"/>
      <c r="E843" s="4"/>
      <c r="F843" s="4"/>
      <c r="G843" s="52"/>
      <c r="H843" s="52"/>
      <c r="I843" s="48"/>
      <c r="J843" s="48"/>
      <c r="K843" s="48"/>
      <c r="L843" s="48"/>
      <c r="M843" s="48"/>
      <c r="N843" s="48"/>
      <c r="O843" s="4"/>
      <c r="P843" s="4"/>
      <c r="Q843" s="4"/>
      <c r="R843" s="4"/>
      <c r="S843" s="4"/>
      <c r="T843" s="4"/>
      <c r="U843" s="4"/>
      <c r="V843" s="4"/>
      <c r="W843" s="4"/>
      <c r="X843" s="4"/>
      <c r="Y843" s="4"/>
      <c r="Z843" s="52"/>
      <c r="AA843" s="52"/>
      <c r="AB843" s="4"/>
      <c r="AC843" s="4"/>
      <c r="AD843" s="4"/>
      <c r="AE843" s="4"/>
    </row>
    <row r="844" spans="1:31" ht="15.75" customHeight="1" x14ac:dyDescent="0.25">
      <c r="A844" s="4"/>
      <c r="B844" s="4"/>
      <c r="C844" s="4"/>
      <c r="D844" s="4"/>
      <c r="E844" s="4"/>
      <c r="F844" s="4"/>
      <c r="G844" s="52"/>
      <c r="H844" s="52"/>
      <c r="I844" s="48"/>
      <c r="J844" s="48"/>
      <c r="K844" s="48"/>
      <c r="L844" s="48"/>
      <c r="M844" s="48"/>
      <c r="N844" s="48"/>
      <c r="O844" s="4"/>
      <c r="P844" s="4"/>
      <c r="Q844" s="4"/>
      <c r="R844" s="4"/>
      <c r="S844" s="4"/>
      <c r="T844" s="4"/>
      <c r="U844" s="4"/>
      <c r="V844" s="4"/>
      <c r="W844" s="4"/>
      <c r="X844" s="4"/>
      <c r="Y844" s="4"/>
      <c r="Z844" s="52"/>
      <c r="AA844" s="52"/>
      <c r="AB844" s="4"/>
      <c r="AC844" s="4"/>
      <c r="AD844" s="4"/>
      <c r="AE844" s="4"/>
    </row>
    <row r="845" spans="1:31" ht="15.75" customHeight="1" x14ac:dyDescent="0.25">
      <c r="A845" s="4"/>
      <c r="B845" s="4"/>
      <c r="C845" s="4"/>
      <c r="D845" s="4"/>
      <c r="E845" s="4"/>
      <c r="F845" s="4"/>
      <c r="G845" s="52"/>
      <c r="H845" s="52"/>
      <c r="I845" s="48"/>
      <c r="J845" s="48"/>
      <c r="K845" s="48"/>
      <c r="L845" s="48"/>
      <c r="M845" s="48"/>
      <c r="N845" s="48"/>
      <c r="O845" s="4"/>
      <c r="P845" s="4"/>
      <c r="Q845" s="4"/>
      <c r="R845" s="4"/>
      <c r="S845" s="4"/>
      <c r="T845" s="4"/>
      <c r="U845" s="4"/>
      <c r="V845" s="4"/>
      <c r="W845" s="4"/>
      <c r="X845" s="4"/>
      <c r="Y845" s="4"/>
      <c r="Z845" s="52"/>
      <c r="AA845" s="52"/>
      <c r="AB845" s="4"/>
      <c r="AC845" s="4"/>
      <c r="AD845" s="4"/>
      <c r="AE845" s="4"/>
    </row>
    <row r="846" spans="1:31" ht="15.75" customHeight="1" x14ac:dyDescent="0.25">
      <c r="A846" s="4"/>
      <c r="B846" s="4"/>
      <c r="C846" s="4"/>
      <c r="D846" s="4"/>
      <c r="E846" s="4"/>
      <c r="F846" s="4"/>
      <c r="G846" s="52"/>
      <c r="H846" s="52"/>
      <c r="I846" s="48"/>
      <c r="J846" s="48"/>
      <c r="K846" s="48"/>
      <c r="L846" s="48"/>
      <c r="M846" s="48"/>
      <c r="N846" s="48"/>
      <c r="O846" s="4"/>
      <c r="P846" s="4"/>
      <c r="Q846" s="4"/>
      <c r="R846" s="4"/>
      <c r="S846" s="4"/>
      <c r="T846" s="4"/>
      <c r="U846" s="4"/>
      <c r="V846" s="4"/>
      <c r="W846" s="4"/>
      <c r="X846" s="4"/>
      <c r="Y846" s="4"/>
      <c r="Z846" s="52"/>
      <c r="AA846" s="52"/>
      <c r="AB846" s="4"/>
      <c r="AC846" s="4"/>
      <c r="AD846" s="4"/>
      <c r="AE846" s="4"/>
    </row>
    <row r="847" spans="1:31" ht="15.75" customHeight="1" x14ac:dyDescent="0.25">
      <c r="A847" s="4"/>
      <c r="B847" s="4"/>
      <c r="C847" s="4"/>
      <c r="D847" s="4"/>
      <c r="E847" s="4"/>
      <c r="F847" s="4"/>
      <c r="G847" s="52"/>
      <c r="H847" s="52"/>
      <c r="I847" s="48"/>
      <c r="J847" s="48"/>
      <c r="K847" s="48"/>
      <c r="L847" s="48"/>
      <c r="M847" s="48"/>
      <c r="N847" s="48"/>
      <c r="O847" s="4"/>
      <c r="P847" s="4"/>
      <c r="Q847" s="4"/>
      <c r="R847" s="4"/>
      <c r="S847" s="4"/>
      <c r="T847" s="4"/>
      <c r="U847" s="4"/>
      <c r="V847" s="4"/>
      <c r="W847" s="4"/>
      <c r="X847" s="4"/>
      <c r="Y847" s="4"/>
      <c r="Z847" s="52"/>
      <c r="AA847" s="52"/>
      <c r="AB847" s="4"/>
      <c r="AC847" s="4"/>
      <c r="AD847" s="4"/>
      <c r="AE847" s="4"/>
    </row>
    <row r="848" spans="1:31" ht="15.75" customHeight="1" x14ac:dyDescent="0.25">
      <c r="A848" s="4"/>
      <c r="B848" s="4"/>
      <c r="C848" s="4"/>
      <c r="D848" s="4"/>
      <c r="E848" s="4"/>
      <c r="F848" s="4"/>
      <c r="G848" s="52"/>
      <c r="H848" s="52"/>
      <c r="I848" s="48"/>
      <c r="J848" s="48"/>
      <c r="K848" s="48"/>
      <c r="L848" s="48"/>
      <c r="M848" s="48"/>
      <c r="N848" s="48"/>
      <c r="O848" s="4"/>
      <c r="P848" s="4"/>
      <c r="Q848" s="4"/>
      <c r="R848" s="4"/>
      <c r="S848" s="4"/>
      <c r="T848" s="4"/>
      <c r="U848" s="4"/>
      <c r="V848" s="4"/>
      <c r="W848" s="4"/>
      <c r="X848" s="4"/>
      <c r="Y848" s="4"/>
      <c r="Z848" s="52"/>
      <c r="AA848" s="52"/>
      <c r="AB848" s="4"/>
      <c r="AC848" s="4"/>
      <c r="AD848" s="4"/>
      <c r="AE848" s="4"/>
    </row>
    <row r="849" spans="1:31" ht="15.75" customHeight="1" x14ac:dyDescent="0.25">
      <c r="A849" s="4"/>
      <c r="B849" s="4"/>
      <c r="C849" s="4"/>
      <c r="D849" s="4"/>
      <c r="E849" s="4"/>
      <c r="F849" s="4"/>
      <c r="G849" s="52"/>
      <c r="H849" s="52"/>
      <c r="I849" s="48"/>
      <c r="J849" s="48"/>
      <c r="K849" s="48"/>
      <c r="L849" s="48"/>
      <c r="M849" s="48"/>
      <c r="N849" s="48"/>
      <c r="O849" s="4"/>
      <c r="P849" s="4"/>
      <c r="Q849" s="4"/>
      <c r="R849" s="4"/>
      <c r="S849" s="4"/>
      <c r="T849" s="4"/>
      <c r="U849" s="4"/>
      <c r="V849" s="4"/>
      <c r="W849" s="4"/>
      <c r="X849" s="4"/>
      <c r="Y849" s="4"/>
      <c r="Z849" s="52"/>
      <c r="AA849" s="52"/>
      <c r="AB849" s="4"/>
      <c r="AC849" s="4"/>
      <c r="AD849" s="4"/>
      <c r="AE849" s="4"/>
    </row>
    <row r="850" spans="1:31" ht="15.75" customHeight="1" x14ac:dyDescent="0.25">
      <c r="A850" s="4"/>
      <c r="B850" s="4"/>
      <c r="C850" s="4"/>
      <c r="D850" s="4"/>
      <c r="E850" s="4"/>
      <c r="F850" s="4"/>
      <c r="G850" s="52"/>
      <c r="H850" s="52"/>
      <c r="I850" s="48"/>
      <c r="J850" s="48"/>
      <c r="K850" s="48"/>
      <c r="L850" s="48"/>
      <c r="M850" s="48"/>
      <c r="N850" s="48"/>
      <c r="O850" s="4"/>
      <c r="P850" s="4"/>
      <c r="Q850" s="4"/>
      <c r="R850" s="4"/>
      <c r="S850" s="4"/>
      <c r="T850" s="4"/>
      <c r="U850" s="4"/>
      <c r="V850" s="4"/>
      <c r="W850" s="4"/>
      <c r="X850" s="4"/>
      <c r="Y850" s="4"/>
      <c r="Z850" s="52"/>
      <c r="AA850" s="52"/>
      <c r="AB850" s="4"/>
      <c r="AC850" s="4"/>
      <c r="AD850" s="4"/>
      <c r="AE850" s="4"/>
    </row>
    <row r="851" spans="1:31" ht="15.75" customHeight="1" x14ac:dyDescent="0.25">
      <c r="A851" s="4"/>
      <c r="B851" s="4"/>
      <c r="C851" s="4"/>
      <c r="D851" s="4"/>
      <c r="E851" s="4"/>
      <c r="F851" s="4"/>
      <c r="G851" s="52"/>
      <c r="H851" s="52"/>
      <c r="I851" s="48"/>
      <c r="J851" s="48"/>
      <c r="K851" s="48"/>
      <c r="L851" s="48"/>
      <c r="M851" s="48"/>
      <c r="N851" s="48"/>
      <c r="O851" s="4"/>
      <c r="P851" s="4"/>
      <c r="Q851" s="4"/>
      <c r="R851" s="4"/>
      <c r="S851" s="4"/>
      <c r="T851" s="4"/>
      <c r="U851" s="4"/>
      <c r="V851" s="4"/>
      <c r="W851" s="4"/>
      <c r="X851" s="4"/>
      <c r="Y851" s="4"/>
      <c r="Z851" s="52"/>
      <c r="AA851" s="52"/>
      <c r="AB851" s="4"/>
      <c r="AC851" s="4"/>
      <c r="AD851" s="4"/>
      <c r="AE851" s="4"/>
    </row>
    <row r="852" spans="1:31" ht="15.75" customHeight="1" x14ac:dyDescent="0.25">
      <c r="A852" s="4"/>
      <c r="B852" s="4"/>
      <c r="C852" s="4"/>
      <c r="D852" s="4"/>
      <c r="E852" s="4"/>
      <c r="F852" s="4"/>
      <c r="G852" s="52"/>
      <c r="H852" s="52"/>
      <c r="I852" s="48"/>
      <c r="J852" s="48"/>
      <c r="K852" s="48"/>
      <c r="L852" s="48"/>
      <c r="M852" s="48"/>
      <c r="N852" s="48"/>
      <c r="O852" s="4"/>
      <c r="P852" s="4"/>
      <c r="Q852" s="4"/>
      <c r="R852" s="4"/>
      <c r="S852" s="4"/>
      <c r="T852" s="4"/>
      <c r="U852" s="4"/>
      <c r="V852" s="4"/>
      <c r="W852" s="4"/>
      <c r="X852" s="4"/>
      <c r="Y852" s="4"/>
      <c r="Z852" s="52"/>
      <c r="AA852" s="52"/>
      <c r="AB852" s="4"/>
      <c r="AC852" s="4"/>
      <c r="AD852" s="4"/>
      <c r="AE852" s="4"/>
    </row>
    <row r="853" spans="1:31" ht="15.75" customHeight="1" x14ac:dyDescent="0.25">
      <c r="A853" s="4"/>
      <c r="B853" s="4"/>
      <c r="C853" s="4"/>
      <c r="D853" s="4"/>
      <c r="E853" s="4"/>
      <c r="F853" s="4"/>
      <c r="G853" s="52"/>
      <c r="H853" s="52"/>
      <c r="I853" s="48"/>
      <c r="J853" s="48"/>
      <c r="K853" s="48"/>
      <c r="L853" s="48"/>
      <c r="M853" s="48"/>
      <c r="N853" s="48"/>
      <c r="O853" s="4"/>
      <c r="P853" s="4"/>
      <c r="Q853" s="4"/>
      <c r="R853" s="4"/>
      <c r="S853" s="4"/>
      <c r="T853" s="4"/>
      <c r="U853" s="4"/>
      <c r="V853" s="4"/>
      <c r="W853" s="4"/>
      <c r="X853" s="4"/>
      <c r="Y853" s="4"/>
      <c r="Z853" s="52"/>
      <c r="AA853" s="52"/>
      <c r="AB853" s="4"/>
      <c r="AC853" s="4"/>
      <c r="AD853" s="4"/>
      <c r="AE853" s="4"/>
    </row>
    <row r="854" spans="1:31" ht="15.75" customHeight="1" x14ac:dyDescent="0.25">
      <c r="A854" s="4"/>
      <c r="B854" s="4"/>
      <c r="C854" s="4"/>
      <c r="D854" s="4"/>
      <c r="E854" s="4"/>
      <c r="F854" s="4"/>
      <c r="G854" s="52"/>
      <c r="H854" s="52"/>
      <c r="I854" s="48"/>
      <c r="J854" s="48"/>
      <c r="K854" s="48"/>
      <c r="L854" s="48"/>
      <c r="M854" s="48"/>
      <c r="N854" s="48"/>
      <c r="O854" s="4"/>
      <c r="P854" s="4"/>
      <c r="Q854" s="4"/>
      <c r="R854" s="4"/>
      <c r="S854" s="4"/>
      <c r="T854" s="4"/>
      <c r="U854" s="4"/>
      <c r="V854" s="4"/>
      <c r="W854" s="4"/>
      <c r="X854" s="4"/>
      <c r="Y854" s="4"/>
      <c r="Z854" s="52"/>
      <c r="AA854" s="52"/>
      <c r="AB854" s="4"/>
      <c r="AC854" s="4"/>
      <c r="AD854" s="4"/>
      <c r="AE854" s="4"/>
    </row>
    <row r="855" spans="1:31" ht="15.75" customHeight="1" x14ac:dyDescent="0.25">
      <c r="A855" s="4"/>
      <c r="B855" s="4"/>
      <c r="C855" s="4"/>
      <c r="D855" s="4"/>
      <c r="E855" s="4"/>
      <c r="F855" s="4"/>
      <c r="G855" s="52"/>
      <c r="H855" s="52"/>
      <c r="I855" s="48"/>
      <c r="J855" s="48"/>
      <c r="K855" s="48"/>
      <c r="L855" s="48"/>
      <c r="M855" s="48"/>
      <c r="N855" s="48"/>
      <c r="O855" s="4"/>
      <c r="P855" s="4"/>
      <c r="Q855" s="4"/>
      <c r="R855" s="4"/>
      <c r="S855" s="4"/>
      <c r="T855" s="4"/>
      <c r="U855" s="4"/>
      <c r="V855" s="4"/>
      <c r="W855" s="4"/>
      <c r="X855" s="4"/>
      <c r="Y855" s="4"/>
      <c r="Z855" s="52"/>
      <c r="AA855" s="52"/>
      <c r="AB855" s="4"/>
      <c r="AC855" s="4"/>
      <c r="AD855" s="4"/>
      <c r="AE855" s="4"/>
    </row>
    <row r="856" spans="1:31" ht="15.75" customHeight="1" x14ac:dyDescent="0.25">
      <c r="A856" s="4"/>
      <c r="B856" s="4"/>
      <c r="C856" s="4"/>
      <c r="D856" s="4"/>
      <c r="E856" s="4"/>
      <c r="F856" s="4"/>
      <c r="G856" s="52"/>
      <c r="H856" s="52"/>
      <c r="I856" s="48"/>
      <c r="J856" s="48"/>
      <c r="K856" s="48"/>
      <c r="L856" s="48"/>
      <c r="M856" s="48"/>
      <c r="N856" s="48"/>
      <c r="O856" s="4"/>
      <c r="P856" s="4"/>
      <c r="Q856" s="4"/>
      <c r="R856" s="4"/>
      <c r="S856" s="4"/>
      <c r="T856" s="4"/>
      <c r="U856" s="4"/>
      <c r="V856" s="4"/>
      <c r="W856" s="4"/>
      <c r="X856" s="4"/>
      <c r="Y856" s="4"/>
      <c r="Z856" s="52"/>
      <c r="AA856" s="52"/>
      <c r="AB856" s="4"/>
      <c r="AC856" s="4"/>
      <c r="AD856" s="4"/>
      <c r="AE856" s="4"/>
    </row>
    <row r="857" spans="1:31" ht="15.75" customHeight="1" x14ac:dyDescent="0.25">
      <c r="A857" s="4"/>
      <c r="B857" s="4"/>
      <c r="C857" s="4"/>
      <c r="D857" s="4"/>
      <c r="E857" s="4"/>
      <c r="F857" s="4"/>
      <c r="G857" s="52"/>
      <c r="H857" s="52"/>
      <c r="I857" s="48"/>
      <c r="J857" s="48"/>
      <c r="K857" s="48"/>
      <c r="L857" s="48"/>
      <c r="M857" s="48"/>
      <c r="N857" s="48"/>
      <c r="O857" s="4"/>
      <c r="P857" s="4"/>
      <c r="Q857" s="4"/>
      <c r="R857" s="4"/>
      <c r="S857" s="4"/>
      <c r="T857" s="4"/>
      <c r="U857" s="4"/>
      <c r="V857" s="4"/>
      <c r="W857" s="4"/>
      <c r="X857" s="4"/>
      <c r="Y857" s="4"/>
      <c r="Z857" s="52"/>
      <c r="AA857" s="52"/>
      <c r="AB857" s="4"/>
      <c r="AC857" s="4"/>
      <c r="AD857" s="4"/>
      <c r="AE857" s="4"/>
    </row>
    <row r="858" spans="1:31" ht="15.75" customHeight="1" x14ac:dyDescent="0.25">
      <c r="A858" s="4"/>
      <c r="B858" s="4"/>
      <c r="C858" s="4"/>
      <c r="D858" s="4"/>
      <c r="E858" s="4"/>
      <c r="F858" s="4"/>
      <c r="G858" s="52"/>
      <c r="H858" s="52"/>
      <c r="I858" s="48"/>
      <c r="J858" s="48"/>
      <c r="K858" s="48"/>
      <c r="L858" s="48"/>
      <c r="M858" s="48"/>
      <c r="N858" s="48"/>
      <c r="O858" s="4"/>
      <c r="P858" s="4"/>
      <c r="Q858" s="4"/>
      <c r="R858" s="4"/>
      <c r="S858" s="4"/>
      <c r="T858" s="4"/>
      <c r="U858" s="4"/>
      <c r="V858" s="4"/>
      <c r="W858" s="4"/>
      <c r="X858" s="4"/>
      <c r="Y858" s="4"/>
      <c r="Z858" s="52"/>
      <c r="AA858" s="52"/>
      <c r="AB858" s="4"/>
      <c r="AC858" s="4"/>
      <c r="AD858" s="4"/>
      <c r="AE858" s="4"/>
    </row>
    <row r="859" spans="1:31" ht="15.75" customHeight="1" x14ac:dyDescent="0.25">
      <c r="A859" s="4"/>
      <c r="B859" s="4"/>
      <c r="C859" s="4"/>
      <c r="D859" s="4"/>
      <c r="E859" s="4"/>
      <c r="F859" s="4"/>
      <c r="G859" s="52"/>
      <c r="H859" s="52"/>
      <c r="I859" s="48"/>
      <c r="J859" s="48"/>
      <c r="K859" s="48"/>
      <c r="L859" s="48"/>
      <c r="M859" s="48"/>
      <c r="N859" s="48"/>
      <c r="O859" s="4"/>
      <c r="P859" s="4"/>
      <c r="Q859" s="4"/>
      <c r="R859" s="4"/>
      <c r="S859" s="4"/>
      <c r="T859" s="4"/>
      <c r="U859" s="4"/>
      <c r="V859" s="4"/>
      <c r="W859" s="4"/>
      <c r="X859" s="4"/>
      <c r="Y859" s="4"/>
      <c r="Z859" s="52"/>
      <c r="AA859" s="52"/>
      <c r="AB859" s="4"/>
      <c r="AC859" s="4"/>
      <c r="AD859" s="4"/>
      <c r="AE859" s="4"/>
    </row>
    <row r="860" spans="1:31" ht="15.75" customHeight="1" x14ac:dyDescent="0.25">
      <c r="A860" s="4"/>
      <c r="B860" s="4"/>
      <c r="C860" s="4"/>
      <c r="D860" s="4"/>
      <c r="E860" s="4"/>
      <c r="F860" s="4"/>
      <c r="G860" s="52"/>
      <c r="H860" s="52"/>
      <c r="I860" s="48"/>
      <c r="J860" s="48"/>
      <c r="K860" s="48"/>
      <c r="L860" s="48"/>
      <c r="M860" s="48"/>
      <c r="N860" s="48"/>
      <c r="O860" s="4"/>
      <c r="P860" s="4"/>
      <c r="Q860" s="4"/>
      <c r="R860" s="4"/>
      <c r="S860" s="4"/>
      <c r="T860" s="4"/>
      <c r="U860" s="4"/>
      <c r="V860" s="4"/>
      <c r="W860" s="4"/>
      <c r="X860" s="4"/>
      <c r="Y860" s="4"/>
      <c r="Z860" s="52"/>
      <c r="AA860" s="52"/>
      <c r="AB860" s="4"/>
      <c r="AC860" s="4"/>
      <c r="AD860" s="4"/>
      <c r="AE860" s="4"/>
    </row>
    <row r="861" spans="1:31" ht="15.75" customHeight="1" x14ac:dyDescent="0.25">
      <c r="A861" s="4"/>
      <c r="B861" s="4"/>
      <c r="C861" s="4"/>
      <c r="D861" s="4"/>
      <c r="E861" s="4"/>
      <c r="F861" s="4"/>
      <c r="G861" s="52"/>
      <c r="H861" s="52"/>
      <c r="I861" s="48"/>
      <c r="J861" s="48"/>
      <c r="K861" s="48"/>
      <c r="L861" s="48"/>
      <c r="M861" s="48"/>
      <c r="N861" s="48"/>
      <c r="O861" s="4"/>
      <c r="P861" s="4"/>
      <c r="Q861" s="4"/>
      <c r="R861" s="4"/>
      <c r="S861" s="4"/>
      <c r="T861" s="4"/>
      <c r="U861" s="4"/>
      <c r="V861" s="4"/>
      <c r="W861" s="4"/>
      <c r="X861" s="4"/>
      <c r="Y861" s="4"/>
      <c r="Z861" s="52"/>
      <c r="AA861" s="52"/>
      <c r="AB861" s="4"/>
      <c r="AC861" s="4"/>
      <c r="AD861" s="4"/>
      <c r="AE861" s="4"/>
    </row>
    <row r="862" spans="1:31" ht="15.75" customHeight="1" x14ac:dyDescent="0.25">
      <c r="A862" s="4"/>
      <c r="B862" s="4"/>
      <c r="C862" s="4"/>
      <c r="D862" s="4"/>
      <c r="E862" s="4"/>
      <c r="F862" s="4"/>
      <c r="G862" s="52"/>
      <c r="H862" s="52"/>
      <c r="I862" s="48"/>
      <c r="J862" s="48"/>
      <c r="K862" s="48"/>
      <c r="L862" s="48"/>
      <c r="M862" s="48"/>
      <c r="N862" s="48"/>
      <c r="O862" s="4"/>
      <c r="P862" s="4"/>
      <c r="Q862" s="4"/>
      <c r="R862" s="4"/>
      <c r="S862" s="4"/>
      <c r="T862" s="4"/>
      <c r="U862" s="4"/>
      <c r="V862" s="4"/>
      <c r="W862" s="4"/>
      <c r="X862" s="4"/>
      <c r="Y862" s="4"/>
      <c r="Z862" s="52"/>
      <c r="AA862" s="52"/>
      <c r="AB862" s="4"/>
      <c r="AC862" s="4"/>
      <c r="AD862" s="4"/>
      <c r="AE862" s="4"/>
    </row>
    <row r="863" spans="1:31" ht="15.75" customHeight="1" x14ac:dyDescent="0.25">
      <c r="A863" s="4"/>
      <c r="B863" s="4"/>
      <c r="C863" s="4"/>
      <c r="D863" s="4"/>
      <c r="E863" s="4"/>
      <c r="F863" s="4"/>
      <c r="G863" s="52"/>
      <c r="H863" s="52"/>
      <c r="I863" s="48"/>
      <c r="J863" s="48"/>
      <c r="K863" s="48"/>
      <c r="L863" s="48"/>
      <c r="M863" s="48"/>
      <c r="N863" s="48"/>
      <c r="O863" s="4"/>
      <c r="P863" s="4"/>
      <c r="Q863" s="4"/>
      <c r="R863" s="4"/>
      <c r="S863" s="4"/>
      <c r="T863" s="4"/>
      <c r="U863" s="4"/>
      <c r="V863" s="4"/>
      <c r="W863" s="4"/>
      <c r="X863" s="4"/>
      <c r="Y863" s="4"/>
      <c r="Z863" s="52"/>
      <c r="AA863" s="52"/>
      <c r="AB863" s="4"/>
      <c r="AC863" s="4"/>
      <c r="AD863" s="4"/>
      <c r="AE863" s="4"/>
    </row>
    <row r="864" spans="1:31" ht="15.75" customHeight="1" x14ac:dyDescent="0.25">
      <c r="A864" s="4"/>
      <c r="B864" s="4"/>
      <c r="C864" s="4"/>
      <c r="D864" s="4"/>
      <c r="E864" s="4"/>
      <c r="F864" s="4"/>
      <c r="G864" s="52"/>
      <c r="H864" s="52"/>
      <c r="I864" s="48"/>
      <c r="J864" s="48"/>
      <c r="K864" s="48"/>
      <c r="L864" s="48"/>
      <c r="M864" s="48"/>
      <c r="N864" s="48"/>
      <c r="O864" s="4"/>
      <c r="P864" s="4"/>
      <c r="Q864" s="4"/>
      <c r="R864" s="4"/>
      <c r="S864" s="4"/>
      <c r="T864" s="4"/>
      <c r="U864" s="4"/>
      <c r="V864" s="4"/>
      <c r="W864" s="4"/>
      <c r="X864" s="4"/>
      <c r="Y864" s="4"/>
      <c r="Z864" s="52"/>
      <c r="AA864" s="52"/>
      <c r="AB864" s="4"/>
      <c r="AC864" s="4"/>
      <c r="AD864" s="4"/>
      <c r="AE864" s="4"/>
    </row>
    <row r="865" spans="1:31" ht="15.75" customHeight="1" x14ac:dyDescent="0.25">
      <c r="A865" s="4"/>
      <c r="B865" s="4"/>
      <c r="C865" s="4"/>
      <c r="D865" s="4"/>
      <c r="E865" s="4"/>
      <c r="F865" s="4"/>
      <c r="G865" s="52"/>
      <c r="H865" s="52"/>
      <c r="I865" s="48"/>
      <c r="J865" s="48"/>
      <c r="K865" s="48"/>
      <c r="L865" s="48"/>
      <c r="M865" s="48"/>
      <c r="N865" s="48"/>
      <c r="O865" s="4"/>
      <c r="P865" s="4"/>
      <c r="Q865" s="4"/>
      <c r="R865" s="4"/>
      <c r="S865" s="4"/>
      <c r="T865" s="4"/>
      <c r="U865" s="4"/>
      <c r="V865" s="4"/>
      <c r="W865" s="4"/>
      <c r="X865" s="4"/>
      <c r="Y865" s="4"/>
      <c r="Z865" s="52"/>
      <c r="AA865" s="52"/>
      <c r="AB865" s="4"/>
      <c r="AC865" s="4"/>
      <c r="AD865" s="4"/>
      <c r="AE865" s="4"/>
    </row>
    <row r="866" spans="1:31" ht="15.75" customHeight="1" x14ac:dyDescent="0.25">
      <c r="A866" s="4"/>
      <c r="B866" s="4"/>
      <c r="C866" s="4"/>
      <c r="D866" s="4"/>
      <c r="E866" s="4"/>
      <c r="F866" s="4"/>
      <c r="G866" s="52"/>
      <c r="H866" s="52"/>
      <c r="I866" s="48"/>
      <c r="J866" s="48"/>
      <c r="K866" s="48"/>
      <c r="L866" s="48"/>
      <c r="M866" s="48"/>
      <c r="N866" s="48"/>
      <c r="O866" s="4"/>
      <c r="P866" s="4"/>
      <c r="Q866" s="4"/>
      <c r="R866" s="4"/>
      <c r="S866" s="4"/>
      <c r="T866" s="4"/>
      <c r="U866" s="4"/>
      <c r="V866" s="4"/>
      <c r="W866" s="4"/>
      <c r="X866" s="4"/>
      <c r="Y866" s="4"/>
      <c r="Z866" s="52"/>
      <c r="AA866" s="52"/>
      <c r="AB866" s="4"/>
      <c r="AC866" s="4"/>
      <c r="AD866" s="4"/>
      <c r="AE866" s="4"/>
    </row>
    <row r="867" spans="1:31" ht="15.75" customHeight="1" x14ac:dyDescent="0.25">
      <c r="A867" s="4"/>
      <c r="B867" s="4"/>
      <c r="C867" s="4"/>
      <c r="D867" s="4"/>
      <c r="E867" s="4"/>
      <c r="F867" s="4"/>
      <c r="G867" s="52"/>
      <c r="H867" s="52"/>
      <c r="I867" s="48"/>
      <c r="J867" s="48"/>
      <c r="K867" s="48"/>
      <c r="L867" s="48"/>
      <c r="M867" s="48"/>
      <c r="N867" s="48"/>
      <c r="O867" s="4"/>
      <c r="P867" s="4"/>
      <c r="Q867" s="4"/>
      <c r="R867" s="4"/>
      <c r="S867" s="4"/>
      <c r="T867" s="4"/>
      <c r="U867" s="4"/>
      <c r="V867" s="4"/>
      <c r="W867" s="4"/>
      <c r="X867" s="4"/>
      <c r="Y867" s="4"/>
      <c r="Z867" s="52"/>
      <c r="AA867" s="52"/>
      <c r="AB867" s="4"/>
      <c r="AC867" s="4"/>
      <c r="AD867" s="4"/>
      <c r="AE867" s="4"/>
    </row>
    <row r="868" spans="1:31" ht="15.75" customHeight="1" x14ac:dyDescent="0.25">
      <c r="A868" s="4"/>
      <c r="B868" s="4"/>
      <c r="C868" s="4"/>
      <c r="D868" s="4"/>
      <c r="E868" s="4"/>
      <c r="F868" s="4"/>
      <c r="G868" s="52"/>
      <c r="H868" s="52"/>
      <c r="I868" s="48"/>
      <c r="J868" s="48"/>
      <c r="K868" s="48"/>
      <c r="L868" s="48"/>
      <c r="M868" s="48"/>
      <c r="N868" s="48"/>
      <c r="O868" s="4"/>
      <c r="P868" s="4"/>
      <c r="Q868" s="4"/>
      <c r="R868" s="4"/>
      <c r="S868" s="4"/>
      <c r="T868" s="4"/>
      <c r="U868" s="4"/>
      <c r="V868" s="4"/>
      <c r="W868" s="4"/>
      <c r="X868" s="4"/>
      <c r="Y868" s="4"/>
      <c r="Z868" s="52"/>
      <c r="AA868" s="52"/>
      <c r="AB868" s="4"/>
      <c r="AC868" s="4"/>
      <c r="AD868" s="4"/>
      <c r="AE868" s="4"/>
    </row>
    <row r="869" spans="1:31" ht="15.75" customHeight="1" x14ac:dyDescent="0.25">
      <c r="A869" s="4"/>
      <c r="B869" s="4"/>
      <c r="C869" s="4"/>
      <c r="D869" s="4"/>
      <c r="E869" s="4"/>
      <c r="F869" s="4"/>
      <c r="G869" s="52"/>
      <c r="H869" s="52"/>
      <c r="I869" s="48"/>
      <c r="J869" s="48"/>
      <c r="K869" s="48"/>
      <c r="L869" s="48"/>
      <c r="M869" s="48"/>
      <c r="N869" s="48"/>
      <c r="O869" s="4"/>
      <c r="P869" s="4"/>
      <c r="Q869" s="4"/>
      <c r="R869" s="4"/>
      <c r="S869" s="4"/>
      <c r="T869" s="4"/>
      <c r="U869" s="4"/>
      <c r="V869" s="4"/>
      <c r="W869" s="4"/>
      <c r="X869" s="4"/>
      <c r="Y869" s="4"/>
      <c r="Z869" s="52"/>
      <c r="AA869" s="52"/>
      <c r="AB869" s="4"/>
      <c r="AC869" s="4"/>
      <c r="AD869" s="4"/>
      <c r="AE869" s="4"/>
    </row>
    <row r="870" spans="1:31" ht="15.75" customHeight="1" x14ac:dyDescent="0.25">
      <c r="A870" s="4"/>
      <c r="B870" s="4"/>
      <c r="C870" s="4"/>
      <c r="D870" s="4"/>
      <c r="E870" s="4"/>
      <c r="F870" s="4"/>
      <c r="G870" s="52"/>
      <c r="H870" s="52"/>
      <c r="I870" s="48"/>
      <c r="J870" s="48"/>
      <c r="K870" s="48"/>
      <c r="L870" s="48"/>
      <c r="M870" s="48"/>
      <c r="N870" s="48"/>
      <c r="O870" s="4"/>
      <c r="P870" s="4"/>
      <c r="Q870" s="4"/>
      <c r="R870" s="4"/>
      <c r="S870" s="4"/>
      <c r="T870" s="4"/>
      <c r="U870" s="4"/>
      <c r="V870" s="4"/>
      <c r="W870" s="4"/>
      <c r="X870" s="4"/>
      <c r="Y870" s="4"/>
      <c r="Z870" s="52"/>
      <c r="AA870" s="52"/>
      <c r="AB870" s="4"/>
      <c r="AC870" s="4"/>
      <c r="AD870" s="4"/>
      <c r="AE870" s="4"/>
    </row>
    <row r="871" spans="1:31" ht="15.75" customHeight="1" x14ac:dyDescent="0.25">
      <c r="A871" s="4"/>
      <c r="B871" s="4"/>
      <c r="C871" s="4"/>
      <c r="D871" s="4"/>
      <c r="E871" s="4"/>
      <c r="F871" s="4"/>
      <c r="G871" s="52"/>
      <c r="H871" s="52"/>
      <c r="I871" s="48"/>
      <c r="J871" s="48"/>
      <c r="K871" s="48"/>
      <c r="L871" s="48"/>
      <c r="M871" s="48"/>
      <c r="N871" s="48"/>
      <c r="O871" s="4"/>
      <c r="P871" s="4"/>
      <c r="Q871" s="4"/>
      <c r="R871" s="4"/>
      <c r="S871" s="4"/>
      <c r="T871" s="4"/>
      <c r="U871" s="4"/>
      <c r="V871" s="4"/>
      <c r="W871" s="4"/>
      <c r="X871" s="4"/>
      <c r="Y871" s="4"/>
      <c r="Z871" s="52"/>
      <c r="AA871" s="52"/>
      <c r="AB871" s="4"/>
      <c r="AC871" s="4"/>
      <c r="AD871" s="4"/>
      <c r="AE871" s="4"/>
    </row>
    <row r="872" spans="1:31" ht="15.75" customHeight="1" x14ac:dyDescent="0.25">
      <c r="A872" s="4"/>
      <c r="B872" s="4"/>
      <c r="C872" s="4"/>
      <c r="D872" s="4"/>
      <c r="E872" s="4"/>
      <c r="F872" s="4"/>
      <c r="G872" s="52"/>
      <c r="H872" s="52"/>
      <c r="I872" s="48"/>
      <c r="J872" s="48"/>
      <c r="K872" s="48"/>
      <c r="L872" s="48"/>
      <c r="M872" s="48"/>
      <c r="N872" s="48"/>
      <c r="O872" s="4"/>
      <c r="P872" s="4"/>
      <c r="Q872" s="4"/>
      <c r="R872" s="4"/>
      <c r="S872" s="4"/>
      <c r="T872" s="4"/>
      <c r="U872" s="4"/>
      <c r="V872" s="4"/>
      <c r="W872" s="4"/>
      <c r="X872" s="4"/>
      <c r="Y872" s="4"/>
      <c r="Z872" s="52"/>
      <c r="AA872" s="52"/>
      <c r="AB872" s="4"/>
      <c r="AC872" s="4"/>
      <c r="AD872" s="4"/>
      <c r="AE872" s="4"/>
    </row>
    <row r="873" spans="1:31" ht="15.75" customHeight="1" x14ac:dyDescent="0.25">
      <c r="A873" s="4"/>
      <c r="B873" s="4"/>
      <c r="C873" s="4"/>
      <c r="D873" s="4"/>
      <c r="E873" s="4"/>
      <c r="F873" s="4"/>
      <c r="G873" s="52"/>
      <c r="H873" s="52"/>
      <c r="I873" s="48"/>
      <c r="J873" s="48"/>
      <c r="K873" s="48"/>
      <c r="L873" s="48"/>
      <c r="M873" s="48"/>
      <c r="N873" s="48"/>
      <c r="O873" s="4"/>
      <c r="P873" s="4"/>
      <c r="Q873" s="4"/>
      <c r="R873" s="4"/>
      <c r="S873" s="4"/>
      <c r="T873" s="4"/>
      <c r="U873" s="4"/>
      <c r="V873" s="4"/>
      <c r="W873" s="4"/>
      <c r="X873" s="4"/>
      <c r="Y873" s="4"/>
      <c r="Z873" s="52"/>
      <c r="AA873" s="52"/>
      <c r="AB873" s="4"/>
      <c r="AC873" s="4"/>
      <c r="AD873" s="4"/>
      <c r="AE873" s="4"/>
    </row>
    <row r="874" spans="1:31" ht="15.75" customHeight="1" x14ac:dyDescent="0.25">
      <c r="A874" s="4"/>
      <c r="B874" s="4"/>
      <c r="C874" s="4"/>
      <c r="D874" s="4"/>
      <c r="E874" s="4"/>
      <c r="F874" s="4"/>
      <c r="G874" s="52"/>
      <c r="H874" s="52"/>
      <c r="I874" s="48"/>
      <c r="J874" s="48"/>
      <c r="K874" s="48"/>
      <c r="L874" s="48"/>
      <c r="M874" s="48"/>
      <c r="N874" s="48"/>
      <c r="O874" s="4"/>
      <c r="P874" s="4"/>
      <c r="Q874" s="4"/>
      <c r="R874" s="4"/>
      <c r="S874" s="4"/>
      <c r="T874" s="4"/>
      <c r="U874" s="4"/>
      <c r="V874" s="4"/>
      <c r="W874" s="4"/>
      <c r="X874" s="4"/>
      <c r="Y874" s="4"/>
      <c r="Z874" s="52"/>
      <c r="AA874" s="52"/>
      <c r="AB874" s="4"/>
      <c r="AC874" s="4"/>
      <c r="AD874" s="4"/>
      <c r="AE874" s="4"/>
    </row>
    <row r="875" spans="1:31" ht="15.75" customHeight="1" x14ac:dyDescent="0.25">
      <c r="A875" s="4"/>
      <c r="B875" s="4"/>
      <c r="C875" s="4"/>
      <c r="D875" s="4"/>
      <c r="E875" s="4"/>
      <c r="F875" s="4"/>
      <c r="G875" s="52"/>
      <c r="H875" s="52"/>
      <c r="I875" s="48"/>
      <c r="J875" s="48"/>
      <c r="K875" s="48"/>
      <c r="L875" s="48"/>
      <c r="M875" s="48"/>
      <c r="N875" s="48"/>
      <c r="O875" s="4"/>
      <c r="P875" s="4"/>
      <c r="Q875" s="4"/>
      <c r="R875" s="4"/>
      <c r="S875" s="4"/>
      <c r="T875" s="4"/>
      <c r="U875" s="4"/>
      <c r="V875" s="4"/>
      <c r="W875" s="4"/>
      <c r="X875" s="4"/>
      <c r="Y875" s="4"/>
      <c r="Z875" s="52"/>
      <c r="AA875" s="52"/>
      <c r="AB875" s="4"/>
      <c r="AC875" s="4"/>
      <c r="AD875" s="4"/>
      <c r="AE875" s="4"/>
    </row>
    <row r="876" spans="1:31" ht="15.75" customHeight="1" x14ac:dyDescent="0.25">
      <c r="A876" s="4"/>
      <c r="B876" s="4"/>
      <c r="C876" s="4"/>
      <c r="D876" s="4"/>
      <c r="E876" s="4"/>
      <c r="F876" s="4"/>
      <c r="G876" s="52"/>
      <c r="H876" s="52"/>
      <c r="I876" s="48"/>
      <c r="J876" s="48"/>
      <c r="K876" s="48"/>
      <c r="L876" s="48"/>
      <c r="M876" s="48"/>
      <c r="N876" s="48"/>
      <c r="O876" s="4"/>
      <c r="P876" s="4"/>
      <c r="Q876" s="4"/>
      <c r="R876" s="4"/>
      <c r="S876" s="4"/>
      <c r="T876" s="4"/>
      <c r="U876" s="4"/>
      <c r="V876" s="4"/>
      <c r="W876" s="4"/>
      <c r="X876" s="4"/>
      <c r="Y876" s="4"/>
      <c r="Z876" s="52"/>
      <c r="AA876" s="52"/>
      <c r="AB876" s="4"/>
      <c r="AC876" s="4"/>
      <c r="AD876" s="4"/>
      <c r="AE876" s="4"/>
    </row>
    <row r="877" spans="1:31" ht="15.75" customHeight="1" x14ac:dyDescent="0.25">
      <c r="A877" s="4"/>
      <c r="B877" s="4"/>
      <c r="C877" s="4"/>
      <c r="D877" s="4"/>
      <c r="E877" s="4"/>
      <c r="F877" s="4"/>
      <c r="G877" s="52"/>
      <c r="H877" s="52"/>
      <c r="I877" s="48"/>
      <c r="J877" s="48"/>
      <c r="K877" s="48"/>
      <c r="L877" s="48"/>
      <c r="M877" s="48"/>
      <c r="N877" s="48"/>
      <c r="O877" s="4"/>
      <c r="P877" s="4"/>
      <c r="Q877" s="4"/>
      <c r="R877" s="4"/>
      <c r="S877" s="4"/>
      <c r="T877" s="4"/>
      <c r="U877" s="4"/>
      <c r="V877" s="4"/>
      <c r="W877" s="4"/>
      <c r="X877" s="4"/>
      <c r="Y877" s="4"/>
      <c r="Z877" s="52"/>
      <c r="AA877" s="52"/>
      <c r="AB877" s="4"/>
      <c r="AC877" s="4"/>
      <c r="AD877" s="4"/>
      <c r="AE877" s="4"/>
    </row>
    <row r="878" spans="1:31" ht="15.75" customHeight="1" x14ac:dyDescent="0.25">
      <c r="A878" s="4"/>
      <c r="B878" s="4"/>
      <c r="C878" s="4"/>
      <c r="D878" s="4"/>
      <c r="E878" s="4"/>
      <c r="F878" s="4"/>
      <c r="G878" s="52"/>
      <c r="H878" s="52"/>
      <c r="I878" s="48"/>
      <c r="J878" s="48"/>
      <c r="K878" s="48"/>
      <c r="L878" s="48"/>
      <c r="M878" s="48"/>
      <c r="N878" s="48"/>
      <c r="O878" s="4"/>
      <c r="P878" s="4"/>
      <c r="Q878" s="4"/>
      <c r="R878" s="4"/>
      <c r="S878" s="4"/>
      <c r="T878" s="4"/>
      <c r="U878" s="4"/>
      <c r="V878" s="4"/>
      <c r="W878" s="4"/>
      <c r="X878" s="4"/>
      <c r="Y878" s="4"/>
      <c r="Z878" s="52"/>
      <c r="AA878" s="52"/>
      <c r="AB878" s="4"/>
      <c r="AC878" s="4"/>
      <c r="AD878" s="4"/>
      <c r="AE878" s="4"/>
    </row>
    <row r="879" spans="1:31" ht="15.75" customHeight="1" x14ac:dyDescent="0.25">
      <c r="A879" s="4"/>
      <c r="B879" s="4"/>
      <c r="C879" s="4"/>
      <c r="D879" s="4"/>
      <c r="E879" s="4"/>
      <c r="F879" s="4"/>
      <c r="G879" s="52"/>
      <c r="H879" s="52"/>
      <c r="I879" s="48"/>
      <c r="J879" s="48"/>
      <c r="K879" s="48"/>
      <c r="L879" s="48"/>
      <c r="M879" s="48"/>
      <c r="N879" s="48"/>
      <c r="O879" s="4"/>
      <c r="P879" s="4"/>
      <c r="Q879" s="4"/>
      <c r="R879" s="4"/>
      <c r="S879" s="4"/>
      <c r="T879" s="4"/>
      <c r="U879" s="4"/>
      <c r="V879" s="4"/>
      <c r="W879" s="4"/>
      <c r="X879" s="4"/>
      <c r="Y879" s="4"/>
      <c r="Z879" s="52"/>
      <c r="AA879" s="52"/>
      <c r="AB879" s="4"/>
      <c r="AC879" s="4"/>
      <c r="AD879" s="4"/>
      <c r="AE879" s="4"/>
    </row>
    <row r="880" spans="1:31" ht="15.75" customHeight="1" x14ac:dyDescent="0.25">
      <c r="A880" s="4"/>
      <c r="B880" s="4"/>
      <c r="C880" s="4"/>
      <c r="D880" s="4"/>
      <c r="E880" s="4"/>
      <c r="F880" s="4"/>
      <c r="G880" s="52"/>
      <c r="H880" s="52"/>
      <c r="I880" s="48"/>
      <c r="J880" s="48"/>
      <c r="K880" s="48"/>
      <c r="L880" s="48"/>
      <c r="M880" s="48"/>
      <c r="N880" s="48"/>
      <c r="O880" s="4"/>
      <c r="P880" s="4"/>
      <c r="Q880" s="4"/>
      <c r="R880" s="4"/>
      <c r="S880" s="4"/>
      <c r="T880" s="4"/>
      <c r="U880" s="4"/>
      <c r="V880" s="4"/>
      <c r="W880" s="4"/>
      <c r="X880" s="4"/>
      <c r="Y880" s="4"/>
      <c r="Z880" s="52"/>
      <c r="AA880" s="52"/>
      <c r="AB880" s="4"/>
      <c r="AC880" s="4"/>
      <c r="AD880" s="4"/>
      <c r="AE880" s="4"/>
    </row>
    <row r="881" spans="1:31" ht="15.75" customHeight="1" x14ac:dyDescent="0.25">
      <c r="A881" s="4"/>
      <c r="B881" s="4"/>
      <c r="C881" s="4"/>
      <c r="D881" s="4"/>
      <c r="E881" s="4"/>
      <c r="F881" s="4"/>
      <c r="G881" s="52"/>
      <c r="H881" s="52"/>
      <c r="I881" s="48"/>
      <c r="J881" s="48"/>
      <c r="K881" s="48"/>
      <c r="L881" s="48"/>
      <c r="M881" s="48"/>
      <c r="N881" s="48"/>
      <c r="O881" s="4"/>
      <c r="P881" s="4"/>
      <c r="Q881" s="4"/>
      <c r="R881" s="4"/>
      <c r="S881" s="4"/>
      <c r="T881" s="4"/>
      <c r="U881" s="4"/>
      <c r="V881" s="4"/>
      <c r="W881" s="4"/>
      <c r="X881" s="4"/>
      <c r="Y881" s="4"/>
      <c r="Z881" s="52"/>
      <c r="AA881" s="52"/>
      <c r="AB881" s="4"/>
      <c r="AC881" s="4"/>
      <c r="AD881" s="4"/>
      <c r="AE881" s="4"/>
    </row>
    <row r="882" spans="1:31" ht="15.75" customHeight="1" x14ac:dyDescent="0.25">
      <c r="A882" s="4"/>
      <c r="B882" s="4"/>
      <c r="C882" s="4"/>
      <c r="D882" s="4"/>
      <c r="E882" s="4"/>
      <c r="F882" s="4"/>
      <c r="G882" s="52"/>
      <c r="H882" s="52"/>
      <c r="I882" s="48"/>
      <c r="J882" s="48"/>
      <c r="K882" s="48"/>
      <c r="L882" s="48"/>
      <c r="M882" s="48"/>
      <c r="N882" s="48"/>
      <c r="O882" s="4"/>
      <c r="P882" s="4"/>
      <c r="Q882" s="4"/>
      <c r="R882" s="4"/>
      <c r="S882" s="4"/>
      <c r="T882" s="4"/>
      <c r="U882" s="4"/>
      <c r="V882" s="4"/>
      <c r="W882" s="4"/>
      <c r="X882" s="4"/>
      <c r="Y882" s="4"/>
      <c r="Z882" s="52"/>
      <c r="AA882" s="52"/>
      <c r="AB882" s="4"/>
      <c r="AC882" s="4"/>
      <c r="AD882" s="4"/>
      <c r="AE882" s="4"/>
    </row>
    <row r="883" spans="1:31" ht="15.75" customHeight="1" x14ac:dyDescent="0.25">
      <c r="A883" s="4"/>
      <c r="B883" s="4"/>
      <c r="C883" s="4"/>
      <c r="D883" s="4"/>
      <c r="E883" s="4"/>
      <c r="F883" s="4"/>
      <c r="G883" s="52"/>
      <c r="H883" s="52"/>
      <c r="I883" s="48"/>
      <c r="J883" s="48"/>
      <c r="K883" s="48"/>
      <c r="L883" s="48"/>
      <c r="M883" s="48"/>
      <c r="N883" s="48"/>
      <c r="O883" s="4"/>
      <c r="P883" s="4"/>
      <c r="Q883" s="4"/>
      <c r="R883" s="4"/>
      <c r="S883" s="4"/>
      <c r="T883" s="4"/>
      <c r="U883" s="4"/>
      <c r="V883" s="4"/>
      <c r="W883" s="4"/>
      <c r="X883" s="4"/>
      <c r="Y883" s="4"/>
      <c r="Z883" s="52"/>
      <c r="AA883" s="52"/>
      <c r="AB883" s="4"/>
      <c r="AC883" s="4"/>
      <c r="AD883" s="4"/>
      <c r="AE883" s="4"/>
    </row>
    <row r="884" spans="1:31" ht="15.75" customHeight="1" x14ac:dyDescent="0.25">
      <c r="A884" s="4"/>
      <c r="B884" s="4"/>
      <c r="C884" s="4"/>
      <c r="D884" s="4"/>
      <c r="E884" s="4"/>
      <c r="F884" s="4"/>
      <c r="G884" s="52"/>
      <c r="H884" s="52"/>
      <c r="I884" s="48"/>
      <c r="J884" s="48"/>
      <c r="K884" s="48"/>
      <c r="L884" s="48"/>
      <c r="M884" s="48"/>
      <c r="N884" s="48"/>
      <c r="O884" s="4"/>
      <c r="P884" s="4"/>
      <c r="Q884" s="4"/>
      <c r="R884" s="4"/>
      <c r="S884" s="4"/>
      <c r="T884" s="4"/>
      <c r="U884" s="4"/>
      <c r="V884" s="4"/>
      <c r="W884" s="4"/>
      <c r="X884" s="4"/>
      <c r="Y884" s="4"/>
      <c r="Z884" s="52"/>
      <c r="AA884" s="52"/>
      <c r="AB884" s="4"/>
      <c r="AC884" s="4"/>
      <c r="AD884" s="4"/>
      <c r="AE884" s="4"/>
    </row>
    <row r="885" spans="1:31" ht="15.75" customHeight="1" x14ac:dyDescent="0.25">
      <c r="A885" s="4"/>
      <c r="B885" s="4"/>
      <c r="C885" s="4"/>
      <c r="D885" s="4"/>
      <c r="E885" s="4"/>
      <c r="F885" s="4"/>
      <c r="G885" s="52"/>
      <c r="H885" s="52"/>
      <c r="I885" s="48"/>
      <c r="J885" s="48"/>
      <c r="K885" s="48"/>
      <c r="L885" s="48"/>
      <c r="M885" s="48"/>
      <c r="N885" s="48"/>
      <c r="O885" s="4"/>
      <c r="P885" s="4"/>
      <c r="Q885" s="4"/>
      <c r="R885" s="4"/>
      <c r="S885" s="4"/>
      <c r="T885" s="4"/>
      <c r="U885" s="4"/>
      <c r="V885" s="4"/>
      <c r="W885" s="4"/>
      <c r="X885" s="4"/>
      <c r="Y885" s="4"/>
      <c r="Z885" s="52"/>
      <c r="AA885" s="52"/>
      <c r="AB885" s="4"/>
      <c r="AC885" s="4"/>
      <c r="AD885" s="4"/>
      <c r="AE885" s="4"/>
    </row>
    <row r="886" spans="1:31" ht="15.75" customHeight="1" x14ac:dyDescent="0.25">
      <c r="A886" s="4"/>
      <c r="B886" s="4"/>
      <c r="C886" s="4"/>
      <c r="D886" s="4"/>
      <c r="E886" s="4"/>
      <c r="F886" s="4"/>
      <c r="G886" s="52"/>
      <c r="H886" s="52"/>
      <c r="I886" s="48"/>
      <c r="J886" s="48"/>
      <c r="K886" s="48"/>
      <c r="L886" s="48"/>
      <c r="M886" s="48"/>
      <c r="N886" s="48"/>
      <c r="O886" s="4"/>
      <c r="P886" s="4"/>
      <c r="Q886" s="4"/>
      <c r="R886" s="4"/>
      <c r="S886" s="4"/>
      <c r="T886" s="4"/>
      <c r="U886" s="4"/>
      <c r="V886" s="4"/>
      <c r="W886" s="4"/>
      <c r="X886" s="4"/>
      <c r="Y886" s="4"/>
      <c r="Z886" s="52"/>
      <c r="AA886" s="52"/>
      <c r="AB886" s="4"/>
      <c r="AC886" s="4"/>
      <c r="AD886" s="4"/>
      <c r="AE886" s="4"/>
    </row>
    <row r="887" spans="1:31" ht="15.75" customHeight="1" x14ac:dyDescent="0.25">
      <c r="A887" s="4"/>
      <c r="B887" s="4"/>
      <c r="C887" s="4"/>
      <c r="D887" s="4"/>
      <c r="E887" s="4"/>
      <c r="F887" s="4"/>
      <c r="G887" s="52"/>
      <c r="H887" s="52"/>
      <c r="I887" s="48"/>
      <c r="J887" s="48"/>
      <c r="K887" s="48"/>
      <c r="L887" s="48"/>
      <c r="M887" s="48"/>
      <c r="N887" s="48"/>
      <c r="O887" s="4"/>
      <c r="P887" s="4"/>
      <c r="Q887" s="4"/>
      <c r="R887" s="4"/>
      <c r="S887" s="4"/>
      <c r="T887" s="4"/>
      <c r="U887" s="4"/>
      <c r="V887" s="4"/>
      <c r="W887" s="4"/>
      <c r="X887" s="4"/>
      <c r="Y887" s="4"/>
      <c r="Z887" s="52"/>
      <c r="AA887" s="52"/>
      <c r="AB887" s="4"/>
      <c r="AC887" s="4"/>
      <c r="AD887" s="4"/>
      <c r="AE887" s="4"/>
    </row>
    <row r="888" spans="1:31" ht="15.75" customHeight="1" x14ac:dyDescent="0.25">
      <c r="A888" s="4"/>
      <c r="B888" s="4"/>
      <c r="C888" s="4"/>
      <c r="D888" s="4"/>
      <c r="E888" s="4"/>
      <c r="F888" s="4"/>
      <c r="G888" s="52"/>
      <c r="H888" s="52"/>
      <c r="I888" s="48"/>
      <c r="J888" s="48"/>
      <c r="K888" s="48"/>
      <c r="L888" s="48"/>
      <c r="M888" s="48"/>
      <c r="N888" s="48"/>
      <c r="O888" s="4"/>
      <c r="P888" s="4"/>
      <c r="Q888" s="4"/>
      <c r="R888" s="4"/>
      <c r="S888" s="4"/>
      <c r="T888" s="4"/>
      <c r="U888" s="4"/>
      <c r="V888" s="4"/>
      <c r="W888" s="4"/>
      <c r="X888" s="4"/>
      <c r="Y888" s="4"/>
      <c r="Z888" s="52"/>
      <c r="AA888" s="52"/>
      <c r="AB888" s="4"/>
      <c r="AC888" s="4"/>
      <c r="AD888" s="4"/>
      <c r="AE888" s="4"/>
    </row>
    <row r="889" spans="1:31" ht="15.75" customHeight="1" x14ac:dyDescent="0.25">
      <c r="A889" s="4"/>
      <c r="B889" s="4"/>
      <c r="C889" s="4"/>
      <c r="D889" s="4"/>
      <c r="E889" s="4"/>
      <c r="F889" s="4"/>
      <c r="G889" s="52"/>
      <c r="H889" s="52"/>
      <c r="I889" s="48"/>
      <c r="J889" s="48"/>
      <c r="K889" s="48"/>
      <c r="L889" s="48"/>
      <c r="M889" s="48"/>
      <c r="N889" s="48"/>
      <c r="O889" s="4"/>
      <c r="P889" s="4"/>
      <c r="Q889" s="4"/>
      <c r="R889" s="4"/>
      <c r="S889" s="4"/>
      <c r="T889" s="4"/>
      <c r="U889" s="4"/>
      <c r="V889" s="4"/>
      <c r="W889" s="4"/>
      <c r="X889" s="4"/>
      <c r="Y889" s="4"/>
      <c r="Z889" s="52"/>
      <c r="AA889" s="52"/>
      <c r="AB889" s="4"/>
      <c r="AC889" s="4"/>
      <c r="AD889" s="4"/>
      <c r="AE889" s="4"/>
    </row>
    <row r="890" spans="1:31" ht="15.75" customHeight="1" x14ac:dyDescent="0.25">
      <c r="A890" s="4"/>
      <c r="B890" s="4"/>
      <c r="C890" s="4"/>
      <c r="D890" s="4"/>
      <c r="E890" s="4"/>
      <c r="F890" s="4"/>
      <c r="G890" s="52"/>
      <c r="H890" s="52"/>
      <c r="I890" s="48"/>
      <c r="J890" s="48"/>
      <c r="K890" s="48"/>
      <c r="L890" s="48"/>
      <c r="M890" s="48"/>
      <c r="N890" s="48"/>
      <c r="O890" s="4"/>
      <c r="P890" s="4"/>
      <c r="Q890" s="4"/>
      <c r="R890" s="4"/>
      <c r="S890" s="4"/>
      <c r="T890" s="4"/>
      <c r="U890" s="4"/>
      <c r="V890" s="4"/>
      <c r="W890" s="4"/>
      <c r="X890" s="4"/>
      <c r="Y890" s="4"/>
      <c r="Z890" s="52"/>
      <c r="AA890" s="52"/>
      <c r="AB890" s="4"/>
      <c r="AC890" s="4"/>
      <c r="AD890" s="4"/>
      <c r="AE890" s="4"/>
    </row>
    <row r="891" spans="1:31" ht="15.75" customHeight="1" x14ac:dyDescent="0.25">
      <c r="A891" s="4"/>
      <c r="B891" s="4"/>
      <c r="C891" s="4"/>
      <c r="D891" s="4"/>
      <c r="E891" s="4"/>
      <c r="F891" s="4"/>
      <c r="G891" s="52"/>
      <c r="H891" s="52"/>
      <c r="I891" s="48"/>
      <c r="J891" s="48"/>
      <c r="K891" s="48"/>
      <c r="L891" s="48"/>
      <c r="M891" s="48"/>
      <c r="N891" s="48"/>
      <c r="O891" s="4"/>
      <c r="P891" s="4"/>
      <c r="Q891" s="4"/>
      <c r="R891" s="4"/>
      <c r="S891" s="4"/>
      <c r="T891" s="4"/>
      <c r="U891" s="4"/>
      <c r="V891" s="4"/>
      <c r="W891" s="4"/>
      <c r="X891" s="4"/>
      <c r="Y891" s="4"/>
      <c r="Z891" s="52"/>
      <c r="AA891" s="52"/>
      <c r="AB891" s="4"/>
      <c r="AC891" s="4"/>
      <c r="AD891" s="4"/>
      <c r="AE891" s="4"/>
    </row>
    <row r="892" spans="1:31" ht="15.75" customHeight="1" x14ac:dyDescent="0.25">
      <c r="A892" s="4"/>
      <c r="B892" s="4"/>
      <c r="C892" s="4"/>
      <c r="D892" s="4"/>
      <c r="E892" s="4"/>
      <c r="F892" s="4"/>
      <c r="G892" s="52"/>
      <c r="H892" s="52"/>
      <c r="I892" s="48"/>
      <c r="J892" s="48"/>
      <c r="K892" s="48"/>
      <c r="L892" s="48"/>
      <c r="M892" s="48"/>
      <c r="N892" s="48"/>
      <c r="O892" s="4"/>
      <c r="P892" s="4"/>
      <c r="Q892" s="4"/>
      <c r="R892" s="4"/>
      <c r="S892" s="4"/>
      <c r="T892" s="4"/>
      <c r="U892" s="4"/>
      <c r="V892" s="4"/>
      <c r="W892" s="4"/>
      <c r="X892" s="4"/>
      <c r="Y892" s="4"/>
      <c r="Z892" s="52"/>
      <c r="AA892" s="52"/>
      <c r="AB892" s="4"/>
      <c r="AC892" s="4"/>
      <c r="AD892" s="4"/>
      <c r="AE892" s="4"/>
    </row>
    <row r="893" spans="1:31" ht="15.75" customHeight="1" x14ac:dyDescent="0.25">
      <c r="A893" s="4"/>
      <c r="B893" s="4"/>
      <c r="C893" s="4"/>
      <c r="D893" s="4"/>
      <c r="E893" s="4"/>
      <c r="F893" s="4"/>
      <c r="G893" s="52"/>
      <c r="H893" s="52"/>
      <c r="I893" s="48"/>
      <c r="J893" s="48"/>
      <c r="K893" s="48"/>
      <c r="L893" s="48"/>
      <c r="M893" s="48"/>
      <c r="N893" s="48"/>
      <c r="O893" s="4"/>
      <c r="P893" s="4"/>
      <c r="Q893" s="4"/>
      <c r="R893" s="4"/>
      <c r="S893" s="4"/>
      <c r="T893" s="4"/>
      <c r="U893" s="4"/>
      <c r="V893" s="4"/>
      <c r="W893" s="4"/>
      <c r="X893" s="4"/>
      <c r="Y893" s="4"/>
      <c r="Z893" s="52"/>
      <c r="AA893" s="52"/>
      <c r="AB893" s="4"/>
      <c r="AC893" s="4"/>
      <c r="AD893" s="4"/>
      <c r="AE893" s="4"/>
    </row>
    <row r="894" spans="1:31" ht="15.75" customHeight="1" x14ac:dyDescent="0.25">
      <c r="A894" s="4"/>
      <c r="B894" s="4"/>
      <c r="C894" s="4"/>
      <c r="D894" s="4"/>
      <c r="E894" s="4"/>
      <c r="F894" s="4"/>
      <c r="G894" s="52"/>
      <c r="H894" s="52"/>
      <c r="I894" s="48"/>
      <c r="J894" s="48"/>
      <c r="K894" s="48"/>
      <c r="L894" s="48"/>
      <c r="M894" s="48"/>
      <c r="N894" s="48"/>
      <c r="O894" s="4"/>
      <c r="P894" s="4"/>
      <c r="Q894" s="4"/>
      <c r="R894" s="4"/>
      <c r="S894" s="4"/>
      <c r="T894" s="4"/>
      <c r="U894" s="4"/>
      <c r="V894" s="4"/>
      <c r="W894" s="4"/>
      <c r="X894" s="4"/>
      <c r="Y894" s="4"/>
      <c r="Z894" s="52"/>
      <c r="AA894" s="52"/>
      <c r="AB894" s="4"/>
      <c r="AC894" s="4"/>
      <c r="AD894" s="4"/>
      <c r="AE894" s="4"/>
    </row>
    <row r="895" spans="1:31" ht="15.75" customHeight="1" x14ac:dyDescent="0.25">
      <c r="A895" s="4"/>
      <c r="B895" s="4"/>
      <c r="C895" s="4"/>
      <c r="D895" s="4"/>
      <c r="E895" s="4"/>
      <c r="F895" s="4"/>
      <c r="G895" s="52"/>
      <c r="H895" s="52"/>
      <c r="I895" s="48"/>
      <c r="J895" s="48"/>
      <c r="K895" s="48"/>
      <c r="L895" s="48"/>
      <c r="M895" s="48"/>
      <c r="N895" s="48"/>
      <c r="O895" s="4"/>
      <c r="P895" s="4"/>
      <c r="Q895" s="4"/>
      <c r="R895" s="4"/>
      <c r="S895" s="4"/>
      <c r="T895" s="4"/>
      <c r="U895" s="4"/>
      <c r="V895" s="4"/>
      <c r="W895" s="4"/>
      <c r="X895" s="4"/>
      <c r="Y895" s="4"/>
      <c r="Z895" s="52"/>
      <c r="AA895" s="52"/>
      <c r="AB895" s="4"/>
      <c r="AC895" s="4"/>
      <c r="AD895" s="4"/>
      <c r="AE895" s="4"/>
    </row>
    <row r="896" spans="1:31" ht="15.75" customHeight="1" x14ac:dyDescent="0.25">
      <c r="A896" s="4"/>
      <c r="B896" s="4"/>
      <c r="C896" s="4"/>
      <c r="D896" s="4"/>
      <c r="E896" s="4"/>
      <c r="F896" s="4"/>
      <c r="G896" s="52"/>
      <c r="H896" s="52"/>
      <c r="I896" s="48"/>
      <c r="J896" s="48"/>
      <c r="K896" s="48"/>
      <c r="L896" s="48"/>
      <c r="M896" s="48"/>
      <c r="N896" s="48"/>
      <c r="O896" s="4"/>
      <c r="P896" s="4"/>
      <c r="Q896" s="4"/>
      <c r="R896" s="4"/>
      <c r="S896" s="4"/>
      <c r="T896" s="4"/>
      <c r="U896" s="4"/>
      <c r="V896" s="4"/>
      <c r="W896" s="4"/>
      <c r="X896" s="4"/>
      <c r="Y896" s="4"/>
      <c r="Z896" s="52"/>
      <c r="AA896" s="52"/>
      <c r="AB896" s="4"/>
      <c r="AC896" s="4"/>
      <c r="AD896" s="4"/>
      <c r="AE896" s="4"/>
    </row>
    <row r="897" spans="1:31" ht="15.75" customHeight="1" x14ac:dyDescent="0.25">
      <c r="A897" s="4"/>
      <c r="B897" s="4"/>
      <c r="C897" s="4"/>
      <c r="D897" s="4"/>
      <c r="E897" s="4"/>
      <c r="F897" s="4"/>
      <c r="G897" s="52"/>
      <c r="H897" s="52"/>
      <c r="I897" s="48"/>
      <c r="J897" s="48"/>
      <c r="K897" s="48"/>
      <c r="L897" s="48"/>
      <c r="M897" s="48"/>
      <c r="N897" s="48"/>
      <c r="O897" s="4"/>
      <c r="P897" s="4"/>
      <c r="Q897" s="4"/>
      <c r="R897" s="4"/>
      <c r="S897" s="4"/>
      <c r="T897" s="4"/>
      <c r="U897" s="4"/>
      <c r="V897" s="4"/>
      <c r="W897" s="4"/>
      <c r="X897" s="4"/>
      <c r="Y897" s="4"/>
      <c r="Z897" s="52"/>
      <c r="AA897" s="52"/>
      <c r="AB897" s="4"/>
      <c r="AC897" s="4"/>
      <c r="AD897" s="4"/>
      <c r="AE897" s="4"/>
    </row>
    <row r="898" spans="1:31" ht="15.75" customHeight="1" x14ac:dyDescent="0.25">
      <c r="A898" s="4"/>
      <c r="B898" s="4"/>
      <c r="C898" s="4"/>
      <c r="D898" s="4"/>
      <c r="E898" s="4"/>
      <c r="F898" s="4"/>
      <c r="G898" s="52"/>
      <c r="H898" s="52"/>
      <c r="I898" s="48"/>
      <c r="J898" s="48"/>
      <c r="K898" s="48"/>
      <c r="L898" s="48"/>
      <c r="M898" s="48"/>
      <c r="N898" s="48"/>
      <c r="O898" s="4"/>
      <c r="P898" s="4"/>
      <c r="Q898" s="4"/>
      <c r="R898" s="4"/>
      <c r="S898" s="4"/>
      <c r="T898" s="4"/>
      <c r="U898" s="4"/>
      <c r="V898" s="4"/>
      <c r="W898" s="4"/>
      <c r="X898" s="4"/>
      <c r="Y898" s="4"/>
      <c r="Z898" s="52"/>
      <c r="AA898" s="52"/>
      <c r="AB898" s="4"/>
      <c r="AC898" s="4"/>
      <c r="AD898" s="4"/>
      <c r="AE898" s="4"/>
    </row>
    <row r="899" spans="1:31" ht="15.75" customHeight="1" x14ac:dyDescent="0.25">
      <c r="A899" s="4"/>
      <c r="B899" s="4"/>
      <c r="C899" s="4"/>
      <c r="D899" s="4"/>
      <c r="E899" s="4"/>
      <c r="F899" s="4"/>
      <c r="G899" s="52"/>
      <c r="H899" s="52"/>
      <c r="I899" s="48"/>
      <c r="J899" s="48"/>
      <c r="K899" s="48"/>
      <c r="L899" s="48"/>
      <c r="M899" s="48"/>
      <c r="N899" s="48"/>
      <c r="O899" s="4"/>
      <c r="P899" s="4"/>
      <c r="Q899" s="4"/>
      <c r="R899" s="4"/>
      <c r="S899" s="4"/>
      <c r="T899" s="4"/>
      <c r="U899" s="4"/>
      <c r="V899" s="4"/>
      <c r="W899" s="4"/>
      <c r="X899" s="4"/>
      <c r="Y899" s="4"/>
      <c r="Z899" s="52"/>
      <c r="AA899" s="52"/>
      <c r="AB899" s="4"/>
      <c r="AC899" s="4"/>
      <c r="AD899" s="4"/>
      <c r="AE899" s="4"/>
    </row>
    <row r="900" spans="1:31" ht="15.75" customHeight="1" x14ac:dyDescent="0.25">
      <c r="A900" s="4"/>
      <c r="B900" s="4"/>
      <c r="C900" s="4"/>
      <c r="D900" s="4"/>
      <c r="E900" s="4"/>
      <c r="F900" s="4"/>
      <c r="G900" s="52"/>
      <c r="H900" s="52"/>
      <c r="I900" s="48"/>
      <c r="J900" s="48"/>
      <c r="K900" s="48"/>
      <c r="L900" s="48"/>
      <c r="M900" s="48"/>
      <c r="N900" s="48"/>
      <c r="O900" s="4"/>
      <c r="P900" s="4"/>
      <c r="Q900" s="4"/>
      <c r="R900" s="4"/>
      <c r="S900" s="4"/>
      <c r="T900" s="4"/>
      <c r="U900" s="4"/>
      <c r="V900" s="4"/>
      <c r="W900" s="4"/>
      <c r="X900" s="4"/>
      <c r="Y900" s="4"/>
      <c r="Z900" s="52"/>
      <c r="AA900" s="52"/>
      <c r="AB900" s="4"/>
      <c r="AC900" s="4"/>
      <c r="AD900" s="4"/>
      <c r="AE900" s="4"/>
    </row>
    <row r="901" spans="1:31" ht="15.75" customHeight="1" x14ac:dyDescent="0.25">
      <c r="A901" s="4"/>
      <c r="B901" s="4"/>
      <c r="C901" s="4"/>
      <c r="D901" s="4"/>
      <c r="E901" s="4"/>
      <c r="F901" s="4"/>
      <c r="G901" s="52"/>
      <c r="H901" s="52"/>
      <c r="I901" s="48"/>
      <c r="J901" s="48"/>
      <c r="K901" s="48"/>
      <c r="L901" s="48"/>
      <c r="M901" s="48"/>
      <c r="N901" s="48"/>
      <c r="O901" s="4"/>
      <c r="P901" s="4"/>
      <c r="Q901" s="4"/>
      <c r="R901" s="4"/>
      <c r="S901" s="4"/>
      <c r="T901" s="4"/>
      <c r="U901" s="4"/>
      <c r="V901" s="4"/>
      <c r="W901" s="4"/>
      <c r="X901" s="4"/>
      <c r="Y901" s="4"/>
      <c r="Z901" s="52"/>
      <c r="AA901" s="52"/>
      <c r="AB901" s="4"/>
      <c r="AC901" s="4"/>
      <c r="AD901" s="4"/>
      <c r="AE901" s="4"/>
    </row>
    <row r="902" spans="1:31" ht="15.75" customHeight="1" x14ac:dyDescent="0.25">
      <c r="A902" s="4"/>
      <c r="B902" s="4"/>
      <c r="C902" s="4"/>
      <c r="D902" s="4"/>
      <c r="E902" s="4"/>
      <c r="F902" s="4"/>
      <c r="G902" s="52"/>
      <c r="H902" s="52"/>
      <c r="I902" s="48"/>
      <c r="J902" s="48"/>
      <c r="K902" s="48"/>
      <c r="L902" s="48"/>
      <c r="M902" s="48"/>
      <c r="N902" s="48"/>
      <c r="O902" s="4"/>
      <c r="P902" s="4"/>
      <c r="Q902" s="4"/>
      <c r="R902" s="4"/>
      <c r="S902" s="4"/>
      <c r="T902" s="4"/>
      <c r="U902" s="4"/>
      <c r="V902" s="4"/>
      <c r="W902" s="4"/>
      <c r="X902" s="4"/>
      <c r="Y902" s="4"/>
      <c r="Z902" s="52"/>
      <c r="AA902" s="52"/>
      <c r="AB902" s="4"/>
      <c r="AC902" s="4"/>
      <c r="AD902" s="4"/>
      <c r="AE902" s="4"/>
    </row>
    <row r="903" spans="1:31" ht="15.75" customHeight="1" x14ac:dyDescent="0.25">
      <c r="A903" s="4"/>
      <c r="B903" s="4"/>
      <c r="C903" s="4"/>
      <c r="D903" s="4"/>
      <c r="E903" s="4"/>
      <c r="F903" s="4"/>
      <c r="G903" s="52"/>
      <c r="H903" s="52"/>
      <c r="I903" s="48"/>
      <c r="J903" s="48"/>
      <c r="K903" s="48"/>
      <c r="L903" s="48"/>
      <c r="M903" s="48"/>
      <c r="N903" s="48"/>
      <c r="O903" s="4"/>
      <c r="P903" s="4"/>
      <c r="Q903" s="4"/>
      <c r="R903" s="4"/>
      <c r="S903" s="4"/>
      <c r="T903" s="4"/>
      <c r="U903" s="4"/>
      <c r="V903" s="4"/>
      <c r="W903" s="4"/>
      <c r="X903" s="4"/>
      <c r="Y903" s="4"/>
      <c r="Z903" s="52"/>
      <c r="AA903" s="52"/>
      <c r="AB903" s="4"/>
      <c r="AC903" s="4"/>
      <c r="AD903" s="4"/>
      <c r="AE903" s="4"/>
    </row>
    <row r="904" spans="1:31" ht="15.75" customHeight="1" x14ac:dyDescent="0.25">
      <c r="A904" s="4"/>
      <c r="B904" s="4"/>
      <c r="C904" s="4"/>
      <c r="D904" s="4"/>
      <c r="E904" s="4"/>
      <c r="F904" s="4"/>
      <c r="G904" s="52"/>
      <c r="H904" s="52"/>
      <c r="I904" s="48"/>
      <c r="J904" s="48"/>
      <c r="K904" s="48"/>
      <c r="L904" s="48"/>
      <c r="M904" s="48"/>
      <c r="N904" s="48"/>
      <c r="O904" s="4"/>
      <c r="P904" s="4"/>
      <c r="Q904" s="4"/>
      <c r="R904" s="4"/>
      <c r="S904" s="4"/>
      <c r="T904" s="4"/>
      <c r="U904" s="4"/>
      <c r="V904" s="4"/>
      <c r="W904" s="4"/>
      <c r="X904" s="4"/>
      <c r="Y904" s="4"/>
      <c r="Z904" s="52"/>
      <c r="AA904" s="52"/>
      <c r="AB904" s="4"/>
      <c r="AC904" s="4"/>
      <c r="AD904" s="4"/>
      <c r="AE904" s="4"/>
    </row>
    <row r="905" spans="1:31" ht="15.75" customHeight="1" x14ac:dyDescent="0.25">
      <c r="A905" s="4"/>
      <c r="B905" s="4"/>
      <c r="C905" s="4"/>
      <c r="D905" s="4"/>
      <c r="E905" s="4"/>
      <c r="F905" s="4"/>
      <c r="G905" s="52"/>
      <c r="H905" s="52"/>
      <c r="I905" s="48"/>
      <c r="J905" s="48"/>
      <c r="K905" s="48"/>
      <c r="L905" s="48"/>
      <c r="M905" s="48"/>
      <c r="N905" s="48"/>
      <c r="O905" s="4"/>
      <c r="P905" s="4"/>
      <c r="Q905" s="4"/>
      <c r="R905" s="4"/>
      <c r="S905" s="4"/>
      <c r="T905" s="4"/>
      <c r="U905" s="4"/>
      <c r="V905" s="4"/>
      <c r="W905" s="4"/>
      <c r="X905" s="4"/>
      <c r="Y905" s="4"/>
      <c r="Z905" s="52"/>
      <c r="AA905" s="52"/>
      <c r="AB905" s="4"/>
      <c r="AC905" s="4"/>
      <c r="AD905" s="4"/>
      <c r="AE905" s="4"/>
    </row>
    <row r="906" spans="1:31" ht="15.75" customHeight="1" x14ac:dyDescent="0.25">
      <c r="A906" s="4"/>
      <c r="B906" s="4"/>
      <c r="C906" s="4"/>
      <c r="D906" s="4"/>
      <c r="E906" s="4"/>
      <c r="F906" s="4"/>
      <c r="G906" s="52"/>
      <c r="H906" s="52"/>
      <c r="I906" s="48"/>
      <c r="J906" s="48"/>
      <c r="K906" s="48"/>
      <c r="L906" s="48"/>
      <c r="M906" s="48"/>
      <c r="N906" s="48"/>
      <c r="O906" s="4"/>
      <c r="P906" s="4"/>
      <c r="Q906" s="4"/>
      <c r="R906" s="4"/>
      <c r="S906" s="4"/>
      <c r="T906" s="4"/>
      <c r="U906" s="4"/>
      <c r="V906" s="4"/>
      <c r="W906" s="4"/>
      <c r="X906" s="4"/>
      <c r="Y906" s="4"/>
      <c r="Z906" s="52"/>
      <c r="AA906" s="52"/>
      <c r="AB906" s="4"/>
      <c r="AC906" s="4"/>
      <c r="AD906" s="4"/>
      <c r="AE906" s="4"/>
    </row>
    <row r="907" spans="1:31" ht="15.75" customHeight="1" x14ac:dyDescent="0.25">
      <c r="A907" s="4"/>
      <c r="B907" s="4"/>
      <c r="C907" s="4"/>
      <c r="D907" s="4"/>
      <c r="E907" s="4"/>
      <c r="F907" s="4"/>
      <c r="G907" s="52"/>
      <c r="H907" s="52"/>
      <c r="I907" s="48"/>
      <c r="J907" s="48"/>
      <c r="K907" s="48"/>
      <c r="L907" s="48"/>
      <c r="M907" s="48"/>
      <c r="N907" s="48"/>
      <c r="O907" s="4"/>
      <c r="P907" s="4"/>
      <c r="Q907" s="4"/>
      <c r="R907" s="4"/>
      <c r="S907" s="4"/>
      <c r="T907" s="4"/>
      <c r="U907" s="4"/>
      <c r="V907" s="4"/>
      <c r="W907" s="4"/>
      <c r="X907" s="4"/>
      <c r="Y907" s="4"/>
      <c r="Z907" s="52"/>
      <c r="AA907" s="52"/>
      <c r="AB907" s="4"/>
      <c r="AC907" s="4"/>
      <c r="AD907" s="4"/>
      <c r="AE907" s="4"/>
    </row>
    <row r="908" spans="1:31" ht="15.75" customHeight="1" x14ac:dyDescent="0.25">
      <c r="A908" s="4"/>
      <c r="B908" s="4"/>
      <c r="C908" s="4"/>
      <c r="D908" s="4"/>
      <c r="E908" s="4"/>
      <c r="F908" s="4"/>
      <c r="G908" s="52"/>
      <c r="H908" s="52"/>
      <c r="I908" s="48"/>
      <c r="J908" s="48"/>
      <c r="K908" s="48"/>
      <c r="L908" s="48"/>
      <c r="M908" s="48"/>
      <c r="N908" s="48"/>
      <c r="O908" s="4"/>
      <c r="P908" s="4"/>
      <c r="Q908" s="4"/>
      <c r="R908" s="4"/>
      <c r="S908" s="4"/>
      <c r="T908" s="4"/>
      <c r="U908" s="4"/>
      <c r="V908" s="4"/>
      <c r="W908" s="4"/>
      <c r="X908" s="4"/>
      <c r="Y908" s="4"/>
      <c r="Z908" s="52"/>
      <c r="AA908" s="52"/>
      <c r="AB908" s="4"/>
      <c r="AC908" s="4"/>
      <c r="AD908" s="4"/>
      <c r="AE908" s="4"/>
    </row>
    <row r="909" spans="1:31" ht="15.75" customHeight="1" x14ac:dyDescent="0.25">
      <c r="A909" s="4"/>
      <c r="B909" s="4"/>
      <c r="C909" s="4"/>
      <c r="D909" s="4"/>
      <c r="E909" s="4"/>
      <c r="F909" s="4"/>
      <c r="G909" s="52"/>
      <c r="H909" s="52"/>
      <c r="I909" s="48"/>
      <c r="J909" s="48"/>
      <c r="K909" s="48"/>
      <c r="L909" s="48"/>
      <c r="M909" s="48"/>
      <c r="N909" s="48"/>
      <c r="O909" s="4"/>
      <c r="P909" s="4"/>
      <c r="Q909" s="4"/>
      <c r="R909" s="4"/>
      <c r="S909" s="4"/>
      <c r="T909" s="4"/>
      <c r="U909" s="4"/>
      <c r="V909" s="4"/>
      <c r="W909" s="4"/>
      <c r="X909" s="4"/>
      <c r="Y909" s="4"/>
      <c r="Z909" s="52"/>
      <c r="AA909" s="52"/>
      <c r="AB909" s="4"/>
      <c r="AC909" s="4"/>
      <c r="AD909" s="4"/>
      <c r="AE909" s="4"/>
    </row>
    <row r="910" spans="1:31" ht="15.75" customHeight="1" x14ac:dyDescent="0.25">
      <c r="A910" s="4"/>
      <c r="B910" s="4"/>
      <c r="C910" s="4"/>
      <c r="D910" s="4"/>
      <c r="E910" s="4"/>
      <c r="F910" s="4"/>
      <c r="G910" s="52"/>
      <c r="H910" s="52"/>
      <c r="I910" s="48"/>
      <c r="J910" s="48"/>
      <c r="K910" s="48"/>
      <c r="L910" s="48"/>
      <c r="M910" s="48"/>
      <c r="N910" s="48"/>
      <c r="O910" s="4"/>
      <c r="P910" s="4"/>
      <c r="Q910" s="4"/>
      <c r="R910" s="4"/>
      <c r="S910" s="4"/>
      <c r="T910" s="4"/>
      <c r="U910" s="4"/>
      <c r="V910" s="4"/>
      <c r="W910" s="4"/>
      <c r="X910" s="4"/>
      <c r="Y910" s="4"/>
      <c r="Z910" s="52"/>
      <c r="AA910" s="52"/>
      <c r="AB910" s="4"/>
      <c r="AC910" s="4"/>
      <c r="AD910" s="4"/>
      <c r="AE910" s="4"/>
    </row>
    <row r="911" spans="1:31" ht="15.75" customHeight="1" x14ac:dyDescent="0.25">
      <c r="A911" s="4"/>
      <c r="B911" s="4"/>
      <c r="C911" s="4"/>
      <c r="D911" s="4"/>
      <c r="E911" s="4"/>
      <c r="F911" s="4"/>
      <c r="G911" s="52"/>
      <c r="H911" s="52"/>
      <c r="I911" s="48"/>
      <c r="J911" s="48"/>
      <c r="K911" s="48"/>
      <c r="L911" s="48"/>
      <c r="M911" s="48"/>
      <c r="N911" s="48"/>
      <c r="O911" s="4"/>
      <c r="P911" s="4"/>
      <c r="Q911" s="4"/>
      <c r="R911" s="4"/>
      <c r="S911" s="4"/>
      <c r="T911" s="4"/>
      <c r="U911" s="4"/>
      <c r="V911" s="4"/>
      <c r="W911" s="4"/>
      <c r="X911" s="4"/>
      <c r="Y911" s="4"/>
      <c r="Z911" s="52"/>
      <c r="AA911" s="52"/>
      <c r="AB911" s="4"/>
      <c r="AC911" s="4"/>
      <c r="AD911" s="4"/>
      <c r="AE911" s="4"/>
    </row>
    <row r="912" spans="1:31" ht="15.75" customHeight="1" x14ac:dyDescent="0.25">
      <c r="A912" s="4"/>
      <c r="B912" s="4"/>
      <c r="C912" s="4"/>
      <c r="D912" s="4"/>
      <c r="E912" s="4"/>
      <c r="F912" s="4"/>
      <c r="G912" s="52"/>
      <c r="H912" s="52"/>
      <c r="I912" s="48"/>
      <c r="J912" s="48"/>
      <c r="K912" s="48"/>
      <c r="L912" s="48"/>
      <c r="M912" s="48"/>
      <c r="N912" s="48"/>
      <c r="O912" s="4"/>
      <c r="P912" s="4"/>
      <c r="Q912" s="4"/>
      <c r="R912" s="4"/>
      <c r="S912" s="4"/>
      <c r="T912" s="4"/>
      <c r="U912" s="4"/>
      <c r="V912" s="4"/>
      <c r="W912" s="4"/>
      <c r="X912" s="4"/>
      <c r="Y912" s="4"/>
      <c r="Z912" s="52"/>
      <c r="AA912" s="52"/>
      <c r="AB912" s="4"/>
      <c r="AC912" s="4"/>
      <c r="AD912" s="4"/>
      <c r="AE912" s="4"/>
    </row>
    <row r="913" spans="1:31" ht="15.75" customHeight="1" x14ac:dyDescent="0.25">
      <c r="A913" s="4"/>
      <c r="B913" s="4"/>
      <c r="C913" s="4"/>
      <c r="D913" s="4"/>
      <c r="E913" s="4"/>
      <c r="F913" s="4"/>
      <c r="G913" s="52"/>
      <c r="H913" s="52"/>
      <c r="I913" s="48"/>
      <c r="J913" s="48"/>
      <c r="K913" s="48"/>
      <c r="L913" s="48"/>
      <c r="M913" s="48"/>
      <c r="N913" s="48"/>
      <c r="O913" s="4"/>
      <c r="P913" s="4"/>
      <c r="Q913" s="4"/>
      <c r="R913" s="4"/>
      <c r="S913" s="4"/>
      <c r="T913" s="4"/>
      <c r="U913" s="4"/>
      <c r="V913" s="4"/>
      <c r="W913" s="4"/>
      <c r="X913" s="4"/>
      <c r="Y913" s="4"/>
      <c r="Z913" s="52"/>
      <c r="AA913" s="52"/>
      <c r="AB913" s="4"/>
      <c r="AC913" s="4"/>
      <c r="AD913" s="4"/>
      <c r="AE913" s="4"/>
    </row>
    <row r="914" spans="1:31" ht="15.75" customHeight="1" x14ac:dyDescent="0.25">
      <c r="A914" s="4"/>
      <c r="B914" s="4"/>
      <c r="C914" s="4"/>
      <c r="D914" s="4"/>
      <c r="E914" s="4"/>
      <c r="F914" s="4"/>
      <c r="G914" s="52"/>
      <c r="H914" s="52"/>
      <c r="I914" s="48"/>
      <c r="J914" s="48"/>
      <c r="K914" s="48"/>
      <c r="L914" s="48"/>
      <c r="M914" s="48"/>
      <c r="N914" s="48"/>
      <c r="O914" s="4"/>
      <c r="P914" s="4"/>
      <c r="Q914" s="4"/>
      <c r="R914" s="4"/>
      <c r="S914" s="4"/>
      <c r="T914" s="4"/>
      <c r="U914" s="4"/>
      <c r="V914" s="4"/>
      <c r="W914" s="4"/>
      <c r="X914" s="4"/>
      <c r="Y914" s="4"/>
      <c r="Z914" s="52"/>
      <c r="AA914" s="52"/>
      <c r="AB914" s="4"/>
      <c r="AC914" s="4"/>
      <c r="AD914" s="4"/>
      <c r="AE914" s="4"/>
    </row>
    <row r="915" spans="1:31" ht="15.75" customHeight="1" x14ac:dyDescent="0.25">
      <c r="A915" s="4"/>
      <c r="B915" s="4"/>
      <c r="C915" s="4"/>
      <c r="D915" s="4"/>
      <c r="E915" s="4"/>
      <c r="F915" s="4"/>
      <c r="G915" s="52"/>
      <c r="H915" s="52"/>
      <c r="I915" s="48"/>
      <c r="J915" s="48"/>
      <c r="K915" s="48"/>
      <c r="L915" s="48"/>
      <c r="M915" s="48"/>
      <c r="N915" s="48"/>
      <c r="O915" s="4"/>
      <c r="P915" s="4"/>
      <c r="Q915" s="4"/>
      <c r="R915" s="4"/>
      <c r="S915" s="4"/>
      <c r="T915" s="4"/>
      <c r="U915" s="4"/>
      <c r="V915" s="4"/>
      <c r="W915" s="4"/>
      <c r="X915" s="4"/>
      <c r="Y915" s="4"/>
      <c r="Z915" s="52"/>
      <c r="AA915" s="52"/>
      <c r="AB915" s="4"/>
      <c r="AC915" s="4"/>
      <c r="AD915" s="4"/>
      <c r="AE915" s="4"/>
    </row>
    <row r="916" spans="1:31" ht="15.75" customHeight="1" x14ac:dyDescent="0.25">
      <c r="A916" s="4"/>
      <c r="B916" s="4"/>
      <c r="C916" s="4"/>
      <c r="D916" s="4"/>
      <c r="E916" s="4"/>
      <c r="F916" s="4"/>
      <c r="G916" s="52"/>
      <c r="H916" s="52"/>
      <c r="I916" s="48"/>
      <c r="J916" s="48"/>
      <c r="K916" s="48"/>
      <c r="L916" s="48"/>
      <c r="M916" s="48"/>
      <c r="N916" s="48"/>
      <c r="O916" s="4"/>
      <c r="P916" s="4"/>
      <c r="Q916" s="4"/>
      <c r="R916" s="4"/>
      <c r="S916" s="4"/>
      <c r="T916" s="4"/>
      <c r="U916" s="4"/>
      <c r="V916" s="4"/>
      <c r="W916" s="4"/>
      <c r="X916" s="4"/>
      <c r="Y916" s="4"/>
      <c r="Z916" s="52"/>
      <c r="AA916" s="52"/>
      <c r="AB916" s="4"/>
      <c r="AC916" s="4"/>
      <c r="AD916" s="4"/>
      <c r="AE916" s="4"/>
    </row>
    <row r="917" spans="1:31" ht="15.75" customHeight="1" x14ac:dyDescent="0.25">
      <c r="A917" s="4"/>
      <c r="B917" s="4"/>
      <c r="C917" s="4"/>
      <c r="D917" s="4"/>
      <c r="E917" s="4"/>
      <c r="F917" s="4"/>
      <c r="G917" s="52"/>
      <c r="H917" s="52"/>
      <c r="I917" s="48"/>
      <c r="J917" s="48"/>
      <c r="K917" s="48"/>
      <c r="L917" s="48"/>
      <c r="M917" s="48"/>
      <c r="N917" s="48"/>
      <c r="O917" s="4"/>
      <c r="P917" s="4"/>
      <c r="Q917" s="4"/>
      <c r="R917" s="4"/>
      <c r="S917" s="4"/>
      <c r="T917" s="4"/>
      <c r="U917" s="4"/>
      <c r="V917" s="4"/>
      <c r="W917" s="4"/>
      <c r="X917" s="4"/>
      <c r="Y917" s="4"/>
      <c r="Z917" s="52"/>
      <c r="AA917" s="52"/>
      <c r="AB917" s="4"/>
      <c r="AC917" s="4"/>
      <c r="AD917" s="4"/>
      <c r="AE917" s="4"/>
    </row>
    <row r="918" spans="1:31" ht="15.75" customHeight="1" x14ac:dyDescent="0.25">
      <c r="A918" s="4"/>
      <c r="B918" s="4"/>
      <c r="C918" s="4"/>
      <c r="D918" s="4"/>
      <c r="E918" s="4"/>
      <c r="F918" s="4"/>
      <c r="G918" s="52"/>
      <c r="H918" s="52"/>
      <c r="I918" s="48"/>
      <c r="J918" s="48"/>
      <c r="K918" s="48"/>
      <c r="L918" s="48"/>
      <c r="M918" s="48"/>
      <c r="N918" s="48"/>
      <c r="O918" s="4"/>
      <c r="P918" s="4"/>
      <c r="Q918" s="4"/>
      <c r="R918" s="4"/>
      <c r="S918" s="4"/>
      <c r="T918" s="4"/>
      <c r="U918" s="4"/>
      <c r="V918" s="4"/>
      <c r="W918" s="4"/>
      <c r="X918" s="4"/>
      <c r="Y918" s="4"/>
      <c r="Z918" s="52"/>
      <c r="AA918" s="52"/>
      <c r="AB918" s="4"/>
      <c r="AC918" s="4"/>
      <c r="AD918" s="4"/>
      <c r="AE918" s="4"/>
    </row>
    <row r="919" spans="1:31" ht="15.75" customHeight="1" x14ac:dyDescent="0.25">
      <c r="A919" s="4"/>
      <c r="B919" s="4"/>
      <c r="C919" s="4"/>
      <c r="D919" s="4"/>
      <c r="E919" s="4"/>
      <c r="F919" s="4"/>
      <c r="G919" s="52"/>
      <c r="H919" s="52"/>
      <c r="I919" s="48"/>
      <c r="J919" s="48"/>
      <c r="K919" s="48"/>
      <c r="L919" s="48"/>
      <c r="M919" s="48"/>
      <c r="N919" s="48"/>
      <c r="O919" s="4"/>
      <c r="P919" s="4"/>
      <c r="Q919" s="4"/>
      <c r="R919" s="4"/>
      <c r="S919" s="4"/>
      <c r="T919" s="4"/>
      <c r="U919" s="4"/>
      <c r="V919" s="4"/>
      <c r="W919" s="4"/>
      <c r="X919" s="4"/>
      <c r="Y919" s="4"/>
      <c r="Z919" s="52"/>
      <c r="AA919" s="52"/>
      <c r="AB919" s="4"/>
      <c r="AC919" s="4"/>
      <c r="AD919" s="4"/>
      <c r="AE919" s="4"/>
    </row>
    <row r="920" spans="1:31" ht="15.75" customHeight="1" x14ac:dyDescent="0.25">
      <c r="A920" s="4"/>
      <c r="B920" s="4"/>
      <c r="C920" s="4"/>
      <c r="D920" s="4"/>
      <c r="E920" s="4"/>
      <c r="F920" s="4"/>
      <c r="G920" s="52"/>
      <c r="H920" s="52"/>
      <c r="I920" s="48"/>
      <c r="J920" s="48"/>
      <c r="K920" s="48"/>
      <c r="L920" s="48"/>
      <c r="M920" s="48"/>
      <c r="N920" s="48"/>
      <c r="O920" s="4"/>
      <c r="P920" s="4"/>
      <c r="Q920" s="4"/>
      <c r="R920" s="4"/>
      <c r="S920" s="4"/>
      <c r="T920" s="4"/>
      <c r="U920" s="4"/>
      <c r="V920" s="4"/>
      <c r="W920" s="4"/>
      <c r="X920" s="4"/>
      <c r="Y920" s="4"/>
      <c r="Z920" s="52"/>
      <c r="AA920" s="52"/>
      <c r="AB920" s="4"/>
      <c r="AC920" s="4"/>
      <c r="AD920" s="4"/>
      <c r="AE920" s="4"/>
    </row>
    <row r="921" spans="1:31" ht="15.75" customHeight="1" x14ac:dyDescent="0.25">
      <c r="A921" s="4"/>
      <c r="B921" s="4"/>
      <c r="C921" s="4"/>
      <c r="D921" s="4"/>
      <c r="E921" s="4"/>
      <c r="F921" s="4"/>
      <c r="G921" s="52"/>
      <c r="H921" s="52"/>
      <c r="I921" s="48"/>
      <c r="J921" s="48"/>
      <c r="K921" s="48"/>
      <c r="L921" s="48"/>
      <c r="M921" s="48"/>
      <c r="N921" s="48"/>
      <c r="O921" s="4"/>
      <c r="P921" s="4"/>
      <c r="Q921" s="4"/>
      <c r="R921" s="4"/>
      <c r="S921" s="4"/>
      <c r="T921" s="4"/>
      <c r="U921" s="4"/>
      <c r="V921" s="4"/>
      <c r="W921" s="4"/>
      <c r="X921" s="4"/>
      <c r="Y921" s="4"/>
      <c r="Z921" s="52"/>
      <c r="AA921" s="52"/>
      <c r="AB921" s="4"/>
      <c r="AC921" s="4"/>
      <c r="AD921" s="4"/>
      <c r="AE921" s="4"/>
    </row>
    <row r="922" spans="1:31" ht="15.75" customHeight="1" x14ac:dyDescent="0.25">
      <c r="A922" s="4"/>
      <c r="B922" s="4"/>
      <c r="C922" s="4"/>
      <c r="D922" s="4"/>
      <c r="E922" s="4"/>
      <c r="F922" s="4"/>
      <c r="G922" s="52"/>
      <c r="H922" s="52"/>
      <c r="I922" s="48"/>
      <c r="J922" s="48"/>
      <c r="K922" s="48"/>
      <c r="L922" s="48"/>
      <c r="M922" s="48"/>
      <c r="N922" s="48"/>
      <c r="O922" s="4"/>
      <c r="P922" s="4"/>
      <c r="Q922" s="4"/>
      <c r="R922" s="4"/>
      <c r="S922" s="4"/>
      <c r="T922" s="4"/>
      <c r="U922" s="4"/>
      <c r="V922" s="4"/>
      <c r="W922" s="4"/>
      <c r="X922" s="4"/>
      <c r="Y922" s="4"/>
      <c r="Z922" s="52"/>
      <c r="AA922" s="52"/>
      <c r="AB922" s="4"/>
      <c r="AC922" s="4"/>
      <c r="AD922" s="4"/>
      <c r="AE922" s="4"/>
    </row>
    <row r="923" spans="1:31" ht="15.75" customHeight="1" x14ac:dyDescent="0.25">
      <c r="A923" s="4"/>
      <c r="B923" s="4"/>
      <c r="C923" s="4"/>
      <c r="D923" s="4"/>
      <c r="E923" s="4"/>
      <c r="F923" s="4"/>
      <c r="G923" s="52"/>
      <c r="H923" s="52"/>
      <c r="I923" s="48"/>
      <c r="J923" s="48"/>
      <c r="K923" s="48"/>
      <c r="L923" s="48"/>
      <c r="M923" s="48"/>
      <c r="N923" s="48"/>
      <c r="O923" s="4"/>
      <c r="P923" s="4"/>
      <c r="Q923" s="4"/>
      <c r="R923" s="4"/>
      <c r="S923" s="4"/>
      <c r="T923" s="4"/>
      <c r="U923" s="4"/>
      <c r="V923" s="4"/>
      <c r="W923" s="4"/>
      <c r="X923" s="4"/>
      <c r="Y923" s="4"/>
      <c r="Z923" s="52"/>
      <c r="AA923" s="52"/>
      <c r="AB923" s="4"/>
      <c r="AC923" s="4"/>
      <c r="AD923" s="4"/>
      <c r="AE923" s="4"/>
    </row>
    <row r="924" spans="1:31" ht="15.75" customHeight="1" x14ac:dyDescent="0.25">
      <c r="A924" s="4"/>
      <c r="B924" s="4"/>
      <c r="C924" s="4"/>
      <c r="D924" s="4"/>
      <c r="E924" s="4"/>
      <c r="F924" s="4"/>
      <c r="G924" s="52"/>
      <c r="H924" s="52"/>
      <c r="I924" s="48"/>
      <c r="J924" s="48"/>
      <c r="K924" s="48"/>
      <c r="L924" s="48"/>
      <c r="M924" s="48"/>
      <c r="N924" s="48"/>
      <c r="O924" s="4"/>
      <c r="P924" s="4"/>
      <c r="Q924" s="4"/>
      <c r="R924" s="4"/>
      <c r="S924" s="4"/>
      <c r="T924" s="4"/>
      <c r="U924" s="4"/>
      <c r="V924" s="4"/>
      <c r="W924" s="4"/>
      <c r="X924" s="4"/>
      <c r="Y924" s="4"/>
      <c r="Z924" s="52"/>
      <c r="AA924" s="52"/>
      <c r="AB924" s="4"/>
      <c r="AC924" s="4"/>
      <c r="AD924" s="4"/>
      <c r="AE924" s="4"/>
    </row>
    <row r="925" spans="1:31" ht="15.75" customHeight="1" x14ac:dyDescent="0.25">
      <c r="A925" s="4"/>
      <c r="B925" s="4"/>
      <c r="C925" s="4"/>
      <c r="D925" s="4"/>
      <c r="E925" s="4"/>
      <c r="F925" s="4"/>
      <c r="G925" s="52"/>
      <c r="H925" s="52"/>
      <c r="I925" s="48"/>
      <c r="J925" s="48"/>
      <c r="K925" s="48"/>
      <c r="L925" s="48"/>
      <c r="M925" s="48"/>
      <c r="N925" s="48"/>
      <c r="O925" s="4"/>
      <c r="P925" s="4"/>
      <c r="Q925" s="4"/>
      <c r="R925" s="4"/>
      <c r="S925" s="4"/>
      <c r="T925" s="4"/>
      <c r="U925" s="4"/>
      <c r="V925" s="4"/>
      <c r="W925" s="4"/>
      <c r="X925" s="4"/>
      <c r="Y925" s="4"/>
      <c r="Z925" s="52"/>
      <c r="AA925" s="52"/>
      <c r="AB925" s="4"/>
      <c r="AC925" s="4"/>
      <c r="AD925" s="4"/>
      <c r="AE925" s="4"/>
    </row>
    <row r="926" spans="1:31" ht="15.75" customHeight="1" x14ac:dyDescent="0.25">
      <c r="A926" s="4"/>
      <c r="B926" s="4"/>
      <c r="C926" s="4"/>
      <c r="D926" s="4"/>
      <c r="E926" s="4"/>
      <c r="F926" s="4"/>
      <c r="G926" s="52"/>
      <c r="H926" s="52"/>
      <c r="I926" s="48"/>
      <c r="J926" s="48"/>
      <c r="K926" s="48"/>
      <c r="L926" s="48"/>
      <c r="M926" s="48"/>
      <c r="N926" s="48"/>
      <c r="O926" s="4"/>
      <c r="P926" s="4"/>
      <c r="Q926" s="4"/>
      <c r="R926" s="4"/>
      <c r="S926" s="4"/>
      <c r="T926" s="4"/>
      <c r="U926" s="4"/>
      <c r="V926" s="4"/>
      <c r="W926" s="4"/>
      <c r="X926" s="4"/>
      <c r="Y926" s="4"/>
      <c r="Z926" s="52"/>
      <c r="AA926" s="52"/>
      <c r="AB926" s="4"/>
      <c r="AC926" s="4"/>
      <c r="AD926" s="4"/>
      <c r="AE926" s="4"/>
    </row>
    <row r="927" spans="1:31" ht="15.75" customHeight="1" x14ac:dyDescent="0.25">
      <c r="A927" s="4"/>
      <c r="B927" s="4"/>
      <c r="C927" s="4"/>
      <c r="D927" s="4"/>
      <c r="E927" s="4"/>
      <c r="F927" s="4"/>
      <c r="G927" s="52"/>
      <c r="H927" s="52"/>
      <c r="I927" s="48"/>
      <c r="J927" s="48"/>
      <c r="K927" s="48"/>
      <c r="L927" s="48"/>
      <c r="M927" s="48"/>
      <c r="N927" s="48"/>
      <c r="O927" s="4"/>
      <c r="P927" s="4"/>
      <c r="Q927" s="4"/>
      <c r="R927" s="4"/>
      <c r="S927" s="4"/>
      <c r="T927" s="4"/>
      <c r="U927" s="4"/>
      <c r="V927" s="4"/>
      <c r="W927" s="4"/>
      <c r="X927" s="4"/>
      <c r="Y927" s="4"/>
      <c r="Z927" s="52"/>
      <c r="AA927" s="52"/>
      <c r="AB927" s="4"/>
      <c r="AC927" s="4"/>
      <c r="AD927" s="4"/>
      <c r="AE927" s="4"/>
    </row>
    <row r="928" spans="1:31" ht="15.75" customHeight="1" x14ac:dyDescent="0.25">
      <c r="A928" s="4"/>
      <c r="B928" s="4"/>
      <c r="C928" s="4"/>
      <c r="D928" s="4"/>
      <c r="E928" s="4"/>
      <c r="F928" s="4"/>
      <c r="G928" s="52"/>
      <c r="H928" s="52"/>
      <c r="I928" s="48"/>
      <c r="J928" s="48"/>
      <c r="K928" s="48"/>
      <c r="L928" s="48"/>
      <c r="M928" s="48"/>
      <c r="N928" s="48"/>
      <c r="O928" s="4"/>
      <c r="P928" s="4"/>
      <c r="Q928" s="4"/>
      <c r="R928" s="4"/>
      <c r="S928" s="4"/>
      <c r="T928" s="4"/>
      <c r="U928" s="4"/>
      <c r="V928" s="4"/>
      <c r="W928" s="4"/>
      <c r="X928" s="4"/>
      <c r="Y928" s="4"/>
      <c r="Z928" s="52"/>
      <c r="AA928" s="52"/>
      <c r="AB928" s="4"/>
      <c r="AC928" s="4"/>
      <c r="AD928" s="4"/>
      <c r="AE928" s="4"/>
    </row>
    <row r="929" spans="1:31" ht="15.75" customHeight="1" x14ac:dyDescent="0.25">
      <c r="A929" s="4"/>
      <c r="B929" s="4"/>
      <c r="C929" s="4"/>
      <c r="D929" s="4"/>
      <c r="E929" s="4"/>
      <c r="F929" s="4"/>
      <c r="G929" s="52"/>
      <c r="H929" s="52"/>
      <c r="I929" s="48"/>
      <c r="J929" s="48"/>
      <c r="K929" s="48"/>
      <c r="L929" s="48"/>
      <c r="M929" s="48"/>
      <c r="N929" s="48"/>
      <c r="O929" s="4"/>
      <c r="P929" s="4"/>
      <c r="Q929" s="4"/>
      <c r="R929" s="4"/>
      <c r="S929" s="4"/>
      <c r="T929" s="4"/>
      <c r="U929" s="4"/>
      <c r="V929" s="4"/>
      <c r="W929" s="4"/>
      <c r="X929" s="4"/>
      <c r="Y929" s="4"/>
      <c r="Z929" s="52"/>
      <c r="AA929" s="52"/>
      <c r="AB929" s="4"/>
      <c r="AC929" s="4"/>
      <c r="AD929" s="4"/>
      <c r="AE929" s="4"/>
    </row>
    <row r="930" spans="1:31" ht="15.75" customHeight="1" x14ac:dyDescent="0.25">
      <c r="A930" s="4"/>
      <c r="B930" s="4"/>
      <c r="C930" s="4"/>
      <c r="D930" s="4"/>
      <c r="E930" s="4"/>
      <c r="F930" s="4"/>
      <c r="G930" s="52"/>
      <c r="H930" s="52"/>
      <c r="I930" s="48"/>
      <c r="J930" s="48"/>
      <c r="K930" s="48"/>
      <c r="L930" s="48"/>
      <c r="M930" s="48"/>
      <c r="N930" s="48"/>
      <c r="O930" s="4"/>
      <c r="P930" s="4"/>
      <c r="Q930" s="4"/>
      <c r="R930" s="4"/>
      <c r="S930" s="4"/>
      <c r="T930" s="4"/>
      <c r="U930" s="4"/>
      <c r="V930" s="4"/>
      <c r="W930" s="4"/>
      <c r="X930" s="4"/>
      <c r="Y930" s="4"/>
      <c r="Z930" s="52"/>
      <c r="AA930" s="52"/>
      <c r="AB930" s="4"/>
      <c r="AC930" s="4"/>
      <c r="AD930" s="4"/>
      <c r="AE930" s="4"/>
    </row>
    <row r="931" spans="1:31" ht="15.75" customHeight="1" x14ac:dyDescent="0.25">
      <c r="A931" s="4"/>
      <c r="B931" s="4"/>
      <c r="C931" s="4"/>
      <c r="D931" s="4"/>
      <c r="E931" s="4"/>
      <c r="F931" s="4"/>
      <c r="G931" s="52"/>
      <c r="H931" s="52"/>
      <c r="I931" s="48"/>
      <c r="J931" s="48"/>
      <c r="K931" s="48"/>
      <c r="L931" s="48"/>
      <c r="M931" s="48"/>
      <c r="N931" s="48"/>
      <c r="O931" s="4"/>
      <c r="P931" s="4"/>
      <c r="Q931" s="4"/>
      <c r="R931" s="4"/>
      <c r="S931" s="4"/>
      <c r="T931" s="4"/>
      <c r="U931" s="4"/>
      <c r="V931" s="4"/>
      <c r="W931" s="4"/>
      <c r="X931" s="4"/>
      <c r="Y931" s="4"/>
      <c r="Z931" s="52"/>
      <c r="AA931" s="52"/>
      <c r="AB931" s="4"/>
      <c r="AC931" s="4"/>
      <c r="AD931" s="4"/>
      <c r="AE931" s="4"/>
    </row>
    <row r="932" spans="1:31" ht="15.75" customHeight="1" x14ac:dyDescent="0.25">
      <c r="A932" s="4"/>
      <c r="B932" s="4"/>
      <c r="C932" s="4"/>
      <c r="D932" s="4"/>
      <c r="E932" s="4"/>
      <c r="F932" s="4"/>
      <c r="G932" s="52"/>
      <c r="H932" s="52"/>
      <c r="I932" s="48"/>
      <c r="J932" s="48"/>
      <c r="K932" s="48"/>
      <c r="L932" s="48"/>
      <c r="M932" s="48"/>
      <c r="N932" s="48"/>
      <c r="O932" s="4"/>
      <c r="P932" s="4"/>
      <c r="Q932" s="4"/>
      <c r="R932" s="4"/>
      <c r="S932" s="4"/>
      <c r="T932" s="4"/>
      <c r="U932" s="4"/>
      <c r="V932" s="4"/>
      <c r="W932" s="4"/>
      <c r="X932" s="4"/>
      <c r="Y932" s="4"/>
      <c r="Z932" s="52"/>
      <c r="AA932" s="52"/>
      <c r="AB932" s="4"/>
      <c r="AC932" s="4"/>
      <c r="AD932" s="4"/>
      <c r="AE932" s="4"/>
    </row>
    <row r="933" spans="1:31" ht="15.75" customHeight="1" x14ac:dyDescent="0.25">
      <c r="A933" s="4"/>
      <c r="B933" s="4"/>
      <c r="C933" s="4"/>
      <c r="D933" s="4"/>
      <c r="E933" s="4"/>
      <c r="F933" s="4"/>
      <c r="G933" s="52"/>
      <c r="H933" s="52"/>
      <c r="I933" s="48"/>
      <c r="J933" s="48"/>
      <c r="K933" s="48"/>
      <c r="L933" s="48"/>
      <c r="M933" s="48"/>
      <c r="N933" s="48"/>
      <c r="O933" s="4"/>
      <c r="P933" s="4"/>
      <c r="Q933" s="4"/>
      <c r="R933" s="4"/>
      <c r="S933" s="4"/>
      <c r="T933" s="4"/>
      <c r="U933" s="4"/>
      <c r="V933" s="4"/>
      <c r="W933" s="4"/>
      <c r="X933" s="4"/>
      <c r="Y933" s="4"/>
      <c r="Z933" s="52"/>
      <c r="AA933" s="52"/>
      <c r="AB933" s="4"/>
      <c r="AC933" s="4"/>
      <c r="AD933" s="4"/>
      <c r="AE933" s="4"/>
    </row>
    <row r="934" spans="1:31" ht="15.75" customHeight="1" x14ac:dyDescent="0.25">
      <c r="A934" s="4"/>
      <c r="B934" s="4"/>
      <c r="C934" s="4"/>
      <c r="D934" s="4"/>
      <c r="E934" s="4"/>
      <c r="F934" s="4"/>
      <c r="G934" s="52"/>
      <c r="H934" s="52"/>
      <c r="I934" s="48"/>
      <c r="J934" s="48"/>
      <c r="K934" s="48"/>
      <c r="L934" s="48"/>
      <c r="M934" s="48"/>
      <c r="N934" s="48"/>
      <c r="O934" s="4"/>
      <c r="P934" s="4"/>
      <c r="Q934" s="4"/>
      <c r="R934" s="4"/>
      <c r="S934" s="4"/>
      <c r="T934" s="4"/>
      <c r="U934" s="4"/>
      <c r="V934" s="4"/>
      <c r="W934" s="4"/>
      <c r="X934" s="4"/>
      <c r="Y934" s="4"/>
      <c r="Z934" s="52"/>
      <c r="AA934" s="52"/>
      <c r="AB934" s="4"/>
      <c r="AC934" s="4"/>
      <c r="AD934" s="4"/>
      <c r="AE934" s="4"/>
    </row>
    <row r="935" spans="1:31" ht="15.75" customHeight="1" x14ac:dyDescent="0.25">
      <c r="A935" s="4"/>
      <c r="B935" s="4"/>
      <c r="C935" s="4"/>
      <c r="D935" s="4"/>
      <c r="E935" s="4"/>
      <c r="F935" s="4"/>
      <c r="G935" s="52"/>
      <c r="H935" s="52"/>
      <c r="I935" s="48"/>
      <c r="J935" s="48"/>
      <c r="K935" s="48"/>
      <c r="L935" s="48"/>
      <c r="M935" s="48"/>
      <c r="N935" s="48"/>
      <c r="O935" s="4"/>
      <c r="P935" s="4"/>
      <c r="Q935" s="4"/>
      <c r="R935" s="4"/>
      <c r="S935" s="4"/>
      <c r="T935" s="4"/>
      <c r="U935" s="4"/>
      <c r="V935" s="4"/>
      <c r="W935" s="4"/>
      <c r="X935" s="4"/>
      <c r="Y935" s="4"/>
      <c r="Z935" s="52"/>
      <c r="AA935" s="52"/>
      <c r="AB935" s="4"/>
      <c r="AC935" s="4"/>
      <c r="AD935" s="4"/>
      <c r="AE935" s="4"/>
    </row>
    <row r="936" spans="1:31" ht="15.75" customHeight="1" x14ac:dyDescent="0.25">
      <c r="A936" s="4"/>
      <c r="B936" s="4"/>
      <c r="C936" s="4"/>
      <c r="D936" s="4"/>
      <c r="E936" s="4"/>
      <c r="F936" s="4"/>
      <c r="G936" s="52"/>
      <c r="H936" s="52"/>
      <c r="I936" s="48"/>
      <c r="J936" s="48"/>
      <c r="K936" s="48"/>
      <c r="L936" s="48"/>
      <c r="M936" s="48"/>
      <c r="N936" s="48"/>
      <c r="O936" s="4"/>
      <c r="P936" s="4"/>
      <c r="Q936" s="4"/>
      <c r="R936" s="4"/>
      <c r="S936" s="4"/>
      <c r="T936" s="4"/>
      <c r="U936" s="4"/>
      <c r="V936" s="4"/>
      <c r="W936" s="4"/>
      <c r="X936" s="4"/>
      <c r="Y936" s="4"/>
      <c r="Z936" s="52"/>
      <c r="AA936" s="52"/>
      <c r="AB936" s="4"/>
      <c r="AC936" s="4"/>
      <c r="AD936" s="4"/>
      <c r="AE936" s="4"/>
    </row>
    <row r="937" spans="1:31" ht="15.75" customHeight="1" x14ac:dyDescent="0.25">
      <c r="A937" s="4"/>
      <c r="B937" s="4"/>
      <c r="C937" s="4"/>
      <c r="D937" s="4"/>
      <c r="E937" s="4"/>
      <c r="F937" s="4"/>
      <c r="G937" s="52"/>
      <c r="H937" s="52"/>
      <c r="I937" s="48"/>
      <c r="J937" s="48"/>
      <c r="K937" s="48"/>
      <c r="L937" s="48"/>
      <c r="M937" s="48"/>
      <c r="N937" s="48"/>
      <c r="O937" s="4"/>
      <c r="P937" s="4"/>
      <c r="Q937" s="4"/>
      <c r="R937" s="4"/>
      <c r="S937" s="4"/>
      <c r="T937" s="4"/>
      <c r="U937" s="4"/>
      <c r="V937" s="4"/>
      <c r="W937" s="4"/>
      <c r="X937" s="4"/>
      <c r="Y937" s="4"/>
      <c r="Z937" s="52"/>
      <c r="AA937" s="52"/>
      <c r="AB937" s="4"/>
      <c r="AC937" s="4"/>
      <c r="AD937" s="4"/>
      <c r="AE937" s="4"/>
    </row>
    <row r="938" spans="1:31" ht="15.75" customHeight="1" x14ac:dyDescent="0.25">
      <c r="A938" s="4"/>
      <c r="B938" s="4"/>
      <c r="C938" s="4"/>
      <c r="D938" s="4"/>
      <c r="E938" s="4"/>
      <c r="F938" s="4"/>
      <c r="G938" s="52"/>
      <c r="H938" s="52"/>
      <c r="I938" s="48"/>
      <c r="J938" s="48"/>
      <c r="K938" s="48"/>
      <c r="L938" s="48"/>
      <c r="M938" s="48"/>
      <c r="N938" s="48"/>
      <c r="O938" s="4"/>
      <c r="P938" s="4"/>
      <c r="Q938" s="4"/>
      <c r="R938" s="4"/>
      <c r="S938" s="4"/>
      <c r="T938" s="4"/>
      <c r="U938" s="4"/>
      <c r="V938" s="4"/>
      <c r="W938" s="4"/>
      <c r="X938" s="4"/>
      <c r="Y938" s="4"/>
      <c r="Z938" s="52"/>
      <c r="AA938" s="52"/>
      <c r="AB938" s="4"/>
      <c r="AC938" s="4"/>
      <c r="AD938" s="4"/>
      <c r="AE938" s="4"/>
    </row>
    <row r="939" spans="1:31" ht="15.75" customHeight="1" x14ac:dyDescent="0.25">
      <c r="A939" s="4"/>
      <c r="B939" s="4"/>
      <c r="C939" s="4"/>
      <c r="D939" s="4"/>
      <c r="E939" s="4"/>
      <c r="F939" s="4"/>
      <c r="G939" s="52"/>
      <c r="H939" s="52"/>
      <c r="I939" s="48"/>
      <c r="J939" s="48"/>
      <c r="K939" s="48"/>
      <c r="L939" s="48"/>
      <c r="M939" s="48"/>
      <c r="N939" s="48"/>
      <c r="O939" s="4"/>
      <c r="P939" s="4"/>
      <c r="Q939" s="4"/>
      <c r="R939" s="4"/>
      <c r="S939" s="4"/>
      <c r="T939" s="4"/>
      <c r="U939" s="4"/>
      <c r="V939" s="4"/>
      <c r="W939" s="4"/>
      <c r="X939" s="4"/>
      <c r="Y939" s="4"/>
      <c r="Z939" s="52"/>
      <c r="AA939" s="52"/>
      <c r="AB939" s="4"/>
      <c r="AC939" s="4"/>
      <c r="AD939" s="4"/>
      <c r="AE939" s="4"/>
    </row>
    <row r="940" spans="1:31" ht="15.75" customHeight="1" x14ac:dyDescent="0.25">
      <c r="A940" s="4"/>
      <c r="B940" s="4"/>
      <c r="C940" s="4"/>
      <c r="D940" s="4"/>
      <c r="E940" s="4"/>
      <c r="F940" s="4"/>
      <c r="G940" s="52"/>
      <c r="H940" s="52"/>
      <c r="I940" s="48"/>
      <c r="J940" s="48"/>
      <c r="K940" s="48"/>
      <c r="L940" s="48"/>
      <c r="M940" s="48"/>
      <c r="N940" s="48"/>
      <c r="O940" s="4"/>
      <c r="P940" s="4"/>
      <c r="Q940" s="4"/>
      <c r="R940" s="4"/>
      <c r="S940" s="4"/>
      <c r="T940" s="4"/>
      <c r="U940" s="4"/>
      <c r="V940" s="4"/>
      <c r="W940" s="4"/>
      <c r="X940" s="4"/>
      <c r="Y940" s="4"/>
      <c r="Z940" s="52"/>
      <c r="AA940" s="52"/>
      <c r="AB940" s="4"/>
      <c r="AC940" s="4"/>
      <c r="AD940" s="4"/>
      <c r="AE940" s="4"/>
    </row>
    <row r="941" spans="1:31" ht="15.75" customHeight="1" x14ac:dyDescent="0.25">
      <c r="A941" s="4"/>
      <c r="B941" s="4"/>
      <c r="C941" s="4"/>
      <c r="D941" s="4"/>
      <c r="E941" s="4"/>
      <c r="F941" s="4"/>
      <c r="G941" s="52"/>
      <c r="H941" s="52"/>
      <c r="I941" s="48"/>
      <c r="J941" s="48"/>
      <c r="K941" s="48"/>
      <c r="L941" s="48"/>
      <c r="M941" s="48"/>
      <c r="N941" s="48"/>
      <c r="O941" s="4"/>
      <c r="P941" s="4"/>
      <c r="Q941" s="4"/>
      <c r="R941" s="4"/>
      <c r="S941" s="4"/>
      <c r="T941" s="4"/>
      <c r="U941" s="4"/>
      <c r="V941" s="4"/>
      <c r="W941" s="4"/>
      <c r="X941" s="4"/>
      <c r="Y941" s="4"/>
      <c r="Z941" s="52"/>
      <c r="AA941" s="52"/>
      <c r="AB941" s="4"/>
      <c r="AC941" s="4"/>
      <c r="AD941" s="4"/>
      <c r="AE941" s="4"/>
    </row>
    <row r="942" spans="1:31" ht="15.75" customHeight="1" x14ac:dyDescent="0.25">
      <c r="A942" s="4"/>
      <c r="B942" s="4"/>
      <c r="C942" s="4"/>
      <c r="D942" s="4"/>
      <c r="E942" s="4"/>
      <c r="F942" s="4"/>
      <c r="G942" s="52"/>
      <c r="H942" s="52"/>
      <c r="I942" s="48"/>
      <c r="J942" s="48"/>
      <c r="K942" s="48"/>
      <c r="L942" s="48"/>
      <c r="M942" s="48"/>
      <c r="N942" s="48"/>
      <c r="O942" s="4"/>
      <c r="P942" s="4"/>
      <c r="Q942" s="4"/>
      <c r="R942" s="4"/>
      <c r="S942" s="4"/>
      <c r="T942" s="4"/>
      <c r="U942" s="4"/>
      <c r="V942" s="4"/>
      <c r="W942" s="4"/>
      <c r="X942" s="4"/>
      <c r="Y942" s="4"/>
      <c r="Z942" s="52"/>
      <c r="AA942" s="52"/>
      <c r="AB942" s="4"/>
      <c r="AC942" s="4"/>
      <c r="AD942" s="4"/>
      <c r="AE942" s="4"/>
    </row>
    <row r="943" spans="1:31" ht="15.75" customHeight="1" x14ac:dyDescent="0.25">
      <c r="A943" s="4"/>
      <c r="B943" s="4"/>
      <c r="C943" s="4"/>
      <c r="D943" s="4"/>
      <c r="E943" s="4"/>
      <c r="F943" s="4"/>
      <c r="G943" s="52"/>
      <c r="H943" s="52"/>
      <c r="I943" s="48"/>
      <c r="J943" s="48"/>
      <c r="K943" s="48"/>
      <c r="L943" s="48"/>
      <c r="M943" s="48"/>
      <c r="N943" s="48"/>
      <c r="O943" s="4"/>
      <c r="P943" s="4"/>
      <c r="Q943" s="4"/>
      <c r="R943" s="4"/>
      <c r="S943" s="4"/>
      <c r="T943" s="4"/>
      <c r="U943" s="4"/>
      <c r="V943" s="4"/>
      <c r="W943" s="4"/>
      <c r="X943" s="4"/>
      <c r="Y943" s="4"/>
      <c r="Z943" s="52"/>
      <c r="AA943" s="52"/>
      <c r="AB943" s="4"/>
      <c r="AC943" s="4"/>
      <c r="AD943" s="4"/>
      <c r="AE943" s="4"/>
    </row>
    <row r="944" spans="1:31" ht="15.75" customHeight="1" x14ac:dyDescent="0.25">
      <c r="A944" s="4"/>
      <c r="B944" s="4"/>
      <c r="C944" s="4"/>
      <c r="D944" s="4"/>
      <c r="E944" s="4"/>
      <c r="F944" s="4"/>
      <c r="G944" s="52"/>
      <c r="H944" s="52"/>
      <c r="I944" s="48"/>
      <c r="J944" s="48"/>
      <c r="K944" s="48"/>
      <c r="L944" s="48"/>
      <c r="M944" s="48"/>
      <c r="N944" s="48"/>
      <c r="O944" s="4"/>
      <c r="P944" s="4"/>
      <c r="Q944" s="4"/>
      <c r="R944" s="4"/>
      <c r="S944" s="4"/>
      <c r="T944" s="4"/>
      <c r="U944" s="4"/>
      <c r="V944" s="4"/>
      <c r="W944" s="4"/>
      <c r="X944" s="4"/>
      <c r="Y944" s="4"/>
      <c r="Z944" s="52"/>
      <c r="AA944" s="52"/>
      <c r="AB944" s="4"/>
      <c r="AC944" s="4"/>
      <c r="AD944" s="4"/>
      <c r="AE944" s="4"/>
    </row>
    <row r="945" spans="1:31" ht="15.75" customHeight="1" x14ac:dyDescent="0.25">
      <c r="A945" s="4"/>
      <c r="B945" s="4"/>
      <c r="C945" s="4"/>
      <c r="D945" s="4"/>
      <c r="E945" s="4"/>
      <c r="F945" s="4"/>
      <c r="G945" s="52"/>
      <c r="H945" s="52"/>
      <c r="I945" s="48"/>
      <c r="J945" s="48"/>
      <c r="K945" s="48"/>
      <c r="L945" s="48"/>
      <c r="M945" s="48"/>
      <c r="N945" s="48"/>
      <c r="O945" s="4"/>
      <c r="P945" s="4"/>
      <c r="Q945" s="4"/>
      <c r="R945" s="4"/>
      <c r="S945" s="4"/>
      <c r="T945" s="4"/>
      <c r="U945" s="4"/>
      <c r="V945" s="4"/>
      <c r="W945" s="4"/>
      <c r="X945" s="4"/>
      <c r="Y945" s="4"/>
      <c r="Z945" s="52"/>
      <c r="AA945" s="52"/>
      <c r="AB945" s="4"/>
      <c r="AC945" s="4"/>
      <c r="AD945" s="4"/>
      <c r="AE945" s="4"/>
    </row>
    <row r="946" spans="1:31" ht="15.75" customHeight="1" x14ac:dyDescent="0.25">
      <c r="A946" s="4"/>
      <c r="B946" s="4"/>
      <c r="C946" s="4"/>
      <c r="D946" s="4"/>
      <c r="E946" s="4"/>
      <c r="F946" s="4"/>
      <c r="G946" s="52"/>
      <c r="H946" s="52"/>
      <c r="I946" s="48"/>
      <c r="J946" s="48"/>
      <c r="K946" s="48"/>
      <c r="L946" s="48"/>
      <c r="M946" s="48"/>
      <c r="N946" s="48"/>
      <c r="O946" s="4"/>
      <c r="P946" s="4"/>
      <c r="Q946" s="4"/>
      <c r="R946" s="4"/>
      <c r="S946" s="4"/>
      <c r="T946" s="4"/>
      <c r="U946" s="4"/>
      <c r="V946" s="4"/>
      <c r="W946" s="4"/>
      <c r="X946" s="4"/>
      <c r="Y946" s="4"/>
      <c r="Z946" s="52"/>
      <c r="AA946" s="52"/>
      <c r="AB946" s="4"/>
      <c r="AC946" s="4"/>
      <c r="AD946" s="4"/>
      <c r="AE946" s="4"/>
    </row>
    <row r="947" spans="1:31" ht="15.75" customHeight="1" x14ac:dyDescent="0.25">
      <c r="A947" s="4"/>
      <c r="B947" s="4"/>
      <c r="C947" s="4"/>
      <c r="D947" s="4"/>
      <c r="E947" s="4"/>
      <c r="F947" s="4"/>
      <c r="G947" s="52"/>
      <c r="H947" s="52"/>
      <c r="I947" s="48"/>
      <c r="J947" s="48"/>
      <c r="K947" s="48"/>
      <c r="L947" s="48"/>
      <c r="M947" s="48"/>
      <c r="N947" s="48"/>
      <c r="O947" s="4"/>
      <c r="P947" s="4"/>
      <c r="Q947" s="4"/>
      <c r="R947" s="4"/>
      <c r="S947" s="4"/>
      <c r="T947" s="4"/>
      <c r="U947" s="4"/>
      <c r="V947" s="4"/>
      <c r="W947" s="4"/>
      <c r="X947" s="4"/>
      <c r="Y947" s="4"/>
      <c r="Z947" s="52"/>
      <c r="AA947" s="52"/>
      <c r="AB947" s="4"/>
      <c r="AC947" s="4"/>
      <c r="AD947" s="4"/>
      <c r="AE947" s="4"/>
    </row>
    <row r="948" spans="1:31" ht="15.75" customHeight="1" x14ac:dyDescent="0.25">
      <c r="A948" s="4"/>
      <c r="B948" s="4"/>
      <c r="C948" s="4"/>
      <c r="D948" s="4"/>
      <c r="E948" s="4"/>
      <c r="F948" s="4"/>
      <c r="G948" s="52"/>
      <c r="H948" s="52"/>
      <c r="I948" s="48"/>
      <c r="J948" s="48"/>
      <c r="K948" s="48"/>
      <c r="L948" s="48"/>
      <c r="M948" s="48"/>
      <c r="N948" s="48"/>
      <c r="O948" s="4"/>
      <c r="P948" s="4"/>
      <c r="Q948" s="4"/>
      <c r="R948" s="4"/>
      <c r="S948" s="4"/>
      <c r="T948" s="4"/>
      <c r="U948" s="4"/>
      <c r="V948" s="4"/>
      <c r="W948" s="4"/>
      <c r="X948" s="4"/>
      <c r="Y948" s="4"/>
      <c r="Z948" s="52"/>
      <c r="AA948" s="52"/>
      <c r="AB948" s="4"/>
      <c r="AC948" s="4"/>
      <c r="AD948" s="4"/>
      <c r="AE948" s="4"/>
    </row>
    <row r="949" spans="1:31" ht="15.75" customHeight="1" x14ac:dyDescent="0.25">
      <c r="A949" s="4"/>
      <c r="B949" s="4"/>
      <c r="C949" s="4"/>
      <c r="D949" s="4"/>
      <c r="E949" s="4"/>
      <c r="F949" s="4"/>
      <c r="G949" s="52"/>
      <c r="H949" s="52"/>
      <c r="I949" s="48"/>
      <c r="J949" s="48"/>
      <c r="K949" s="48"/>
      <c r="L949" s="48"/>
      <c r="M949" s="48"/>
      <c r="N949" s="48"/>
      <c r="O949" s="4"/>
      <c r="P949" s="4"/>
      <c r="Q949" s="4"/>
      <c r="R949" s="4"/>
      <c r="S949" s="4"/>
      <c r="T949" s="4"/>
      <c r="U949" s="4"/>
      <c r="V949" s="4"/>
      <c r="W949" s="4"/>
      <c r="X949" s="4"/>
      <c r="Y949" s="4"/>
      <c r="Z949" s="52"/>
      <c r="AA949" s="52"/>
      <c r="AB949" s="4"/>
      <c r="AC949" s="4"/>
      <c r="AD949" s="4"/>
      <c r="AE949" s="4"/>
    </row>
    <row r="950" spans="1:31" ht="15.75" customHeight="1" x14ac:dyDescent="0.25">
      <c r="A950" s="4"/>
      <c r="B950" s="4"/>
      <c r="C950" s="4"/>
      <c r="D950" s="4"/>
      <c r="E950" s="4"/>
      <c r="F950" s="4"/>
      <c r="G950" s="52"/>
      <c r="H950" s="52"/>
      <c r="I950" s="48"/>
      <c r="J950" s="48"/>
      <c r="K950" s="48"/>
      <c r="L950" s="48"/>
      <c r="M950" s="48"/>
      <c r="N950" s="48"/>
      <c r="O950" s="4"/>
      <c r="P950" s="4"/>
      <c r="Q950" s="4"/>
      <c r="R950" s="4"/>
      <c r="S950" s="4"/>
      <c r="T950" s="4"/>
      <c r="U950" s="4"/>
      <c r="V950" s="4"/>
      <c r="W950" s="4"/>
      <c r="X950" s="4"/>
      <c r="Y950" s="4"/>
      <c r="Z950" s="52"/>
      <c r="AA950" s="52"/>
      <c r="AB950" s="4"/>
      <c r="AC950" s="4"/>
      <c r="AD950" s="4"/>
      <c r="AE950" s="4"/>
    </row>
    <row r="951" spans="1:31" ht="15.75" customHeight="1" x14ac:dyDescent="0.25">
      <c r="A951" s="4"/>
      <c r="B951" s="4"/>
      <c r="C951" s="4"/>
      <c r="D951" s="4"/>
      <c r="E951" s="4"/>
      <c r="F951" s="4"/>
      <c r="G951" s="52"/>
      <c r="H951" s="52"/>
      <c r="I951" s="48"/>
      <c r="J951" s="48"/>
      <c r="K951" s="48"/>
      <c r="L951" s="48"/>
      <c r="M951" s="48"/>
      <c r="N951" s="48"/>
      <c r="O951" s="4"/>
      <c r="P951" s="4"/>
      <c r="Q951" s="4"/>
      <c r="R951" s="4"/>
      <c r="S951" s="4"/>
      <c r="T951" s="4"/>
      <c r="U951" s="4"/>
      <c r="V951" s="4"/>
      <c r="W951" s="4"/>
      <c r="X951" s="4"/>
      <c r="Y951" s="4"/>
      <c r="Z951" s="52"/>
      <c r="AA951" s="52"/>
      <c r="AB951" s="4"/>
      <c r="AC951" s="4"/>
      <c r="AD951" s="4"/>
      <c r="AE951" s="4"/>
    </row>
    <row r="952" spans="1:31" ht="15.75" customHeight="1" x14ac:dyDescent="0.25">
      <c r="A952" s="4"/>
      <c r="B952" s="4"/>
      <c r="C952" s="4"/>
      <c r="D952" s="4"/>
      <c r="E952" s="4"/>
      <c r="F952" s="4"/>
      <c r="G952" s="52"/>
      <c r="H952" s="52"/>
      <c r="I952" s="48"/>
      <c r="J952" s="48"/>
      <c r="K952" s="48"/>
      <c r="L952" s="48"/>
      <c r="M952" s="48"/>
      <c r="N952" s="48"/>
      <c r="O952" s="4"/>
      <c r="P952" s="4"/>
      <c r="Q952" s="4"/>
      <c r="R952" s="4"/>
      <c r="S952" s="4"/>
      <c r="T952" s="4"/>
      <c r="U952" s="4"/>
      <c r="V952" s="4"/>
      <c r="W952" s="4"/>
      <c r="X952" s="4"/>
      <c r="Y952" s="4"/>
      <c r="Z952" s="52"/>
      <c r="AA952" s="52"/>
      <c r="AB952" s="4"/>
      <c r="AC952" s="4"/>
      <c r="AD952" s="4"/>
      <c r="AE952" s="4"/>
    </row>
    <row r="953" spans="1:31" ht="15.75" customHeight="1" x14ac:dyDescent="0.25">
      <c r="A953" s="4"/>
      <c r="B953" s="4"/>
      <c r="C953" s="4"/>
      <c r="D953" s="4"/>
      <c r="E953" s="4"/>
      <c r="F953" s="4"/>
      <c r="G953" s="52"/>
      <c r="H953" s="52"/>
      <c r="I953" s="48"/>
      <c r="J953" s="48"/>
      <c r="K953" s="48"/>
      <c r="L953" s="48"/>
      <c r="M953" s="48"/>
      <c r="N953" s="48"/>
      <c r="O953" s="4"/>
      <c r="P953" s="4"/>
      <c r="Q953" s="4"/>
      <c r="R953" s="4"/>
      <c r="S953" s="4"/>
      <c r="T953" s="4"/>
      <c r="U953" s="4"/>
      <c r="V953" s="4"/>
      <c r="W953" s="4"/>
      <c r="X953" s="4"/>
      <c r="Y953" s="4"/>
      <c r="Z953" s="52"/>
      <c r="AA953" s="52"/>
      <c r="AB953" s="4"/>
      <c r="AC953" s="4"/>
      <c r="AD953" s="4"/>
      <c r="AE953" s="4"/>
    </row>
    <row r="954" spans="1:31" ht="15.75" customHeight="1" x14ac:dyDescent="0.25">
      <c r="A954" s="4"/>
      <c r="B954" s="4"/>
      <c r="C954" s="4"/>
      <c r="D954" s="4"/>
      <c r="E954" s="4"/>
      <c r="F954" s="4"/>
      <c r="G954" s="52"/>
      <c r="H954" s="52"/>
      <c r="I954" s="48"/>
      <c r="J954" s="48"/>
      <c r="K954" s="48"/>
      <c r="L954" s="48"/>
      <c r="M954" s="48"/>
      <c r="N954" s="48"/>
      <c r="O954" s="4"/>
      <c r="P954" s="4"/>
      <c r="Q954" s="4"/>
      <c r="R954" s="4"/>
      <c r="S954" s="4"/>
      <c r="T954" s="4"/>
      <c r="U954" s="4"/>
      <c r="V954" s="4"/>
      <c r="W954" s="4"/>
      <c r="X954" s="4"/>
      <c r="Y954" s="4"/>
      <c r="Z954" s="52"/>
      <c r="AA954" s="52"/>
      <c r="AB954" s="4"/>
      <c r="AC954" s="4"/>
      <c r="AD954" s="4"/>
      <c r="AE954" s="4"/>
    </row>
    <row r="955" spans="1:31" ht="15.75" customHeight="1" x14ac:dyDescent="0.25">
      <c r="A955" s="4"/>
      <c r="B955" s="4"/>
      <c r="C955" s="4"/>
      <c r="D955" s="4"/>
      <c r="E955" s="4"/>
      <c r="F955" s="4"/>
      <c r="G955" s="52"/>
      <c r="H955" s="52"/>
      <c r="I955" s="48"/>
      <c r="J955" s="48"/>
      <c r="K955" s="48"/>
      <c r="L955" s="48"/>
      <c r="M955" s="48"/>
      <c r="N955" s="48"/>
      <c r="O955" s="4"/>
      <c r="P955" s="4"/>
      <c r="Q955" s="4"/>
      <c r="R955" s="4"/>
      <c r="S955" s="4"/>
      <c r="T955" s="4"/>
      <c r="U955" s="4"/>
      <c r="V955" s="4"/>
      <c r="W955" s="4"/>
      <c r="X955" s="4"/>
      <c r="Y955" s="4"/>
      <c r="Z955" s="52"/>
      <c r="AA955" s="52"/>
      <c r="AB955" s="4"/>
      <c r="AC955" s="4"/>
      <c r="AD955" s="4"/>
      <c r="AE955" s="4"/>
    </row>
    <row r="956" spans="1:31" ht="15.75" customHeight="1" x14ac:dyDescent="0.25">
      <c r="A956" s="4"/>
      <c r="B956" s="4"/>
      <c r="C956" s="4"/>
      <c r="D956" s="4"/>
      <c r="E956" s="4"/>
      <c r="F956" s="4"/>
      <c r="G956" s="52"/>
      <c r="H956" s="52"/>
      <c r="I956" s="48"/>
      <c r="J956" s="48"/>
      <c r="K956" s="48"/>
      <c r="L956" s="48"/>
      <c r="M956" s="48"/>
      <c r="N956" s="48"/>
      <c r="O956" s="4"/>
      <c r="P956" s="4"/>
      <c r="Q956" s="4"/>
      <c r="R956" s="4"/>
      <c r="S956" s="4"/>
      <c r="T956" s="4"/>
      <c r="U956" s="4"/>
      <c r="V956" s="4"/>
      <c r="W956" s="4"/>
      <c r="X956" s="4"/>
      <c r="Y956" s="4"/>
      <c r="Z956" s="52"/>
      <c r="AA956" s="52"/>
      <c r="AB956" s="4"/>
      <c r="AC956" s="4"/>
      <c r="AD956" s="4"/>
      <c r="AE956" s="4"/>
    </row>
    <row r="957" spans="1:31" ht="15.75" customHeight="1" x14ac:dyDescent="0.25">
      <c r="A957" s="4"/>
      <c r="B957" s="4"/>
      <c r="C957" s="4"/>
      <c r="D957" s="4"/>
      <c r="E957" s="4"/>
      <c r="F957" s="4"/>
      <c r="G957" s="52"/>
      <c r="H957" s="52"/>
      <c r="I957" s="48"/>
      <c r="J957" s="48"/>
      <c r="K957" s="48"/>
      <c r="L957" s="48"/>
      <c r="M957" s="48"/>
      <c r="N957" s="48"/>
      <c r="O957" s="4"/>
      <c r="P957" s="4"/>
      <c r="Q957" s="4"/>
      <c r="R957" s="4"/>
      <c r="S957" s="4"/>
      <c r="T957" s="4"/>
      <c r="U957" s="4"/>
      <c r="V957" s="4"/>
      <c r="W957" s="4"/>
      <c r="X957" s="4"/>
      <c r="Y957" s="4"/>
      <c r="Z957" s="52"/>
      <c r="AA957" s="52"/>
      <c r="AB957" s="4"/>
      <c r="AC957" s="4"/>
      <c r="AD957" s="4"/>
      <c r="AE957" s="4"/>
    </row>
    <row r="958" spans="1:31" ht="15.75" customHeight="1" x14ac:dyDescent="0.25">
      <c r="A958" s="4"/>
      <c r="B958" s="4"/>
      <c r="C958" s="4"/>
      <c r="D958" s="4"/>
      <c r="E958" s="4"/>
      <c r="F958" s="4"/>
      <c r="G958" s="52"/>
      <c r="H958" s="52"/>
      <c r="I958" s="48"/>
      <c r="J958" s="48"/>
      <c r="K958" s="48"/>
      <c r="L958" s="48"/>
      <c r="M958" s="48"/>
      <c r="N958" s="48"/>
      <c r="O958" s="4"/>
      <c r="P958" s="4"/>
      <c r="Q958" s="4"/>
      <c r="R958" s="4"/>
      <c r="S958" s="4"/>
      <c r="T958" s="4"/>
      <c r="U958" s="4"/>
      <c r="V958" s="4"/>
      <c r="W958" s="4"/>
      <c r="X958" s="4"/>
      <c r="Y958" s="4"/>
      <c r="Z958" s="52"/>
      <c r="AA958" s="52"/>
      <c r="AB958" s="4"/>
      <c r="AC958" s="4"/>
      <c r="AD958" s="4"/>
      <c r="AE958" s="4"/>
    </row>
    <row r="959" spans="1:31" ht="15.75" customHeight="1" x14ac:dyDescent="0.25">
      <c r="A959" s="4"/>
      <c r="B959" s="4"/>
      <c r="C959" s="4"/>
      <c r="D959" s="4"/>
      <c r="E959" s="4"/>
      <c r="F959" s="4"/>
      <c r="G959" s="52"/>
      <c r="H959" s="52"/>
      <c r="I959" s="48"/>
      <c r="J959" s="48"/>
      <c r="K959" s="48"/>
      <c r="L959" s="48"/>
      <c r="M959" s="48"/>
      <c r="N959" s="48"/>
      <c r="O959" s="4"/>
      <c r="P959" s="4"/>
      <c r="Q959" s="4"/>
      <c r="R959" s="4"/>
      <c r="S959" s="4"/>
      <c r="T959" s="4"/>
      <c r="U959" s="4"/>
      <c r="V959" s="4"/>
      <c r="W959" s="4"/>
      <c r="X959" s="4"/>
      <c r="Y959" s="4"/>
      <c r="Z959" s="52"/>
      <c r="AA959" s="52"/>
      <c r="AB959" s="4"/>
      <c r="AC959" s="4"/>
      <c r="AD959" s="4"/>
      <c r="AE959" s="4"/>
    </row>
    <row r="960" spans="1:31" ht="15.75" customHeight="1" x14ac:dyDescent="0.25">
      <c r="A960" s="4"/>
      <c r="B960" s="4"/>
      <c r="C960" s="4"/>
      <c r="D960" s="4"/>
      <c r="E960" s="4"/>
      <c r="F960" s="4"/>
      <c r="G960" s="52"/>
      <c r="H960" s="52"/>
      <c r="I960" s="48"/>
      <c r="J960" s="48"/>
      <c r="K960" s="48"/>
      <c r="L960" s="48"/>
      <c r="M960" s="48"/>
      <c r="N960" s="48"/>
      <c r="O960" s="4"/>
      <c r="P960" s="4"/>
      <c r="Q960" s="4"/>
      <c r="R960" s="4"/>
      <c r="S960" s="4"/>
      <c r="T960" s="4"/>
      <c r="U960" s="4"/>
      <c r="V960" s="4"/>
      <c r="W960" s="4"/>
      <c r="X960" s="4"/>
      <c r="Y960" s="4"/>
      <c r="Z960" s="52"/>
      <c r="AA960" s="52"/>
      <c r="AB960" s="4"/>
      <c r="AC960" s="4"/>
      <c r="AD960" s="4"/>
      <c r="AE960" s="4"/>
    </row>
    <row r="961" spans="1:31" ht="15.75" customHeight="1" x14ac:dyDescent="0.25">
      <c r="A961" s="4"/>
      <c r="B961" s="4"/>
      <c r="C961" s="4"/>
      <c r="D961" s="4"/>
      <c r="E961" s="4"/>
      <c r="F961" s="4"/>
      <c r="G961" s="52"/>
      <c r="H961" s="52"/>
      <c r="I961" s="48"/>
      <c r="J961" s="48"/>
      <c r="K961" s="48"/>
      <c r="L961" s="48"/>
      <c r="M961" s="48"/>
      <c r="N961" s="48"/>
      <c r="O961" s="4"/>
      <c r="P961" s="4"/>
      <c r="Q961" s="4"/>
      <c r="R961" s="4"/>
      <c r="S961" s="4"/>
      <c r="T961" s="4"/>
      <c r="U961" s="4"/>
      <c r="V961" s="4"/>
      <c r="W961" s="4"/>
      <c r="X961" s="4"/>
      <c r="Y961" s="4"/>
      <c r="Z961" s="52"/>
      <c r="AA961" s="52"/>
      <c r="AB961" s="4"/>
      <c r="AC961" s="4"/>
      <c r="AD961" s="4"/>
      <c r="AE961" s="4"/>
    </row>
    <row r="962" spans="1:31" ht="15.75" customHeight="1" x14ac:dyDescent="0.25">
      <c r="A962" s="4"/>
      <c r="B962" s="4"/>
      <c r="C962" s="4"/>
      <c r="D962" s="4"/>
      <c r="E962" s="4"/>
      <c r="F962" s="4"/>
      <c r="G962" s="52"/>
      <c r="H962" s="52"/>
      <c r="I962" s="48"/>
      <c r="J962" s="48"/>
      <c r="K962" s="48"/>
      <c r="L962" s="48"/>
      <c r="M962" s="48"/>
      <c r="N962" s="48"/>
      <c r="O962" s="4"/>
      <c r="P962" s="4"/>
      <c r="Q962" s="4"/>
      <c r="R962" s="4"/>
      <c r="S962" s="4"/>
      <c r="T962" s="4"/>
      <c r="U962" s="4"/>
      <c r="V962" s="4"/>
      <c r="W962" s="4"/>
      <c r="X962" s="4"/>
      <c r="Y962" s="4"/>
      <c r="Z962" s="52"/>
      <c r="AA962" s="52"/>
      <c r="AB962" s="4"/>
      <c r="AC962" s="4"/>
      <c r="AD962" s="4"/>
      <c r="AE962" s="4"/>
    </row>
    <row r="963" spans="1:31" ht="15.75" customHeight="1" x14ac:dyDescent="0.25">
      <c r="A963" s="4"/>
      <c r="B963" s="4"/>
      <c r="C963" s="4"/>
      <c r="D963" s="4"/>
      <c r="E963" s="4"/>
      <c r="F963" s="4"/>
      <c r="G963" s="52"/>
      <c r="H963" s="52"/>
      <c r="I963" s="48"/>
      <c r="J963" s="48"/>
      <c r="K963" s="48"/>
      <c r="L963" s="48"/>
      <c r="M963" s="48"/>
      <c r="N963" s="48"/>
      <c r="O963" s="4"/>
      <c r="P963" s="4"/>
      <c r="Q963" s="4"/>
      <c r="R963" s="4"/>
      <c r="S963" s="4"/>
      <c r="T963" s="4"/>
      <c r="U963" s="4"/>
      <c r="V963" s="4"/>
      <c r="W963" s="4"/>
      <c r="X963" s="4"/>
      <c r="Y963" s="4"/>
      <c r="Z963" s="52"/>
      <c r="AA963" s="52"/>
      <c r="AB963" s="4"/>
      <c r="AC963" s="4"/>
      <c r="AD963" s="4"/>
      <c r="AE963" s="4"/>
    </row>
    <row r="964" spans="1:31" ht="15.75" customHeight="1" x14ac:dyDescent="0.25">
      <c r="A964" s="4"/>
      <c r="B964" s="4"/>
      <c r="C964" s="4"/>
      <c r="D964" s="4"/>
      <c r="E964" s="4"/>
      <c r="F964" s="4"/>
      <c r="G964" s="52"/>
      <c r="H964" s="52"/>
      <c r="I964" s="48"/>
      <c r="J964" s="48"/>
      <c r="K964" s="48"/>
      <c r="L964" s="48"/>
      <c r="M964" s="48"/>
      <c r="N964" s="48"/>
      <c r="O964" s="4"/>
      <c r="P964" s="4"/>
      <c r="Q964" s="4"/>
      <c r="R964" s="4"/>
      <c r="S964" s="4"/>
      <c r="T964" s="4"/>
      <c r="U964" s="4"/>
      <c r="V964" s="4"/>
      <c r="W964" s="4"/>
      <c r="X964" s="4"/>
      <c r="Y964" s="4"/>
      <c r="Z964" s="52"/>
      <c r="AA964" s="52"/>
      <c r="AB964" s="4"/>
      <c r="AC964" s="4"/>
      <c r="AD964" s="4"/>
      <c r="AE964" s="4"/>
    </row>
    <row r="965" spans="1:31" ht="15.75" customHeight="1" x14ac:dyDescent="0.25">
      <c r="A965" s="4"/>
      <c r="B965" s="4"/>
      <c r="C965" s="4"/>
      <c r="D965" s="4"/>
      <c r="E965" s="4"/>
      <c r="F965" s="4"/>
      <c r="G965" s="52"/>
      <c r="H965" s="52"/>
      <c r="I965" s="48"/>
      <c r="J965" s="48"/>
      <c r="K965" s="48"/>
      <c r="L965" s="48"/>
      <c r="M965" s="48"/>
      <c r="N965" s="48"/>
      <c r="O965" s="4"/>
      <c r="P965" s="4"/>
      <c r="Q965" s="4"/>
      <c r="R965" s="4"/>
      <c r="S965" s="4"/>
      <c r="T965" s="4"/>
      <c r="U965" s="4"/>
      <c r="V965" s="4"/>
      <c r="W965" s="4"/>
      <c r="X965" s="4"/>
      <c r="Y965" s="4"/>
      <c r="Z965" s="52"/>
      <c r="AA965" s="52"/>
      <c r="AB965" s="4"/>
      <c r="AC965" s="4"/>
      <c r="AD965" s="4"/>
      <c r="AE965" s="4"/>
    </row>
    <row r="966" spans="1:31" ht="15.75" customHeight="1" x14ac:dyDescent="0.25">
      <c r="A966" s="4"/>
      <c r="B966" s="4"/>
      <c r="C966" s="4"/>
      <c r="D966" s="4"/>
      <c r="E966" s="4"/>
      <c r="F966" s="4"/>
      <c r="G966" s="52"/>
      <c r="H966" s="52"/>
      <c r="I966" s="48"/>
      <c r="J966" s="48"/>
      <c r="K966" s="48"/>
      <c r="L966" s="48"/>
      <c r="M966" s="48"/>
      <c r="N966" s="48"/>
      <c r="O966" s="4"/>
      <c r="P966" s="4"/>
      <c r="Q966" s="4"/>
      <c r="R966" s="4"/>
      <c r="S966" s="4"/>
      <c r="T966" s="4"/>
      <c r="U966" s="4"/>
      <c r="V966" s="4"/>
      <c r="W966" s="4"/>
      <c r="X966" s="4"/>
      <c r="Y966" s="4"/>
      <c r="Z966" s="52"/>
      <c r="AA966" s="52"/>
      <c r="AB966" s="4"/>
      <c r="AC966" s="4"/>
      <c r="AD966" s="4"/>
      <c r="AE966" s="4"/>
    </row>
    <row r="967" spans="1:31" ht="15.75" customHeight="1" x14ac:dyDescent="0.25">
      <c r="A967" s="4"/>
      <c r="B967" s="4"/>
      <c r="C967" s="4"/>
      <c r="D967" s="4"/>
      <c r="E967" s="4"/>
      <c r="F967" s="4"/>
      <c r="G967" s="52"/>
      <c r="H967" s="52"/>
      <c r="I967" s="48"/>
      <c r="J967" s="48"/>
      <c r="K967" s="48"/>
      <c r="L967" s="48"/>
      <c r="M967" s="48"/>
      <c r="N967" s="48"/>
      <c r="O967" s="4"/>
      <c r="P967" s="4"/>
      <c r="Q967" s="4"/>
      <c r="R967" s="4"/>
      <c r="S967" s="4"/>
      <c r="T967" s="4"/>
      <c r="U967" s="4"/>
      <c r="V967" s="4"/>
      <c r="W967" s="4"/>
      <c r="X967" s="4"/>
      <c r="Y967" s="4"/>
      <c r="Z967" s="52"/>
      <c r="AA967" s="52"/>
      <c r="AB967" s="4"/>
      <c r="AC967" s="4"/>
      <c r="AD967" s="4"/>
      <c r="AE967" s="4"/>
    </row>
    <row r="968" spans="1:31" ht="15.75" customHeight="1" x14ac:dyDescent="0.25">
      <c r="A968" s="4"/>
      <c r="B968" s="4"/>
      <c r="C968" s="4"/>
      <c r="D968" s="4"/>
      <c r="E968" s="4"/>
      <c r="F968" s="4"/>
      <c r="G968" s="52"/>
      <c r="H968" s="52"/>
      <c r="I968" s="48"/>
      <c r="J968" s="48"/>
      <c r="K968" s="48"/>
      <c r="L968" s="48"/>
      <c r="M968" s="48"/>
      <c r="N968" s="48"/>
      <c r="O968" s="4"/>
      <c r="P968" s="4"/>
      <c r="Q968" s="4"/>
      <c r="R968" s="4"/>
      <c r="S968" s="4"/>
      <c r="T968" s="4"/>
      <c r="U968" s="4"/>
      <c r="V968" s="4"/>
      <c r="W968" s="4"/>
      <c r="X968" s="4"/>
      <c r="Y968" s="4"/>
      <c r="Z968" s="52"/>
      <c r="AA968" s="52"/>
      <c r="AB968" s="4"/>
      <c r="AC968" s="4"/>
      <c r="AD968" s="4"/>
      <c r="AE968" s="4"/>
    </row>
    <row r="969" spans="1:31" ht="15.75" customHeight="1" x14ac:dyDescent="0.25">
      <c r="A969" s="4"/>
      <c r="B969" s="4"/>
      <c r="C969" s="4"/>
      <c r="D969" s="4"/>
      <c r="E969" s="4"/>
      <c r="F969" s="4"/>
      <c r="G969" s="52"/>
      <c r="H969" s="52"/>
      <c r="I969" s="48"/>
      <c r="J969" s="48"/>
      <c r="K969" s="48"/>
      <c r="L969" s="48"/>
      <c r="M969" s="48"/>
      <c r="N969" s="48"/>
      <c r="O969" s="4"/>
      <c r="P969" s="4"/>
      <c r="Q969" s="4"/>
      <c r="R969" s="4"/>
      <c r="S969" s="4"/>
      <c r="T969" s="4"/>
      <c r="U969" s="4"/>
      <c r="V969" s="4"/>
      <c r="W969" s="4"/>
      <c r="X969" s="4"/>
      <c r="Y969" s="4"/>
      <c r="Z969" s="52"/>
      <c r="AA969" s="52"/>
      <c r="AB969" s="4"/>
      <c r="AC969" s="4"/>
      <c r="AD969" s="4"/>
      <c r="AE969" s="4"/>
    </row>
    <row r="970" spans="1:31" ht="15.75" customHeight="1" x14ac:dyDescent="0.25">
      <c r="A970" s="4"/>
      <c r="B970" s="4"/>
      <c r="C970" s="4"/>
      <c r="D970" s="4"/>
      <c r="E970" s="4"/>
      <c r="F970" s="4"/>
      <c r="G970" s="52"/>
      <c r="H970" s="52"/>
      <c r="I970" s="48"/>
      <c r="J970" s="48"/>
      <c r="K970" s="48"/>
      <c r="L970" s="48"/>
      <c r="M970" s="48"/>
      <c r="N970" s="48"/>
      <c r="O970" s="4"/>
      <c r="P970" s="4"/>
      <c r="Q970" s="4"/>
      <c r="R970" s="4"/>
      <c r="S970" s="4"/>
      <c r="T970" s="4"/>
      <c r="U970" s="4"/>
      <c r="V970" s="4"/>
      <c r="W970" s="4"/>
      <c r="X970" s="4"/>
      <c r="Y970" s="4"/>
      <c r="Z970" s="52"/>
      <c r="AA970" s="52"/>
      <c r="AB970" s="4"/>
      <c r="AC970" s="4"/>
      <c r="AD970" s="4"/>
      <c r="AE970" s="4"/>
    </row>
    <row r="971" spans="1:31" ht="15.75" customHeight="1" x14ac:dyDescent="0.25">
      <c r="A971" s="4"/>
      <c r="B971" s="4"/>
      <c r="C971" s="4"/>
      <c r="D971" s="4"/>
      <c r="E971" s="4"/>
      <c r="F971" s="4"/>
      <c r="G971" s="52"/>
      <c r="H971" s="52"/>
      <c r="I971" s="48"/>
      <c r="J971" s="48"/>
      <c r="K971" s="48"/>
      <c r="L971" s="48"/>
      <c r="M971" s="48"/>
      <c r="N971" s="48"/>
      <c r="O971" s="4"/>
      <c r="P971" s="4"/>
      <c r="Q971" s="4"/>
      <c r="R971" s="4"/>
      <c r="S971" s="4"/>
      <c r="T971" s="4"/>
      <c r="U971" s="4"/>
      <c r="V971" s="4"/>
      <c r="W971" s="4"/>
      <c r="X971" s="4"/>
      <c r="Y971" s="4"/>
      <c r="Z971" s="52"/>
      <c r="AA971" s="52"/>
      <c r="AB971" s="4"/>
      <c r="AC971" s="4"/>
      <c r="AD971" s="4"/>
      <c r="AE971" s="4"/>
    </row>
    <row r="972" spans="1:31" ht="15.75" customHeight="1" x14ac:dyDescent="0.25">
      <c r="A972" s="4"/>
      <c r="B972" s="4"/>
      <c r="C972" s="4"/>
      <c r="D972" s="4"/>
      <c r="E972" s="4"/>
      <c r="F972" s="4"/>
      <c r="G972" s="52"/>
      <c r="H972" s="52"/>
      <c r="I972" s="48"/>
      <c r="J972" s="48"/>
      <c r="K972" s="48"/>
      <c r="L972" s="48"/>
      <c r="M972" s="48"/>
      <c r="N972" s="48"/>
      <c r="O972" s="4"/>
      <c r="P972" s="4"/>
      <c r="Q972" s="4"/>
      <c r="R972" s="4"/>
      <c r="S972" s="4"/>
      <c r="T972" s="4"/>
      <c r="U972" s="4"/>
      <c r="V972" s="4"/>
      <c r="W972" s="4"/>
      <c r="X972" s="4"/>
      <c r="Y972" s="4"/>
      <c r="Z972" s="52"/>
      <c r="AA972" s="52"/>
      <c r="AB972" s="4"/>
      <c r="AC972" s="4"/>
      <c r="AD972" s="4"/>
      <c r="AE972" s="4"/>
    </row>
    <row r="973" spans="1:31" ht="15.75" customHeight="1" x14ac:dyDescent="0.25">
      <c r="A973" s="4"/>
      <c r="B973" s="4"/>
      <c r="C973" s="4"/>
      <c r="D973" s="4"/>
      <c r="E973" s="4"/>
      <c r="F973" s="4"/>
      <c r="G973" s="52"/>
      <c r="H973" s="52"/>
      <c r="I973" s="48"/>
      <c r="J973" s="48"/>
      <c r="K973" s="48"/>
      <c r="L973" s="48"/>
      <c r="M973" s="48"/>
      <c r="N973" s="48"/>
      <c r="O973" s="4"/>
      <c r="P973" s="4"/>
      <c r="Q973" s="4"/>
      <c r="R973" s="4"/>
      <c r="S973" s="4"/>
      <c r="T973" s="4"/>
      <c r="U973" s="4"/>
      <c r="V973" s="4"/>
      <c r="W973" s="4"/>
      <c r="X973" s="4"/>
      <c r="Y973" s="4"/>
      <c r="Z973" s="52"/>
      <c r="AA973" s="52"/>
      <c r="AB973" s="4"/>
      <c r="AC973" s="4"/>
      <c r="AD973" s="4"/>
      <c r="AE973" s="4"/>
    </row>
    <row r="974" spans="1:31" ht="15.75" customHeight="1" x14ac:dyDescent="0.25">
      <c r="A974" s="4"/>
      <c r="B974" s="4"/>
      <c r="C974" s="4"/>
      <c r="D974" s="4"/>
      <c r="E974" s="4"/>
      <c r="F974" s="4"/>
      <c r="G974" s="52"/>
      <c r="H974" s="52"/>
      <c r="I974" s="48"/>
      <c r="J974" s="48"/>
      <c r="K974" s="48"/>
      <c r="L974" s="48"/>
      <c r="M974" s="48"/>
      <c r="N974" s="48"/>
      <c r="O974" s="4"/>
      <c r="P974" s="4"/>
      <c r="Q974" s="4"/>
      <c r="R974" s="4"/>
      <c r="S974" s="4"/>
      <c r="T974" s="4"/>
      <c r="U974" s="4"/>
      <c r="V974" s="4"/>
      <c r="W974" s="4"/>
      <c r="X974" s="4"/>
      <c r="Y974" s="4"/>
      <c r="Z974" s="52"/>
      <c r="AA974" s="52"/>
      <c r="AB974" s="4"/>
      <c r="AC974" s="4"/>
      <c r="AD974" s="4"/>
      <c r="AE974" s="4"/>
    </row>
    <row r="975" spans="1:31" ht="15.75" customHeight="1" x14ac:dyDescent="0.25">
      <c r="A975" s="4"/>
      <c r="B975" s="4"/>
      <c r="C975" s="4"/>
      <c r="D975" s="4"/>
      <c r="E975" s="4"/>
      <c r="F975" s="4"/>
      <c r="G975" s="52"/>
      <c r="H975" s="52"/>
      <c r="I975" s="48"/>
      <c r="J975" s="48"/>
      <c r="K975" s="48"/>
      <c r="L975" s="48"/>
      <c r="M975" s="48"/>
      <c r="N975" s="48"/>
      <c r="O975" s="4"/>
      <c r="P975" s="4"/>
      <c r="Q975" s="4"/>
      <c r="R975" s="4"/>
      <c r="S975" s="4"/>
      <c r="T975" s="4"/>
      <c r="U975" s="4"/>
      <c r="V975" s="4"/>
      <c r="W975" s="4"/>
      <c r="X975" s="4"/>
      <c r="Y975" s="4"/>
      <c r="Z975" s="52"/>
      <c r="AA975" s="52"/>
      <c r="AB975" s="4"/>
      <c r="AC975" s="4"/>
      <c r="AD975" s="4"/>
      <c r="AE975" s="4"/>
    </row>
    <row r="976" spans="1:31" ht="15.75" customHeight="1" x14ac:dyDescent="0.25">
      <c r="A976" s="4"/>
      <c r="B976" s="4"/>
      <c r="C976" s="4"/>
      <c r="D976" s="4"/>
      <c r="E976" s="4"/>
      <c r="F976" s="4"/>
      <c r="G976" s="52"/>
      <c r="H976" s="52"/>
      <c r="I976" s="48"/>
      <c r="J976" s="48"/>
      <c r="K976" s="48"/>
      <c r="L976" s="48"/>
      <c r="M976" s="48"/>
      <c r="N976" s="48"/>
      <c r="O976" s="4"/>
      <c r="P976" s="4"/>
      <c r="Q976" s="4"/>
      <c r="R976" s="4"/>
      <c r="S976" s="4"/>
      <c r="T976" s="4"/>
      <c r="U976" s="4"/>
      <c r="V976" s="4"/>
      <c r="W976" s="4"/>
      <c r="X976" s="4"/>
      <c r="Y976" s="4"/>
      <c r="Z976" s="52"/>
      <c r="AA976" s="52"/>
      <c r="AB976" s="4"/>
      <c r="AC976" s="4"/>
      <c r="AD976" s="4"/>
      <c r="AE976" s="4"/>
    </row>
    <row r="977" spans="1:31" ht="15.75" customHeight="1" x14ac:dyDescent="0.25">
      <c r="A977" s="4"/>
      <c r="B977" s="4"/>
      <c r="C977" s="4"/>
      <c r="D977" s="4"/>
      <c r="E977" s="4"/>
      <c r="F977" s="4"/>
      <c r="G977" s="52"/>
      <c r="H977" s="52"/>
      <c r="I977" s="48"/>
      <c r="J977" s="48"/>
      <c r="K977" s="48"/>
      <c r="L977" s="48"/>
      <c r="M977" s="48"/>
      <c r="N977" s="48"/>
      <c r="O977" s="4"/>
      <c r="P977" s="4"/>
      <c r="Q977" s="4"/>
      <c r="R977" s="4"/>
      <c r="S977" s="4"/>
      <c r="T977" s="4"/>
      <c r="U977" s="4"/>
      <c r="V977" s="4"/>
      <c r="W977" s="4"/>
      <c r="X977" s="4"/>
      <c r="Y977" s="4"/>
      <c r="Z977" s="52"/>
      <c r="AA977" s="52"/>
      <c r="AB977" s="4"/>
      <c r="AC977" s="4"/>
      <c r="AD977" s="4"/>
      <c r="AE977" s="4"/>
    </row>
    <row r="978" spans="1:31" ht="15.75" customHeight="1" x14ac:dyDescent="0.25">
      <c r="A978" s="4"/>
      <c r="B978" s="4"/>
      <c r="C978" s="4"/>
      <c r="D978" s="4"/>
      <c r="E978" s="4"/>
      <c r="F978" s="4"/>
      <c r="G978" s="52"/>
      <c r="H978" s="52"/>
      <c r="I978" s="48"/>
      <c r="J978" s="48"/>
      <c r="K978" s="48"/>
      <c r="L978" s="48"/>
      <c r="M978" s="48"/>
      <c r="N978" s="48"/>
      <c r="O978" s="4"/>
      <c r="P978" s="4"/>
      <c r="Q978" s="4"/>
      <c r="R978" s="4"/>
      <c r="S978" s="4"/>
      <c r="T978" s="4"/>
      <c r="U978" s="4"/>
      <c r="V978" s="4"/>
      <c r="W978" s="4"/>
      <c r="X978" s="4"/>
      <c r="Y978" s="4"/>
      <c r="Z978" s="52"/>
      <c r="AA978" s="52"/>
      <c r="AB978" s="4"/>
      <c r="AC978" s="4"/>
      <c r="AD978" s="4"/>
      <c r="AE978" s="4"/>
    </row>
    <row r="979" spans="1:31" ht="15.75" customHeight="1" x14ac:dyDescent="0.25">
      <c r="A979" s="4"/>
      <c r="B979" s="4"/>
      <c r="C979" s="4"/>
      <c r="D979" s="4"/>
      <c r="E979" s="4"/>
      <c r="F979" s="4"/>
      <c r="G979" s="52"/>
      <c r="H979" s="52"/>
      <c r="I979" s="48"/>
      <c r="J979" s="48"/>
      <c r="K979" s="48"/>
      <c r="L979" s="48"/>
      <c r="M979" s="48"/>
      <c r="N979" s="48"/>
      <c r="O979" s="4"/>
      <c r="P979" s="4"/>
      <c r="Q979" s="4"/>
      <c r="R979" s="4"/>
      <c r="S979" s="4"/>
      <c r="T979" s="4"/>
      <c r="U979" s="4"/>
      <c r="V979" s="4"/>
      <c r="W979" s="4"/>
      <c r="X979" s="4"/>
      <c r="Y979" s="4"/>
      <c r="Z979" s="52"/>
      <c r="AA979" s="52"/>
      <c r="AB979" s="4"/>
      <c r="AC979" s="4"/>
      <c r="AD979" s="4"/>
      <c r="AE979" s="4"/>
    </row>
    <row r="980" spans="1:31" ht="15.75" customHeight="1" x14ac:dyDescent="0.25">
      <c r="A980" s="4"/>
      <c r="B980" s="4"/>
      <c r="C980" s="4"/>
      <c r="D980" s="4"/>
      <c r="E980" s="4"/>
      <c r="F980" s="4"/>
      <c r="G980" s="52"/>
      <c r="H980" s="52"/>
      <c r="I980" s="48"/>
      <c r="J980" s="48"/>
      <c r="K980" s="48"/>
      <c r="L980" s="48"/>
      <c r="M980" s="48"/>
      <c r="N980" s="48"/>
      <c r="O980" s="4"/>
      <c r="P980" s="4"/>
      <c r="Q980" s="4"/>
      <c r="R980" s="4"/>
      <c r="S980" s="4"/>
      <c r="T980" s="4"/>
      <c r="U980" s="4"/>
      <c r="V980" s="4"/>
      <c r="W980" s="4"/>
      <c r="X980" s="4"/>
      <c r="Y980" s="4"/>
      <c r="Z980" s="52"/>
      <c r="AA980" s="52"/>
      <c r="AB980" s="4"/>
      <c r="AC980" s="4"/>
      <c r="AD980" s="4"/>
      <c r="AE980" s="4"/>
    </row>
    <row r="981" spans="1:31" ht="15.75" customHeight="1" x14ac:dyDescent="0.25">
      <c r="A981" s="4"/>
      <c r="B981" s="4"/>
      <c r="C981" s="4"/>
      <c r="D981" s="4"/>
      <c r="E981" s="4"/>
      <c r="F981" s="4"/>
      <c r="G981" s="52"/>
      <c r="H981" s="52"/>
      <c r="I981" s="48"/>
      <c r="J981" s="48"/>
      <c r="K981" s="48"/>
      <c r="L981" s="48"/>
      <c r="M981" s="48"/>
      <c r="N981" s="48"/>
      <c r="O981" s="4"/>
      <c r="P981" s="4"/>
      <c r="Q981" s="4"/>
      <c r="R981" s="4"/>
      <c r="S981" s="4"/>
      <c r="T981" s="4"/>
      <c r="U981" s="4"/>
      <c r="V981" s="4"/>
      <c r="W981" s="4"/>
      <c r="X981" s="4"/>
      <c r="Y981" s="4"/>
      <c r="Z981" s="52"/>
      <c r="AA981" s="52"/>
      <c r="AB981" s="4"/>
      <c r="AC981" s="4"/>
      <c r="AD981" s="4"/>
      <c r="AE981" s="4"/>
    </row>
    <row r="982" spans="1:31" ht="15.75" customHeight="1" x14ac:dyDescent="0.25">
      <c r="A982" s="4"/>
      <c r="B982" s="4"/>
      <c r="C982" s="4"/>
      <c r="D982" s="4"/>
      <c r="E982" s="4"/>
      <c r="F982" s="4"/>
      <c r="G982" s="52"/>
      <c r="H982" s="52"/>
      <c r="I982" s="48"/>
      <c r="J982" s="48"/>
      <c r="K982" s="48"/>
      <c r="L982" s="48"/>
      <c r="M982" s="48"/>
      <c r="N982" s="48"/>
      <c r="O982" s="4"/>
      <c r="P982" s="4"/>
      <c r="Q982" s="4"/>
      <c r="R982" s="4"/>
      <c r="S982" s="4"/>
      <c r="T982" s="4"/>
      <c r="U982" s="4"/>
      <c r="V982" s="4"/>
      <c r="W982" s="4"/>
      <c r="X982" s="4"/>
      <c r="Y982" s="4"/>
      <c r="Z982" s="52"/>
      <c r="AA982" s="52"/>
      <c r="AB982" s="4"/>
      <c r="AC982" s="4"/>
      <c r="AD982" s="4"/>
      <c r="AE982" s="4"/>
    </row>
    <row r="983" spans="1:31" ht="15.75" customHeight="1" x14ac:dyDescent="0.25">
      <c r="A983" s="4"/>
      <c r="B983" s="4"/>
      <c r="C983" s="4"/>
      <c r="D983" s="4"/>
      <c r="E983" s="4"/>
      <c r="F983" s="4"/>
      <c r="G983" s="52"/>
      <c r="H983" s="52"/>
      <c r="I983" s="48"/>
      <c r="J983" s="48"/>
      <c r="K983" s="48"/>
      <c r="L983" s="48"/>
      <c r="M983" s="48"/>
      <c r="N983" s="48"/>
      <c r="O983" s="4"/>
      <c r="P983" s="4"/>
      <c r="Q983" s="4"/>
      <c r="R983" s="4"/>
      <c r="S983" s="4"/>
      <c r="T983" s="4"/>
      <c r="U983" s="4"/>
      <c r="V983" s="4"/>
      <c r="W983" s="4"/>
      <c r="X983" s="4"/>
      <c r="Y983" s="4"/>
      <c r="Z983" s="52"/>
      <c r="AA983" s="52"/>
      <c r="AB983" s="4"/>
      <c r="AC983" s="4"/>
      <c r="AD983" s="4"/>
      <c r="AE983" s="4"/>
    </row>
    <row r="984" spans="1:31" ht="15.75" customHeight="1" x14ac:dyDescent="0.25">
      <c r="A984" s="4"/>
      <c r="B984" s="4"/>
      <c r="C984" s="4"/>
      <c r="D984" s="4"/>
      <c r="E984" s="4"/>
      <c r="F984" s="4"/>
      <c r="G984" s="52"/>
      <c r="H984" s="52"/>
      <c r="I984" s="48"/>
      <c r="J984" s="48"/>
      <c r="K984" s="48"/>
      <c r="L984" s="48"/>
      <c r="M984" s="48"/>
      <c r="N984" s="48"/>
      <c r="O984" s="4"/>
      <c r="P984" s="4"/>
      <c r="Q984" s="4"/>
      <c r="R984" s="4"/>
      <c r="S984" s="4"/>
      <c r="T984" s="4"/>
      <c r="U984" s="4"/>
      <c r="V984" s="4"/>
      <c r="W984" s="4"/>
      <c r="X984" s="4"/>
      <c r="Y984" s="4"/>
      <c r="Z984" s="52"/>
      <c r="AA984" s="52"/>
      <c r="AB984" s="4"/>
      <c r="AC984" s="4"/>
      <c r="AD984" s="4"/>
      <c r="AE984" s="4"/>
    </row>
    <row r="985" spans="1:31" ht="15.75" customHeight="1" x14ac:dyDescent="0.25">
      <c r="A985" s="4"/>
      <c r="B985" s="4"/>
      <c r="C985" s="4"/>
      <c r="D985" s="4"/>
      <c r="E985" s="4"/>
      <c r="F985" s="4"/>
      <c r="G985" s="52"/>
      <c r="H985" s="52"/>
      <c r="I985" s="48"/>
      <c r="J985" s="48"/>
      <c r="K985" s="48"/>
      <c r="L985" s="48"/>
      <c r="M985" s="48"/>
      <c r="N985" s="48"/>
      <c r="O985" s="4"/>
      <c r="P985" s="4"/>
      <c r="Q985" s="4"/>
      <c r="R985" s="4"/>
      <c r="S985" s="4"/>
      <c r="T985" s="4"/>
      <c r="U985" s="4"/>
      <c r="V985" s="4"/>
      <c r="W985" s="4"/>
      <c r="X985" s="4"/>
      <c r="Y985" s="4"/>
      <c r="Z985" s="52"/>
      <c r="AA985" s="52"/>
      <c r="AB985" s="4"/>
      <c r="AC985" s="4"/>
      <c r="AD985" s="4"/>
      <c r="AE985" s="4"/>
    </row>
    <row r="986" spans="1:31" ht="15.75" customHeight="1" x14ac:dyDescent="0.25">
      <c r="A986" s="4"/>
      <c r="B986" s="4"/>
      <c r="C986" s="4"/>
      <c r="D986" s="4"/>
      <c r="E986" s="4"/>
      <c r="F986" s="4"/>
      <c r="G986" s="52"/>
      <c r="H986" s="52"/>
      <c r="I986" s="48"/>
      <c r="J986" s="48"/>
      <c r="K986" s="48"/>
      <c r="L986" s="48"/>
      <c r="M986" s="48"/>
      <c r="N986" s="48"/>
      <c r="O986" s="4"/>
      <c r="P986" s="4"/>
      <c r="Q986" s="4"/>
      <c r="R986" s="4"/>
      <c r="S986" s="4"/>
      <c r="T986" s="4"/>
      <c r="U986" s="4"/>
      <c r="V986" s="4"/>
      <c r="W986" s="4"/>
      <c r="X986" s="4"/>
      <c r="Y986" s="4"/>
      <c r="Z986" s="52"/>
      <c r="AA986" s="52"/>
      <c r="AB986" s="4"/>
      <c r="AC986" s="4"/>
      <c r="AD986" s="4"/>
      <c r="AE986" s="4"/>
    </row>
    <row r="987" spans="1:31" ht="15.75" customHeight="1" x14ac:dyDescent="0.25">
      <c r="A987" s="4"/>
      <c r="B987" s="4"/>
      <c r="C987" s="4"/>
      <c r="D987" s="4"/>
      <c r="E987" s="4"/>
      <c r="F987" s="4"/>
      <c r="G987" s="52"/>
      <c r="H987" s="52"/>
      <c r="I987" s="48"/>
      <c r="J987" s="48"/>
      <c r="K987" s="48"/>
      <c r="L987" s="48"/>
      <c r="M987" s="48"/>
      <c r="N987" s="48"/>
      <c r="O987" s="4"/>
      <c r="P987" s="4"/>
      <c r="Q987" s="4"/>
      <c r="R987" s="4"/>
      <c r="S987" s="4"/>
      <c r="T987" s="4"/>
      <c r="U987" s="4"/>
      <c r="V987" s="4"/>
      <c r="W987" s="4"/>
      <c r="X987" s="4"/>
      <c r="Y987" s="4"/>
      <c r="Z987" s="52"/>
      <c r="AA987" s="52"/>
      <c r="AB987" s="4"/>
      <c r="AC987" s="4"/>
      <c r="AD987" s="4"/>
      <c r="AE987" s="4"/>
    </row>
    <row r="988" spans="1:31" ht="15.75" customHeight="1" x14ac:dyDescent="0.25">
      <c r="A988" s="4"/>
      <c r="B988" s="4"/>
      <c r="C988" s="4"/>
      <c r="D988" s="4"/>
      <c r="E988" s="4"/>
      <c r="F988" s="4"/>
      <c r="G988" s="52"/>
      <c r="H988" s="52"/>
      <c r="I988" s="48"/>
      <c r="J988" s="48"/>
      <c r="K988" s="48"/>
      <c r="L988" s="48"/>
      <c r="M988" s="48"/>
      <c r="N988" s="48"/>
      <c r="O988" s="4"/>
      <c r="P988" s="4"/>
      <c r="Q988" s="4"/>
      <c r="R988" s="4"/>
      <c r="S988" s="4"/>
      <c r="T988" s="4"/>
      <c r="U988" s="4"/>
      <c r="V988" s="4"/>
      <c r="W988" s="4"/>
      <c r="X988" s="4"/>
      <c r="Y988" s="4"/>
      <c r="Z988" s="52"/>
      <c r="AA988" s="52"/>
      <c r="AB988" s="4"/>
      <c r="AC988" s="4"/>
      <c r="AD988" s="4"/>
      <c r="AE988" s="4"/>
    </row>
    <row r="989" spans="1:31" ht="15.75" customHeight="1" x14ac:dyDescent="0.25">
      <c r="A989" s="4"/>
      <c r="B989" s="4"/>
      <c r="C989" s="4"/>
      <c r="D989" s="4"/>
      <c r="E989" s="4"/>
      <c r="F989" s="4"/>
      <c r="G989" s="52"/>
      <c r="H989" s="52"/>
      <c r="I989" s="48"/>
      <c r="J989" s="48"/>
      <c r="K989" s="48"/>
      <c r="L989" s="48"/>
      <c r="M989" s="48"/>
      <c r="N989" s="48"/>
      <c r="O989" s="4"/>
      <c r="P989" s="4"/>
      <c r="Q989" s="4"/>
      <c r="R989" s="4"/>
      <c r="S989" s="4"/>
      <c r="T989" s="4"/>
      <c r="U989" s="4"/>
      <c r="V989" s="4"/>
      <c r="W989" s="4"/>
      <c r="X989" s="4"/>
      <c r="Y989" s="4"/>
      <c r="Z989" s="52"/>
      <c r="AA989" s="52"/>
      <c r="AB989" s="4"/>
      <c r="AC989" s="4"/>
      <c r="AD989" s="4"/>
      <c r="AE989" s="4"/>
    </row>
    <row r="990" spans="1:31" ht="15.75" customHeight="1" x14ac:dyDescent="0.25">
      <c r="A990" s="4"/>
      <c r="B990" s="4"/>
      <c r="C990" s="4"/>
      <c r="D990" s="4"/>
      <c r="E990" s="4"/>
      <c r="F990" s="4"/>
      <c r="G990" s="52"/>
      <c r="H990" s="52"/>
      <c r="I990" s="48"/>
      <c r="J990" s="48"/>
      <c r="K990" s="48"/>
      <c r="L990" s="48"/>
      <c r="M990" s="48"/>
      <c r="N990" s="48"/>
      <c r="O990" s="4"/>
      <c r="P990" s="4"/>
      <c r="Q990" s="4"/>
      <c r="R990" s="4"/>
      <c r="S990" s="4"/>
      <c r="T990" s="4"/>
      <c r="U990" s="4"/>
      <c r="V990" s="4"/>
      <c r="W990" s="4"/>
      <c r="X990" s="4"/>
      <c r="Y990" s="4"/>
      <c r="Z990" s="52"/>
      <c r="AA990" s="52"/>
      <c r="AB990" s="4"/>
      <c r="AC990" s="4"/>
      <c r="AD990" s="4"/>
      <c r="AE990" s="4"/>
    </row>
    <row r="991" spans="1:31" ht="15.75" customHeight="1" x14ac:dyDescent="0.25">
      <c r="A991" s="4"/>
      <c r="B991" s="4"/>
      <c r="C991" s="4"/>
      <c r="D991" s="4"/>
      <c r="E991" s="4"/>
      <c r="F991" s="4"/>
      <c r="G991" s="52"/>
      <c r="H991" s="52"/>
      <c r="I991" s="48"/>
      <c r="J991" s="48"/>
      <c r="K991" s="48"/>
      <c r="L991" s="48"/>
      <c r="M991" s="48"/>
      <c r="N991" s="48"/>
      <c r="O991" s="4"/>
      <c r="P991" s="4"/>
      <c r="Q991" s="4"/>
      <c r="R991" s="4"/>
      <c r="S991" s="4"/>
      <c r="T991" s="4"/>
      <c r="U991" s="4"/>
      <c r="V991" s="4"/>
      <c r="W991" s="4"/>
      <c r="X991" s="4"/>
      <c r="Y991" s="4"/>
      <c r="Z991" s="52"/>
      <c r="AA991" s="52"/>
      <c r="AB991" s="4"/>
      <c r="AC991" s="4"/>
      <c r="AD991" s="4"/>
      <c r="AE991" s="4"/>
    </row>
    <row r="992" spans="1:31" ht="15.75" customHeight="1" x14ac:dyDescent="0.25">
      <c r="A992" s="4"/>
      <c r="B992" s="4"/>
      <c r="C992" s="4"/>
      <c r="D992" s="4"/>
      <c r="E992" s="4"/>
      <c r="F992" s="4"/>
      <c r="G992" s="52"/>
      <c r="H992" s="52"/>
      <c r="I992" s="48"/>
      <c r="J992" s="48"/>
      <c r="K992" s="48"/>
      <c r="L992" s="48"/>
      <c r="M992" s="48"/>
      <c r="N992" s="48"/>
      <c r="O992" s="4"/>
      <c r="P992" s="4"/>
      <c r="Q992" s="4"/>
      <c r="R992" s="4"/>
      <c r="S992" s="4"/>
      <c r="T992" s="4"/>
      <c r="U992" s="4"/>
      <c r="V992" s="4"/>
      <c r="W992" s="4"/>
      <c r="X992" s="4"/>
      <c r="Y992" s="4"/>
      <c r="Z992" s="52"/>
      <c r="AA992" s="52"/>
      <c r="AB992" s="4"/>
      <c r="AC992" s="4"/>
      <c r="AD992" s="4"/>
      <c r="AE992" s="4"/>
    </row>
    <row r="993" spans="1:31" ht="15.75" customHeight="1" x14ac:dyDescent="0.25">
      <c r="A993" s="4"/>
      <c r="B993" s="4"/>
      <c r="C993" s="4"/>
      <c r="D993" s="4"/>
      <c r="E993" s="4"/>
      <c r="F993" s="4"/>
      <c r="G993" s="52"/>
      <c r="H993" s="52"/>
      <c r="I993" s="48"/>
      <c r="J993" s="48"/>
      <c r="K993" s="48"/>
      <c r="L993" s="48"/>
      <c r="M993" s="48"/>
      <c r="N993" s="48"/>
      <c r="O993" s="4"/>
      <c r="P993" s="4"/>
      <c r="Q993" s="4"/>
      <c r="R993" s="4"/>
      <c r="S993" s="4"/>
      <c r="T993" s="4"/>
      <c r="U993" s="4"/>
      <c r="V993" s="4"/>
      <c r="W993" s="4"/>
      <c r="X993" s="4"/>
      <c r="Y993" s="4"/>
      <c r="Z993" s="52"/>
      <c r="AA993" s="52"/>
      <c r="AB993" s="4"/>
      <c r="AC993" s="4"/>
      <c r="AD993" s="4"/>
      <c r="AE993" s="4"/>
    </row>
    <row r="994" spans="1:31" ht="15.75" customHeight="1" x14ac:dyDescent="0.25">
      <c r="A994" s="4"/>
      <c r="B994" s="4"/>
      <c r="C994" s="4"/>
      <c r="D994" s="4"/>
      <c r="E994" s="4"/>
      <c r="F994" s="4"/>
      <c r="G994" s="52"/>
      <c r="H994" s="52"/>
      <c r="I994" s="48"/>
      <c r="J994" s="48"/>
      <c r="K994" s="48"/>
      <c r="L994" s="48"/>
      <c r="M994" s="48"/>
      <c r="N994" s="48"/>
      <c r="O994" s="4"/>
      <c r="P994" s="4"/>
      <c r="Q994" s="4"/>
      <c r="R994" s="4"/>
      <c r="S994" s="4"/>
      <c r="T994" s="4"/>
      <c r="U994" s="4"/>
      <c r="V994" s="4"/>
      <c r="W994" s="4"/>
      <c r="X994" s="4"/>
      <c r="Y994" s="4"/>
      <c r="Z994" s="52"/>
      <c r="AA994" s="52"/>
      <c r="AB994" s="4"/>
      <c r="AC994" s="4"/>
      <c r="AD994" s="4"/>
      <c r="AE994" s="4"/>
    </row>
    <row r="995" spans="1:31" ht="15.75" customHeight="1" x14ac:dyDescent="0.25">
      <c r="A995" s="4"/>
      <c r="B995" s="4"/>
      <c r="C995" s="4"/>
      <c r="D995" s="4"/>
      <c r="E995" s="4"/>
      <c r="F995" s="4"/>
      <c r="G995" s="52"/>
      <c r="H995" s="52"/>
      <c r="I995" s="48"/>
      <c r="J995" s="48"/>
      <c r="K995" s="48"/>
      <c r="L995" s="48"/>
      <c r="M995" s="48"/>
      <c r="N995" s="48"/>
      <c r="O995" s="4"/>
      <c r="P995" s="4"/>
      <c r="Q995" s="4"/>
      <c r="R995" s="4"/>
      <c r="S995" s="4"/>
      <c r="T995" s="4"/>
      <c r="U995" s="4"/>
      <c r="V995" s="4"/>
      <c r="W995" s="4"/>
      <c r="X995" s="4"/>
      <c r="Y995" s="4"/>
      <c r="Z995" s="52"/>
      <c r="AA995" s="52"/>
      <c r="AB995" s="4"/>
      <c r="AC995" s="4"/>
      <c r="AD995" s="4"/>
      <c r="AE995" s="4"/>
    </row>
    <row r="996" spans="1:31" ht="15.75" customHeight="1" x14ac:dyDescent="0.25">
      <c r="A996" s="4"/>
      <c r="B996" s="4"/>
      <c r="C996" s="4"/>
      <c r="D996" s="4"/>
      <c r="E996" s="4"/>
      <c r="F996" s="4"/>
      <c r="G996" s="52"/>
      <c r="H996" s="52"/>
      <c r="I996" s="48"/>
      <c r="J996" s="48"/>
      <c r="K996" s="48"/>
      <c r="L996" s="48"/>
      <c r="M996" s="48"/>
      <c r="N996" s="48"/>
      <c r="O996" s="4"/>
      <c r="P996" s="4"/>
      <c r="Q996" s="4"/>
      <c r="R996" s="4"/>
      <c r="S996" s="4"/>
      <c r="T996" s="4"/>
      <c r="U996" s="4"/>
      <c r="V996" s="4"/>
      <c r="W996" s="4"/>
      <c r="X996" s="4"/>
      <c r="Y996" s="4"/>
      <c r="Z996" s="52"/>
      <c r="AA996" s="52"/>
      <c r="AB996" s="4"/>
      <c r="AC996" s="4"/>
      <c r="AD996" s="4"/>
      <c r="AE996" s="4"/>
    </row>
    <row r="997" spans="1:31" ht="15.75" customHeight="1" x14ac:dyDescent="0.25">
      <c r="A997" s="4"/>
      <c r="B997" s="4"/>
      <c r="C997" s="4"/>
      <c r="D997" s="4"/>
      <c r="E997" s="4"/>
      <c r="F997" s="4"/>
      <c r="G997" s="52"/>
      <c r="H997" s="52"/>
      <c r="I997" s="48"/>
      <c r="J997" s="48"/>
      <c r="K997" s="48"/>
      <c r="L997" s="48"/>
      <c r="M997" s="48"/>
      <c r="N997" s="48"/>
      <c r="O997" s="4"/>
      <c r="P997" s="4"/>
      <c r="Q997" s="4"/>
      <c r="R997" s="4"/>
      <c r="S997" s="4"/>
      <c r="T997" s="4"/>
      <c r="U997" s="4"/>
      <c r="V997" s="4"/>
      <c r="W997" s="4"/>
      <c r="X997" s="4"/>
      <c r="Y997" s="4"/>
      <c r="Z997" s="52"/>
      <c r="AA997" s="52"/>
      <c r="AB997" s="4"/>
      <c r="AC997" s="4"/>
      <c r="AD997" s="4"/>
      <c r="AE997" s="4"/>
    </row>
    <row r="998" spans="1:31" ht="15.75" customHeight="1" x14ac:dyDescent="0.25">
      <c r="A998" s="4"/>
      <c r="B998" s="4"/>
      <c r="C998" s="4"/>
      <c r="D998" s="4"/>
      <c r="E998" s="4"/>
      <c r="F998" s="4"/>
      <c r="G998" s="52"/>
      <c r="H998" s="52"/>
      <c r="I998" s="48"/>
      <c r="J998" s="48"/>
      <c r="K998" s="48"/>
      <c r="L998" s="48"/>
      <c r="M998" s="48"/>
      <c r="N998" s="48"/>
      <c r="O998" s="4"/>
      <c r="P998" s="4"/>
      <c r="Q998" s="4"/>
      <c r="R998" s="4"/>
      <c r="S998" s="4"/>
      <c r="T998" s="4"/>
      <c r="U998" s="4"/>
      <c r="V998" s="4"/>
      <c r="W998" s="4"/>
      <c r="X998" s="4"/>
      <c r="Y998" s="4"/>
      <c r="Z998" s="52"/>
      <c r="AA998" s="52"/>
      <c r="AB998" s="4"/>
      <c r="AC998" s="4"/>
      <c r="AD998" s="4"/>
      <c r="AE998" s="4"/>
    </row>
    <row r="999" spans="1:31" ht="15.75" customHeight="1" x14ac:dyDescent="0.25">
      <c r="A999" s="4"/>
      <c r="B999" s="4"/>
      <c r="C999" s="4"/>
      <c r="D999" s="4"/>
      <c r="E999" s="4"/>
      <c r="F999" s="4"/>
      <c r="G999" s="52"/>
      <c r="H999" s="52"/>
      <c r="I999" s="48"/>
      <c r="J999" s="48"/>
      <c r="K999" s="48"/>
      <c r="L999" s="48"/>
      <c r="M999" s="48"/>
      <c r="N999" s="48"/>
      <c r="O999" s="4"/>
      <c r="P999" s="4"/>
      <c r="Q999" s="4"/>
      <c r="R999" s="4"/>
      <c r="S999" s="4"/>
      <c r="T999" s="4"/>
      <c r="U999" s="4"/>
      <c r="V999" s="4"/>
      <c r="W999" s="4"/>
      <c r="X999" s="4"/>
      <c r="Y999" s="4"/>
      <c r="Z999" s="52"/>
      <c r="AA999" s="52"/>
      <c r="AB999" s="4"/>
      <c r="AC999" s="4"/>
      <c r="AD999" s="4"/>
      <c r="AE999" s="4"/>
    </row>
    <row r="1000" spans="1:31" ht="15.75" customHeight="1" x14ac:dyDescent="0.25">
      <c r="A1000" s="4"/>
      <c r="B1000" s="4"/>
      <c r="C1000" s="4"/>
      <c r="D1000" s="4"/>
      <c r="E1000" s="4"/>
      <c r="F1000" s="4"/>
      <c r="G1000" s="52"/>
      <c r="H1000" s="52"/>
      <c r="I1000" s="48"/>
      <c r="J1000" s="48"/>
      <c r="K1000" s="48"/>
      <c r="L1000" s="48"/>
      <c r="M1000" s="48"/>
      <c r="N1000" s="48"/>
      <c r="O1000" s="4"/>
      <c r="P1000" s="4"/>
      <c r="Q1000" s="4"/>
      <c r="R1000" s="4"/>
      <c r="S1000" s="4"/>
      <c r="T1000" s="4"/>
      <c r="U1000" s="4"/>
      <c r="V1000" s="4"/>
      <c r="W1000" s="4"/>
      <c r="X1000" s="4"/>
      <c r="Y1000" s="4"/>
      <c r="Z1000" s="52"/>
      <c r="AA1000" s="52"/>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27.7109375" customWidth="1"/>
    <col min="5" max="6" width="10.7109375" customWidth="1"/>
  </cols>
  <sheetData>
    <row r="1" spans="1:26" ht="27.75" customHeight="1" x14ac:dyDescent="0.25">
      <c r="A1" s="53" t="s">
        <v>470</v>
      </c>
      <c r="B1" s="54" t="s">
        <v>366</v>
      </c>
      <c r="C1" s="54" t="s">
        <v>471</v>
      </c>
      <c r="D1" s="54" t="s">
        <v>472</v>
      </c>
      <c r="E1" s="55"/>
      <c r="F1" s="55"/>
      <c r="G1" s="55"/>
      <c r="H1" s="55"/>
      <c r="I1" s="55"/>
      <c r="J1" s="55"/>
      <c r="K1" s="55"/>
      <c r="L1" s="55"/>
      <c r="M1" s="55"/>
      <c r="N1" s="55"/>
      <c r="O1" s="55"/>
      <c r="P1" s="55"/>
      <c r="Q1" s="55"/>
      <c r="R1" s="55"/>
      <c r="S1" s="55"/>
      <c r="T1" s="55"/>
      <c r="U1" s="55"/>
      <c r="V1" s="55"/>
      <c r="W1" s="55"/>
      <c r="X1" s="55"/>
      <c r="Y1" s="55"/>
      <c r="Z1" s="55"/>
    </row>
    <row r="2" spans="1:26" ht="99" x14ac:dyDescent="0.25">
      <c r="A2" s="56" t="s">
        <v>389</v>
      </c>
      <c r="B2" s="57" t="s">
        <v>473</v>
      </c>
      <c r="C2" s="57" t="s">
        <v>474</v>
      </c>
      <c r="D2" s="57" t="s">
        <v>475</v>
      </c>
      <c r="E2" s="58"/>
      <c r="F2" s="58"/>
      <c r="G2" s="58"/>
      <c r="H2" s="58"/>
      <c r="I2" s="58"/>
      <c r="J2" s="58"/>
      <c r="K2" s="58"/>
      <c r="L2" s="58"/>
      <c r="M2" s="58"/>
      <c r="N2" s="58"/>
      <c r="O2" s="58"/>
      <c r="P2" s="58"/>
      <c r="Q2" s="58"/>
      <c r="R2" s="58"/>
      <c r="S2" s="58"/>
      <c r="T2" s="58"/>
      <c r="U2" s="58"/>
      <c r="V2" s="58"/>
      <c r="W2" s="58"/>
      <c r="X2" s="58"/>
      <c r="Y2" s="58"/>
      <c r="Z2" s="58"/>
    </row>
    <row r="3" spans="1:26" ht="117" x14ac:dyDescent="0.25">
      <c r="A3" s="56" t="s">
        <v>401</v>
      </c>
      <c r="B3" s="57" t="s">
        <v>476</v>
      </c>
      <c r="C3" s="57" t="s">
        <v>477</v>
      </c>
      <c r="D3" s="57" t="s">
        <v>478</v>
      </c>
      <c r="E3" s="58"/>
      <c r="F3" s="58"/>
      <c r="G3" s="58"/>
      <c r="H3" s="58"/>
      <c r="I3" s="58"/>
      <c r="J3" s="58"/>
      <c r="K3" s="58"/>
      <c r="L3" s="58"/>
      <c r="M3" s="58"/>
      <c r="N3" s="58"/>
      <c r="O3" s="58"/>
      <c r="P3" s="58"/>
      <c r="Q3" s="58"/>
      <c r="R3" s="58"/>
      <c r="S3" s="58"/>
      <c r="T3" s="58"/>
      <c r="U3" s="58"/>
      <c r="V3" s="58"/>
      <c r="W3" s="58"/>
      <c r="X3" s="58"/>
      <c r="Y3" s="58"/>
      <c r="Z3" s="58"/>
    </row>
    <row r="4" spans="1:26" ht="63" x14ac:dyDescent="0.25">
      <c r="A4" s="56" t="s">
        <v>449</v>
      </c>
      <c r="B4" s="57" t="s">
        <v>479</v>
      </c>
      <c r="C4" s="57" t="s">
        <v>480</v>
      </c>
      <c r="D4" s="57" t="s">
        <v>481</v>
      </c>
      <c r="E4" s="58"/>
      <c r="F4" s="58"/>
      <c r="G4" s="58"/>
      <c r="H4" s="58"/>
      <c r="I4" s="58"/>
      <c r="J4" s="58"/>
      <c r="K4" s="58"/>
      <c r="L4" s="58"/>
      <c r="M4" s="58"/>
      <c r="N4" s="58"/>
      <c r="O4" s="58"/>
      <c r="P4" s="58"/>
      <c r="Q4" s="58"/>
      <c r="R4" s="58"/>
      <c r="S4" s="58"/>
      <c r="T4" s="58"/>
      <c r="U4" s="58"/>
      <c r="V4" s="58"/>
      <c r="W4" s="58"/>
      <c r="X4" s="58"/>
      <c r="Y4" s="58"/>
      <c r="Z4" s="58"/>
    </row>
    <row r="5" spans="1:26" ht="45" x14ac:dyDescent="0.25">
      <c r="A5" s="56" t="s">
        <v>453</v>
      </c>
      <c r="B5" s="57" t="s">
        <v>482</v>
      </c>
      <c r="C5" s="57" t="s">
        <v>483</v>
      </c>
      <c r="D5" s="57" t="s">
        <v>484</v>
      </c>
      <c r="E5" s="58"/>
      <c r="F5" s="58"/>
      <c r="G5" s="58"/>
      <c r="H5" s="58"/>
      <c r="I5" s="58"/>
      <c r="J5" s="58"/>
      <c r="K5" s="58"/>
      <c r="L5" s="58"/>
      <c r="M5" s="58"/>
      <c r="N5" s="58"/>
      <c r="O5" s="58"/>
      <c r="P5" s="58"/>
      <c r="Q5" s="58"/>
      <c r="R5" s="58"/>
      <c r="S5" s="58"/>
      <c r="T5" s="58"/>
      <c r="U5" s="58"/>
      <c r="V5" s="58"/>
      <c r="W5" s="58"/>
      <c r="X5" s="58"/>
      <c r="Y5" s="58"/>
      <c r="Z5" s="58"/>
    </row>
    <row r="6" spans="1:26" ht="63" x14ac:dyDescent="0.25">
      <c r="A6" s="56" t="s">
        <v>457</v>
      </c>
      <c r="B6" s="57" t="s">
        <v>485</v>
      </c>
      <c r="C6" s="57" t="s">
        <v>486</v>
      </c>
      <c r="D6" s="57" t="s">
        <v>481</v>
      </c>
      <c r="E6" s="58"/>
      <c r="F6" s="58"/>
      <c r="G6" s="58"/>
      <c r="H6" s="58"/>
      <c r="I6" s="58"/>
      <c r="J6" s="58"/>
      <c r="K6" s="58"/>
      <c r="L6" s="58"/>
      <c r="M6" s="58"/>
      <c r="N6" s="58"/>
      <c r="O6" s="58"/>
      <c r="P6" s="58"/>
      <c r="Q6" s="58"/>
      <c r="R6" s="58"/>
      <c r="S6" s="58"/>
      <c r="T6" s="58"/>
      <c r="U6" s="58"/>
      <c r="V6" s="58"/>
      <c r="W6" s="58"/>
      <c r="X6" s="58"/>
      <c r="Y6" s="58"/>
      <c r="Z6" s="58"/>
    </row>
    <row r="7" spans="1:26" ht="120" customHeight="1" x14ac:dyDescent="0.25">
      <c r="A7" s="56" t="s">
        <v>434</v>
      </c>
      <c r="B7" s="57" t="s">
        <v>487</v>
      </c>
      <c r="C7" s="57" t="s">
        <v>488</v>
      </c>
      <c r="D7" s="57" t="s">
        <v>489</v>
      </c>
      <c r="E7" s="58"/>
      <c r="F7" s="58"/>
      <c r="G7" s="58"/>
      <c r="H7" s="58"/>
      <c r="I7" s="58"/>
      <c r="J7" s="58"/>
      <c r="K7" s="58"/>
      <c r="L7" s="58"/>
      <c r="M7" s="58"/>
      <c r="N7" s="58"/>
      <c r="O7" s="58"/>
      <c r="P7" s="58"/>
      <c r="Q7" s="58"/>
      <c r="R7" s="58"/>
      <c r="S7" s="58"/>
      <c r="T7" s="58"/>
      <c r="U7" s="58"/>
      <c r="V7" s="58"/>
      <c r="W7" s="58"/>
      <c r="X7" s="58"/>
      <c r="Y7" s="58"/>
      <c r="Z7" s="58"/>
    </row>
    <row r="8" spans="1:26" ht="54" x14ac:dyDescent="0.25">
      <c r="A8" s="56" t="s">
        <v>420</v>
      </c>
      <c r="B8" s="57" t="s">
        <v>490</v>
      </c>
      <c r="C8" s="57" t="s">
        <v>491</v>
      </c>
      <c r="D8" s="57" t="s">
        <v>478</v>
      </c>
      <c r="E8" s="58"/>
      <c r="F8" s="58"/>
      <c r="G8" s="58"/>
      <c r="H8" s="58"/>
      <c r="I8" s="58"/>
      <c r="J8" s="58"/>
      <c r="K8" s="58"/>
      <c r="L8" s="58"/>
      <c r="M8" s="58"/>
      <c r="N8" s="58"/>
      <c r="O8" s="58"/>
      <c r="P8" s="58"/>
      <c r="Q8" s="58"/>
      <c r="R8" s="58"/>
      <c r="S8" s="58"/>
      <c r="T8" s="58"/>
      <c r="U8" s="58"/>
      <c r="V8" s="58"/>
      <c r="W8" s="58"/>
      <c r="X8" s="58"/>
      <c r="Y8" s="58"/>
      <c r="Z8" s="58"/>
    </row>
    <row r="9" spans="1:26" ht="63" x14ac:dyDescent="0.25">
      <c r="A9" s="56" t="s">
        <v>443</v>
      </c>
      <c r="B9" s="57" t="s">
        <v>492</v>
      </c>
      <c r="C9" s="57" t="s">
        <v>493</v>
      </c>
      <c r="D9" s="57" t="s">
        <v>494</v>
      </c>
      <c r="E9" s="58"/>
      <c r="F9" s="58"/>
      <c r="G9" s="58"/>
      <c r="H9" s="58"/>
      <c r="I9" s="58"/>
      <c r="J9" s="58"/>
      <c r="K9" s="58"/>
      <c r="L9" s="58"/>
      <c r="M9" s="58"/>
      <c r="N9" s="58"/>
      <c r="O9" s="58"/>
      <c r="P9" s="58"/>
      <c r="Q9" s="58"/>
      <c r="R9" s="58"/>
      <c r="S9" s="58"/>
      <c r="T9" s="58"/>
      <c r="U9" s="58"/>
      <c r="V9" s="58"/>
      <c r="W9" s="58"/>
      <c r="X9" s="58"/>
      <c r="Y9" s="58"/>
      <c r="Z9" s="58"/>
    </row>
    <row r="10" spans="1:26" ht="63" x14ac:dyDescent="0.25">
      <c r="A10" s="56" t="s">
        <v>461</v>
      </c>
      <c r="B10" s="57" t="s">
        <v>495</v>
      </c>
      <c r="C10" s="57" t="s">
        <v>496</v>
      </c>
      <c r="D10" s="57" t="s">
        <v>481</v>
      </c>
      <c r="E10" s="58"/>
      <c r="F10" s="58"/>
      <c r="G10" s="58"/>
      <c r="H10" s="58"/>
      <c r="I10" s="58"/>
      <c r="J10" s="58"/>
      <c r="K10" s="58"/>
      <c r="L10" s="58"/>
      <c r="M10" s="58"/>
      <c r="N10" s="58"/>
      <c r="O10" s="58"/>
      <c r="P10" s="58"/>
      <c r="Q10" s="58"/>
      <c r="R10" s="58"/>
      <c r="S10" s="58"/>
      <c r="T10" s="58"/>
      <c r="U10" s="58"/>
      <c r="V10" s="58"/>
      <c r="W10" s="58"/>
      <c r="X10" s="58"/>
      <c r="Y10" s="58"/>
      <c r="Z10" s="58"/>
    </row>
    <row r="11" spans="1:26" ht="63" x14ac:dyDescent="0.25">
      <c r="A11" s="56" t="s">
        <v>6</v>
      </c>
      <c r="B11" s="57" t="s">
        <v>497</v>
      </c>
      <c r="C11" s="57" t="s">
        <v>498</v>
      </c>
      <c r="D11" s="57" t="s">
        <v>481</v>
      </c>
      <c r="E11" s="58"/>
      <c r="F11" s="58"/>
      <c r="G11" s="58"/>
      <c r="H11" s="58"/>
      <c r="I11" s="58"/>
      <c r="J11" s="58"/>
      <c r="K11" s="58"/>
      <c r="L11" s="58"/>
      <c r="M11" s="58"/>
      <c r="N11" s="58"/>
      <c r="O11" s="58"/>
      <c r="P11" s="58"/>
      <c r="Q11" s="58"/>
      <c r="R11" s="58"/>
      <c r="S11" s="58"/>
      <c r="T11" s="58"/>
      <c r="U11" s="58"/>
      <c r="V11" s="58"/>
      <c r="W11" s="58"/>
      <c r="X11" s="58"/>
      <c r="Y11" s="58"/>
      <c r="Z11" s="58"/>
    </row>
    <row r="12" spans="1:26" ht="63" x14ac:dyDescent="0.25">
      <c r="A12" s="56" t="s">
        <v>464</v>
      </c>
      <c r="B12" s="57" t="s">
        <v>499</v>
      </c>
      <c r="C12" s="57" t="s">
        <v>500</v>
      </c>
      <c r="D12" s="57" t="s">
        <v>481</v>
      </c>
      <c r="E12" s="58"/>
      <c r="F12" s="58"/>
      <c r="G12" s="58"/>
      <c r="H12" s="58"/>
      <c r="I12" s="58"/>
      <c r="J12" s="58"/>
      <c r="K12" s="58"/>
      <c r="L12" s="58"/>
      <c r="M12" s="58"/>
      <c r="N12" s="58"/>
      <c r="O12" s="58"/>
      <c r="P12" s="58"/>
      <c r="Q12" s="58"/>
      <c r="R12" s="58"/>
      <c r="S12" s="58"/>
      <c r="T12" s="58"/>
      <c r="U12" s="58"/>
      <c r="V12" s="58"/>
      <c r="W12" s="58"/>
      <c r="X12" s="58"/>
      <c r="Y12" s="58"/>
      <c r="Z12" s="58"/>
    </row>
    <row r="13" spans="1:26" ht="63" x14ac:dyDescent="0.25">
      <c r="A13" s="56" t="s">
        <v>465</v>
      </c>
      <c r="B13" s="57" t="s">
        <v>501</v>
      </c>
      <c r="C13" s="57" t="s">
        <v>502</v>
      </c>
      <c r="D13" s="57" t="s">
        <v>481</v>
      </c>
      <c r="E13" s="58"/>
      <c r="F13" s="58"/>
      <c r="G13" s="58"/>
      <c r="H13" s="58"/>
      <c r="I13" s="58"/>
      <c r="J13" s="58"/>
      <c r="K13" s="58"/>
      <c r="L13" s="58"/>
      <c r="M13" s="58"/>
      <c r="N13" s="58"/>
      <c r="O13" s="58"/>
      <c r="P13" s="58"/>
      <c r="Q13" s="58"/>
      <c r="R13" s="58"/>
      <c r="S13" s="58"/>
      <c r="T13" s="58"/>
      <c r="U13" s="58"/>
      <c r="V13" s="58"/>
      <c r="W13" s="58"/>
      <c r="X13" s="58"/>
      <c r="Y13" s="58"/>
      <c r="Z13" s="58"/>
    </row>
    <row r="14" spans="1:26" ht="63" x14ac:dyDescent="0.25">
      <c r="A14" s="56" t="s">
        <v>466</v>
      </c>
      <c r="B14" s="57" t="s">
        <v>503</v>
      </c>
      <c r="C14" s="57" t="s">
        <v>504</v>
      </c>
      <c r="D14" s="57" t="s">
        <v>481</v>
      </c>
      <c r="E14" s="58"/>
      <c r="F14" s="58"/>
      <c r="G14" s="58"/>
      <c r="H14" s="58"/>
      <c r="I14" s="58"/>
      <c r="J14" s="58"/>
      <c r="K14" s="58"/>
      <c r="L14" s="58"/>
      <c r="M14" s="58"/>
      <c r="N14" s="58"/>
      <c r="O14" s="58"/>
      <c r="P14" s="58"/>
      <c r="Q14" s="58"/>
      <c r="R14" s="58"/>
      <c r="S14" s="58"/>
      <c r="T14" s="58"/>
      <c r="U14" s="58"/>
      <c r="V14" s="58"/>
      <c r="W14" s="58"/>
      <c r="X14" s="58"/>
      <c r="Y14" s="58"/>
      <c r="Z14" s="58"/>
    </row>
    <row r="15" spans="1:26" ht="72" x14ac:dyDescent="0.25">
      <c r="A15" s="56" t="s">
        <v>467</v>
      </c>
      <c r="B15" s="57" t="s">
        <v>505</v>
      </c>
      <c r="C15" s="57" t="s">
        <v>506</v>
      </c>
      <c r="D15" s="57" t="s">
        <v>507</v>
      </c>
      <c r="E15" s="58"/>
      <c r="F15" s="58"/>
      <c r="G15" s="58"/>
      <c r="H15" s="58"/>
      <c r="I15" s="58"/>
      <c r="J15" s="58"/>
      <c r="K15" s="58"/>
      <c r="L15" s="58"/>
      <c r="M15" s="58"/>
      <c r="N15" s="58"/>
      <c r="O15" s="58"/>
      <c r="P15" s="58"/>
      <c r="Q15" s="58"/>
      <c r="R15" s="58"/>
      <c r="S15" s="58"/>
      <c r="T15" s="58"/>
      <c r="U15" s="58"/>
      <c r="V15" s="58"/>
      <c r="W15" s="58"/>
      <c r="X15" s="58"/>
      <c r="Y15" s="58"/>
      <c r="Z15" s="58"/>
    </row>
    <row r="16" spans="1:26" ht="45" x14ac:dyDescent="0.25">
      <c r="A16" s="56" t="s">
        <v>469</v>
      </c>
      <c r="B16" s="59"/>
      <c r="C16" s="59"/>
      <c r="D16" s="57" t="s">
        <v>489</v>
      </c>
      <c r="E16" s="58"/>
      <c r="F16" s="58"/>
      <c r="G16" s="58"/>
      <c r="H16" s="58"/>
      <c r="I16" s="58"/>
      <c r="J16" s="58"/>
      <c r="K16" s="58"/>
      <c r="L16" s="58"/>
      <c r="M16" s="58"/>
      <c r="N16" s="58"/>
      <c r="O16" s="58"/>
      <c r="P16" s="58"/>
      <c r="Q16" s="58"/>
      <c r="R16" s="58"/>
      <c r="S16" s="58"/>
      <c r="T16" s="58"/>
      <c r="U16" s="58"/>
      <c r="V16" s="58"/>
      <c r="W16" s="58"/>
      <c r="X16" s="58"/>
      <c r="Y16" s="58"/>
      <c r="Z16" s="58"/>
    </row>
    <row r="17" spans="1:26" ht="90" x14ac:dyDescent="0.25">
      <c r="A17" s="56" t="s">
        <v>468</v>
      </c>
      <c r="B17" s="57" t="s">
        <v>508</v>
      </c>
      <c r="C17" s="57" t="s">
        <v>509</v>
      </c>
      <c r="D17" s="57" t="s">
        <v>481</v>
      </c>
      <c r="E17" s="58"/>
      <c r="F17" s="58"/>
      <c r="G17" s="58"/>
      <c r="H17" s="58"/>
      <c r="I17" s="58"/>
      <c r="J17" s="58"/>
      <c r="K17" s="58"/>
      <c r="L17" s="58"/>
      <c r="M17" s="58"/>
      <c r="N17" s="58"/>
      <c r="O17" s="58"/>
      <c r="P17" s="58"/>
      <c r="Q17" s="58"/>
      <c r="R17" s="58"/>
      <c r="S17" s="58"/>
      <c r="T17" s="58"/>
      <c r="U17" s="58"/>
      <c r="V17" s="58"/>
      <c r="W17" s="58"/>
      <c r="X17" s="58"/>
      <c r="Y17" s="58"/>
      <c r="Z17" s="58"/>
    </row>
    <row r="18" spans="1:26" x14ac:dyDescent="0.25">
      <c r="A18" s="60"/>
      <c r="B18" s="55"/>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x14ac:dyDescent="0.25">
      <c r="A19" s="60"/>
      <c r="B19" s="55"/>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x14ac:dyDescent="0.25">
      <c r="A20" s="60"/>
      <c r="B20" s="55"/>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75" customHeight="1" x14ac:dyDescent="0.25">
      <c r="A21" s="60"/>
      <c r="B21" s="55"/>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75" customHeight="1" x14ac:dyDescent="0.25">
      <c r="A22" s="60"/>
      <c r="B22" s="55"/>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75" customHeight="1" x14ac:dyDescent="0.25">
      <c r="A23" s="60"/>
      <c r="B23" s="55"/>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5.75" customHeight="1" x14ac:dyDescent="0.25">
      <c r="A24" s="60"/>
      <c r="B24" s="55"/>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15.75" customHeight="1" x14ac:dyDescent="0.25">
      <c r="A25" s="60"/>
      <c r="B25" s="55"/>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15.75" customHeight="1" x14ac:dyDescent="0.25">
      <c r="A26" s="60"/>
      <c r="B26" s="55"/>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15.75" customHeight="1" x14ac:dyDescent="0.25">
      <c r="A27" s="60"/>
      <c r="B27" s="55"/>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15.75" customHeight="1" x14ac:dyDescent="0.25">
      <c r="A28" s="60"/>
      <c r="B28" s="55"/>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15.75" customHeight="1" x14ac:dyDescent="0.25">
      <c r="A29" s="60"/>
      <c r="B29" s="55"/>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15.75" customHeight="1" x14ac:dyDescent="0.25">
      <c r="A30" s="60"/>
      <c r="B30" s="55"/>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15.75" customHeight="1" x14ac:dyDescent="0.25">
      <c r="A31" s="60"/>
      <c r="B31" s="55"/>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x14ac:dyDescent="0.25">
      <c r="A32" s="60"/>
      <c r="B32" s="55"/>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customHeight="1" x14ac:dyDescent="0.25">
      <c r="A33" s="60"/>
      <c r="B33" s="55"/>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customHeight="1" x14ac:dyDescent="0.25">
      <c r="A34" s="60"/>
      <c r="B34" s="5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customHeight="1" x14ac:dyDescent="0.25">
      <c r="A35" s="60"/>
      <c r="B35" s="55"/>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x14ac:dyDescent="0.25">
      <c r="A36" s="60"/>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customHeight="1" x14ac:dyDescent="0.25">
      <c r="A37" s="60"/>
      <c r="B37" s="55"/>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x14ac:dyDescent="0.25">
      <c r="A38" s="60"/>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x14ac:dyDescent="0.25">
      <c r="A39" s="60"/>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x14ac:dyDescent="0.25">
      <c r="A40" s="60"/>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x14ac:dyDescent="0.25">
      <c r="A41" s="60"/>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x14ac:dyDescent="0.25">
      <c r="A42" s="60"/>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x14ac:dyDescent="0.25">
      <c r="A43" s="60"/>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x14ac:dyDescent="0.25">
      <c r="A44" s="60"/>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x14ac:dyDescent="0.25">
      <c r="A45" s="60"/>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x14ac:dyDescent="0.25">
      <c r="A46" s="60"/>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x14ac:dyDescent="0.25">
      <c r="A47" s="60"/>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x14ac:dyDescent="0.25">
      <c r="A48" s="60"/>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x14ac:dyDescent="0.25">
      <c r="A49" s="60"/>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x14ac:dyDescent="0.25">
      <c r="A50" s="60"/>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x14ac:dyDescent="0.25">
      <c r="A51" s="60"/>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x14ac:dyDescent="0.25">
      <c r="A52" s="60"/>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x14ac:dyDescent="0.25">
      <c r="A53" s="60"/>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x14ac:dyDescent="0.25">
      <c r="A54" s="60"/>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x14ac:dyDescent="0.25">
      <c r="A55" s="60"/>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x14ac:dyDescent="0.25">
      <c r="A56" s="60"/>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x14ac:dyDescent="0.25">
      <c r="A57" s="60"/>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x14ac:dyDescent="0.25">
      <c r="A58" s="60"/>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x14ac:dyDescent="0.25">
      <c r="A59" s="60"/>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x14ac:dyDescent="0.25">
      <c r="A60" s="60"/>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x14ac:dyDescent="0.25">
      <c r="A61" s="60"/>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x14ac:dyDescent="0.25">
      <c r="A62" s="60"/>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x14ac:dyDescent="0.25">
      <c r="A63" s="60"/>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x14ac:dyDescent="0.25">
      <c r="A64" s="60"/>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x14ac:dyDescent="0.25">
      <c r="A65" s="60"/>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x14ac:dyDescent="0.25">
      <c r="A66" s="60"/>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x14ac:dyDescent="0.25">
      <c r="A67" s="60"/>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x14ac:dyDescent="0.25">
      <c r="A68" s="60"/>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x14ac:dyDescent="0.25">
      <c r="A69" s="60"/>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x14ac:dyDescent="0.25">
      <c r="A70" s="60"/>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x14ac:dyDescent="0.25">
      <c r="A71" s="60"/>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x14ac:dyDescent="0.25">
      <c r="A72" s="60"/>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x14ac:dyDescent="0.25">
      <c r="A73" s="60"/>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x14ac:dyDescent="0.25">
      <c r="A74" s="60"/>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x14ac:dyDescent="0.25">
      <c r="A75" s="60"/>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x14ac:dyDescent="0.25">
      <c r="A76" s="60"/>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x14ac:dyDescent="0.25">
      <c r="A77" s="60"/>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x14ac:dyDescent="0.25">
      <c r="A78" s="60"/>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x14ac:dyDescent="0.25">
      <c r="A79" s="60"/>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x14ac:dyDescent="0.25">
      <c r="A80" s="60"/>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x14ac:dyDescent="0.25">
      <c r="A81" s="60"/>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x14ac:dyDescent="0.25">
      <c r="A82" s="60"/>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x14ac:dyDescent="0.25">
      <c r="A83" s="60"/>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x14ac:dyDescent="0.25">
      <c r="A84" s="60"/>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x14ac:dyDescent="0.25">
      <c r="A85" s="60"/>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x14ac:dyDescent="0.25">
      <c r="A86" s="60"/>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x14ac:dyDescent="0.25">
      <c r="A87" s="60"/>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x14ac:dyDescent="0.25">
      <c r="A88" s="60"/>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x14ac:dyDescent="0.25">
      <c r="A89" s="60"/>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x14ac:dyDescent="0.25">
      <c r="A90" s="60"/>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x14ac:dyDescent="0.25">
      <c r="A91" s="60"/>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x14ac:dyDescent="0.25">
      <c r="A92" s="60"/>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x14ac:dyDescent="0.25">
      <c r="A93" s="60"/>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x14ac:dyDescent="0.25">
      <c r="A94" s="60"/>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x14ac:dyDescent="0.25">
      <c r="A95" s="60"/>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x14ac:dyDescent="0.25">
      <c r="A96" s="60"/>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x14ac:dyDescent="0.25">
      <c r="A97" s="60"/>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x14ac:dyDescent="0.25">
      <c r="A98" s="60"/>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x14ac:dyDescent="0.25">
      <c r="A99" s="60"/>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x14ac:dyDescent="0.25">
      <c r="A100" s="60"/>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x14ac:dyDescent="0.25">
      <c r="A101" s="60"/>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x14ac:dyDescent="0.25">
      <c r="A102" s="60"/>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x14ac:dyDescent="0.25">
      <c r="A103" s="60"/>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x14ac:dyDescent="0.25">
      <c r="A104" s="60"/>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x14ac:dyDescent="0.25">
      <c r="A105" s="60"/>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x14ac:dyDescent="0.25">
      <c r="A106" s="60"/>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x14ac:dyDescent="0.25">
      <c r="A107" s="60"/>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x14ac:dyDescent="0.25">
      <c r="A108" s="60"/>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x14ac:dyDescent="0.25">
      <c r="A109" s="60"/>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x14ac:dyDescent="0.25">
      <c r="A110" s="60"/>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x14ac:dyDescent="0.25">
      <c r="A111" s="60"/>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x14ac:dyDescent="0.25">
      <c r="A112" s="60"/>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x14ac:dyDescent="0.25">
      <c r="A113" s="60"/>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x14ac:dyDescent="0.25">
      <c r="A114" s="60"/>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x14ac:dyDescent="0.25">
      <c r="A115" s="60"/>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x14ac:dyDescent="0.25">
      <c r="A116" s="60"/>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x14ac:dyDescent="0.25">
      <c r="A117" s="60"/>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x14ac:dyDescent="0.25">
      <c r="A118" s="60"/>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x14ac:dyDescent="0.25">
      <c r="A119" s="60"/>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x14ac:dyDescent="0.25">
      <c r="A120" s="60"/>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x14ac:dyDescent="0.25">
      <c r="A121" s="60"/>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x14ac:dyDescent="0.25">
      <c r="A122" s="60"/>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x14ac:dyDescent="0.25">
      <c r="A123" s="60"/>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x14ac:dyDescent="0.25">
      <c r="A124" s="60"/>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x14ac:dyDescent="0.25">
      <c r="A125" s="60"/>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x14ac:dyDescent="0.25">
      <c r="A126" s="60"/>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x14ac:dyDescent="0.25">
      <c r="A127" s="60"/>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x14ac:dyDescent="0.25">
      <c r="A128" s="60"/>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x14ac:dyDescent="0.25">
      <c r="A129" s="60"/>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x14ac:dyDescent="0.25">
      <c r="A130" s="60"/>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x14ac:dyDescent="0.25">
      <c r="A131" s="60"/>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x14ac:dyDescent="0.25">
      <c r="A132" s="60"/>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x14ac:dyDescent="0.25">
      <c r="A133" s="60"/>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x14ac:dyDescent="0.25">
      <c r="A134" s="60"/>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x14ac:dyDescent="0.25">
      <c r="A135" s="60"/>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x14ac:dyDescent="0.25">
      <c r="A136" s="60"/>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x14ac:dyDescent="0.25">
      <c r="A137" s="60"/>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x14ac:dyDescent="0.25">
      <c r="A138" s="60"/>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x14ac:dyDescent="0.25">
      <c r="A139" s="60"/>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x14ac:dyDescent="0.25">
      <c r="A140" s="60"/>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x14ac:dyDescent="0.25">
      <c r="A141" s="60"/>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x14ac:dyDescent="0.25">
      <c r="A142" s="60"/>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x14ac:dyDescent="0.25">
      <c r="A143" s="60"/>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x14ac:dyDescent="0.25">
      <c r="A144" s="60"/>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x14ac:dyDescent="0.25">
      <c r="A145" s="60"/>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x14ac:dyDescent="0.25">
      <c r="A146" s="60"/>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x14ac:dyDescent="0.25">
      <c r="A147" s="60"/>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x14ac:dyDescent="0.25">
      <c r="A148" s="60"/>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x14ac:dyDescent="0.25">
      <c r="A149" s="60"/>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x14ac:dyDescent="0.25">
      <c r="A150" s="60"/>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x14ac:dyDescent="0.25">
      <c r="A151" s="60"/>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x14ac:dyDescent="0.25">
      <c r="A152" s="60"/>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x14ac:dyDescent="0.25">
      <c r="A153" s="60"/>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x14ac:dyDescent="0.25">
      <c r="A154" s="60"/>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x14ac:dyDescent="0.25">
      <c r="A155" s="60"/>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x14ac:dyDescent="0.25">
      <c r="A156" s="60"/>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x14ac:dyDescent="0.25">
      <c r="A157" s="60"/>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x14ac:dyDescent="0.25">
      <c r="A158" s="60"/>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x14ac:dyDescent="0.25">
      <c r="A159" s="60"/>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x14ac:dyDescent="0.25">
      <c r="A160" s="60"/>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x14ac:dyDescent="0.25">
      <c r="A161" s="60"/>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x14ac:dyDescent="0.25">
      <c r="A162" s="60"/>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x14ac:dyDescent="0.25">
      <c r="A163" s="60"/>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x14ac:dyDescent="0.25">
      <c r="A164" s="60"/>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x14ac:dyDescent="0.25">
      <c r="A165" s="60"/>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x14ac:dyDescent="0.25">
      <c r="A166" s="60"/>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x14ac:dyDescent="0.25">
      <c r="A167" s="60"/>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x14ac:dyDescent="0.25">
      <c r="A168" s="60"/>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x14ac:dyDescent="0.25">
      <c r="A169" s="60"/>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x14ac:dyDescent="0.25">
      <c r="A170" s="60"/>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x14ac:dyDescent="0.25">
      <c r="A171" s="60"/>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x14ac:dyDescent="0.25">
      <c r="A172" s="60"/>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x14ac:dyDescent="0.25">
      <c r="A173" s="60"/>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x14ac:dyDescent="0.25">
      <c r="A174" s="60"/>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x14ac:dyDescent="0.25">
      <c r="A175" s="60"/>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x14ac:dyDescent="0.25">
      <c r="A176" s="60"/>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x14ac:dyDescent="0.25">
      <c r="A177" s="60"/>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x14ac:dyDescent="0.25">
      <c r="A178" s="60"/>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x14ac:dyDescent="0.25">
      <c r="A179" s="60"/>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x14ac:dyDescent="0.25">
      <c r="A180" s="60"/>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x14ac:dyDescent="0.25">
      <c r="A181" s="60"/>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x14ac:dyDescent="0.25">
      <c r="A182" s="60"/>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x14ac:dyDescent="0.25">
      <c r="A183" s="60"/>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x14ac:dyDescent="0.25">
      <c r="A184" s="60"/>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x14ac:dyDescent="0.25">
      <c r="A185" s="60"/>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x14ac:dyDescent="0.25">
      <c r="A186" s="60"/>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x14ac:dyDescent="0.25">
      <c r="A187" s="60"/>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x14ac:dyDescent="0.25">
      <c r="A188" s="60"/>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x14ac:dyDescent="0.25">
      <c r="A189" s="60"/>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x14ac:dyDescent="0.25">
      <c r="A190" s="60"/>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x14ac:dyDescent="0.25">
      <c r="A191" s="60"/>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x14ac:dyDescent="0.25">
      <c r="A192" s="60"/>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x14ac:dyDescent="0.25">
      <c r="A193" s="60"/>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x14ac:dyDescent="0.25">
      <c r="A194" s="60"/>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x14ac:dyDescent="0.25">
      <c r="A195" s="60"/>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x14ac:dyDescent="0.25">
      <c r="A196" s="60"/>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x14ac:dyDescent="0.25">
      <c r="A197" s="60"/>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x14ac:dyDescent="0.25">
      <c r="A198" s="60"/>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x14ac:dyDescent="0.25">
      <c r="A199" s="60"/>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x14ac:dyDescent="0.25">
      <c r="A200" s="60"/>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x14ac:dyDescent="0.25">
      <c r="A201" s="60"/>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x14ac:dyDescent="0.25">
      <c r="A202" s="60"/>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x14ac:dyDescent="0.25">
      <c r="A203" s="60"/>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x14ac:dyDescent="0.25">
      <c r="A204" s="60"/>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x14ac:dyDescent="0.25">
      <c r="A205" s="60"/>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x14ac:dyDescent="0.25">
      <c r="A206" s="60"/>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x14ac:dyDescent="0.25">
      <c r="A207" s="60"/>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x14ac:dyDescent="0.25">
      <c r="A208" s="60"/>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x14ac:dyDescent="0.25">
      <c r="A209" s="60"/>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x14ac:dyDescent="0.25">
      <c r="A210" s="60"/>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x14ac:dyDescent="0.25">
      <c r="A211" s="60"/>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x14ac:dyDescent="0.25">
      <c r="A212" s="60"/>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x14ac:dyDescent="0.25">
      <c r="A213" s="60"/>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x14ac:dyDescent="0.25">
      <c r="A214" s="60"/>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x14ac:dyDescent="0.25">
      <c r="A215" s="60"/>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x14ac:dyDescent="0.25">
      <c r="A216" s="60"/>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x14ac:dyDescent="0.25">
      <c r="A217" s="60"/>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x14ac:dyDescent="0.25">
      <c r="A218" s="60"/>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x14ac:dyDescent="0.25">
      <c r="A219" s="60"/>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x14ac:dyDescent="0.25">
      <c r="A220" s="60"/>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x14ac:dyDescent="0.25">
      <c r="A221" s="60"/>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x14ac:dyDescent="0.25">
      <c r="A222" s="60"/>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x14ac:dyDescent="0.25">
      <c r="A223" s="60"/>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x14ac:dyDescent="0.25">
      <c r="A224" s="60"/>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x14ac:dyDescent="0.25">
      <c r="A225" s="60"/>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x14ac:dyDescent="0.25">
      <c r="A226" s="60"/>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x14ac:dyDescent="0.25">
      <c r="A227" s="60"/>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x14ac:dyDescent="0.25">
      <c r="A228" s="60"/>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x14ac:dyDescent="0.25">
      <c r="A229" s="60"/>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x14ac:dyDescent="0.25">
      <c r="A230" s="60"/>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x14ac:dyDescent="0.25">
      <c r="A231" s="60"/>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x14ac:dyDescent="0.25">
      <c r="A232" s="60"/>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x14ac:dyDescent="0.25">
      <c r="A233" s="60"/>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x14ac:dyDescent="0.25">
      <c r="A234" s="60"/>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x14ac:dyDescent="0.25">
      <c r="A235" s="60"/>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x14ac:dyDescent="0.25">
      <c r="A236" s="60"/>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x14ac:dyDescent="0.25">
      <c r="A237" s="60"/>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x14ac:dyDescent="0.25">
      <c r="A238" s="60"/>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x14ac:dyDescent="0.25">
      <c r="A239" s="60"/>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x14ac:dyDescent="0.25">
      <c r="A240" s="60"/>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x14ac:dyDescent="0.25">
      <c r="A241" s="60"/>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x14ac:dyDescent="0.25">
      <c r="A242" s="60"/>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x14ac:dyDescent="0.25">
      <c r="A243" s="60"/>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x14ac:dyDescent="0.25">
      <c r="A244" s="60"/>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x14ac:dyDescent="0.25">
      <c r="A245" s="60"/>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x14ac:dyDescent="0.25">
      <c r="A246" s="60"/>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x14ac:dyDescent="0.25">
      <c r="A247" s="60"/>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x14ac:dyDescent="0.25">
      <c r="A248" s="60"/>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x14ac:dyDescent="0.25">
      <c r="A249" s="60"/>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x14ac:dyDescent="0.25">
      <c r="A250" s="60"/>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x14ac:dyDescent="0.25">
      <c r="A251" s="60"/>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x14ac:dyDescent="0.25">
      <c r="A252" s="60"/>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x14ac:dyDescent="0.25">
      <c r="A253" s="60"/>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x14ac:dyDescent="0.25">
      <c r="A254" s="60"/>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x14ac:dyDescent="0.25">
      <c r="A255" s="60"/>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x14ac:dyDescent="0.25">
      <c r="A256" s="60"/>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x14ac:dyDescent="0.25">
      <c r="A257" s="60"/>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x14ac:dyDescent="0.25">
      <c r="A258" s="60"/>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x14ac:dyDescent="0.25">
      <c r="A259" s="60"/>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x14ac:dyDescent="0.25">
      <c r="A260" s="60"/>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x14ac:dyDescent="0.25">
      <c r="A261" s="60"/>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x14ac:dyDescent="0.25">
      <c r="A262" s="60"/>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x14ac:dyDescent="0.25">
      <c r="A263" s="60"/>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x14ac:dyDescent="0.25">
      <c r="A264" s="60"/>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x14ac:dyDescent="0.25">
      <c r="A265" s="60"/>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x14ac:dyDescent="0.25">
      <c r="A266" s="60"/>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x14ac:dyDescent="0.25">
      <c r="A267" s="60"/>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x14ac:dyDescent="0.25">
      <c r="A268" s="60"/>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x14ac:dyDescent="0.25">
      <c r="A269" s="60"/>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x14ac:dyDescent="0.25">
      <c r="A270" s="60"/>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x14ac:dyDescent="0.25">
      <c r="A271" s="60"/>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x14ac:dyDescent="0.25">
      <c r="A272" s="60"/>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x14ac:dyDescent="0.25">
      <c r="A273" s="60"/>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x14ac:dyDescent="0.25">
      <c r="A274" s="60"/>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x14ac:dyDescent="0.25">
      <c r="A275" s="60"/>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x14ac:dyDescent="0.25">
      <c r="A276" s="60"/>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x14ac:dyDescent="0.25">
      <c r="A277" s="60"/>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x14ac:dyDescent="0.25">
      <c r="A278" s="60"/>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x14ac:dyDescent="0.25">
      <c r="A279" s="60"/>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x14ac:dyDescent="0.25">
      <c r="A280" s="60"/>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x14ac:dyDescent="0.25">
      <c r="A281" s="60"/>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x14ac:dyDescent="0.25">
      <c r="A282" s="60"/>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x14ac:dyDescent="0.25">
      <c r="A283" s="60"/>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x14ac:dyDescent="0.25">
      <c r="A284" s="60"/>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x14ac:dyDescent="0.25">
      <c r="A285" s="60"/>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x14ac:dyDescent="0.25">
      <c r="A286" s="60"/>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x14ac:dyDescent="0.25">
      <c r="A287" s="60"/>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x14ac:dyDescent="0.25">
      <c r="A288" s="60"/>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x14ac:dyDescent="0.25">
      <c r="A289" s="60"/>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x14ac:dyDescent="0.25">
      <c r="A290" s="60"/>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x14ac:dyDescent="0.25">
      <c r="A291" s="60"/>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x14ac:dyDescent="0.25">
      <c r="A292" s="60"/>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x14ac:dyDescent="0.25">
      <c r="A293" s="60"/>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x14ac:dyDescent="0.25">
      <c r="A294" s="60"/>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x14ac:dyDescent="0.25">
      <c r="A295" s="60"/>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x14ac:dyDescent="0.25">
      <c r="A296" s="60"/>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x14ac:dyDescent="0.25">
      <c r="A297" s="60"/>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x14ac:dyDescent="0.25">
      <c r="A298" s="60"/>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x14ac:dyDescent="0.25">
      <c r="A299" s="60"/>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x14ac:dyDescent="0.25">
      <c r="A300" s="60"/>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x14ac:dyDescent="0.25">
      <c r="A301" s="60"/>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x14ac:dyDescent="0.25">
      <c r="A302" s="60"/>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x14ac:dyDescent="0.25">
      <c r="A303" s="60"/>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x14ac:dyDescent="0.25">
      <c r="A304" s="60"/>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x14ac:dyDescent="0.25">
      <c r="A305" s="60"/>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x14ac:dyDescent="0.25">
      <c r="A306" s="60"/>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x14ac:dyDescent="0.25">
      <c r="A307" s="60"/>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x14ac:dyDescent="0.25">
      <c r="A308" s="60"/>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x14ac:dyDescent="0.25">
      <c r="A309" s="60"/>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x14ac:dyDescent="0.25">
      <c r="A310" s="60"/>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x14ac:dyDescent="0.25">
      <c r="A311" s="60"/>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x14ac:dyDescent="0.25">
      <c r="A312" s="60"/>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x14ac:dyDescent="0.25">
      <c r="A313" s="60"/>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x14ac:dyDescent="0.25">
      <c r="A314" s="60"/>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x14ac:dyDescent="0.25">
      <c r="A315" s="60"/>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x14ac:dyDescent="0.25">
      <c r="A316" s="60"/>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x14ac:dyDescent="0.25">
      <c r="A317" s="60"/>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x14ac:dyDescent="0.25">
      <c r="A318" s="60"/>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x14ac:dyDescent="0.25">
      <c r="A319" s="60"/>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x14ac:dyDescent="0.25">
      <c r="A320" s="60"/>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x14ac:dyDescent="0.25">
      <c r="A321" s="60"/>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x14ac:dyDescent="0.25">
      <c r="A322" s="60"/>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x14ac:dyDescent="0.25">
      <c r="A323" s="60"/>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x14ac:dyDescent="0.25">
      <c r="A324" s="60"/>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x14ac:dyDescent="0.25">
      <c r="A325" s="60"/>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x14ac:dyDescent="0.25">
      <c r="A326" s="60"/>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x14ac:dyDescent="0.25">
      <c r="A327" s="60"/>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x14ac:dyDescent="0.25">
      <c r="A328" s="60"/>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x14ac:dyDescent="0.25">
      <c r="A329" s="60"/>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x14ac:dyDescent="0.25">
      <c r="A330" s="60"/>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x14ac:dyDescent="0.25">
      <c r="A331" s="60"/>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x14ac:dyDescent="0.25">
      <c r="A332" s="60"/>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x14ac:dyDescent="0.25">
      <c r="A333" s="60"/>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x14ac:dyDescent="0.25">
      <c r="A334" s="60"/>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x14ac:dyDescent="0.25">
      <c r="A335" s="60"/>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x14ac:dyDescent="0.25">
      <c r="A336" s="60"/>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x14ac:dyDescent="0.25">
      <c r="A337" s="60"/>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x14ac:dyDescent="0.25">
      <c r="A338" s="60"/>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x14ac:dyDescent="0.25">
      <c r="A339" s="60"/>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x14ac:dyDescent="0.25">
      <c r="A340" s="60"/>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x14ac:dyDescent="0.25">
      <c r="A341" s="60"/>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x14ac:dyDescent="0.25">
      <c r="A342" s="60"/>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x14ac:dyDescent="0.25">
      <c r="A343" s="60"/>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x14ac:dyDescent="0.25">
      <c r="A344" s="60"/>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x14ac:dyDescent="0.25">
      <c r="A345" s="60"/>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x14ac:dyDescent="0.25">
      <c r="A346" s="60"/>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x14ac:dyDescent="0.25">
      <c r="A347" s="60"/>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x14ac:dyDescent="0.25">
      <c r="A348" s="60"/>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x14ac:dyDescent="0.25">
      <c r="A349" s="60"/>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x14ac:dyDescent="0.25">
      <c r="A350" s="60"/>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x14ac:dyDescent="0.25">
      <c r="A351" s="60"/>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x14ac:dyDescent="0.25">
      <c r="A352" s="60"/>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x14ac:dyDescent="0.25">
      <c r="A353" s="60"/>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x14ac:dyDescent="0.25">
      <c r="A354" s="60"/>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x14ac:dyDescent="0.25">
      <c r="A355" s="60"/>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x14ac:dyDescent="0.25">
      <c r="A356" s="60"/>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x14ac:dyDescent="0.25">
      <c r="A357" s="60"/>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x14ac:dyDescent="0.25">
      <c r="A358" s="60"/>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x14ac:dyDescent="0.25">
      <c r="A359" s="60"/>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x14ac:dyDescent="0.25">
      <c r="A360" s="60"/>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x14ac:dyDescent="0.25">
      <c r="A361" s="60"/>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x14ac:dyDescent="0.25">
      <c r="A362" s="60"/>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x14ac:dyDescent="0.25">
      <c r="A363" s="60"/>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x14ac:dyDescent="0.25">
      <c r="A364" s="60"/>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x14ac:dyDescent="0.25">
      <c r="A365" s="60"/>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x14ac:dyDescent="0.25">
      <c r="A366" s="60"/>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x14ac:dyDescent="0.25">
      <c r="A367" s="60"/>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x14ac:dyDescent="0.25">
      <c r="A368" s="60"/>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x14ac:dyDescent="0.25">
      <c r="A369" s="60"/>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x14ac:dyDescent="0.25">
      <c r="A370" s="60"/>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x14ac:dyDescent="0.25">
      <c r="A371" s="60"/>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x14ac:dyDescent="0.25">
      <c r="A372" s="60"/>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x14ac:dyDescent="0.25">
      <c r="A373" s="60"/>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x14ac:dyDescent="0.25">
      <c r="A374" s="60"/>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x14ac:dyDescent="0.25">
      <c r="A375" s="60"/>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x14ac:dyDescent="0.25">
      <c r="A376" s="60"/>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x14ac:dyDescent="0.25">
      <c r="A377" s="60"/>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x14ac:dyDescent="0.25">
      <c r="A378" s="60"/>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x14ac:dyDescent="0.25">
      <c r="A379" s="60"/>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x14ac:dyDescent="0.25">
      <c r="A380" s="60"/>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x14ac:dyDescent="0.25">
      <c r="A381" s="60"/>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x14ac:dyDescent="0.25">
      <c r="A382" s="60"/>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x14ac:dyDescent="0.25">
      <c r="A383" s="60"/>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x14ac:dyDescent="0.25">
      <c r="A384" s="60"/>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x14ac:dyDescent="0.25">
      <c r="A385" s="60"/>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x14ac:dyDescent="0.25">
      <c r="A386" s="60"/>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x14ac:dyDescent="0.25">
      <c r="A387" s="60"/>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x14ac:dyDescent="0.25">
      <c r="A388" s="60"/>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x14ac:dyDescent="0.25">
      <c r="A389" s="60"/>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x14ac:dyDescent="0.25">
      <c r="A390" s="60"/>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x14ac:dyDescent="0.25">
      <c r="A391" s="60"/>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x14ac:dyDescent="0.25">
      <c r="A392" s="60"/>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x14ac:dyDescent="0.25">
      <c r="A393" s="60"/>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x14ac:dyDescent="0.25">
      <c r="A394" s="60"/>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x14ac:dyDescent="0.25">
      <c r="A395" s="60"/>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x14ac:dyDescent="0.25">
      <c r="A396" s="60"/>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x14ac:dyDescent="0.25">
      <c r="A397" s="60"/>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x14ac:dyDescent="0.25">
      <c r="A398" s="60"/>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x14ac:dyDescent="0.25">
      <c r="A399" s="60"/>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x14ac:dyDescent="0.25">
      <c r="A400" s="60"/>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x14ac:dyDescent="0.25">
      <c r="A401" s="60"/>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x14ac:dyDescent="0.25">
      <c r="A402" s="60"/>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x14ac:dyDescent="0.25">
      <c r="A403" s="60"/>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x14ac:dyDescent="0.25">
      <c r="A404" s="60"/>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x14ac:dyDescent="0.25">
      <c r="A405" s="60"/>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x14ac:dyDescent="0.25">
      <c r="A406" s="60"/>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x14ac:dyDescent="0.25">
      <c r="A407" s="60"/>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x14ac:dyDescent="0.25">
      <c r="A408" s="60"/>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x14ac:dyDescent="0.25">
      <c r="A409" s="60"/>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x14ac:dyDescent="0.25">
      <c r="A410" s="60"/>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x14ac:dyDescent="0.25">
      <c r="A411" s="60"/>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x14ac:dyDescent="0.25">
      <c r="A412" s="60"/>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x14ac:dyDescent="0.25">
      <c r="A413" s="60"/>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x14ac:dyDescent="0.25">
      <c r="A414" s="60"/>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x14ac:dyDescent="0.25">
      <c r="A415" s="60"/>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x14ac:dyDescent="0.25">
      <c r="A416" s="60"/>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x14ac:dyDescent="0.25">
      <c r="A417" s="60"/>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x14ac:dyDescent="0.25">
      <c r="A418" s="60"/>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x14ac:dyDescent="0.25">
      <c r="A419" s="60"/>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x14ac:dyDescent="0.25">
      <c r="A420" s="60"/>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x14ac:dyDescent="0.25">
      <c r="A421" s="60"/>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x14ac:dyDescent="0.25">
      <c r="A422" s="60"/>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x14ac:dyDescent="0.25">
      <c r="A423" s="60"/>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x14ac:dyDescent="0.25">
      <c r="A424" s="60"/>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x14ac:dyDescent="0.25">
      <c r="A425" s="60"/>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x14ac:dyDescent="0.25">
      <c r="A426" s="60"/>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x14ac:dyDescent="0.25">
      <c r="A427" s="60"/>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x14ac:dyDescent="0.25">
      <c r="A428" s="60"/>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x14ac:dyDescent="0.25">
      <c r="A429" s="60"/>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x14ac:dyDescent="0.25">
      <c r="A430" s="60"/>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x14ac:dyDescent="0.25">
      <c r="A431" s="60"/>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x14ac:dyDescent="0.25">
      <c r="A432" s="60"/>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x14ac:dyDescent="0.25">
      <c r="A433" s="60"/>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x14ac:dyDescent="0.25">
      <c r="A434" s="60"/>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x14ac:dyDescent="0.25">
      <c r="A435" s="60"/>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x14ac:dyDescent="0.25">
      <c r="A436" s="60"/>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x14ac:dyDescent="0.25">
      <c r="A437" s="60"/>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x14ac:dyDescent="0.25">
      <c r="A438" s="60"/>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x14ac:dyDescent="0.25">
      <c r="A439" s="60"/>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x14ac:dyDescent="0.25">
      <c r="A440" s="60"/>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x14ac:dyDescent="0.25">
      <c r="A441" s="60"/>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x14ac:dyDescent="0.25">
      <c r="A442" s="60"/>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x14ac:dyDescent="0.25">
      <c r="A443" s="60"/>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x14ac:dyDescent="0.25">
      <c r="A444" s="60"/>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x14ac:dyDescent="0.25">
      <c r="A445" s="60"/>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x14ac:dyDescent="0.25">
      <c r="A446" s="60"/>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x14ac:dyDescent="0.25">
      <c r="A447" s="60"/>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x14ac:dyDescent="0.25">
      <c r="A448" s="60"/>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x14ac:dyDescent="0.25">
      <c r="A449" s="60"/>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x14ac:dyDescent="0.25">
      <c r="A450" s="60"/>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x14ac:dyDescent="0.25">
      <c r="A451" s="60"/>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x14ac:dyDescent="0.25">
      <c r="A452" s="60"/>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x14ac:dyDescent="0.25">
      <c r="A453" s="60"/>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x14ac:dyDescent="0.25">
      <c r="A454" s="60"/>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x14ac:dyDescent="0.25">
      <c r="A455" s="60"/>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x14ac:dyDescent="0.25">
      <c r="A456" s="60"/>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x14ac:dyDescent="0.25">
      <c r="A457" s="60"/>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x14ac:dyDescent="0.25">
      <c r="A458" s="60"/>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x14ac:dyDescent="0.25">
      <c r="A459" s="60"/>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x14ac:dyDescent="0.25">
      <c r="A460" s="60"/>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x14ac:dyDescent="0.25">
      <c r="A461" s="60"/>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x14ac:dyDescent="0.25">
      <c r="A462" s="60"/>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x14ac:dyDescent="0.25">
      <c r="A463" s="60"/>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x14ac:dyDescent="0.25">
      <c r="A464" s="60"/>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x14ac:dyDescent="0.25">
      <c r="A465" s="60"/>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x14ac:dyDescent="0.25">
      <c r="A466" s="60"/>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x14ac:dyDescent="0.25">
      <c r="A467" s="60"/>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x14ac:dyDescent="0.25">
      <c r="A468" s="60"/>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x14ac:dyDescent="0.25">
      <c r="A469" s="60"/>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x14ac:dyDescent="0.25">
      <c r="A470" s="60"/>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x14ac:dyDescent="0.25">
      <c r="A471" s="60"/>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x14ac:dyDescent="0.25">
      <c r="A472" s="60"/>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x14ac:dyDescent="0.25">
      <c r="A473" s="60"/>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x14ac:dyDescent="0.25">
      <c r="A474" s="60"/>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x14ac:dyDescent="0.25">
      <c r="A475" s="60"/>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x14ac:dyDescent="0.25">
      <c r="A476" s="60"/>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x14ac:dyDescent="0.25">
      <c r="A477" s="60"/>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x14ac:dyDescent="0.25">
      <c r="A478" s="60"/>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x14ac:dyDescent="0.25">
      <c r="A479" s="60"/>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x14ac:dyDescent="0.25">
      <c r="A480" s="60"/>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x14ac:dyDescent="0.25">
      <c r="A481" s="60"/>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x14ac:dyDescent="0.25">
      <c r="A482" s="60"/>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x14ac:dyDescent="0.25">
      <c r="A483" s="60"/>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x14ac:dyDescent="0.25">
      <c r="A484" s="60"/>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x14ac:dyDescent="0.25">
      <c r="A485" s="60"/>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x14ac:dyDescent="0.25">
      <c r="A486" s="60"/>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x14ac:dyDescent="0.25">
      <c r="A487" s="60"/>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x14ac:dyDescent="0.25">
      <c r="A488" s="60"/>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x14ac:dyDescent="0.25">
      <c r="A489" s="60"/>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x14ac:dyDescent="0.25">
      <c r="A490" s="60"/>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x14ac:dyDescent="0.25">
      <c r="A491" s="60"/>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x14ac:dyDescent="0.25">
      <c r="A492" s="60"/>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x14ac:dyDescent="0.25">
      <c r="A493" s="60"/>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x14ac:dyDescent="0.25">
      <c r="A494" s="60"/>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x14ac:dyDescent="0.25">
      <c r="A495" s="60"/>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x14ac:dyDescent="0.25">
      <c r="A496" s="60"/>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x14ac:dyDescent="0.25">
      <c r="A497" s="60"/>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x14ac:dyDescent="0.25">
      <c r="A498" s="60"/>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x14ac:dyDescent="0.25">
      <c r="A499" s="60"/>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x14ac:dyDescent="0.25">
      <c r="A500" s="60"/>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x14ac:dyDescent="0.25">
      <c r="A501" s="60"/>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x14ac:dyDescent="0.25">
      <c r="A502" s="60"/>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x14ac:dyDescent="0.25">
      <c r="A503" s="60"/>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x14ac:dyDescent="0.25">
      <c r="A504" s="60"/>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x14ac:dyDescent="0.25">
      <c r="A505" s="60"/>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x14ac:dyDescent="0.25">
      <c r="A506" s="60"/>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x14ac:dyDescent="0.25">
      <c r="A507" s="60"/>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x14ac:dyDescent="0.25">
      <c r="A508" s="60"/>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x14ac:dyDescent="0.25">
      <c r="A509" s="60"/>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x14ac:dyDescent="0.25">
      <c r="A510" s="60"/>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x14ac:dyDescent="0.25">
      <c r="A511" s="60"/>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x14ac:dyDescent="0.25">
      <c r="A512" s="60"/>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x14ac:dyDescent="0.25">
      <c r="A513" s="60"/>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x14ac:dyDescent="0.25">
      <c r="A514" s="60"/>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x14ac:dyDescent="0.25">
      <c r="A515" s="60"/>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x14ac:dyDescent="0.25">
      <c r="A516" s="60"/>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x14ac:dyDescent="0.25">
      <c r="A517" s="60"/>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x14ac:dyDescent="0.25">
      <c r="A518" s="60"/>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x14ac:dyDescent="0.25">
      <c r="A519" s="60"/>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x14ac:dyDescent="0.25">
      <c r="A520" s="60"/>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x14ac:dyDescent="0.25">
      <c r="A521" s="60"/>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x14ac:dyDescent="0.25">
      <c r="A522" s="60"/>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x14ac:dyDescent="0.25">
      <c r="A523" s="60"/>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x14ac:dyDescent="0.25">
      <c r="A524" s="60"/>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x14ac:dyDescent="0.25">
      <c r="A525" s="60"/>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x14ac:dyDescent="0.25">
      <c r="A526" s="60"/>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x14ac:dyDescent="0.25">
      <c r="A527" s="60"/>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x14ac:dyDescent="0.25">
      <c r="A528" s="60"/>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x14ac:dyDescent="0.25">
      <c r="A529" s="60"/>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x14ac:dyDescent="0.25">
      <c r="A530" s="60"/>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x14ac:dyDescent="0.25">
      <c r="A531" s="60"/>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x14ac:dyDescent="0.25">
      <c r="A532" s="60"/>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x14ac:dyDescent="0.25">
      <c r="A533" s="60"/>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x14ac:dyDescent="0.25">
      <c r="A534" s="60"/>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x14ac:dyDescent="0.25">
      <c r="A535" s="60"/>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x14ac:dyDescent="0.25">
      <c r="A536" s="60"/>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x14ac:dyDescent="0.25">
      <c r="A537" s="60"/>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x14ac:dyDescent="0.25">
      <c r="A538" s="60"/>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x14ac:dyDescent="0.25">
      <c r="A539" s="60"/>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x14ac:dyDescent="0.25">
      <c r="A540" s="60"/>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x14ac:dyDescent="0.25">
      <c r="A541" s="60"/>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x14ac:dyDescent="0.25">
      <c r="A542" s="60"/>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x14ac:dyDescent="0.25">
      <c r="A543" s="60"/>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x14ac:dyDescent="0.25">
      <c r="A544" s="60"/>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x14ac:dyDescent="0.25">
      <c r="A545" s="60"/>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x14ac:dyDescent="0.25">
      <c r="A546" s="60"/>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x14ac:dyDescent="0.25">
      <c r="A547" s="60"/>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x14ac:dyDescent="0.25">
      <c r="A548" s="60"/>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x14ac:dyDescent="0.25">
      <c r="A549" s="60"/>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x14ac:dyDescent="0.25">
      <c r="A550" s="60"/>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x14ac:dyDescent="0.25">
      <c r="A551" s="60"/>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x14ac:dyDescent="0.25">
      <c r="A552" s="60"/>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x14ac:dyDescent="0.25">
      <c r="A553" s="60"/>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x14ac:dyDescent="0.25">
      <c r="A554" s="60"/>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x14ac:dyDescent="0.25">
      <c r="A555" s="60"/>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x14ac:dyDescent="0.25">
      <c r="A556" s="60"/>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x14ac:dyDescent="0.25">
      <c r="A557" s="60"/>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x14ac:dyDescent="0.25">
      <c r="A558" s="60"/>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x14ac:dyDescent="0.25">
      <c r="A559" s="60"/>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x14ac:dyDescent="0.25">
      <c r="A560" s="60"/>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x14ac:dyDescent="0.25">
      <c r="A561" s="60"/>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x14ac:dyDescent="0.25">
      <c r="A562" s="60"/>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x14ac:dyDescent="0.25">
      <c r="A563" s="60"/>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x14ac:dyDescent="0.25">
      <c r="A564" s="60"/>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x14ac:dyDescent="0.25">
      <c r="A565" s="60"/>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x14ac:dyDescent="0.25">
      <c r="A566" s="60"/>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x14ac:dyDescent="0.25">
      <c r="A567" s="60"/>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x14ac:dyDescent="0.25">
      <c r="A568" s="60"/>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x14ac:dyDescent="0.25">
      <c r="A569" s="60"/>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x14ac:dyDescent="0.25">
      <c r="A570" s="60"/>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x14ac:dyDescent="0.25">
      <c r="A571" s="60"/>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x14ac:dyDescent="0.25">
      <c r="A572" s="60"/>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x14ac:dyDescent="0.25">
      <c r="A573" s="60"/>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x14ac:dyDescent="0.25">
      <c r="A574" s="60"/>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x14ac:dyDescent="0.25">
      <c r="A575" s="60"/>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x14ac:dyDescent="0.25">
      <c r="A576" s="60"/>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x14ac:dyDescent="0.25">
      <c r="A577" s="60"/>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x14ac:dyDescent="0.25">
      <c r="A578" s="60"/>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x14ac:dyDescent="0.25">
      <c r="A579" s="60"/>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x14ac:dyDescent="0.25">
      <c r="A580" s="60"/>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x14ac:dyDescent="0.25">
      <c r="A581" s="60"/>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x14ac:dyDescent="0.25">
      <c r="A582" s="60"/>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x14ac:dyDescent="0.25">
      <c r="A583" s="60"/>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x14ac:dyDescent="0.25">
      <c r="A584" s="60"/>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x14ac:dyDescent="0.25">
      <c r="A585" s="60"/>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x14ac:dyDescent="0.25">
      <c r="A586" s="60"/>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x14ac:dyDescent="0.25">
      <c r="A587" s="60"/>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x14ac:dyDescent="0.25">
      <c r="A588" s="60"/>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x14ac:dyDescent="0.25">
      <c r="A589" s="60"/>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x14ac:dyDescent="0.25">
      <c r="A590" s="60"/>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x14ac:dyDescent="0.25">
      <c r="A591" s="60"/>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x14ac:dyDescent="0.25">
      <c r="A592" s="60"/>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x14ac:dyDescent="0.25">
      <c r="A593" s="60"/>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x14ac:dyDescent="0.25">
      <c r="A594" s="60"/>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x14ac:dyDescent="0.25">
      <c r="A595" s="60"/>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x14ac:dyDescent="0.25">
      <c r="A596" s="60"/>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x14ac:dyDescent="0.25">
      <c r="A597" s="60"/>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x14ac:dyDescent="0.25">
      <c r="A598" s="60"/>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x14ac:dyDescent="0.25">
      <c r="A599" s="60"/>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x14ac:dyDescent="0.25">
      <c r="A600" s="60"/>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x14ac:dyDescent="0.25">
      <c r="A601" s="60"/>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x14ac:dyDescent="0.25">
      <c r="A602" s="60"/>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x14ac:dyDescent="0.25">
      <c r="A603" s="60"/>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x14ac:dyDescent="0.25">
      <c r="A604" s="60"/>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x14ac:dyDescent="0.25">
      <c r="A605" s="60"/>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x14ac:dyDescent="0.25">
      <c r="A606" s="60"/>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x14ac:dyDescent="0.25">
      <c r="A607" s="60"/>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x14ac:dyDescent="0.25">
      <c r="A608" s="60"/>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x14ac:dyDescent="0.25">
      <c r="A609" s="60"/>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x14ac:dyDescent="0.25">
      <c r="A610" s="60"/>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x14ac:dyDescent="0.25">
      <c r="A611" s="60"/>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x14ac:dyDescent="0.25">
      <c r="A612" s="60"/>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x14ac:dyDescent="0.25">
      <c r="A613" s="60"/>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x14ac:dyDescent="0.25">
      <c r="A614" s="60"/>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x14ac:dyDescent="0.25">
      <c r="A615" s="60"/>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x14ac:dyDescent="0.25">
      <c r="A616" s="60"/>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x14ac:dyDescent="0.25">
      <c r="A617" s="60"/>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x14ac:dyDescent="0.25">
      <c r="A618" s="60"/>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x14ac:dyDescent="0.25">
      <c r="A619" s="60"/>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x14ac:dyDescent="0.25">
      <c r="A620" s="60"/>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x14ac:dyDescent="0.25">
      <c r="A621" s="60"/>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x14ac:dyDescent="0.25">
      <c r="A622" s="60"/>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x14ac:dyDescent="0.25">
      <c r="A623" s="60"/>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x14ac:dyDescent="0.25">
      <c r="A624" s="60"/>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x14ac:dyDescent="0.25">
      <c r="A625" s="60"/>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x14ac:dyDescent="0.25">
      <c r="A626" s="60"/>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x14ac:dyDescent="0.25">
      <c r="A627" s="60"/>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x14ac:dyDescent="0.25">
      <c r="A628" s="60"/>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x14ac:dyDescent="0.25">
      <c r="A629" s="60"/>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x14ac:dyDescent="0.25">
      <c r="A630" s="60"/>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x14ac:dyDescent="0.25">
      <c r="A631" s="60"/>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x14ac:dyDescent="0.25">
      <c r="A632" s="60"/>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x14ac:dyDescent="0.25">
      <c r="A633" s="60"/>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x14ac:dyDescent="0.25">
      <c r="A634" s="60"/>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x14ac:dyDescent="0.25">
      <c r="A635" s="60"/>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x14ac:dyDescent="0.25">
      <c r="A636" s="60"/>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x14ac:dyDescent="0.25">
      <c r="A637" s="60"/>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x14ac:dyDescent="0.25">
      <c r="A638" s="60"/>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x14ac:dyDescent="0.25">
      <c r="A639" s="60"/>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x14ac:dyDescent="0.25">
      <c r="A640" s="60"/>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x14ac:dyDescent="0.25">
      <c r="A641" s="60"/>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x14ac:dyDescent="0.25">
      <c r="A642" s="60"/>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x14ac:dyDescent="0.25">
      <c r="A643" s="60"/>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x14ac:dyDescent="0.25">
      <c r="A644" s="60"/>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x14ac:dyDescent="0.25">
      <c r="A645" s="60"/>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x14ac:dyDescent="0.25">
      <c r="A646" s="60"/>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x14ac:dyDescent="0.25">
      <c r="A647" s="60"/>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x14ac:dyDescent="0.25">
      <c r="A648" s="60"/>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x14ac:dyDescent="0.25">
      <c r="A649" s="60"/>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x14ac:dyDescent="0.25">
      <c r="A650" s="60"/>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x14ac:dyDescent="0.25">
      <c r="A651" s="60"/>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x14ac:dyDescent="0.25">
      <c r="A652" s="60"/>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x14ac:dyDescent="0.25">
      <c r="A653" s="60"/>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x14ac:dyDescent="0.25">
      <c r="A654" s="60"/>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x14ac:dyDescent="0.25">
      <c r="A655" s="60"/>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x14ac:dyDescent="0.25">
      <c r="A656" s="60"/>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x14ac:dyDescent="0.25">
      <c r="A657" s="60"/>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x14ac:dyDescent="0.25">
      <c r="A658" s="60"/>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x14ac:dyDescent="0.25">
      <c r="A659" s="60"/>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x14ac:dyDescent="0.25">
      <c r="A660" s="60"/>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x14ac:dyDescent="0.25">
      <c r="A661" s="60"/>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x14ac:dyDescent="0.25">
      <c r="A662" s="60"/>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x14ac:dyDescent="0.25">
      <c r="A663" s="60"/>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x14ac:dyDescent="0.25">
      <c r="A664" s="60"/>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x14ac:dyDescent="0.25">
      <c r="A665" s="60"/>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x14ac:dyDescent="0.25">
      <c r="A666" s="60"/>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x14ac:dyDescent="0.25">
      <c r="A667" s="60"/>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x14ac:dyDescent="0.25">
      <c r="A668" s="60"/>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x14ac:dyDescent="0.25">
      <c r="A669" s="60"/>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x14ac:dyDescent="0.25">
      <c r="A670" s="60"/>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x14ac:dyDescent="0.25">
      <c r="A671" s="60"/>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x14ac:dyDescent="0.25">
      <c r="A672" s="60"/>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x14ac:dyDescent="0.25">
      <c r="A673" s="60"/>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x14ac:dyDescent="0.25">
      <c r="A674" s="60"/>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x14ac:dyDescent="0.25">
      <c r="A675" s="60"/>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x14ac:dyDescent="0.25">
      <c r="A676" s="60"/>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x14ac:dyDescent="0.25">
      <c r="A677" s="60"/>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x14ac:dyDescent="0.25">
      <c r="A678" s="60"/>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x14ac:dyDescent="0.25">
      <c r="A679" s="60"/>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x14ac:dyDescent="0.25">
      <c r="A680" s="60"/>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x14ac:dyDescent="0.25">
      <c r="A681" s="60"/>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x14ac:dyDescent="0.25">
      <c r="A682" s="60"/>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x14ac:dyDescent="0.25">
      <c r="A683" s="60"/>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x14ac:dyDescent="0.25">
      <c r="A684" s="60"/>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x14ac:dyDescent="0.25">
      <c r="A685" s="60"/>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x14ac:dyDescent="0.25">
      <c r="A686" s="60"/>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x14ac:dyDescent="0.25">
      <c r="A687" s="60"/>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x14ac:dyDescent="0.25">
      <c r="A688" s="60"/>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x14ac:dyDescent="0.25">
      <c r="A689" s="60"/>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x14ac:dyDescent="0.25">
      <c r="A690" s="60"/>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x14ac:dyDescent="0.25">
      <c r="A691" s="60"/>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x14ac:dyDescent="0.25">
      <c r="A692" s="60"/>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x14ac:dyDescent="0.25">
      <c r="A693" s="60"/>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x14ac:dyDescent="0.25">
      <c r="A694" s="60"/>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x14ac:dyDescent="0.25">
      <c r="A695" s="60"/>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x14ac:dyDescent="0.25">
      <c r="A696" s="60"/>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x14ac:dyDescent="0.25">
      <c r="A697" s="60"/>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x14ac:dyDescent="0.25">
      <c r="A698" s="60"/>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x14ac:dyDescent="0.25">
      <c r="A699" s="60"/>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x14ac:dyDescent="0.25">
      <c r="A700" s="60"/>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x14ac:dyDescent="0.25">
      <c r="A701" s="60"/>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x14ac:dyDescent="0.25">
      <c r="A702" s="60"/>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x14ac:dyDescent="0.25">
      <c r="A703" s="60"/>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x14ac:dyDescent="0.25">
      <c r="A704" s="60"/>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x14ac:dyDescent="0.25">
      <c r="A705" s="60"/>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x14ac:dyDescent="0.25">
      <c r="A706" s="60"/>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x14ac:dyDescent="0.25">
      <c r="A707" s="60"/>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x14ac:dyDescent="0.25">
      <c r="A708" s="60"/>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x14ac:dyDescent="0.25">
      <c r="A709" s="60"/>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x14ac:dyDescent="0.25">
      <c r="A710" s="60"/>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x14ac:dyDescent="0.25">
      <c r="A711" s="60"/>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x14ac:dyDescent="0.25">
      <c r="A712" s="60"/>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x14ac:dyDescent="0.25">
      <c r="A713" s="60"/>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x14ac:dyDescent="0.25">
      <c r="A714" s="60"/>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x14ac:dyDescent="0.25">
      <c r="A715" s="60"/>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x14ac:dyDescent="0.25">
      <c r="A716" s="60"/>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x14ac:dyDescent="0.25">
      <c r="A717" s="60"/>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x14ac:dyDescent="0.25">
      <c r="A718" s="60"/>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x14ac:dyDescent="0.25">
      <c r="A719" s="60"/>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x14ac:dyDescent="0.25">
      <c r="A720" s="60"/>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x14ac:dyDescent="0.25">
      <c r="A721" s="60"/>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x14ac:dyDescent="0.25">
      <c r="A722" s="60"/>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x14ac:dyDescent="0.25">
      <c r="A723" s="60"/>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x14ac:dyDescent="0.25">
      <c r="A724" s="60"/>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x14ac:dyDescent="0.25">
      <c r="A725" s="60"/>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x14ac:dyDescent="0.25">
      <c r="A726" s="60"/>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x14ac:dyDescent="0.25">
      <c r="A727" s="60"/>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x14ac:dyDescent="0.25">
      <c r="A728" s="60"/>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x14ac:dyDescent="0.25">
      <c r="A729" s="60"/>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x14ac:dyDescent="0.25">
      <c r="A730" s="60"/>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x14ac:dyDescent="0.25">
      <c r="A731" s="60"/>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x14ac:dyDescent="0.25">
      <c r="A732" s="60"/>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x14ac:dyDescent="0.25">
      <c r="A733" s="60"/>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x14ac:dyDescent="0.25">
      <c r="A734" s="60"/>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x14ac:dyDescent="0.25">
      <c r="A735" s="60"/>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x14ac:dyDescent="0.25">
      <c r="A736" s="60"/>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x14ac:dyDescent="0.25">
      <c r="A737" s="60"/>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x14ac:dyDescent="0.25">
      <c r="A738" s="60"/>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x14ac:dyDescent="0.25">
      <c r="A739" s="60"/>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x14ac:dyDescent="0.25">
      <c r="A740" s="60"/>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x14ac:dyDescent="0.25">
      <c r="A741" s="60"/>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x14ac:dyDescent="0.25">
      <c r="A742" s="60"/>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x14ac:dyDescent="0.25">
      <c r="A743" s="60"/>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x14ac:dyDescent="0.25">
      <c r="A744" s="60"/>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x14ac:dyDescent="0.25">
      <c r="A745" s="60"/>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x14ac:dyDescent="0.25">
      <c r="A746" s="60"/>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x14ac:dyDescent="0.25">
      <c r="A747" s="60"/>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x14ac:dyDescent="0.25">
      <c r="A748" s="60"/>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x14ac:dyDescent="0.25">
      <c r="A749" s="60"/>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x14ac:dyDescent="0.25">
      <c r="A750" s="60"/>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x14ac:dyDescent="0.25">
      <c r="A751" s="60"/>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x14ac:dyDescent="0.25">
      <c r="A752" s="60"/>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x14ac:dyDescent="0.25">
      <c r="A753" s="60"/>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x14ac:dyDescent="0.25">
      <c r="A754" s="60"/>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x14ac:dyDescent="0.25">
      <c r="A755" s="60"/>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x14ac:dyDescent="0.25">
      <c r="A756" s="60"/>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x14ac:dyDescent="0.25">
      <c r="A757" s="60"/>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x14ac:dyDescent="0.25">
      <c r="A758" s="60"/>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x14ac:dyDescent="0.25">
      <c r="A759" s="60"/>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x14ac:dyDescent="0.25">
      <c r="A760" s="60"/>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x14ac:dyDescent="0.25">
      <c r="A761" s="60"/>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x14ac:dyDescent="0.25">
      <c r="A762" s="60"/>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x14ac:dyDescent="0.25">
      <c r="A763" s="60"/>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x14ac:dyDescent="0.25">
      <c r="A764" s="60"/>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x14ac:dyDescent="0.25">
      <c r="A765" s="60"/>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x14ac:dyDescent="0.25">
      <c r="A766" s="60"/>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x14ac:dyDescent="0.25">
      <c r="A767" s="60"/>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x14ac:dyDescent="0.25">
      <c r="A768" s="60"/>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x14ac:dyDescent="0.25">
      <c r="A769" s="60"/>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x14ac:dyDescent="0.25">
      <c r="A770" s="60"/>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x14ac:dyDescent="0.25">
      <c r="A771" s="60"/>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x14ac:dyDescent="0.25">
      <c r="A772" s="60"/>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x14ac:dyDescent="0.25">
      <c r="A773" s="60"/>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x14ac:dyDescent="0.25">
      <c r="A774" s="60"/>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x14ac:dyDescent="0.25">
      <c r="A775" s="60"/>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x14ac:dyDescent="0.25">
      <c r="A776" s="60"/>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x14ac:dyDescent="0.25">
      <c r="A777" s="60"/>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x14ac:dyDescent="0.25">
      <c r="A778" s="60"/>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x14ac:dyDescent="0.25">
      <c r="A779" s="60"/>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x14ac:dyDescent="0.25">
      <c r="A780" s="60"/>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x14ac:dyDescent="0.25">
      <c r="A781" s="60"/>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x14ac:dyDescent="0.25">
      <c r="A782" s="60"/>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x14ac:dyDescent="0.25">
      <c r="A783" s="60"/>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x14ac:dyDescent="0.25">
      <c r="A784" s="60"/>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x14ac:dyDescent="0.25">
      <c r="A785" s="60"/>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x14ac:dyDescent="0.25">
      <c r="A786" s="60"/>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x14ac:dyDescent="0.25">
      <c r="A787" s="60"/>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x14ac:dyDescent="0.25">
      <c r="A788" s="60"/>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x14ac:dyDescent="0.25">
      <c r="A789" s="60"/>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x14ac:dyDescent="0.25">
      <c r="A790" s="60"/>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x14ac:dyDescent="0.25">
      <c r="A791" s="60"/>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x14ac:dyDescent="0.25">
      <c r="A792" s="60"/>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x14ac:dyDescent="0.25">
      <c r="A793" s="60"/>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x14ac:dyDescent="0.25">
      <c r="A794" s="60"/>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x14ac:dyDescent="0.25">
      <c r="A795" s="60"/>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x14ac:dyDescent="0.25">
      <c r="A796" s="60"/>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x14ac:dyDescent="0.25">
      <c r="A797" s="60"/>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x14ac:dyDescent="0.25">
      <c r="A798" s="60"/>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x14ac:dyDescent="0.25">
      <c r="A799" s="60"/>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x14ac:dyDescent="0.25">
      <c r="A800" s="60"/>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x14ac:dyDescent="0.25">
      <c r="A801" s="60"/>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x14ac:dyDescent="0.25">
      <c r="A802" s="60"/>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x14ac:dyDescent="0.25">
      <c r="A803" s="60"/>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x14ac:dyDescent="0.25">
      <c r="A804" s="60"/>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x14ac:dyDescent="0.25">
      <c r="A805" s="60"/>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x14ac:dyDescent="0.25">
      <c r="A806" s="60"/>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x14ac:dyDescent="0.25">
      <c r="A807" s="60"/>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x14ac:dyDescent="0.25">
      <c r="A808" s="60"/>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x14ac:dyDescent="0.25">
      <c r="A809" s="60"/>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x14ac:dyDescent="0.25">
      <c r="A810" s="60"/>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x14ac:dyDescent="0.25">
      <c r="A811" s="60"/>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x14ac:dyDescent="0.25">
      <c r="A812" s="60"/>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x14ac:dyDescent="0.25">
      <c r="A813" s="60"/>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x14ac:dyDescent="0.25">
      <c r="A814" s="60"/>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x14ac:dyDescent="0.25">
      <c r="A815" s="60"/>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x14ac:dyDescent="0.25">
      <c r="A816" s="60"/>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x14ac:dyDescent="0.25">
      <c r="A817" s="60"/>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x14ac:dyDescent="0.25">
      <c r="A818" s="60"/>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x14ac:dyDescent="0.25">
      <c r="A819" s="60"/>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x14ac:dyDescent="0.25">
      <c r="A820" s="60"/>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x14ac:dyDescent="0.25">
      <c r="A821" s="60"/>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x14ac:dyDescent="0.25">
      <c r="A822" s="60"/>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x14ac:dyDescent="0.25">
      <c r="A823" s="60"/>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x14ac:dyDescent="0.25">
      <c r="A824" s="60"/>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x14ac:dyDescent="0.25">
      <c r="A825" s="60"/>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x14ac:dyDescent="0.25">
      <c r="A826" s="60"/>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x14ac:dyDescent="0.25">
      <c r="A827" s="60"/>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x14ac:dyDescent="0.25">
      <c r="A828" s="60"/>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x14ac:dyDescent="0.25">
      <c r="A829" s="60"/>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x14ac:dyDescent="0.25">
      <c r="A830" s="60"/>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x14ac:dyDescent="0.25">
      <c r="A831" s="60"/>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x14ac:dyDescent="0.25">
      <c r="A832" s="60"/>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x14ac:dyDescent="0.25">
      <c r="A833" s="60"/>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x14ac:dyDescent="0.25">
      <c r="A834" s="60"/>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x14ac:dyDescent="0.25">
      <c r="A835" s="60"/>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x14ac:dyDescent="0.25">
      <c r="A836" s="60"/>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x14ac:dyDescent="0.25">
      <c r="A837" s="60"/>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x14ac:dyDescent="0.25">
      <c r="A838" s="60"/>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x14ac:dyDescent="0.25">
      <c r="A839" s="60"/>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x14ac:dyDescent="0.25">
      <c r="A840" s="60"/>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x14ac:dyDescent="0.25">
      <c r="A841" s="60"/>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x14ac:dyDescent="0.25">
      <c r="A842" s="60"/>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x14ac:dyDescent="0.25">
      <c r="A843" s="60"/>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x14ac:dyDescent="0.25">
      <c r="A844" s="60"/>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x14ac:dyDescent="0.25">
      <c r="A845" s="60"/>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x14ac:dyDescent="0.25">
      <c r="A846" s="60"/>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x14ac:dyDescent="0.25">
      <c r="A847" s="60"/>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x14ac:dyDescent="0.25">
      <c r="A848" s="60"/>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x14ac:dyDescent="0.25">
      <c r="A849" s="60"/>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x14ac:dyDescent="0.25">
      <c r="A850" s="60"/>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x14ac:dyDescent="0.25">
      <c r="A851" s="60"/>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x14ac:dyDescent="0.25">
      <c r="A852" s="60"/>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x14ac:dyDescent="0.25">
      <c r="A853" s="60"/>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x14ac:dyDescent="0.25">
      <c r="A854" s="60"/>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x14ac:dyDescent="0.25">
      <c r="A855" s="60"/>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x14ac:dyDescent="0.25">
      <c r="A856" s="60"/>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x14ac:dyDescent="0.25">
      <c r="A857" s="60"/>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x14ac:dyDescent="0.25">
      <c r="A858" s="60"/>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x14ac:dyDescent="0.25">
      <c r="A859" s="60"/>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x14ac:dyDescent="0.25">
      <c r="A860" s="60"/>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x14ac:dyDescent="0.25">
      <c r="A861" s="60"/>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x14ac:dyDescent="0.25">
      <c r="A862" s="60"/>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x14ac:dyDescent="0.25">
      <c r="A863" s="60"/>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x14ac:dyDescent="0.25">
      <c r="A864" s="60"/>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x14ac:dyDescent="0.25">
      <c r="A865" s="60"/>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x14ac:dyDescent="0.25">
      <c r="A866" s="60"/>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x14ac:dyDescent="0.25">
      <c r="A867" s="60"/>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x14ac:dyDescent="0.25">
      <c r="A868" s="60"/>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x14ac:dyDescent="0.25">
      <c r="A869" s="60"/>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x14ac:dyDescent="0.25">
      <c r="A870" s="60"/>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x14ac:dyDescent="0.25">
      <c r="A871" s="60"/>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x14ac:dyDescent="0.25">
      <c r="A872" s="60"/>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x14ac:dyDescent="0.25">
      <c r="A873" s="60"/>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x14ac:dyDescent="0.25">
      <c r="A874" s="60"/>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x14ac:dyDescent="0.25">
      <c r="A875" s="60"/>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x14ac:dyDescent="0.25">
      <c r="A876" s="60"/>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x14ac:dyDescent="0.25">
      <c r="A877" s="60"/>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x14ac:dyDescent="0.25">
      <c r="A878" s="60"/>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x14ac:dyDescent="0.25">
      <c r="A879" s="60"/>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x14ac:dyDescent="0.25">
      <c r="A880" s="60"/>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x14ac:dyDescent="0.25">
      <c r="A881" s="60"/>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x14ac:dyDescent="0.25">
      <c r="A882" s="60"/>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x14ac:dyDescent="0.25">
      <c r="A883" s="60"/>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x14ac:dyDescent="0.25">
      <c r="A884" s="60"/>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x14ac:dyDescent="0.25">
      <c r="A885" s="60"/>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x14ac:dyDescent="0.25">
      <c r="A886" s="60"/>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x14ac:dyDescent="0.25">
      <c r="A887" s="60"/>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x14ac:dyDescent="0.25">
      <c r="A888" s="60"/>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x14ac:dyDescent="0.25">
      <c r="A889" s="60"/>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x14ac:dyDescent="0.25">
      <c r="A890" s="60"/>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x14ac:dyDescent="0.25">
      <c r="A891" s="60"/>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x14ac:dyDescent="0.25">
      <c r="A892" s="60"/>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x14ac:dyDescent="0.25">
      <c r="A893" s="60"/>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x14ac:dyDescent="0.25">
      <c r="A894" s="60"/>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x14ac:dyDescent="0.25">
      <c r="A895" s="60"/>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x14ac:dyDescent="0.25">
      <c r="A896" s="60"/>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x14ac:dyDescent="0.25">
      <c r="A897" s="60"/>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x14ac:dyDescent="0.25">
      <c r="A898" s="60"/>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x14ac:dyDescent="0.25">
      <c r="A899" s="60"/>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x14ac:dyDescent="0.25">
      <c r="A900" s="60"/>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x14ac:dyDescent="0.25">
      <c r="A901" s="60"/>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x14ac:dyDescent="0.25">
      <c r="A902" s="60"/>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x14ac:dyDescent="0.25">
      <c r="A903" s="60"/>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x14ac:dyDescent="0.25">
      <c r="A904" s="60"/>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x14ac:dyDescent="0.25">
      <c r="A905" s="60"/>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x14ac:dyDescent="0.25">
      <c r="A906" s="60"/>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x14ac:dyDescent="0.25">
      <c r="A907" s="60"/>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x14ac:dyDescent="0.25">
      <c r="A908" s="60"/>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x14ac:dyDescent="0.25">
      <c r="A909" s="60"/>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x14ac:dyDescent="0.25">
      <c r="A910" s="60"/>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x14ac:dyDescent="0.25">
      <c r="A911" s="60"/>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x14ac:dyDescent="0.25">
      <c r="A912" s="60"/>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x14ac:dyDescent="0.25">
      <c r="A913" s="60"/>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x14ac:dyDescent="0.25">
      <c r="A914" s="60"/>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x14ac:dyDescent="0.25">
      <c r="A915" s="60"/>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x14ac:dyDescent="0.25">
      <c r="A916" s="60"/>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x14ac:dyDescent="0.25">
      <c r="A917" s="60"/>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x14ac:dyDescent="0.25">
      <c r="A918" s="60"/>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x14ac:dyDescent="0.25">
      <c r="A919" s="60"/>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x14ac:dyDescent="0.25">
      <c r="A920" s="60"/>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x14ac:dyDescent="0.25">
      <c r="A921" s="60"/>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x14ac:dyDescent="0.25">
      <c r="A922" s="60"/>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x14ac:dyDescent="0.25">
      <c r="A923" s="60"/>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x14ac:dyDescent="0.25">
      <c r="A924" s="60"/>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x14ac:dyDescent="0.25">
      <c r="A925" s="60"/>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x14ac:dyDescent="0.25">
      <c r="A926" s="60"/>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x14ac:dyDescent="0.25">
      <c r="A927" s="60"/>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x14ac:dyDescent="0.25">
      <c r="A928" s="60"/>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x14ac:dyDescent="0.25">
      <c r="A929" s="60"/>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x14ac:dyDescent="0.25">
      <c r="A930" s="60"/>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x14ac:dyDescent="0.25">
      <c r="A931" s="60"/>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x14ac:dyDescent="0.25">
      <c r="A932" s="60"/>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x14ac:dyDescent="0.25">
      <c r="A933" s="60"/>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x14ac:dyDescent="0.25">
      <c r="A934" s="60"/>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x14ac:dyDescent="0.25">
      <c r="A935" s="60"/>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x14ac:dyDescent="0.25">
      <c r="A936" s="60"/>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x14ac:dyDescent="0.25">
      <c r="A937" s="60"/>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x14ac:dyDescent="0.25">
      <c r="A938" s="60"/>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x14ac:dyDescent="0.25">
      <c r="A939" s="60"/>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x14ac:dyDescent="0.25">
      <c r="A940" s="60"/>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x14ac:dyDescent="0.25">
      <c r="A941" s="60"/>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x14ac:dyDescent="0.25">
      <c r="A942" s="60"/>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x14ac:dyDescent="0.25">
      <c r="A943" s="60"/>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x14ac:dyDescent="0.25">
      <c r="A944" s="60"/>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x14ac:dyDescent="0.25">
      <c r="A945" s="60"/>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x14ac:dyDescent="0.25">
      <c r="A946" s="60"/>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x14ac:dyDescent="0.25">
      <c r="A947" s="60"/>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x14ac:dyDescent="0.25">
      <c r="A948" s="60"/>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x14ac:dyDescent="0.25">
      <c r="A949" s="60"/>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x14ac:dyDescent="0.25">
      <c r="A950" s="60"/>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x14ac:dyDescent="0.25">
      <c r="A951" s="60"/>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x14ac:dyDescent="0.25">
      <c r="A952" s="60"/>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x14ac:dyDescent="0.25">
      <c r="A953" s="60"/>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x14ac:dyDescent="0.25">
      <c r="A954" s="60"/>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x14ac:dyDescent="0.25">
      <c r="A955" s="60"/>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x14ac:dyDescent="0.25">
      <c r="A956" s="60"/>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x14ac:dyDescent="0.25">
      <c r="A957" s="60"/>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x14ac:dyDescent="0.25">
      <c r="A958" s="60"/>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x14ac:dyDescent="0.25">
      <c r="A959" s="60"/>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x14ac:dyDescent="0.25">
      <c r="A960" s="60"/>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x14ac:dyDescent="0.25">
      <c r="A961" s="60"/>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x14ac:dyDescent="0.25">
      <c r="A962" s="60"/>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x14ac:dyDescent="0.25">
      <c r="A963" s="60"/>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x14ac:dyDescent="0.25">
      <c r="A964" s="60"/>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x14ac:dyDescent="0.25">
      <c r="A965" s="60"/>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x14ac:dyDescent="0.25">
      <c r="A966" s="60"/>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x14ac:dyDescent="0.25">
      <c r="A967" s="60"/>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x14ac:dyDescent="0.25">
      <c r="A968" s="60"/>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x14ac:dyDescent="0.25">
      <c r="A969" s="60"/>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x14ac:dyDescent="0.25">
      <c r="A970" s="60"/>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x14ac:dyDescent="0.25">
      <c r="A971" s="60"/>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x14ac:dyDescent="0.25">
      <c r="A972" s="60"/>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x14ac:dyDescent="0.25">
      <c r="A973" s="60"/>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x14ac:dyDescent="0.25">
      <c r="A974" s="60"/>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x14ac:dyDescent="0.25">
      <c r="A975" s="60"/>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x14ac:dyDescent="0.25">
      <c r="A976" s="60"/>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x14ac:dyDescent="0.25">
      <c r="A977" s="60"/>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x14ac:dyDescent="0.25">
      <c r="A978" s="60"/>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x14ac:dyDescent="0.25">
      <c r="A979" s="60"/>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x14ac:dyDescent="0.25">
      <c r="A980" s="60"/>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x14ac:dyDescent="0.25">
      <c r="A981" s="60"/>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x14ac:dyDescent="0.25">
      <c r="A982" s="60"/>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x14ac:dyDescent="0.25">
      <c r="A983" s="60"/>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x14ac:dyDescent="0.25">
      <c r="A984" s="60"/>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x14ac:dyDescent="0.25">
      <c r="A985" s="60"/>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x14ac:dyDescent="0.25">
      <c r="A986" s="60"/>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x14ac:dyDescent="0.25">
      <c r="A987" s="60"/>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x14ac:dyDescent="0.25">
      <c r="A988" s="60"/>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x14ac:dyDescent="0.25">
      <c r="A989" s="60"/>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x14ac:dyDescent="0.25">
      <c r="A990" s="60"/>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x14ac:dyDescent="0.25">
      <c r="A991" s="60"/>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x14ac:dyDescent="0.25">
      <c r="A992" s="60"/>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x14ac:dyDescent="0.25">
      <c r="A993" s="60"/>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x14ac:dyDescent="0.25">
      <c r="A994" s="60"/>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x14ac:dyDescent="0.25">
      <c r="A995" s="60"/>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x14ac:dyDescent="0.25">
      <c r="A996" s="60"/>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x14ac:dyDescent="0.25">
      <c r="A997" s="60"/>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x14ac:dyDescent="0.25">
      <c r="A998" s="60"/>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x14ac:dyDescent="0.25">
      <c r="A999" s="60"/>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x14ac:dyDescent="0.25">
      <c r="A1000" s="60"/>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Normal="100" workbookViewId="0">
      <pane ySplit="8" topLeftCell="A9" activePane="bottomLeft" state="frozen"/>
      <selection pane="bottomLeft" activeCell="W9" sqref="A9:XFD44"/>
    </sheetView>
  </sheetViews>
  <sheetFormatPr baseColWidth="10" defaultColWidth="14.42578125" defaultRowHeight="15" customHeight="1" x14ac:dyDescent="0.25"/>
  <cols>
    <col min="1" max="1" width="4" customWidth="1"/>
    <col min="2" max="3" width="18.85546875" customWidth="1"/>
    <col min="4" max="4" width="17.85546875" customWidth="1"/>
    <col min="5" max="5" width="35.7109375" customWidth="1"/>
    <col min="6" max="6" width="36.570312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x14ac:dyDescent="0.25">
      <c r="A1" s="94"/>
      <c r="B1" s="75"/>
      <c r="C1" s="95" t="s">
        <v>0</v>
      </c>
      <c r="D1" s="81"/>
      <c r="E1" s="81"/>
      <c r="F1" s="81"/>
      <c r="G1" s="81"/>
      <c r="H1" s="81"/>
      <c r="I1" s="81"/>
      <c r="J1" s="81"/>
      <c r="K1" s="81"/>
      <c r="L1" s="81"/>
      <c r="M1" s="81"/>
      <c r="N1" s="81"/>
      <c r="O1" s="81"/>
      <c r="P1" s="81"/>
      <c r="Q1" s="81"/>
      <c r="R1" s="81"/>
      <c r="S1" s="81"/>
      <c r="T1" s="81"/>
      <c r="U1" s="75"/>
      <c r="V1" s="13" t="s">
        <v>87</v>
      </c>
      <c r="W1" s="4"/>
      <c r="X1" s="4"/>
      <c r="Y1" s="4"/>
      <c r="Z1" s="4"/>
    </row>
    <row r="2" spans="1:26" ht="16.5" customHeight="1" x14ac:dyDescent="0.25">
      <c r="A2" s="76"/>
      <c r="B2" s="77"/>
      <c r="C2" s="76"/>
      <c r="D2" s="82"/>
      <c r="E2" s="82"/>
      <c r="F2" s="82"/>
      <c r="G2" s="82"/>
      <c r="H2" s="82"/>
      <c r="I2" s="82"/>
      <c r="J2" s="82"/>
      <c r="K2" s="82"/>
      <c r="L2" s="82"/>
      <c r="M2" s="82"/>
      <c r="N2" s="82"/>
      <c r="O2" s="82"/>
      <c r="P2" s="82"/>
      <c r="Q2" s="82"/>
      <c r="R2" s="82"/>
      <c r="S2" s="82"/>
      <c r="T2" s="82"/>
      <c r="U2" s="77"/>
      <c r="V2" s="13" t="s">
        <v>88</v>
      </c>
      <c r="W2" s="4"/>
      <c r="X2" s="4"/>
      <c r="Y2" s="4"/>
      <c r="Z2" s="4"/>
    </row>
    <row r="3" spans="1:26" ht="16.5" customHeight="1" x14ac:dyDescent="0.25">
      <c r="A3" s="76"/>
      <c r="B3" s="77"/>
      <c r="C3" s="76"/>
      <c r="D3" s="82"/>
      <c r="E3" s="82"/>
      <c r="F3" s="82"/>
      <c r="G3" s="82"/>
      <c r="H3" s="82"/>
      <c r="I3" s="82"/>
      <c r="J3" s="82"/>
      <c r="K3" s="82"/>
      <c r="L3" s="82"/>
      <c r="M3" s="82"/>
      <c r="N3" s="82"/>
      <c r="O3" s="82"/>
      <c r="P3" s="82"/>
      <c r="Q3" s="82"/>
      <c r="R3" s="82"/>
      <c r="S3" s="82"/>
      <c r="T3" s="82"/>
      <c r="U3" s="77"/>
      <c r="V3" s="13" t="s">
        <v>89</v>
      </c>
      <c r="W3" s="4"/>
      <c r="X3" s="4"/>
      <c r="Y3" s="4"/>
      <c r="Z3" s="4"/>
    </row>
    <row r="4" spans="1:26" ht="15.75" customHeight="1" x14ac:dyDescent="0.25">
      <c r="A4" s="78"/>
      <c r="B4" s="79"/>
      <c r="C4" s="78"/>
      <c r="D4" s="83"/>
      <c r="E4" s="83"/>
      <c r="F4" s="83"/>
      <c r="G4" s="83"/>
      <c r="H4" s="83"/>
      <c r="I4" s="83"/>
      <c r="J4" s="83"/>
      <c r="K4" s="83"/>
      <c r="L4" s="83"/>
      <c r="M4" s="83"/>
      <c r="N4" s="83"/>
      <c r="O4" s="83"/>
      <c r="P4" s="83"/>
      <c r="Q4" s="83"/>
      <c r="R4" s="83"/>
      <c r="S4" s="83"/>
      <c r="T4" s="83"/>
      <c r="U4" s="79"/>
      <c r="V4" s="13" t="s">
        <v>90</v>
      </c>
      <c r="W4" s="4"/>
      <c r="X4" s="4"/>
      <c r="Y4" s="4"/>
      <c r="Z4" s="4"/>
    </row>
    <row r="5" spans="1:26" ht="11.25" customHeight="1" x14ac:dyDescent="0.3">
      <c r="A5" s="14"/>
      <c r="B5" s="14"/>
      <c r="C5" s="14"/>
      <c r="D5" s="15"/>
      <c r="E5" s="15"/>
      <c r="F5" s="15"/>
      <c r="G5" s="15"/>
      <c r="H5" s="15"/>
      <c r="I5" s="15"/>
      <c r="J5" s="15"/>
      <c r="K5" s="15"/>
      <c r="L5" s="15"/>
      <c r="M5" s="15"/>
      <c r="N5" s="15"/>
      <c r="O5" s="15"/>
      <c r="P5" s="15"/>
      <c r="Q5" s="15"/>
      <c r="R5" s="15"/>
      <c r="S5" s="15"/>
      <c r="T5" s="15"/>
      <c r="U5" s="15"/>
      <c r="V5" s="15"/>
      <c r="W5" s="4"/>
      <c r="X5" s="4"/>
      <c r="Y5" s="4"/>
      <c r="Z5" s="4"/>
    </row>
    <row r="6" spans="1:26" ht="15" customHeight="1" x14ac:dyDescent="0.25">
      <c r="A6" s="96" t="s">
        <v>91</v>
      </c>
      <c r="B6" s="98" t="s">
        <v>92</v>
      </c>
      <c r="C6" s="99" t="s">
        <v>93</v>
      </c>
      <c r="D6" s="63"/>
      <c r="E6" s="63"/>
      <c r="F6" s="63"/>
      <c r="G6" s="63"/>
      <c r="H6" s="63"/>
      <c r="I6" s="63"/>
      <c r="J6" s="64"/>
      <c r="K6" s="99" t="s">
        <v>94</v>
      </c>
      <c r="L6" s="63"/>
      <c r="M6" s="63"/>
      <c r="N6" s="63"/>
      <c r="O6" s="63"/>
      <c r="P6" s="64"/>
      <c r="Q6" s="99" t="s">
        <v>95</v>
      </c>
      <c r="R6" s="63"/>
      <c r="S6" s="63"/>
      <c r="T6" s="63"/>
      <c r="U6" s="63"/>
      <c r="V6" s="64"/>
      <c r="W6" s="4"/>
      <c r="X6" s="4"/>
      <c r="Y6" s="4"/>
      <c r="Z6" s="4"/>
    </row>
    <row r="7" spans="1:26" ht="18" customHeight="1" x14ac:dyDescent="0.25">
      <c r="A7" s="97"/>
      <c r="B7" s="97"/>
      <c r="C7" s="91" t="s">
        <v>96</v>
      </c>
      <c r="D7" s="91" t="s">
        <v>97</v>
      </c>
      <c r="E7" s="91" t="s">
        <v>98</v>
      </c>
      <c r="F7" s="91" t="s">
        <v>99</v>
      </c>
      <c r="G7" s="100" t="s">
        <v>100</v>
      </c>
      <c r="H7" s="91" t="s">
        <v>101</v>
      </c>
      <c r="I7" s="91" t="s">
        <v>102</v>
      </c>
      <c r="J7" s="91" t="s">
        <v>103</v>
      </c>
      <c r="K7" s="93" t="s">
        <v>104</v>
      </c>
      <c r="L7" s="98" t="s">
        <v>105</v>
      </c>
      <c r="M7" s="101" t="s">
        <v>106</v>
      </c>
      <c r="N7" s="93" t="s">
        <v>107</v>
      </c>
      <c r="O7" s="98" t="s">
        <v>105</v>
      </c>
      <c r="P7" s="93" t="s">
        <v>108</v>
      </c>
      <c r="Q7" s="91" t="s">
        <v>109</v>
      </c>
      <c r="R7" s="91" t="s">
        <v>110</v>
      </c>
      <c r="S7" s="91" t="s">
        <v>111</v>
      </c>
      <c r="T7" s="91" t="s">
        <v>112</v>
      </c>
      <c r="U7" s="93" t="s">
        <v>113</v>
      </c>
      <c r="V7" s="91" t="s">
        <v>114</v>
      </c>
      <c r="W7" s="4"/>
      <c r="X7" s="4"/>
      <c r="Y7" s="4"/>
      <c r="Z7" s="4"/>
    </row>
    <row r="8" spans="1:26" ht="34.5" customHeight="1" x14ac:dyDescent="0.25">
      <c r="A8" s="92"/>
      <c r="B8" s="92"/>
      <c r="C8" s="92"/>
      <c r="D8" s="92"/>
      <c r="E8" s="92"/>
      <c r="F8" s="92"/>
      <c r="G8" s="92"/>
      <c r="H8" s="92"/>
      <c r="I8" s="92"/>
      <c r="J8" s="92"/>
      <c r="K8" s="92"/>
      <c r="L8" s="92"/>
      <c r="M8" s="92"/>
      <c r="N8" s="92"/>
      <c r="O8" s="92"/>
      <c r="P8" s="92"/>
      <c r="Q8" s="92"/>
      <c r="R8" s="92"/>
      <c r="S8" s="92"/>
      <c r="T8" s="92"/>
      <c r="U8" s="92"/>
      <c r="V8" s="92"/>
      <c r="W8" s="4"/>
      <c r="X8" s="4"/>
      <c r="Y8" s="4"/>
      <c r="Z8" s="4"/>
    </row>
    <row r="9" spans="1:26" s="169" customFormat="1" ht="35.25" customHeight="1" x14ac:dyDescent="0.2">
      <c r="A9" s="155">
        <v>1</v>
      </c>
      <c r="B9" s="156" t="str">
        <f>IF(C9="","",
IF('1. Punto de Partida'!$C$6="","",'1. Punto de Partida'!$C$6))</f>
        <v>Gestión Contractual</v>
      </c>
      <c r="C9" s="104" t="s">
        <v>115</v>
      </c>
      <c r="D9" s="104" t="s">
        <v>116</v>
      </c>
      <c r="E9" s="104" t="s">
        <v>117</v>
      </c>
      <c r="F9" s="104" t="s">
        <v>510</v>
      </c>
      <c r="G9" s="104" t="s">
        <v>118</v>
      </c>
      <c r="H9" s="104" t="s">
        <v>119</v>
      </c>
      <c r="I9" s="156" t="s">
        <v>120</v>
      </c>
      <c r="J9" s="156" t="s">
        <v>121</v>
      </c>
      <c r="K9" s="160" t="str">
        <f>IFERROR(MID(J9,1,SEARCH(":",J9,1)-1),"")</f>
        <v>Media</v>
      </c>
      <c r="L9" s="161">
        <f>IF(OR(K9="Rara vez",K9="Muy Baja"),0.2,
IF(OR(K9="Improbable",K9="Baja"),0.4,
IF(OR(K9="Posible",K9="Media"),0.6,
IF(OR(K9="Probable",K9="Alta"),0.8,
IF(OR(K9="Casi seguro",K9="Muy Alta"),1,"")))))</f>
        <v>0.6</v>
      </c>
      <c r="M9" s="161" t="s">
        <v>122</v>
      </c>
      <c r="N9" s="160"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161">
        <f>IF(N9="Leve",0.2,
IF(N9="Menor",0.4,
IF(N9="Moderado",0.6,
IF(N9="Mayor",0.8,
IF(N9="Catastrófico",1,"")))))</f>
        <v>0.6</v>
      </c>
      <c r="P9" s="16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72" t="s">
        <v>123</v>
      </c>
      <c r="R9" s="172" t="s">
        <v>124</v>
      </c>
      <c r="S9" s="172">
        <v>147</v>
      </c>
      <c r="T9" s="172" t="s">
        <v>125</v>
      </c>
      <c r="U9" s="156" t="str">
        <f>IF(S9="","","Cuatrimestral")</f>
        <v>Cuatrimestral</v>
      </c>
      <c r="V9" s="156" t="s">
        <v>126</v>
      </c>
      <c r="W9" s="173"/>
      <c r="X9" s="173"/>
      <c r="Y9" s="173"/>
      <c r="Z9" s="173"/>
    </row>
    <row r="10" spans="1:26" s="169" customFormat="1" ht="35.25" customHeight="1" x14ac:dyDescent="0.2">
      <c r="A10" s="158"/>
      <c r="B10" s="158"/>
      <c r="C10" s="105"/>
      <c r="D10" s="105"/>
      <c r="E10" s="105"/>
      <c r="F10" s="105"/>
      <c r="G10" s="105"/>
      <c r="H10" s="105"/>
      <c r="I10" s="158"/>
      <c r="J10" s="158"/>
      <c r="K10" s="158"/>
      <c r="L10" s="158"/>
      <c r="M10" s="158"/>
      <c r="N10" s="158"/>
      <c r="O10" s="158"/>
      <c r="P10" s="158"/>
      <c r="Q10" s="158"/>
      <c r="R10" s="158"/>
      <c r="S10" s="158"/>
      <c r="T10" s="158"/>
      <c r="U10" s="158"/>
      <c r="V10" s="158"/>
      <c r="W10" s="173"/>
      <c r="X10" s="173"/>
      <c r="Y10" s="173"/>
      <c r="Z10" s="173"/>
    </row>
    <row r="11" spans="1:26" s="169" customFormat="1" ht="35.25" customHeight="1" x14ac:dyDescent="0.2">
      <c r="A11" s="159"/>
      <c r="B11" s="159"/>
      <c r="C11" s="106"/>
      <c r="D11" s="106"/>
      <c r="E11" s="106"/>
      <c r="F11" s="106"/>
      <c r="G11" s="106"/>
      <c r="H11" s="106"/>
      <c r="I11" s="159"/>
      <c r="J11" s="159"/>
      <c r="K11" s="159"/>
      <c r="L11" s="159"/>
      <c r="M11" s="159"/>
      <c r="N11" s="159"/>
      <c r="O11" s="159"/>
      <c r="P11" s="159"/>
      <c r="Q11" s="159"/>
      <c r="R11" s="159"/>
      <c r="S11" s="159"/>
      <c r="T11" s="159"/>
      <c r="U11" s="159"/>
      <c r="V11" s="159"/>
      <c r="W11" s="173"/>
      <c r="X11" s="173"/>
      <c r="Y11" s="173"/>
      <c r="Z11" s="173"/>
    </row>
    <row r="12" spans="1:26" s="169" customFormat="1" ht="42.75" customHeight="1" x14ac:dyDescent="0.2">
      <c r="A12" s="155">
        <v>2</v>
      </c>
      <c r="B12" s="156" t="str">
        <f>IF(C12="","",
IF('1. Punto de Partida'!$C$6="","",'1. Punto de Partida'!$C$6))</f>
        <v>Gestión Contractual</v>
      </c>
      <c r="C12" s="104" t="s">
        <v>127</v>
      </c>
      <c r="D12" s="104" t="s">
        <v>128</v>
      </c>
      <c r="E12" s="104" t="s">
        <v>129</v>
      </c>
      <c r="F12" s="104" t="s">
        <v>512</v>
      </c>
      <c r="G12" s="104" t="s">
        <v>513</v>
      </c>
      <c r="H12" s="104" t="s">
        <v>119</v>
      </c>
      <c r="I12" s="156" t="s">
        <v>120</v>
      </c>
      <c r="J12" s="156" t="s">
        <v>121</v>
      </c>
      <c r="K12" s="160" t="str">
        <f>IFERROR(MID(J12,1,SEARCH(":",J12,1)-1),"")</f>
        <v>Media</v>
      </c>
      <c r="L12" s="161">
        <f>IF(OR(K12="Rara vez",K12="Muy Baja"),0.2,
IF(OR(K12="Improbable",K12="Baja"),0.4,
IF(OR(K12="Posible",K12="Media"),0.6,
IF(OR(K12="Probable",K12="Alta"),0.8,
IF(OR(K12="Casi seguro",K12="Muy Alta"),1,"")))))</f>
        <v>0.6</v>
      </c>
      <c r="M12" s="161" t="s">
        <v>122</v>
      </c>
      <c r="N12" s="160"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61">
        <f>IF(N12="Leve",0.2,
IF(N12="Menor",0.4,
IF(N12="Moderado",0.6,
IF(N12="Mayor",0.8,
IF(N12="Catastrófico",1,"")))))</f>
        <v>0.6</v>
      </c>
      <c r="P12" s="16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72" t="s">
        <v>130</v>
      </c>
      <c r="R12" s="172" t="s">
        <v>131</v>
      </c>
      <c r="S12" s="172">
        <v>34</v>
      </c>
      <c r="T12" s="172" t="s">
        <v>132</v>
      </c>
      <c r="U12" s="156" t="str">
        <f>IF(S12="","","Cuatrimestral")</f>
        <v>Cuatrimestral</v>
      </c>
      <c r="V12" s="156" t="s">
        <v>133</v>
      </c>
      <c r="W12" s="173"/>
      <c r="X12" s="173"/>
      <c r="Y12" s="173"/>
      <c r="Z12" s="173"/>
    </row>
    <row r="13" spans="1:26" s="169" customFormat="1" ht="42.75" customHeight="1" x14ac:dyDescent="0.2">
      <c r="A13" s="158"/>
      <c r="B13" s="158"/>
      <c r="C13" s="105"/>
      <c r="D13" s="105"/>
      <c r="E13" s="105"/>
      <c r="F13" s="105"/>
      <c r="G13" s="105"/>
      <c r="H13" s="105"/>
      <c r="I13" s="158"/>
      <c r="J13" s="158"/>
      <c r="K13" s="158"/>
      <c r="L13" s="158"/>
      <c r="M13" s="158"/>
      <c r="N13" s="158"/>
      <c r="O13" s="158"/>
      <c r="P13" s="158"/>
      <c r="Q13" s="158"/>
      <c r="R13" s="158"/>
      <c r="S13" s="158"/>
      <c r="T13" s="158"/>
      <c r="U13" s="158"/>
      <c r="V13" s="158"/>
      <c r="W13" s="173"/>
      <c r="X13" s="173"/>
      <c r="Y13" s="173"/>
      <c r="Z13" s="173"/>
    </row>
    <row r="14" spans="1:26" s="169" customFormat="1" ht="42.75" customHeight="1" x14ac:dyDescent="0.2">
      <c r="A14" s="159"/>
      <c r="B14" s="159"/>
      <c r="C14" s="106"/>
      <c r="D14" s="106"/>
      <c r="E14" s="106"/>
      <c r="F14" s="106"/>
      <c r="G14" s="106"/>
      <c r="H14" s="106"/>
      <c r="I14" s="159"/>
      <c r="J14" s="159"/>
      <c r="K14" s="159"/>
      <c r="L14" s="159"/>
      <c r="M14" s="159"/>
      <c r="N14" s="159"/>
      <c r="O14" s="159"/>
      <c r="P14" s="159"/>
      <c r="Q14" s="159"/>
      <c r="R14" s="159"/>
      <c r="S14" s="159"/>
      <c r="T14" s="159"/>
      <c r="U14" s="159"/>
      <c r="V14" s="159"/>
      <c r="W14" s="173"/>
      <c r="X14" s="173"/>
      <c r="Y14" s="173"/>
      <c r="Z14" s="173"/>
    </row>
    <row r="15" spans="1:26" s="169" customFormat="1" ht="37.5" customHeight="1" x14ac:dyDescent="0.2">
      <c r="A15" s="155">
        <v>3</v>
      </c>
      <c r="B15" s="156" t="str">
        <f>IF(C15="","",
IF('1. Punto de Partida'!$C$6="","",'1. Punto de Partida'!$C$6))</f>
        <v>Gestión Contractual</v>
      </c>
      <c r="C15" s="104" t="s">
        <v>134</v>
      </c>
      <c r="D15" s="104" t="s">
        <v>128</v>
      </c>
      <c r="E15" s="104" t="s">
        <v>135</v>
      </c>
      <c r="F15" s="104" t="s">
        <v>542</v>
      </c>
      <c r="G15" s="104" t="s">
        <v>522</v>
      </c>
      <c r="H15" s="104" t="s">
        <v>119</v>
      </c>
      <c r="I15" s="156" t="s">
        <v>120</v>
      </c>
      <c r="J15" s="156" t="s">
        <v>121</v>
      </c>
      <c r="K15" s="160" t="str">
        <f>IFERROR(MID(J15,1,SEARCH(":",J15,1)-1),"")</f>
        <v>Media</v>
      </c>
      <c r="L15" s="161">
        <f>IF(OR(K15="Rara vez",K15="Muy Baja"),0.2,
IF(OR(K15="Improbable",K15="Baja"),0.4,
IF(OR(K15="Posible",K15="Media"),0.6,
IF(OR(K15="Probable",K15="Alta"),0.8,
IF(OR(K15="Casi seguro",K15="Muy Alta"),1,"")))))</f>
        <v>0.6</v>
      </c>
      <c r="M15" s="161" t="s">
        <v>122</v>
      </c>
      <c r="N15" s="160"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161">
        <f>IF(N15="Leve",0.2,
IF(N15="Menor",0.4,
IF(N15="Moderado",0.6,
IF(N15="Mayor",0.8,
IF(N15="Catastrófico",1,"")))))</f>
        <v>0.6</v>
      </c>
      <c r="P15" s="16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72" t="s">
        <v>123</v>
      </c>
      <c r="R15" s="172" t="s">
        <v>136</v>
      </c>
      <c r="S15" s="172">
        <v>98</v>
      </c>
      <c r="T15" s="172" t="s">
        <v>137</v>
      </c>
      <c r="U15" s="156" t="str">
        <f>IF(S15="","","Cuatrimestral")</f>
        <v>Cuatrimestral</v>
      </c>
      <c r="V15" s="156" t="s">
        <v>138</v>
      </c>
      <c r="W15" s="173"/>
      <c r="X15" s="173"/>
      <c r="Y15" s="173"/>
      <c r="Z15" s="173"/>
    </row>
    <row r="16" spans="1:26" s="169" customFormat="1" ht="37.5" customHeight="1" x14ac:dyDescent="0.2">
      <c r="A16" s="158"/>
      <c r="B16" s="158"/>
      <c r="C16" s="105"/>
      <c r="D16" s="105"/>
      <c r="E16" s="105"/>
      <c r="F16" s="105"/>
      <c r="G16" s="105"/>
      <c r="H16" s="105"/>
      <c r="I16" s="158"/>
      <c r="J16" s="158"/>
      <c r="K16" s="158"/>
      <c r="L16" s="158"/>
      <c r="M16" s="158"/>
      <c r="N16" s="158"/>
      <c r="O16" s="158"/>
      <c r="P16" s="158"/>
      <c r="Q16" s="158"/>
      <c r="R16" s="158"/>
      <c r="S16" s="158"/>
      <c r="T16" s="158"/>
      <c r="U16" s="158"/>
      <c r="V16" s="158"/>
      <c r="W16" s="173"/>
      <c r="X16" s="173"/>
      <c r="Y16" s="173"/>
      <c r="Z16" s="173"/>
    </row>
    <row r="17" spans="1:26" s="169" customFormat="1" ht="37.5" customHeight="1" x14ac:dyDescent="0.2">
      <c r="A17" s="159"/>
      <c r="B17" s="159"/>
      <c r="C17" s="106"/>
      <c r="D17" s="106"/>
      <c r="E17" s="106"/>
      <c r="F17" s="106"/>
      <c r="G17" s="106"/>
      <c r="H17" s="106"/>
      <c r="I17" s="159"/>
      <c r="J17" s="159"/>
      <c r="K17" s="159"/>
      <c r="L17" s="159"/>
      <c r="M17" s="159"/>
      <c r="N17" s="159"/>
      <c r="O17" s="159"/>
      <c r="P17" s="159"/>
      <c r="Q17" s="159"/>
      <c r="R17" s="159"/>
      <c r="S17" s="159"/>
      <c r="T17" s="159"/>
      <c r="U17" s="159"/>
      <c r="V17" s="159"/>
      <c r="W17" s="173"/>
      <c r="X17" s="173"/>
      <c r="Y17" s="173"/>
      <c r="Z17" s="173"/>
    </row>
    <row r="18" spans="1:26" s="169" customFormat="1" ht="37.5" customHeight="1" x14ac:dyDescent="0.2">
      <c r="A18" s="155">
        <v>4</v>
      </c>
      <c r="B18" s="156" t="str">
        <f>IF(C18="","",
IF('1. Punto de Partida'!$C$6="","",'1. Punto de Partida'!$C$6))</f>
        <v>Gestión Contractual</v>
      </c>
      <c r="C18" s="104" t="s">
        <v>139</v>
      </c>
      <c r="D18" s="104" t="s">
        <v>128</v>
      </c>
      <c r="E18" s="104" t="s">
        <v>140</v>
      </c>
      <c r="F18" s="104" t="s">
        <v>541</v>
      </c>
      <c r="G18" s="104" t="s">
        <v>511</v>
      </c>
      <c r="H18" s="104" t="s">
        <v>119</v>
      </c>
      <c r="I18" s="156" t="s">
        <v>120</v>
      </c>
      <c r="J18" s="156" t="s">
        <v>121</v>
      </c>
      <c r="K18" s="160" t="str">
        <f>IFERROR(MID(J18,1,SEARCH(":",J18,1)-1),"")</f>
        <v>Media</v>
      </c>
      <c r="L18" s="161">
        <f>IF(OR(K18="Rara vez",K18="Muy Baja"),0.2,
IF(OR(K18="Improbable",K18="Baja"),0.4,
IF(OR(K18="Posible",K18="Media"),0.6,
IF(OR(K18="Probable",K18="Alta"),0.8,
IF(OR(K18="Casi seguro",K18="Muy Alta"),1,"")))))</f>
        <v>0.6</v>
      </c>
      <c r="M18" s="161" t="s">
        <v>122</v>
      </c>
      <c r="N18" s="160"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Moderado</v>
      </c>
      <c r="O18" s="161">
        <f>IF(N18="Leve",0.2,
IF(N18="Menor",0.4,
IF(N18="Moderado",0.6,
IF(N18="Mayor",0.8,
IF(N18="Catastrófico",1,"")))))</f>
        <v>0.6</v>
      </c>
      <c r="P18" s="16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172" t="s">
        <v>141</v>
      </c>
      <c r="R18" s="172" t="s">
        <v>142</v>
      </c>
      <c r="S18" s="172">
        <v>103</v>
      </c>
      <c r="T18" s="172" t="s">
        <v>143</v>
      </c>
      <c r="U18" s="156" t="str">
        <f>IF(S18="","","Cuatrimestral")</f>
        <v>Cuatrimestral</v>
      </c>
      <c r="V18" s="156" t="s">
        <v>144</v>
      </c>
      <c r="W18" s="173"/>
      <c r="X18" s="173"/>
      <c r="Y18" s="173"/>
      <c r="Z18" s="173"/>
    </row>
    <row r="19" spans="1:26" s="169" customFormat="1" ht="37.5" customHeight="1" x14ac:dyDescent="0.2">
      <c r="A19" s="158"/>
      <c r="B19" s="158"/>
      <c r="C19" s="105"/>
      <c r="D19" s="105"/>
      <c r="E19" s="105"/>
      <c r="F19" s="105"/>
      <c r="G19" s="105"/>
      <c r="H19" s="105"/>
      <c r="I19" s="158"/>
      <c r="J19" s="158"/>
      <c r="K19" s="158"/>
      <c r="L19" s="158"/>
      <c r="M19" s="158"/>
      <c r="N19" s="158"/>
      <c r="O19" s="158"/>
      <c r="P19" s="158"/>
      <c r="Q19" s="158"/>
      <c r="R19" s="158"/>
      <c r="S19" s="158"/>
      <c r="T19" s="158"/>
      <c r="U19" s="158"/>
      <c r="V19" s="158"/>
      <c r="W19" s="173"/>
      <c r="X19" s="173"/>
      <c r="Y19" s="173"/>
      <c r="Z19" s="173"/>
    </row>
    <row r="20" spans="1:26" s="169" customFormat="1" ht="37.5" customHeight="1" x14ac:dyDescent="0.2">
      <c r="A20" s="159"/>
      <c r="B20" s="159"/>
      <c r="C20" s="106"/>
      <c r="D20" s="106"/>
      <c r="E20" s="106"/>
      <c r="F20" s="106"/>
      <c r="G20" s="106"/>
      <c r="H20" s="106"/>
      <c r="I20" s="159"/>
      <c r="J20" s="159"/>
      <c r="K20" s="159"/>
      <c r="L20" s="159"/>
      <c r="M20" s="159"/>
      <c r="N20" s="159"/>
      <c r="O20" s="159"/>
      <c r="P20" s="159"/>
      <c r="Q20" s="159"/>
      <c r="R20" s="159"/>
      <c r="S20" s="159"/>
      <c r="T20" s="159"/>
      <c r="U20" s="159"/>
      <c r="V20" s="159"/>
      <c r="W20" s="173"/>
      <c r="X20" s="173"/>
      <c r="Y20" s="173"/>
      <c r="Z20" s="173"/>
    </row>
    <row r="21" spans="1:26" s="169" customFormat="1" ht="16.5" customHeight="1" x14ac:dyDescent="0.2">
      <c r="A21" s="155">
        <v>5</v>
      </c>
      <c r="B21" s="156" t="str">
        <f>IF(C21="","",
IF('1. Punto de Partida'!$C$6="","",'1. Punto de Partida'!$C$6))</f>
        <v>Gestión Contractual</v>
      </c>
      <c r="C21" s="104" t="s">
        <v>145</v>
      </c>
      <c r="D21" s="104" t="s">
        <v>146</v>
      </c>
      <c r="E21" s="104" t="s">
        <v>147</v>
      </c>
      <c r="F21" s="104" t="s">
        <v>523</v>
      </c>
      <c r="G21" s="104" t="s">
        <v>524</v>
      </c>
      <c r="H21" s="104" t="s">
        <v>119</v>
      </c>
      <c r="I21" s="156" t="s">
        <v>120</v>
      </c>
      <c r="J21" s="156" t="s">
        <v>121</v>
      </c>
      <c r="K21" s="160" t="str">
        <f>IFERROR(MID(J21,1,SEARCH(":",J21,1)-1),"")</f>
        <v>Media</v>
      </c>
      <c r="L21" s="161">
        <f>IF(OR(K21="Rara vez",K21="Muy Baja"),0.2,
IF(OR(K21="Improbable",K21="Baja"),0.4,
IF(OR(K21="Posible",K21="Media"),0.6,
IF(OR(K21="Probable",K21="Alta"),0.8,
IF(OR(K21="Casi seguro",K21="Muy Alta"),1,"")))))</f>
        <v>0.6</v>
      </c>
      <c r="M21" s="161" t="s">
        <v>148</v>
      </c>
      <c r="N21" s="160"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161">
        <f>IF(N21="Leve",0.2,
IF(N21="Menor",0.4,
IF(N21="Moderado",0.6,
IF(N21="Mayor",0.8,
IF(N21="Catastrófico",1,"")))))</f>
        <v>0.4</v>
      </c>
      <c r="P21" s="16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172" t="s">
        <v>149</v>
      </c>
      <c r="R21" s="172" t="s">
        <v>131</v>
      </c>
      <c r="S21" s="172">
        <v>147</v>
      </c>
      <c r="T21" s="172" t="s">
        <v>125</v>
      </c>
      <c r="U21" s="156" t="str">
        <f>IF(S21="","","Cuatrimestral")</f>
        <v>Cuatrimestral</v>
      </c>
      <c r="V21" s="156" t="s">
        <v>150</v>
      </c>
      <c r="W21" s="173"/>
      <c r="X21" s="173"/>
      <c r="Y21" s="173"/>
      <c r="Z21" s="173"/>
    </row>
    <row r="22" spans="1:26" s="169" customFormat="1" ht="57.75" customHeight="1" x14ac:dyDescent="0.2">
      <c r="A22" s="158"/>
      <c r="B22" s="158"/>
      <c r="C22" s="105"/>
      <c r="D22" s="105"/>
      <c r="E22" s="105"/>
      <c r="F22" s="105"/>
      <c r="G22" s="105"/>
      <c r="H22" s="105"/>
      <c r="I22" s="158"/>
      <c r="J22" s="158"/>
      <c r="K22" s="158"/>
      <c r="L22" s="158"/>
      <c r="M22" s="158"/>
      <c r="N22" s="158"/>
      <c r="O22" s="158"/>
      <c r="P22" s="158"/>
      <c r="Q22" s="158"/>
      <c r="R22" s="158"/>
      <c r="S22" s="158"/>
      <c r="T22" s="158"/>
      <c r="U22" s="158"/>
      <c r="V22" s="158"/>
      <c r="W22" s="173"/>
      <c r="X22" s="173"/>
      <c r="Y22" s="173"/>
      <c r="Z22" s="173"/>
    </row>
    <row r="23" spans="1:26" s="169" customFormat="1" ht="83.25" customHeight="1" x14ac:dyDescent="0.2">
      <c r="A23" s="159"/>
      <c r="B23" s="159"/>
      <c r="C23" s="106"/>
      <c r="D23" s="106"/>
      <c r="E23" s="106"/>
      <c r="F23" s="106"/>
      <c r="G23" s="106"/>
      <c r="H23" s="106"/>
      <c r="I23" s="159"/>
      <c r="J23" s="159"/>
      <c r="K23" s="159"/>
      <c r="L23" s="159"/>
      <c r="M23" s="159"/>
      <c r="N23" s="159"/>
      <c r="O23" s="159"/>
      <c r="P23" s="159"/>
      <c r="Q23" s="159"/>
      <c r="R23" s="159"/>
      <c r="S23" s="159"/>
      <c r="T23" s="159"/>
      <c r="U23" s="159"/>
      <c r="V23" s="159"/>
      <c r="W23" s="173"/>
      <c r="X23" s="173"/>
      <c r="Y23" s="173"/>
      <c r="Z23" s="173"/>
    </row>
    <row r="24" spans="1:26" s="169" customFormat="1" ht="33" customHeight="1" x14ac:dyDescent="0.2">
      <c r="A24" s="155">
        <v>6</v>
      </c>
      <c r="B24" s="156" t="str">
        <f>IF(C24="","",
IF('1. Punto de Partida'!$C$6="","",'1. Punto de Partida'!$C$6))</f>
        <v>Gestión Contractual</v>
      </c>
      <c r="C24" s="104" t="s">
        <v>151</v>
      </c>
      <c r="D24" s="104" t="s">
        <v>146</v>
      </c>
      <c r="E24" s="104" t="s">
        <v>152</v>
      </c>
      <c r="F24" s="104" t="s">
        <v>525</v>
      </c>
      <c r="G24" s="104" t="s">
        <v>526</v>
      </c>
      <c r="H24" s="104" t="s">
        <v>153</v>
      </c>
      <c r="I24" s="156" t="s">
        <v>120</v>
      </c>
      <c r="J24" s="156" t="s">
        <v>154</v>
      </c>
      <c r="K24" s="160" t="str">
        <f>IFERROR(MID(J24,1,SEARCH(":",J24,1)-1),"")</f>
        <v>Rara vez</v>
      </c>
      <c r="L24" s="161">
        <f>IF(OR(K24="Rara vez",K24="Muy Baja"),0.2,
IF(OR(K24="Improbable",K24="Baja"),0.4,
IF(OR(K24="Posible",K24="Media"),0.6,
IF(OR(K24="Probable",K24="Alta"),0.8,
IF(OR(K24="Casi seguro",K24="Muy Alta"),1,"")))))</f>
        <v>0.2</v>
      </c>
      <c r="M24" s="161"/>
      <c r="N24" s="160"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161">
        <f>IF(N24="Leve",0.2,
IF(N24="Menor",0.4,
IF(N24="Moderado",0.6,
IF(N24="Mayor",0.8,
IF(N24="Catastrófico",1,"")))))</f>
        <v>0.8</v>
      </c>
      <c r="P24" s="16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172"/>
      <c r="R24" s="172"/>
      <c r="S24" s="172"/>
      <c r="T24" s="172"/>
      <c r="U24" s="156" t="str">
        <f>IF(S24="","","Cuatrimestral")</f>
        <v/>
      </c>
      <c r="V24" s="156"/>
      <c r="W24" s="173"/>
      <c r="X24" s="173"/>
      <c r="Y24" s="173"/>
      <c r="Z24" s="173"/>
    </row>
    <row r="25" spans="1:26" s="169" customFormat="1" ht="33" customHeight="1" x14ac:dyDescent="0.2">
      <c r="A25" s="158"/>
      <c r="B25" s="158"/>
      <c r="C25" s="105"/>
      <c r="D25" s="105"/>
      <c r="E25" s="105"/>
      <c r="F25" s="105"/>
      <c r="G25" s="105"/>
      <c r="H25" s="105"/>
      <c r="I25" s="158"/>
      <c r="J25" s="158"/>
      <c r="K25" s="158"/>
      <c r="L25" s="158"/>
      <c r="M25" s="158"/>
      <c r="N25" s="158"/>
      <c r="O25" s="158"/>
      <c r="P25" s="158"/>
      <c r="Q25" s="158"/>
      <c r="R25" s="158"/>
      <c r="S25" s="158"/>
      <c r="T25" s="158"/>
      <c r="U25" s="158"/>
      <c r="V25" s="158"/>
      <c r="W25" s="173"/>
      <c r="X25" s="173"/>
      <c r="Y25" s="173"/>
      <c r="Z25" s="173"/>
    </row>
    <row r="26" spans="1:26" s="169" customFormat="1" ht="33" customHeight="1" x14ac:dyDescent="0.2">
      <c r="A26" s="159"/>
      <c r="B26" s="159"/>
      <c r="C26" s="106"/>
      <c r="D26" s="106"/>
      <c r="E26" s="106"/>
      <c r="F26" s="106"/>
      <c r="G26" s="106"/>
      <c r="H26" s="106"/>
      <c r="I26" s="159"/>
      <c r="J26" s="159"/>
      <c r="K26" s="159"/>
      <c r="L26" s="159"/>
      <c r="M26" s="159"/>
      <c r="N26" s="159"/>
      <c r="O26" s="159"/>
      <c r="P26" s="159"/>
      <c r="Q26" s="159"/>
      <c r="R26" s="159"/>
      <c r="S26" s="159"/>
      <c r="T26" s="159"/>
      <c r="U26" s="159"/>
      <c r="V26" s="159"/>
      <c r="W26" s="173"/>
      <c r="X26" s="173"/>
      <c r="Y26" s="173"/>
      <c r="Z26" s="173"/>
    </row>
    <row r="27" spans="1:26" s="169" customFormat="1" ht="33" customHeight="1" x14ac:dyDescent="0.2">
      <c r="A27" s="155">
        <v>7</v>
      </c>
      <c r="B27" s="156" t="str">
        <f>IF(C27="","",
IF('1. Punto de Partida'!$C$6="","",'1. Punto de Partida'!$C$6))</f>
        <v>Gestión Contractual</v>
      </c>
      <c r="C27" s="104" t="s">
        <v>155</v>
      </c>
      <c r="D27" s="104" t="s">
        <v>146</v>
      </c>
      <c r="E27" s="104" t="s">
        <v>152</v>
      </c>
      <c r="F27" s="104" t="s">
        <v>527</v>
      </c>
      <c r="G27" s="104" t="s">
        <v>528</v>
      </c>
      <c r="H27" s="104" t="s">
        <v>153</v>
      </c>
      <c r="I27" s="156" t="s">
        <v>120</v>
      </c>
      <c r="J27" s="156" t="s">
        <v>154</v>
      </c>
      <c r="K27" s="160" t="str">
        <f>IFERROR(MID(J27,1,SEARCH(":",J27,1)-1),"")</f>
        <v>Rara vez</v>
      </c>
      <c r="L27" s="161">
        <f>IF(OR(K27="Rara vez",K27="Muy Baja"),0.2,
IF(OR(K27="Improbable",K27="Baja"),0.4,
IF(OR(K27="Posible",K27="Media"),0.6,
IF(OR(K27="Probable",K27="Alta"),0.8,
IF(OR(K27="Casi seguro",K27="Muy Alta"),1,"")))))</f>
        <v>0.2</v>
      </c>
      <c r="M27" s="161"/>
      <c r="N27" s="160"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161">
        <f>IF(N27="Leve",0.2,
IF(N27="Menor",0.4,
IF(N27="Moderado",0.6,
IF(N27="Mayor",0.8,
IF(N27="Catastrófico",1,"")))))</f>
        <v>0.8</v>
      </c>
      <c r="P27" s="16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172"/>
      <c r="R27" s="172"/>
      <c r="S27" s="172"/>
      <c r="T27" s="172"/>
      <c r="U27" s="156" t="str">
        <f>IF(S27="","","Cuatrimestral")</f>
        <v/>
      </c>
      <c r="V27" s="156"/>
      <c r="W27" s="173"/>
      <c r="X27" s="173"/>
      <c r="Y27" s="173"/>
      <c r="Z27" s="173"/>
    </row>
    <row r="28" spans="1:26" s="169" customFormat="1" ht="33" customHeight="1" x14ac:dyDescent="0.2">
      <c r="A28" s="158"/>
      <c r="B28" s="158"/>
      <c r="C28" s="105"/>
      <c r="D28" s="105"/>
      <c r="E28" s="105"/>
      <c r="F28" s="105"/>
      <c r="G28" s="105"/>
      <c r="H28" s="105"/>
      <c r="I28" s="158"/>
      <c r="J28" s="158"/>
      <c r="K28" s="158"/>
      <c r="L28" s="158"/>
      <c r="M28" s="158"/>
      <c r="N28" s="158"/>
      <c r="O28" s="158"/>
      <c r="P28" s="158"/>
      <c r="Q28" s="158"/>
      <c r="R28" s="158"/>
      <c r="S28" s="158"/>
      <c r="T28" s="158"/>
      <c r="U28" s="158"/>
      <c r="V28" s="158"/>
      <c r="W28" s="173"/>
      <c r="X28" s="173"/>
      <c r="Y28" s="173"/>
      <c r="Z28" s="173"/>
    </row>
    <row r="29" spans="1:26" s="169" customFormat="1" ht="33" customHeight="1" x14ac:dyDescent="0.2">
      <c r="A29" s="159"/>
      <c r="B29" s="159"/>
      <c r="C29" s="106"/>
      <c r="D29" s="106"/>
      <c r="E29" s="106"/>
      <c r="F29" s="106"/>
      <c r="G29" s="106"/>
      <c r="H29" s="106"/>
      <c r="I29" s="159"/>
      <c r="J29" s="159"/>
      <c r="K29" s="159"/>
      <c r="L29" s="159"/>
      <c r="M29" s="159"/>
      <c r="N29" s="159"/>
      <c r="O29" s="159"/>
      <c r="P29" s="159"/>
      <c r="Q29" s="159"/>
      <c r="R29" s="159"/>
      <c r="S29" s="159"/>
      <c r="T29" s="159"/>
      <c r="U29" s="159"/>
      <c r="V29" s="159"/>
      <c r="W29" s="173"/>
      <c r="X29" s="173"/>
      <c r="Y29" s="173"/>
      <c r="Z29" s="173"/>
    </row>
    <row r="30" spans="1:26" s="169" customFormat="1" ht="16.5" customHeight="1" x14ac:dyDescent="0.2">
      <c r="A30" s="155">
        <v>8</v>
      </c>
      <c r="B30" s="156" t="str">
        <f>IF(C30="","",
IF('1. Punto de Partida'!$C$6="","",'1. Punto de Partida'!$C$6))</f>
        <v>Gestión Contractual</v>
      </c>
      <c r="C30" s="104" t="s">
        <v>156</v>
      </c>
      <c r="D30" s="104" t="s">
        <v>146</v>
      </c>
      <c r="E30" s="104" t="s">
        <v>152</v>
      </c>
      <c r="F30" s="104" t="s">
        <v>529</v>
      </c>
      <c r="G30" s="104" t="s">
        <v>530</v>
      </c>
      <c r="H30" s="104" t="s">
        <v>153</v>
      </c>
      <c r="I30" s="156" t="s">
        <v>120</v>
      </c>
      <c r="J30" s="156" t="s">
        <v>154</v>
      </c>
      <c r="K30" s="160" t="str">
        <f>IFERROR(MID(J30,1,SEARCH(":",J30,1)-1),"")</f>
        <v>Rara vez</v>
      </c>
      <c r="L30" s="161">
        <f>IF(OR(K30="Rara vez",K30="Muy Baja"),0.2,
IF(OR(K30="Improbable",K30="Baja"),0.4,
IF(OR(K30="Posible",K30="Media"),0.6,
IF(OR(K30="Probable",K30="Alta"),0.8,
IF(OR(K30="Casi seguro",K30="Muy Alta"),1,"")))))</f>
        <v>0.2</v>
      </c>
      <c r="M30" s="161"/>
      <c r="N30" s="160"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161">
        <f>IF(N30="Leve",0.2,
IF(N30="Menor",0.4,
IF(N30="Moderado",0.6,
IF(N30="Mayor",0.8,
IF(N30="Catastrófico",1,"")))))</f>
        <v>1</v>
      </c>
      <c r="P30" s="16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172"/>
      <c r="R30" s="172"/>
      <c r="S30" s="172"/>
      <c r="T30" s="172"/>
      <c r="U30" s="156" t="str">
        <f>IF(S30="","","Cuatrimestral")</f>
        <v/>
      </c>
      <c r="V30" s="156"/>
      <c r="W30" s="173"/>
      <c r="X30" s="173"/>
      <c r="Y30" s="173"/>
      <c r="Z30" s="173"/>
    </row>
    <row r="31" spans="1:26" s="169" customFormat="1" ht="15" customHeight="1" x14ac:dyDescent="0.2">
      <c r="A31" s="158"/>
      <c r="B31" s="158"/>
      <c r="C31" s="105"/>
      <c r="D31" s="105"/>
      <c r="E31" s="105"/>
      <c r="F31" s="105"/>
      <c r="G31" s="105"/>
      <c r="H31" s="105"/>
      <c r="I31" s="158"/>
      <c r="J31" s="158"/>
      <c r="K31" s="158"/>
      <c r="L31" s="158"/>
      <c r="M31" s="158"/>
      <c r="N31" s="158"/>
      <c r="O31" s="158"/>
      <c r="P31" s="158"/>
      <c r="Q31" s="158"/>
      <c r="R31" s="158"/>
      <c r="S31" s="158"/>
      <c r="T31" s="158"/>
      <c r="U31" s="158"/>
      <c r="V31" s="158"/>
      <c r="W31" s="173"/>
      <c r="X31" s="173"/>
      <c r="Y31" s="173"/>
      <c r="Z31" s="173"/>
    </row>
    <row r="32" spans="1:26" s="169" customFormat="1" ht="65.25" customHeight="1" x14ac:dyDescent="0.2">
      <c r="A32" s="159"/>
      <c r="B32" s="159"/>
      <c r="C32" s="106"/>
      <c r="D32" s="106"/>
      <c r="E32" s="106"/>
      <c r="F32" s="106"/>
      <c r="G32" s="106"/>
      <c r="H32" s="106"/>
      <c r="I32" s="159"/>
      <c r="J32" s="159"/>
      <c r="K32" s="159"/>
      <c r="L32" s="159"/>
      <c r="M32" s="159"/>
      <c r="N32" s="159"/>
      <c r="O32" s="159"/>
      <c r="P32" s="159"/>
      <c r="Q32" s="159"/>
      <c r="R32" s="159"/>
      <c r="S32" s="159"/>
      <c r="T32" s="159"/>
      <c r="U32" s="159"/>
      <c r="V32" s="159"/>
      <c r="W32" s="173"/>
      <c r="X32" s="173"/>
      <c r="Y32" s="173"/>
      <c r="Z32" s="173"/>
    </row>
    <row r="33" spans="1:26" s="169" customFormat="1" ht="16.5" customHeight="1" x14ac:dyDescent="0.2">
      <c r="A33" s="155">
        <v>9</v>
      </c>
      <c r="B33" s="156" t="str">
        <f>IF(C33="","",
IF('1. Punto de Partida'!$C$6="","",'1. Punto de Partida'!$C$6))</f>
        <v>Gestión Contractual</v>
      </c>
      <c r="C33" s="104" t="s">
        <v>157</v>
      </c>
      <c r="D33" s="104" t="s">
        <v>146</v>
      </c>
      <c r="E33" s="104" t="s">
        <v>152</v>
      </c>
      <c r="F33" s="104" t="s">
        <v>531</v>
      </c>
      <c r="G33" s="104" t="s">
        <v>514</v>
      </c>
      <c r="H33" s="104" t="s">
        <v>153</v>
      </c>
      <c r="I33" s="156" t="s">
        <v>120</v>
      </c>
      <c r="J33" s="156" t="s">
        <v>154</v>
      </c>
      <c r="K33" s="160" t="str">
        <f>IFERROR(MID(J33,1,SEARCH(":",J33,1)-1),"")</f>
        <v>Rara vez</v>
      </c>
      <c r="L33" s="161">
        <f>IF(OR(K33="Rara vez",K33="Muy Baja"),0.2,
IF(OR(K33="Improbable",K33="Baja"),0.4,
IF(OR(K33="Posible",K33="Media"),0.6,
IF(OR(K33="Probable",K33="Alta"),0.8,
IF(OR(K33="Casi seguro",K33="Muy Alta"),1,"")))))</f>
        <v>0.2</v>
      </c>
      <c r="M33" s="161"/>
      <c r="N33" s="160"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Catastrófico</v>
      </c>
      <c r="O33" s="161">
        <f>IF(N33="Leve",0.2,
IF(N33="Menor",0.4,
IF(N33="Moderado",0.6,
IF(N33="Mayor",0.8,
IF(N33="Catastrófico",1,"")))))</f>
        <v>1</v>
      </c>
      <c r="P33" s="16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Extremo</v>
      </c>
      <c r="Q33" s="172"/>
      <c r="R33" s="172"/>
      <c r="S33" s="172"/>
      <c r="T33" s="172"/>
      <c r="U33" s="156" t="str">
        <f>IF(S33="","","Cuatrimestral")</f>
        <v/>
      </c>
      <c r="V33" s="156"/>
      <c r="W33" s="173"/>
      <c r="X33" s="173"/>
      <c r="Y33" s="173"/>
      <c r="Z33" s="173"/>
    </row>
    <row r="34" spans="1:26" s="169" customFormat="1" ht="15" customHeight="1" x14ac:dyDescent="0.2">
      <c r="A34" s="158"/>
      <c r="B34" s="158"/>
      <c r="C34" s="105"/>
      <c r="D34" s="105"/>
      <c r="E34" s="105"/>
      <c r="F34" s="105"/>
      <c r="G34" s="105"/>
      <c r="H34" s="105"/>
      <c r="I34" s="158"/>
      <c r="J34" s="158"/>
      <c r="K34" s="158"/>
      <c r="L34" s="158"/>
      <c r="M34" s="158"/>
      <c r="N34" s="158"/>
      <c r="O34" s="158"/>
      <c r="P34" s="158"/>
      <c r="Q34" s="158"/>
      <c r="R34" s="158"/>
      <c r="S34" s="158"/>
      <c r="T34" s="158"/>
      <c r="U34" s="158"/>
      <c r="V34" s="158"/>
      <c r="W34" s="173"/>
      <c r="X34" s="173"/>
      <c r="Y34" s="173"/>
      <c r="Z34" s="173"/>
    </row>
    <row r="35" spans="1:26" s="169" customFormat="1" ht="98.25" customHeight="1" x14ac:dyDescent="0.2">
      <c r="A35" s="159"/>
      <c r="B35" s="159"/>
      <c r="C35" s="106"/>
      <c r="D35" s="106"/>
      <c r="E35" s="106"/>
      <c r="F35" s="106"/>
      <c r="G35" s="106"/>
      <c r="H35" s="106"/>
      <c r="I35" s="159"/>
      <c r="J35" s="159"/>
      <c r="K35" s="159"/>
      <c r="L35" s="159"/>
      <c r="M35" s="159"/>
      <c r="N35" s="159"/>
      <c r="O35" s="159"/>
      <c r="P35" s="159"/>
      <c r="Q35" s="159"/>
      <c r="R35" s="159"/>
      <c r="S35" s="159"/>
      <c r="T35" s="159"/>
      <c r="U35" s="159"/>
      <c r="V35" s="159"/>
      <c r="W35" s="173"/>
      <c r="X35" s="173"/>
      <c r="Y35" s="173"/>
      <c r="Z35" s="173"/>
    </row>
    <row r="36" spans="1:26" s="169" customFormat="1" ht="127.5" customHeight="1" x14ac:dyDescent="0.2">
      <c r="A36" s="155">
        <v>10</v>
      </c>
      <c r="B36" s="156" t="str">
        <f>IF(C36="","",
IF('1. Punto de Partida'!$C$6="","",'1. Punto de Partida'!$C$6))</f>
        <v>Gestión Contractual</v>
      </c>
      <c r="C36" s="104" t="s">
        <v>158</v>
      </c>
      <c r="D36" s="104" t="s">
        <v>116</v>
      </c>
      <c r="E36" s="104" t="s">
        <v>159</v>
      </c>
      <c r="F36" s="104" t="s">
        <v>532</v>
      </c>
      <c r="G36" s="104" t="s">
        <v>533</v>
      </c>
      <c r="H36" s="104" t="s">
        <v>153</v>
      </c>
      <c r="I36" s="156" t="s">
        <v>120</v>
      </c>
      <c r="J36" s="156" t="s">
        <v>160</v>
      </c>
      <c r="K36" s="160" t="str">
        <f>IFERROR(MID(J36,1,SEARCH(":",J36,1)-1),"")</f>
        <v>Casi seguro</v>
      </c>
      <c r="L36" s="161">
        <f>IF(OR(K36="Rara vez",K36="Muy Baja"),0.2,
IF(OR(K36="Improbable",K36="Baja"),0.4,
IF(OR(K36="Posible",K36="Media"),0.6,
IF(OR(K36="Probable",K36="Alta"),0.8,
IF(OR(K36="Casi seguro",K36="Muy Alta"),1,"")))))</f>
        <v>1</v>
      </c>
      <c r="M36" s="161"/>
      <c r="N36" s="160"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Catastrófico</v>
      </c>
      <c r="O36" s="161">
        <f>IF(N36="Leve",0.2,
IF(N36="Menor",0.4,
IF(N36="Moderado",0.6,
IF(N36="Mayor",0.8,
IF(N36="Catastrófico",1,"")))))</f>
        <v>1</v>
      </c>
      <c r="P36" s="16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Extremo</v>
      </c>
      <c r="Q36" s="172"/>
      <c r="R36" s="172"/>
      <c r="S36" s="172"/>
      <c r="T36" s="172"/>
      <c r="U36" s="156" t="str">
        <f>IF(S36="","","Cuatrimestral")</f>
        <v/>
      </c>
      <c r="V36" s="156"/>
      <c r="W36" s="173"/>
      <c r="X36" s="173"/>
      <c r="Y36" s="173"/>
      <c r="Z36" s="173"/>
    </row>
    <row r="37" spans="1:26" s="169" customFormat="1" ht="89.25" customHeight="1" x14ac:dyDescent="0.2">
      <c r="A37" s="158"/>
      <c r="B37" s="158"/>
      <c r="C37" s="105"/>
      <c r="D37" s="105"/>
      <c r="E37" s="105"/>
      <c r="F37" s="105"/>
      <c r="G37" s="105"/>
      <c r="H37" s="105"/>
      <c r="I37" s="158"/>
      <c r="J37" s="158"/>
      <c r="K37" s="158"/>
      <c r="L37" s="158"/>
      <c r="M37" s="158"/>
      <c r="N37" s="158"/>
      <c r="O37" s="158"/>
      <c r="P37" s="158"/>
      <c r="Q37" s="158"/>
      <c r="R37" s="158"/>
      <c r="S37" s="158"/>
      <c r="T37" s="158"/>
      <c r="U37" s="158"/>
      <c r="V37" s="158"/>
      <c r="W37" s="173"/>
      <c r="X37" s="173"/>
      <c r="Y37" s="173"/>
      <c r="Z37" s="173"/>
    </row>
    <row r="38" spans="1:26" s="169" customFormat="1" ht="101.25" customHeight="1" x14ac:dyDescent="0.2">
      <c r="A38" s="159"/>
      <c r="B38" s="159"/>
      <c r="C38" s="106"/>
      <c r="D38" s="106"/>
      <c r="E38" s="106"/>
      <c r="F38" s="106"/>
      <c r="G38" s="106"/>
      <c r="H38" s="106"/>
      <c r="I38" s="159"/>
      <c r="J38" s="159"/>
      <c r="K38" s="159"/>
      <c r="L38" s="159"/>
      <c r="M38" s="159"/>
      <c r="N38" s="159"/>
      <c r="O38" s="159"/>
      <c r="P38" s="159"/>
      <c r="Q38" s="159"/>
      <c r="R38" s="159"/>
      <c r="S38" s="159"/>
      <c r="T38" s="159"/>
      <c r="U38" s="159"/>
      <c r="V38" s="159"/>
      <c r="W38" s="173"/>
      <c r="X38" s="173"/>
      <c r="Y38" s="173"/>
      <c r="Z38" s="173"/>
    </row>
    <row r="39" spans="1:26" s="169" customFormat="1" ht="16.5" customHeight="1" x14ac:dyDescent="0.2">
      <c r="A39" s="155">
        <v>11</v>
      </c>
      <c r="B39" s="156" t="str">
        <f>IF(C39="","",
IF('1. Punto de Partida'!$C$6="","",'1. Punto de Partida'!$C$6))</f>
        <v/>
      </c>
      <c r="C39" s="104"/>
      <c r="D39" s="104"/>
      <c r="E39" s="104"/>
      <c r="F39" s="104"/>
      <c r="G39" s="104"/>
      <c r="H39" s="104"/>
      <c r="I39" s="156"/>
      <c r="J39" s="156"/>
      <c r="K39" s="160" t="str">
        <f>IFERROR(MID(J39,1,SEARCH(":",J39,1)-1),"")</f>
        <v/>
      </c>
      <c r="L39" s="161" t="str">
        <f>IF(OR(K39="Rara vez",K39="Muy Baja"),0.2,
IF(OR(K39="Improbable",K39="Baja"),0.4,
IF(OR(K39="Posible",K39="Media"),0.6,
IF(OR(K39="Probable",K39="Alta"),0.8,
IF(OR(K39="Casi seguro",K39="Muy Alta"),1,"")))))</f>
        <v/>
      </c>
      <c r="M39" s="161"/>
      <c r="N39" s="160"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61" t="str">
        <f>IF(N39="Leve",0.2,
IF(N39="Menor",0.4,
IF(N39="Moderado",0.6,
IF(N39="Mayor",0.8,
IF(N39="Catastrófico",1,"")))))</f>
        <v/>
      </c>
      <c r="P39" s="16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72"/>
      <c r="R39" s="172"/>
      <c r="S39" s="172"/>
      <c r="T39" s="172"/>
      <c r="U39" s="156" t="str">
        <f>IF(S39="","","Cuatrimestral")</f>
        <v/>
      </c>
      <c r="V39" s="156"/>
      <c r="W39" s="173"/>
      <c r="X39" s="173"/>
      <c r="Y39" s="173"/>
      <c r="Z39" s="173"/>
    </row>
    <row r="40" spans="1:26" s="169" customFormat="1" ht="15" customHeight="1" x14ac:dyDescent="0.2">
      <c r="A40" s="158"/>
      <c r="B40" s="158"/>
      <c r="C40" s="105"/>
      <c r="D40" s="105"/>
      <c r="E40" s="105"/>
      <c r="F40" s="105"/>
      <c r="G40" s="105"/>
      <c r="H40" s="105"/>
      <c r="I40" s="158"/>
      <c r="J40" s="158"/>
      <c r="K40" s="158"/>
      <c r="L40" s="158"/>
      <c r="M40" s="158"/>
      <c r="N40" s="158"/>
      <c r="O40" s="158"/>
      <c r="P40" s="158"/>
      <c r="Q40" s="158"/>
      <c r="R40" s="158"/>
      <c r="S40" s="158"/>
      <c r="T40" s="158"/>
      <c r="U40" s="158"/>
      <c r="V40" s="158"/>
      <c r="W40" s="173"/>
      <c r="X40" s="173"/>
      <c r="Y40" s="173"/>
      <c r="Z40" s="173"/>
    </row>
    <row r="41" spans="1:26" s="169" customFormat="1" ht="15" customHeight="1" x14ac:dyDescent="0.2">
      <c r="A41" s="159"/>
      <c r="B41" s="159"/>
      <c r="C41" s="106"/>
      <c r="D41" s="106"/>
      <c r="E41" s="106"/>
      <c r="F41" s="106"/>
      <c r="G41" s="106"/>
      <c r="H41" s="106"/>
      <c r="I41" s="159"/>
      <c r="J41" s="159"/>
      <c r="K41" s="159"/>
      <c r="L41" s="159"/>
      <c r="M41" s="159"/>
      <c r="N41" s="159"/>
      <c r="O41" s="159"/>
      <c r="P41" s="159"/>
      <c r="Q41" s="159"/>
      <c r="R41" s="159"/>
      <c r="S41" s="159"/>
      <c r="T41" s="159"/>
      <c r="U41" s="159"/>
      <c r="V41" s="159"/>
      <c r="W41" s="173"/>
      <c r="X41" s="173"/>
      <c r="Y41" s="173"/>
      <c r="Z41" s="173"/>
    </row>
    <row r="42" spans="1:26" s="169" customFormat="1" ht="16.5" customHeight="1" x14ac:dyDescent="0.2">
      <c r="A42" s="155">
        <v>12</v>
      </c>
      <c r="B42" s="156" t="str">
        <f>IF(C42="","",
IF('1. Punto de Partida'!$C$6="","",'1. Punto de Partida'!$C$6))</f>
        <v/>
      </c>
      <c r="C42" s="156"/>
      <c r="D42" s="156"/>
      <c r="E42" s="156"/>
      <c r="F42" s="156"/>
      <c r="G42" s="156"/>
      <c r="H42" s="156"/>
      <c r="I42" s="156"/>
      <c r="J42" s="156"/>
      <c r="K42" s="160" t="str">
        <f>IFERROR(MID(J42,1,SEARCH(":",J42,1)-1),"")</f>
        <v/>
      </c>
      <c r="L42" s="161" t="str">
        <f>IF(OR(K42="Rara vez",K42="Muy Baja"),0.2,
IF(OR(K42="Improbable",K42="Baja"),0.4,
IF(OR(K42="Posible",K42="Media"),0.6,
IF(OR(K42="Probable",K42="Alta"),0.8,
IF(OR(K42="Casi seguro",K42="Muy Alta"),1,"")))))</f>
        <v/>
      </c>
      <c r="M42" s="161"/>
      <c r="N42" s="160"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61" t="str">
        <f>IF(N42="Leve",0.2,
IF(N42="Menor",0.4,
IF(N42="Moderado",0.6,
IF(N42="Mayor",0.8,
IF(N42="Catastrófico",1,"")))))</f>
        <v/>
      </c>
      <c r="P42" s="16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72"/>
      <c r="R42" s="172"/>
      <c r="S42" s="172"/>
      <c r="T42" s="172"/>
      <c r="U42" s="156" t="str">
        <f>IF(S42="","","Cuatrimestral")</f>
        <v/>
      </c>
      <c r="V42" s="156"/>
      <c r="W42" s="173"/>
      <c r="X42" s="173"/>
      <c r="Y42" s="173"/>
      <c r="Z42" s="173"/>
    </row>
    <row r="43" spans="1:26" s="169" customFormat="1" ht="15" customHeight="1" x14ac:dyDescent="0.2">
      <c r="A43" s="158"/>
      <c r="B43" s="158"/>
      <c r="C43" s="158"/>
      <c r="D43" s="158"/>
      <c r="E43" s="158"/>
      <c r="F43" s="158"/>
      <c r="G43" s="158"/>
      <c r="H43" s="158"/>
      <c r="I43" s="158"/>
      <c r="J43" s="158"/>
      <c r="K43" s="158"/>
      <c r="L43" s="158"/>
      <c r="M43" s="158"/>
      <c r="N43" s="158"/>
      <c r="O43" s="158"/>
      <c r="P43" s="158"/>
      <c r="Q43" s="158"/>
      <c r="R43" s="158"/>
      <c r="S43" s="158"/>
      <c r="T43" s="158"/>
      <c r="U43" s="158"/>
      <c r="V43" s="158"/>
      <c r="W43" s="173"/>
      <c r="X43" s="173"/>
      <c r="Y43" s="173"/>
      <c r="Z43" s="173"/>
    </row>
    <row r="44" spans="1:26" s="169" customFormat="1" ht="15" customHeight="1" x14ac:dyDescent="0.2">
      <c r="A44" s="159"/>
      <c r="B44" s="159"/>
      <c r="C44" s="159"/>
      <c r="D44" s="159"/>
      <c r="E44" s="159"/>
      <c r="F44" s="159"/>
      <c r="G44" s="159"/>
      <c r="H44" s="159"/>
      <c r="I44" s="159"/>
      <c r="J44" s="159"/>
      <c r="K44" s="159"/>
      <c r="L44" s="159"/>
      <c r="M44" s="159"/>
      <c r="N44" s="159"/>
      <c r="O44" s="159"/>
      <c r="P44" s="159"/>
      <c r="Q44" s="159"/>
      <c r="R44" s="159"/>
      <c r="S44" s="159"/>
      <c r="T44" s="159"/>
      <c r="U44" s="159"/>
      <c r="V44" s="159"/>
      <c r="W44" s="173"/>
      <c r="X44" s="173"/>
      <c r="Y44" s="173"/>
      <c r="Z44" s="173"/>
    </row>
    <row r="45" spans="1:26" ht="16.5" customHeight="1" x14ac:dyDescent="0.25">
      <c r="A45" s="102">
        <v>13</v>
      </c>
      <c r="B45" s="103" t="str">
        <f>IF(C45="","",
IF('1. Punto de Partida'!$C$6="","",'1. Punto de Partida'!$C$6))</f>
        <v/>
      </c>
      <c r="C45" s="103"/>
      <c r="D45" s="103"/>
      <c r="E45" s="103"/>
      <c r="F45" s="103"/>
      <c r="G45" s="103"/>
      <c r="H45" s="103"/>
      <c r="I45" s="103"/>
      <c r="J45" s="103"/>
      <c r="K45" s="111" t="str">
        <f>IFERROR(MID(J45,1,SEARCH(":",J45,1)-1),"")</f>
        <v/>
      </c>
      <c r="L45" s="108" t="str">
        <f>IF(OR(K45="Rara vez",K45="Muy Baja"),0.2,
IF(OR(K45="Improbable",K45="Baja"),0.4,
IF(OR(K45="Posible",K45="Media"),0.6,
IF(OR(K45="Probable",K45="Alta"),0.8,
IF(OR(K45="Casi seguro",K45="Muy Alta"),1,"")))))</f>
        <v/>
      </c>
      <c r="M45" s="110"/>
      <c r="N45" s="111"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8" t="str">
        <f>IF(N45="Leve",0.2,
IF(N45="Menor",0.4,
IF(N45="Moderado",0.6,
IF(N45="Mayor",0.8,
IF(N45="Catastrófico",1,"")))))</f>
        <v/>
      </c>
      <c r="P45" s="109"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7"/>
      <c r="R45" s="107"/>
      <c r="S45" s="107"/>
      <c r="T45" s="107"/>
      <c r="U45" s="103" t="str">
        <f>IF(S45="","","Cuatrimestral")</f>
        <v/>
      </c>
      <c r="V45" s="103"/>
      <c r="W45" s="4"/>
      <c r="X45" s="4"/>
      <c r="Y45" s="4"/>
      <c r="Z45" s="4"/>
    </row>
    <row r="46" spans="1:26" ht="15" customHeight="1" x14ac:dyDescent="0.25">
      <c r="A46" s="97"/>
      <c r="B46" s="97"/>
      <c r="C46" s="97"/>
      <c r="D46" s="97"/>
      <c r="E46" s="97"/>
      <c r="F46" s="97"/>
      <c r="G46" s="97"/>
      <c r="H46" s="97"/>
      <c r="I46" s="97"/>
      <c r="J46" s="97"/>
      <c r="K46" s="97"/>
      <c r="L46" s="97"/>
      <c r="M46" s="97"/>
      <c r="N46" s="97"/>
      <c r="O46" s="97"/>
      <c r="P46" s="97"/>
      <c r="Q46" s="97"/>
      <c r="R46" s="97"/>
      <c r="S46" s="97"/>
      <c r="T46" s="97"/>
      <c r="U46" s="97"/>
      <c r="V46" s="97"/>
      <c r="W46" s="4"/>
      <c r="X46" s="4"/>
      <c r="Y46" s="4"/>
      <c r="Z46" s="4"/>
    </row>
    <row r="47" spans="1:26" ht="15" customHeight="1" x14ac:dyDescent="0.25">
      <c r="A47" s="92"/>
      <c r="B47" s="92"/>
      <c r="C47" s="92"/>
      <c r="D47" s="92"/>
      <c r="E47" s="92"/>
      <c r="F47" s="92"/>
      <c r="G47" s="92"/>
      <c r="H47" s="92"/>
      <c r="I47" s="92"/>
      <c r="J47" s="92"/>
      <c r="K47" s="92"/>
      <c r="L47" s="92"/>
      <c r="M47" s="92"/>
      <c r="N47" s="92"/>
      <c r="O47" s="92"/>
      <c r="P47" s="92"/>
      <c r="Q47" s="92"/>
      <c r="R47" s="92"/>
      <c r="S47" s="92"/>
      <c r="T47" s="92"/>
      <c r="U47" s="92"/>
      <c r="V47" s="92"/>
      <c r="W47" s="4"/>
      <c r="X47" s="4"/>
      <c r="Y47" s="4"/>
      <c r="Z47" s="4"/>
    </row>
    <row r="48" spans="1:26" ht="16.5" customHeight="1" x14ac:dyDescent="0.25">
      <c r="A48" s="102">
        <v>14</v>
      </c>
      <c r="B48" s="103" t="str">
        <f>IF(C48="","",
IF('1. Punto de Partida'!$C$6="","",'1. Punto de Partida'!$C$6))</f>
        <v/>
      </c>
      <c r="C48" s="103"/>
      <c r="D48" s="103"/>
      <c r="E48" s="103"/>
      <c r="F48" s="103"/>
      <c r="G48" s="103"/>
      <c r="H48" s="103"/>
      <c r="I48" s="103"/>
      <c r="J48" s="103"/>
      <c r="K48" s="111" t="str">
        <f>IFERROR(MID(J48,1,SEARCH(":",J48,1)-1),"")</f>
        <v/>
      </c>
      <c r="L48" s="108" t="str">
        <f>IF(OR(K48="Rara vez",K48="Muy Baja"),0.2,
IF(OR(K48="Improbable",K48="Baja"),0.4,
IF(OR(K48="Posible",K48="Media"),0.6,
IF(OR(K48="Probable",K48="Alta"),0.8,
IF(OR(K48="Casi seguro",K48="Muy Alta"),1,"")))))</f>
        <v/>
      </c>
      <c r="M48" s="110"/>
      <c r="N48" s="111"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8" t="str">
        <f>IF(N48="Leve",0.2,
IF(N48="Menor",0.4,
IF(N48="Moderado",0.6,
IF(N48="Mayor",0.8,
IF(N48="Catastrófico",1,"")))))</f>
        <v/>
      </c>
      <c r="P48" s="109"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7"/>
      <c r="R48" s="107"/>
      <c r="S48" s="107"/>
      <c r="T48" s="107"/>
      <c r="U48" s="103" t="str">
        <f>IF(S48="","","Cuatrimestral")</f>
        <v/>
      </c>
      <c r="V48" s="103"/>
      <c r="W48" s="4"/>
      <c r="X48" s="4"/>
      <c r="Y48" s="4"/>
      <c r="Z48" s="4"/>
    </row>
    <row r="49" spans="1:26" ht="15" customHeight="1" x14ac:dyDescent="0.25">
      <c r="A49" s="97"/>
      <c r="B49" s="97"/>
      <c r="C49" s="97"/>
      <c r="D49" s="97"/>
      <c r="E49" s="97"/>
      <c r="F49" s="97"/>
      <c r="G49" s="97"/>
      <c r="H49" s="97"/>
      <c r="I49" s="97"/>
      <c r="J49" s="97"/>
      <c r="K49" s="97"/>
      <c r="L49" s="97"/>
      <c r="M49" s="97"/>
      <c r="N49" s="97"/>
      <c r="O49" s="97"/>
      <c r="P49" s="97"/>
      <c r="Q49" s="97"/>
      <c r="R49" s="97"/>
      <c r="S49" s="97"/>
      <c r="T49" s="97"/>
      <c r="U49" s="97"/>
      <c r="V49" s="97"/>
      <c r="W49" s="4"/>
      <c r="X49" s="4"/>
      <c r="Y49" s="4"/>
      <c r="Z49" s="4"/>
    </row>
    <row r="50" spans="1:26" ht="15" customHeight="1" x14ac:dyDescent="0.25">
      <c r="A50" s="92"/>
      <c r="B50" s="92"/>
      <c r="C50" s="92"/>
      <c r="D50" s="92"/>
      <c r="E50" s="92"/>
      <c r="F50" s="92"/>
      <c r="G50" s="92"/>
      <c r="H50" s="92"/>
      <c r="I50" s="92"/>
      <c r="J50" s="92"/>
      <c r="K50" s="92"/>
      <c r="L50" s="92"/>
      <c r="M50" s="92"/>
      <c r="N50" s="92"/>
      <c r="O50" s="92"/>
      <c r="P50" s="92"/>
      <c r="Q50" s="92"/>
      <c r="R50" s="92"/>
      <c r="S50" s="92"/>
      <c r="T50" s="92"/>
      <c r="U50" s="92"/>
      <c r="V50" s="92"/>
      <c r="W50" s="4"/>
      <c r="X50" s="4"/>
      <c r="Y50" s="4"/>
      <c r="Z50" s="4"/>
    </row>
    <row r="51" spans="1:26" ht="16.5" customHeight="1" x14ac:dyDescent="0.25">
      <c r="A51" s="102">
        <v>15</v>
      </c>
      <c r="B51" s="103" t="str">
        <f>IF(C51="","",
IF('1. Punto de Partida'!$C$6="","",'1. Punto de Partida'!$C$6))</f>
        <v/>
      </c>
      <c r="C51" s="103"/>
      <c r="D51" s="103"/>
      <c r="E51" s="103"/>
      <c r="F51" s="103"/>
      <c r="G51" s="103"/>
      <c r="H51" s="103"/>
      <c r="I51" s="103"/>
      <c r="J51" s="103"/>
      <c r="K51" s="111" t="str">
        <f>IFERROR(MID(J51,1,SEARCH(":",J51,1)-1),"")</f>
        <v/>
      </c>
      <c r="L51" s="108" t="str">
        <f>IF(OR(K51="Rara vez",K51="Muy Baja"),0.2,
IF(OR(K51="Improbable",K51="Baja"),0.4,
IF(OR(K51="Posible",K51="Media"),0.6,
IF(OR(K51="Probable",K51="Alta"),0.8,
IF(OR(K51="Casi seguro",K51="Muy Alta"),1,"")))))</f>
        <v/>
      </c>
      <c r="M51" s="110"/>
      <c r="N51" s="111"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8" t="str">
        <f>IF(N51="Leve",0.2,
IF(N51="Menor",0.4,
IF(N51="Moderado",0.6,
IF(N51="Mayor",0.8,
IF(N51="Catastrófico",1,"")))))</f>
        <v/>
      </c>
      <c r="P51" s="109"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7"/>
      <c r="R51" s="107"/>
      <c r="S51" s="107"/>
      <c r="T51" s="107"/>
      <c r="U51" s="103" t="str">
        <f>IF(S51="","","Cuatrimestral")</f>
        <v/>
      </c>
      <c r="V51" s="103"/>
      <c r="W51" s="4"/>
      <c r="X51" s="4"/>
      <c r="Y51" s="4"/>
      <c r="Z51" s="4"/>
    </row>
    <row r="52" spans="1:26" ht="15" customHeight="1" x14ac:dyDescent="0.25">
      <c r="A52" s="97"/>
      <c r="B52" s="97"/>
      <c r="C52" s="97"/>
      <c r="D52" s="97"/>
      <c r="E52" s="97"/>
      <c r="F52" s="97"/>
      <c r="G52" s="97"/>
      <c r="H52" s="97"/>
      <c r="I52" s="97"/>
      <c r="J52" s="97"/>
      <c r="K52" s="97"/>
      <c r="L52" s="97"/>
      <c r="M52" s="97"/>
      <c r="N52" s="97"/>
      <c r="O52" s="97"/>
      <c r="P52" s="97"/>
      <c r="Q52" s="97"/>
      <c r="R52" s="97"/>
      <c r="S52" s="97"/>
      <c r="T52" s="97"/>
      <c r="U52" s="97"/>
      <c r="V52" s="97"/>
      <c r="W52" s="4"/>
      <c r="X52" s="4"/>
      <c r="Y52" s="4"/>
      <c r="Z52" s="4"/>
    </row>
    <row r="53" spans="1:26" ht="15" customHeight="1" x14ac:dyDescent="0.25">
      <c r="A53" s="92"/>
      <c r="B53" s="92"/>
      <c r="C53" s="92"/>
      <c r="D53" s="92"/>
      <c r="E53" s="92"/>
      <c r="F53" s="92"/>
      <c r="G53" s="92"/>
      <c r="H53" s="92"/>
      <c r="I53" s="92"/>
      <c r="J53" s="92"/>
      <c r="K53" s="92"/>
      <c r="L53" s="92"/>
      <c r="M53" s="92"/>
      <c r="N53" s="92"/>
      <c r="O53" s="92"/>
      <c r="P53" s="92"/>
      <c r="Q53" s="92"/>
      <c r="R53" s="92"/>
      <c r="S53" s="92"/>
      <c r="T53" s="92"/>
      <c r="U53" s="92"/>
      <c r="V53" s="92"/>
      <c r="W53" s="4"/>
      <c r="X53" s="4"/>
      <c r="Y53" s="4"/>
      <c r="Z53" s="4"/>
    </row>
    <row r="54" spans="1:26" ht="16.5" customHeight="1" x14ac:dyDescent="0.25">
      <c r="A54" s="102">
        <v>16</v>
      </c>
      <c r="B54" s="103" t="str">
        <f>IF(C54="","",
IF('1. Punto de Partida'!$C$6="","",'1. Punto de Partida'!$C$6))</f>
        <v/>
      </c>
      <c r="C54" s="103"/>
      <c r="D54" s="103"/>
      <c r="E54" s="103"/>
      <c r="F54" s="103"/>
      <c r="G54" s="103"/>
      <c r="H54" s="103"/>
      <c r="I54" s="103"/>
      <c r="J54" s="103"/>
      <c r="K54" s="111" t="str">
        <f>IFERROR(MID(J54,1,SEARCH(":",J54,1)-1),"")</f>
        <v/>
      </c>
      <c r="L54" s="108" t="str">
        <f>IF(OR(K54="Rara vez",K54="Muy Baja"),0.2,
IF(OR(K54="Improbable",K54="Baja"),0.4,
IF(OR(K54="Posible",K54="Media"),0.6,
IF(OR(K54="Probable",K54="Alta"),0.8,
IF(OR(K54="Casi seguro",K54="Muy Alta"),1,"")))))</f>
        <v/>
      </c>
      <c r="M54" s="110"/>
      <c r="N54" s="111"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8" t="str">
        <f>IF(N54="Leve",0.2,
IF(N54="Menor",0.4,
IF(N54="Moderado",0.6,
IF(N54="Mayor",0.8,
IF(N54="Catastrófico",1,"")))))</f>
        <v/>
      </c>
      <c r="P54" s="109"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7"/>
      <c r="R54" s="107"/>
      <c r="S54" s="107"/>
      <c r="T54" s="107"/>
      <c r="U54" s="103" t="str">
        <f>IF(S54="","","Cuatrimestral")</f>
        <v/>
      </c>
      <c r="V54" s="103"/>
      <c r="W54" s="4"/>
      <c r="X54" s="4"/>
      <c r="Y54" s="4"/>
      <c r="Z54" s="4"/>
    </row>
    <row r="55" spans="1:26" ht="15" customHeight="1" x14ac:dyDescent="0.25">
      <c r="A55" s="97"/>
      <c r="B55" s="97"/>
      <c r="C55" s="97"/>
      <c r="D55" s="97"/>
      <c r="E55" s="97"/>
      <c r="F55" s="97"/>
      <c r="G55" s="97"/>
      <c r="H55" s="97"/>
      <c r="I55" s="97"/>
      <c r="J55" s="97"/>
      <c r="K55" s="97"/>
      <c r="L55" s="97"/>
      <c r="M55" s="97"/>
      <c r="N55" s="97"/>
      <c r="O55" s="97"/>
      <c r="P55" s="97"/>
      <c r="Q55" s="97"/>
      <c r="R55" s="97"/>
      <c r="S55" s="97"/>
      <c r="T55" s="97"/>
      <c r="U55" s="97"/>
      <c r="V55" s="97"/>
      <c r="W55" s="4"/>
      <c r="X55" s="4"/>
      <c r="Y55" s="4"/>
      <c r="Z55" s="4"/>
    </row>
    <row r="56" spans="1:26" ht="15" customHeight="1" x14ac:dyDescent="0.25">
      <c r="A56" s="92"/>
      <c r="B56" s="92"/>
      <c r="C56" s="92"/>
      <c r="D56" s="92"/>
      <c r="E56" s="92"/>
      <c r="F56" s="92"/>
      <c r="G56" s="92"/>
      <c r="H56" s="92"/>
      <c r="I56" s="92"/>
      <c r="J56" s="92"/>
      <c r="K56" s="92"/>
      <c r="L56" s="92"/>
      <c r="M56" s="92"/>
      <c r="N56" s="92"/>
      <c r="O56" s="92"/>
      <c r="P56" s="92"/>
      <c r="Q56" s="92"/>
      <c r="R56" s="92"/>
      <c r="S56" s="92"/>
      <c r="T56" s="92"/>
      <c r="U56" s="92"/>
      <c r="V56" s="92"/>
      <c r="W56" s="4"/>
      <c r="X56" s="4"/>
      <c r="Y56" s="4"/>
      <c r="Z56" s="4"/>
    </row>
    <row r="57" spans="1:26" ht="16.5" customHeight="1" x14ac:dyDescent="0.25">
      <c r="A57" s="102">
        <v>17</v>
      </c>
      <c r="B57" s="103" t="str">
        <f>IF(C57="","",
IF('1. Punto de Partida'!$C$6="","",'1. Punto de Partida'!$C$6))</f>
        <v/>
      </c>
      <c r="C57" s="103"/>
      <c r="D57" s="103"/>
      <c r="E57" s="103"/>
      <c r="F57" s="103"/>
      <c r="G57" s="103"/>
      <c r="H57" s="103"/>
      <c r="I57" s="103"/>
      <c r="J57" s="103"/>
      <c r="K57" s="111" t="str">
        <f>IFERROR(MID(J57,1,SEARCH(":",J57,1)-1),"")</f>
        <v/>
      </c>
      <c r="L57" s="108" t="str">
        <f>IF(OR(K57="Rara vez",K57="Muy Baja"),0.2,
IF(OR(K57="Improbable",K57="Baja"),0.4,
IF(OR(K57="Posible",K57="Media"),0.6,
IF(OR(K57="Probable",K57="Alta"),0.8,
IF(OR(K57="Casi seguro",K57="Muy Alta"),1,"")))))</f>
        <v/>
      </c>
      <c r="M57" s="110"/>
      <c r="N57" s="111"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8" t="str">
        <f>IF(N57="Leve",0.2,
IF(N57="Menor",0.4,
IF(N57="Moderado",0.6,
IF(N57="Mayor",0.8,
IF(N57="Catastrófico",1,"")))))</f>
        <v/>
      </c>
      <c r="P57" s="109"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7"/>
      <c r="R57" s="107"/>
      <c r="S57" s="107"/>
      <c r="T57" s="107"/>
      <c r="U57" s="103" t="str">
        <f>IF(S57="","","Cuatrimestral")</f>
        <v/>
      </c>
      <c r="V57" s="103"/>
      <c r="W57" s="4"/>
      <c r="X57" s="4"/>
      <c r="Y57" s="4"/>
      <c r="Z57" s="4"/>
    </row>
    <row r="58" spans="1:26" ht="15" customHeight="1" x14ac:dyDescent="0.25">
      <c r="A58" s="97"/>
      <c r="B58" s="97"/>
      <c r="C58" s="97"/>
      <c r="D58" s="97"/>
      <c r="E58" s="97"/>
      <c r="F58" s="97"/>
      <c r="G58" s="97"/>
      <c r="H58" s="97"/>
      <c r="I58" s="97"/>
      <c r="J58" s="97"/>
      <c r="K58" s="97"/>
      <c r="L58" s="97"/>
      <c r="M58" s="97"/>
      <c r="N58" s="97"/>
      <c r="O58" s="97"/>
      <c r="P58" s="97"/>
      <c r="Q58" s="97"/>
      <c r="R58" s="97"/>
      <c r="S58" s="97"/>
      <c r="T58" s="97"/>
      <c r="U58" s="97"/>
      <c r="V58" s="97"/>
      <c r="W58" s="4"/>
      <c r="X58" s="4"/>
      <c r="Y58" s="4"/>
      <c r="Z58" s="4"/>
    </row>
    <row r="59" spans="1:26" ht="15" customHeight="1" x14ac:dyDescent="0.25">
      <c r="A59" s="92"/>
      <c r="B59" s="92"/>
      <c r="C59" s="92"/>
      <c r="D59" s="92"/>
      <c r="E59" s="92"/>
      <c r="F59" s="92"/>
      <c r="G59" s="92"/>
      <c r="H59" s="92"/>
      <c r="I59" s="92"/>
      <c r="J59" s="92"/>
      <c r="K59" s="92"/>
      <c r="L59" s="92"/>
      <c r="M59" s="92"/>
      <c r="N59" s="92"/>
      <c r="O59" s="92"/>
      <c r="P59" s="92"/>
      <c r="Q59" s="92"/>
      <c r="R59" s="92"/>
      <c r="S59" s="92"/>
      <c r="T59" s="92"/>
      <c r="U59" s="92"/>
      <c r="V59" s="92"/>
      <c r="W59" s="4"/>
      <c r="X59" s="4"/>
      <c r="Y59" s="4"/>
      <c r="Z59" s="4"/>
    </row>
    <row r="60" spans="1:26" ht="16.5" customHeight="1" x14ac:dyDescent="0.25">
      <c r="A60" s="102">
        <v>18</v>
      </c>
      <c r="B60" s="103" t="str">
        <f>IF(C60="","",
IF('1. Punto de Partida'!$C$6="","",'1. Punto de Partida'!$C$6))</f>
        <v/>
      </c>
      <c r="C60" s="103"/>
      <c r="D60" s="103"/>
      <c r="E60" s="103"/>
      <c r="F60" s="103"/>
      <c r="G60" s="103"/>
      <c r="H60" s="103"/>
      <c r="I60" s="103"/>
      <c r="J60" s="103"/>
      <c r="K60" s="111" t="str">
        <f>IFERROR(MID(J60,1,SEARCH(":",J60,1)-1),"")</f>
        <v/>
      </c>
      <c r="L60" s="108" t="str">
        <f>IF(OR(K60="Rara vez",K60="Muy Baja"),0.2,
IF(OR(K60="Improbable",K60="Baja"),0.4,
IF(OR(K60="Posible",K60="Media"),0.6,
IF(OR(K60="Probable",K60="Alta"),0.8,
IF(OR(K60="Casi seguro",K60="Muy Alta"),1,"")))))</f>
        <v/>
      </c>
      <c r="M60" s="110"/>
      <c r="N60" s="111"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8" t="str">
        <f>IF(N60="Leve",0.2,
IF(N60="Menor",0.4,
IF(N60="Moderado",0.6,
IF(N60="Mayor",0.8,
IF(N60="Catastrófico",1,"")))))</f>
        <v/>
      </c>
      <c r="P60" s="109"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7"/>
      <c r="R60" s="107"/>
      <c r="S60" s="107"/>
      <c r="T60" s="107"/>
      <c r="U60" s="103" t="str">
        <f>IF(S60="","","Cuatrimestral")</f>
        <v/>
      </c>
      <c r="V60" s="103"/>
      <c r="W60" s="4"/>
      <c r="X60" s="4"/>
      <c r="Y60" s="4"/>
      <c r="Z60" s="4"/>
    </row>
    <row r="61" spans="1:26" ht="15" customHeight="1" x14ac:dyDescent="0.25">
      <c r="A61" s="97"/>
      <c r="B61" s="97"/>
      <c r="C61" s="97"/>
      <c r="D61" s="97"/>
      <c r="E61" s="97"/>
      <c r="F61" s="97"/>
      <c r="G61" s="97"/>
      <c r="H61" s="97"/>
      <c r="I61" s="97"/>
      <c r="J61" s="97"/>
      <c r="K61" s="97"/>
      <c r="L61" s="97"/>
      <c r="M61" s="97"/>
      <c r="N61" s="97"/>
      <c r="O61" s="97"/>
      <c r="P61" s="97"/>
      <c r="Q61" s="97"/>
      <c r="R61" s="97"/>
      <c r="S61" s="97"/>
      <c r="T61" s="97"/>
      <c r="U61" s="97"/>
      <c r="V61" s="97"/>
      <c r="W61" s="4"/>
      <c r="X61" s="4"/>
      <c r="Y61" s="4"/>
      <c r="Z61" s="4"/>
    </row>
    <row r="62" spans="1:26" ht="15" customHeight="1" x14ac:dyDescent="0.25">
      <c r="A62" s="92"/>
      <c r="B62" s="92"/>
      <c r="C62" s="92"/>
      <c r="D62" s="92"/>
      <c r="E62" s="92"/>
      <c r="F62" s="92"/>
      <c r="G62" s="92"/>
      <c r="H62" s="92"/>
      <c r="I62" s="92"/>
      <c r="J62" s="92"/>
      <c r="K62" s="92"/>
      <c r="L62" s="92"/>
      <c r="M62" s="92"/>
      <c r="N62" s="92"/>
      <c r="O62" s="92"/>
      <c r="P62" s="92"/>
      <c r="Q62" s="92"/>
      <c r="R62" s="92"/>
      <c r="S62" s="92"/>
      <c r="T62" s="92"/>
      <c r="U62" s="92"/>
      <c r="V62" s="92"/>
      <c r="W62" s="4"/>
      <c r="X62" s="4"/>
      <c r="Y62" s="4"/>
      <c r="Z62" s="4"/>
    </row>
    <row r="63" spans="1:26" ht="16.5" customHeight="1" x14ac:dyDescent="0.25">
      <c r="A63" s="102">
        <v>19</v>
      </c>
      <c r="B63" s="103" t="str">
        <f>IF(C63="","",
IF('1. Punto de Partida'!$C$6="","",'1. Punto de Partida'!$C$6))</f>
        <v/>
      </c>
      <c r="C63" s="103"/>
      <c r="D63" s="103"/>
      <c r="E63" s="103"/>
      <c r="F63" s="103"/>
      <c r="G63" s="103"/>
      <c r="H63" s="103"/>
      <c r="I63" s="103"/>
      <c r="J63" s="103"/>
      <c r="K63" s="111" t="str">
        <f>IFERROR(MID(J63,1,SEARCH(":",J63,1)-1),"")</f>
        <v/>
      </c>
      <c r="L63" s="108" t="str">
        <f>IF(OR(K63="Rara vez",K63="Muy Baja"),0.2,
IF(OR(K63="Improbable",K63="Baja"),0.4,
IF(OR(K63="Posible",K63="Media"),0.6,
IF(OR(K63="Probable",K63="Alta"),0.8,
IF(OR(K63="Casi seguro",K63="Muy Alta"),1,"")))))</f>
        <v/>
      </c>
      <c r="M63" s="110"/>
      <c r="N63" s="111"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8" t="str">
        <f>IF(N63="Leve",0.2,
IF(N63="Menor",0.4,
IF(N63="Moderado",0.6,
IF(N63="Mayor",0.8,
IF(N63="Catastrófico",1,"")))))</f>
        <v/>
      </c>
      <c r="P63" s="109"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7"/>
      <c r="R63" s="107"/>
      <c r="S63" s="107"/>
      <c r="T63" s="107"/>
      <c r="U63" s="103" t="str">
        <f>IF(S63="","","Cuatrimestral")</f>
        <v/>
      </c>
      <c r="V63" s="103"/>
      <c r="W63" s="4"/>
      <c r="X63" s="4"/>
      <c r="Y63" s="4"/>
      <c r="Z63" s="4"/>
    </row>
    <row r="64" spans="1:26" ht="15" customHeight="1" x14ac:dyDescent="0.25">
      <c r="A64" s="97"/>
      <c r="B64" s="97"/>
      <c r="C64" s="97"/>
      <c r="D64" s="97"/>
      <c r="E64" s="97"/>
      <c r="F64" s="97"/>
      <c r="G64" s="97"/>
      <c r="H64" s="97"/>
      <c r="I64" s="97"/>
      <c r="J64" s="97"/>
      <c r="K64" s="97"/>
      <c r="L64" s="97"/>
      <c r="M64" s="97"/>
      <c r="N64" s="97"/>
      <c r="O64" s="97"/>
      <c r="P64" s="97"/>
      <c r="Q64" s="97"/>
      <c r="R64" s="97"/>
      <c r="S64" s="97"/>
      <c r="T64" s="97"/>
      <c r="U64" s="97"/>
      <c r="V64" s="97"/>
      <c r="W64" s="4"/>
      <c r="X64" s="4"/>
      <c r="Y64" s="4"/>
      <c r="Z64" s="4"/>
    </row>
    <row r="65" spans="1:26" ht="15" customHeight="1" x14ac:dyDescent="0.25">
      <c r="A65" s="92"/>
      <c r="B65" s="92"/>
      <c r="C65" s="92"/>
      <c r="D65" s="92"/>
      <c r="E65" s="92"/>
      <c r="F65" s="92"/>
      <c r="G65" s="92"/>
      <c r="H65" s="92"/>
      <c r="I65" s="92"/>
      <c r="J65" s="92"/>
      <c r="K65" s="92"/>
      <c r="L65" s="92"/>
      <c r="M65" s="92"/>
      <c r="N65" s="92"/>
      <c r="O65" s="92"/>
      <c r="P65" s="92"/>
      <c r="Q65" s="92"/>
      <c r="R65" s="92"/>
      <c r="S65" s="92"/>
      <c r="T65" s="92"/>
      <c r="U65" s="92"/>
      <c r="V65" s="92"/>
      <c r="W65" s="4"/>
      <c r="X65" s="4"/>
      <c r="Y65" s="4"/>
      <c r="Z65" s="4"/>
    </row>
    <row r="66" spans="1:26" ht="16.5" customHeight="1" x14ac:dyDescent="0.25">
      <c r="A66" s="102">
        <v>20</v>
      </c>
      <c r="B66" s="103" t="str">
        <f>IF(C66="","",
IF('1. Punto de Partida'!$C$6="","",'1. Punto de Partida'!$C$6))</f>
        <v/>
      </c>
      <c r="C66" s="103"/>
      <c r="D66" s="103"/>
      <c r="E66" s="103"/>
      <c r="F66" s="103"/>
      <c r="G66" s="103"/>
      <c r="H66" s="103"/>
      <c r="I66" s="103"/>
      <c r="J66" s="103"/>
      <c r="K66" s="111" t="str">
        <f>IFERROR(MID(J66,1,SEARCH(":",J66,1)-1),"")</f>
        <v/>
      </c>
      <c r="L66" s="108" t="str">
        <f>IF(OR(K66="Rara vez",K66="Muy Baja"),0.2,
IF(OR(K66="Improbable",K66="Baja"),0.4,
IF(OR(K66="Posible",K66="Media"),0.6,
IF(OR(K66="Probable",K66="Alta"),0.8,
IF(OR(K66="Casi seguro",K66="Muy Alta"),1,"")))))</f>
        <v/>
      </c>
      <c r="M66" s="110"/>
      <c r="N66" s="111"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8" t="str">
        <f>IF(N66="Leve",0.2,
IF(N66="Menor",0.4,
IF(N66="Moderado",0.6,
IF(N66="Mayor",0.8,
IF(N66="Catastrófico",1,"")))))</f>
        <v/>
      </c>
      <c r="P66" s="109"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7"/>
      <c r="R66" s="107"/>
      <c r="S66" s="107"/>
      <c r="T66" s="107"/>
      <c r="U66" s="103" t="str">
        <f>IF(S66="","","Cuatrimestral")</f>
        <v/>
      </c>
      <c r="V66" s="103"/>
      <c r="W66" s="4"/>
      <c r="X66" s="4"/>
      <c r="Y66" s="4"/>
      <c r="Z66" s="4"/>
    </row>
    <row r="67" spans="1:26" ht="15" customHeight="1" x14ac:dyDescent="0.25">
      <c r="A67" s="97"/>
      <c r="B67" s="97"/>
      <c r="C67" s="97"/>
      <c r="D67" s="97"/>
      <c r="E67" s="97"/>
      <c r="F67" s="97"/>
      <c r="G67" s="97"/>
      <c r="H67" s="97"/>
      <c r="I67" s="97"/>
      <c r="J67" s="97"/>
      <c r="K67" s="97"/>
      <c r="L67" s="97"/>
      <c r="M67" s="97"/>
      <c r="N67" s="97"/>
      <c r="O67" s="97"/>
      <c r="P67" s="97"/>
      <c r="Q67" s="97"/>
      <c r="R67" s="97"/>
      <c r="S67" s="97"/>
      <c r="T67" s="97"/>
      <c r="U67" s="97"/>
      <c r="V67" s="97"/>
      <c r="W67" s="4"/>
      <c r="X67" s="4"/>
      <c r="Y67" s="4"/>
      <c r="Z67" s="4"/>
    </row>
    <row r="68" spans="1:26" ht="15" customHeight="1" x14ac:dyDescent="0.25">
      <c r="A68" s="92"/>
      <c r="B68" s="92"/>
      <c r="C68" s="92"/>
      <c r="D68" s="92"/>
      <c r="E68" s="92"/>
      <c r="F68" s="92"/>
      <c r="G68" s="92"/>
      <c r="H68" s="92"/>
      <c r="I68" s="92"/>
      <c r="J68" s="92"/>
      <c r="K68" s="92"/>
      <c r="L68" s="92"/>
      <c r="M68" s="92"/>
      <c r="N68" s="92"/>
      <c r="O68" s="92"/>
      <c r="P68" s="92"/>
      <c r="Q68" s="92"/>
      <c r="R68" s="92"/>
      <c r="S68" s="92"/>
      <c r="T68" s="92"/>
      <c r="U68" s="92"/>
      <c r="V68" s="92"/>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04" priority="1" operator="equal">
      <formula>"Muy Alta"</formula>
    </cfRule>
    <cfRule type="cellIs" dxfId="303" priority="2" operator="equal">
      <formula>"Alta"</formula>
    </cfRule>
    <cfRule type="cellIs" dxfId="302" priority="3" operator="equal">
      <formula>"Media"</formula>
    </cfRule>
    <cfRule type="cellIs" dxfId="301" priority="4" operator="equal">
      <formula>"Baja"</formula>
    </cfRule>
    <cfRule type="cellIs" dxfId="300" priority="5" operator="equal">
      <formula>"Muy Baja"</formula>
    </cfRule>
  </conditionalFormatting>
  <conditionalFormatting sqref="K9:K53">
    <cfRule type="expression" dxfId="299" priority="21">
      <formula>IF($K9="Casi seguro",1,0)</formula>
    </cfRule>
    <cfRule type="expression" dxfId="298" priority="22">
      <formula>IF($K9="Probable",1,0)</formula>
    </cfRule>
    <cfRule type="expression" dxfId="297" priority="23">
      <formula>IF($K9="Posible",1,0)</formula>
    </cfRule>
    <cfRule type="expression" dxfId="296" priority="24">
      <formula>IF($K9="Improbable",1,0)</formula>
    </cfRule>
    <cfRule type="expression" dxfId="295" priority="25">
      <formula>IF($K9="Rara vez",1,0)</formula>
    </cfRule>
  </conditionalFormatting>
  <conditionalFormatting sqref="K12 K15 K18 K21 K24 K27 K30 K33 K36 K39 K42 K45 K48 K51">
    <cfRule type="cellIs" dxfId="294" priority="26" operator="equal">
      <formula>"Muy Alta"</formula>
    </cfRule>
    <cfRule type="cellIs" dxfId="293" priority="27" operator="equal">
      <formula>"Alta"</formula>
    </cfRule>
    <cfRule type="cellIs" dxfId="292" priority="28" operator="equal">
      <formula>"Media"</formula>
    </cfRule>
    <cfRule type="cellIs" dxfId="291" priority="29" operator="equal">
      <formula>"Baja"</formula>
    </cfRule>
    <cfRule type="cellIs" dxfId="290" priority="30" operator="equal">
      <formula>"Muy Baja"</formula>
    </cfRule>
  </conditionalFormatting>
  <conditionalFormatting sqref="K12 K15 K18 K21 K24 K27 K30 K33 K36">
    <cfRule type="cellIs" dxfId="289" priority="11" operator="equal">
      <formula>"Muy Alta"</formula>
    </cfRule>
    <cfRule type="cellIs" dxfId="288" priority="12" operator="equal">
      <formula>"Alta"</formula>
    </cfRule>
    <cfRule type="cellIs" dxfId="287" priority="13" operator="equal">
      <formula>"Media"</formula>
    </cfRule>
    <cfRule type="cellIs" dxfId="286" priority="14" operator="equal">
      <formula>"Baja"</formula>
    </cfRule>
    <cfRule type="cellIs" dxfId="285" priority="15" operator="equal">
      <formula>"Muy Baja"</formula>
    </cfRule>
  </conditionalFormatting>
  <conditionalFormatting sqref="K39 K42 K45 K48 K51">
    <cfRule type="cellIs" dxfId="284" priority="17" operator="equal">
      <formula>"Alta"</formula>
    </cfRule>
    <cfRule type="cellIs" dxfId="283" priority="16" operator="equal">
      <formula>"Muy Alta"</formula>
    </cfRule>
    <cfRule type="cellIs" dxfId="282" priority="18" operator="equal">
      <formula>"Media"</formula>
    </cfRule>
    <cfRule type="cellIs" dxfId="281" priority="19" operator="equal">
      <formula>"Baja"</formula>
    </cfRule>
    <cfRule type="cellIs" dxfId="280" priority="20" operator="equal">
      <formula>"Muy Baja"</formula>
    </cfRule>
  </conditionalFormatting>
  <conditionalFormatting sqref="K54 K57 K60 K63 K66">
    <cfRule type="cellIs" dxfId="279" priority="41" operator="equal">
      <formula>"Muy Alta"</formula>
    </cfRule>
    <cfRule type="cellIs" dxfId="278" priority="42" operator="equal">
      <formula>"Alta"</formula>
    </cfRule>
    <cfRule type="cellIs" dxfId="277" priority="43" operator="equal">
      <formula>"Media"</formula>
    </cfRule>
    <cfRule type="cellIs" dxfId="276" priority="44" operator="equal">
      <formula>"Baja"</formula>
    </cfRule>
    <cfRule type="cellIs" dxfId="275" priority="45" operator="equal">
      <formula>"Muy Baja"</formula>
    </cfRule>
    <cfRule type="cellIs" dxfId="274" priority="31" operator="equal">
      <formula>"Muy Alta"</formula>
    </cfRule>
    <cfRule type="cellIs" dxfId="273" priority="32" operator="equal">
      <formula>"Alta"</formula>
    </cfRule>
    <cfRule type="cellIs" dxfId="272" priority="33" operator="equal">
      <formula>"Media"</formula>
    </cfRule>
    <cfRule type="cellIs" dxfId="271" priority="34" operator="equal">
      <formula>"Baja"</formula>
    </cfRule>
    <cfRule type="cellIs" dxfId="270" priority="35" operator="equal">
      <formula>"Muy Baja"</formula>
    </cfRule>
  </conditionalFormatting>
  <conditionalFormatting sqref="K54:K68">
    <cfRule type="expression" dxfId="269" priority="36">
      <formula>IF($K54="Casi seguro",1,0)</formula>
    </cfRule>
    <cfRule type="expression" dxfId="268" priority="37">
      <formula>IF($K54="Probable",1,0)</formula>
    </cfRule>
    <cfRule type="expression" dxfId="267" priority="38">
      <formula>IF($K54="Posible",1,0)</formula>
    </cfRule>
    <cfRule type="expression" dxfId="266" priority="39">
      <formula>IF($K54="Improbable",1,0)</formula>
    </cfRule>
    <cfRule type="expression" dxfId="265" priority="40">
      <formula>IF($K54="Rara vez",1,0)</formula>
    </cfRule>
  </conditionalFormatting>
  <conditionalFormatting sqref="N9">
    <cfRule type="cellIs" dxfId="264" priority="6" operator="equal">
      <formula>"Catastrófico"</formula>
    </cfRule>
    <cfRule type="cellIs" dxfId="263" priority="7" operator="equal">
      <formula>"Mayor"</formula>
    </cfRule>
    <cfRule type="cellIs" dxfId="262" priority="8" operator="equal">
      <formula>"Moderado"</formula>
    </cfRule>
    <cfRule type="cellIs" dxfId="261" priority="10" operator="equal">
      <formula>"Leve"</formula>
    </cfRule>
    <cfRule type="cellIs" dxfId="260" priority="9" operator="equal">
      <formula>"Menor"</formula>
    </cfRule>
  </conditionalFormatting>
  <conditionalFormatting sqref="N12 N15 N18 N21 N24 N27 N30 N33 N36 N39 N42 N45 N48 N51 N54 N57 N60 N63 N66">
    <cfRule type="cellIs" dxfId="259" priority="46" operator="equal">
      <formula>"Catastrófico"</formula>
    </cfRule>
    <cfRule type="cellIs" dxfId="258" priority="47" operator="equal">
      <formula>"Mayor"</formula>
    </cfRule>
    <cfRule type="cellIs" dxfId="257" priority="48" operator="equal">
      <formula>"Moderado"</formula>
    </cfRule>
    <cfRule type="cellIs" dxfId="256" priority="49" operator="equal">
      <formula>"Menor"</formula>
    </cfRule>
    <cfRule type="cellIs" dxfId="255" priority="50" operator="equal">
      <formula>"Leve"</formula>
    </cfRule>
  </conditionalFormatting>
  <conditionalFormatting sqref="P9">
    <cfRule type="cellIs" dxfId="254" priority="53" operator="equal">
      <formula>"Extremo"</formula>
    </cfRule>
    <cfRule type="cellIs" dxfId="253" priority="54" operator="equal">
      <formula>"Alto"</formula>
    </cfRule>
    <cfRule type="cellIs" dxfId="252" priority="55" operator="equal">
      <formula>"Moderado"</formula>
    </cfRule>
    <cfRule type="cellIs" dxfId="251" priority="56" operator="equal">
      <formula>"Bajo"</formula>
    </cfRule>
  </conditionalFormatting>
  <conditionalFormatting sqref="P12">
    <cfRule type="cellIs" dxfId="250" priority="60" operator="equal">
      <formula>"Bajo"</formula>
    </cfRule>
    <cfRule type="cellIs" dxfId="249" priority="57" operator="equal">
      <formula>"Extremo"</formula>
    </cfRule>
    <cfRule type="cellIs" dxfId="248" priority="58" operator="equal">
      <formula>"Alto"</formula>
    </cfRule>
    <cfRule type="cellIs" dxfId="247" priority="59" operator="equal">
      <formula>"Moderado"</formula>
    </cfRule>
  </conditionalFormatting>
  <conditionalFormatting sqref="P15 P18 P21">
    <cfRule type="cellIs" dxfId="246" priority="61" operator="equal">
      <formula>"Extremo"</formula>
    </cfRule>
    <cfRule type="cellIs" dxfId="245" priority="62" operator="equal">
      <formula>"Alto"</formula>
    </cfRule>
    <cfRule type="cellIs" dxfId="244" priority="63" operator="equal">
      <formula>"Moderado"</formula>
    </cfRule>
    <cfRule type="cellIs" dxfId="243" priority="64" operator="equal">
      <formula>"Bajo"</formula>
    </cfRule>
  </conditionalFormatting>
  <conditionalFormatting sqref="P24 P27 P30 P33 P36 P39 P42 P45 P48 P51 P54 P57 P60 P63 P66">
    <cfRule type="cellIs" dxfId="242" priority="68" operator="equal">
      <formula>"Bajo"</formula>
    </cfRule>
    <cfRule type="cellIs" dxfId="241" priority="65" operator="equal">
      <formula>"Extremo"</formula>
    </cfRule>
    <cfRule type="cellIs" dxfId="240" priority="66" operator="equal">
      <formula>"Alto"</formula>
    </cfRule>
    <cfRule type="cellIs" dxfId="239" priority="67" operator="equal">
      <formula>"Moderado"</formula>
    </cfRule>
  </conditionalFormatting>
  <conditionalFormatting sqref="Q9:V68">
    <cfRule type="expression" dxfId="238" priority="51">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xr:uid="{00000000-0002-0000-0100-000000000000}">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100-000001000000}">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3000000}">
          <x14:formula1>
            <xm:f>Listas!$C$2:$C$8</xm:f>
          </x14:formula1>
          <xm:sqref>I9 I12 I15 I18 I21 I24 I27 I30 I33 I36 I39 I42 I45 I48 I51 I54 I57 I60 I63 I66</xm:sqref>
        </x14:dataValidation>
        <x14:dataValidation type="list" allowBlank="1" showErrorMessage="1" xr:uid="{00000000-0002-0000-0100-000004000000}">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1000"/>
  <sheetViews>
    <sheetView workbookViewId="0">
      <pane ySplit="8" topLeftCell="A17" activePane="bottomLeft" state="frozen"/>
      <selection pane="bottomLeft" activeCell="D36" sqref="D36:D38"/>
    </sheetView>
  </sheetViews>
  <sheetFormatPr baseColWidth="10" defaultColWidth="14.42578125" defaultRowHeight="15" customHeight="1" x14ac:dyDescent="0.25"/>
  <cols>
    <col min="1" max="1" width="4" customWidth="1"/>
    <col min="2" max="3" width="18.85546875" customWidth="1"/>
    <col min="4" max="4" width="86"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x14ac:dyDescent="0.3">
      <c r="A1" s="114"/>
      <c r="B1" s="75"/>
      <c r="C1" s="80" t="s">
        <v>0</v>
      </c>
      <c r="D1" s="81"/>
      <c r="E1" s="81"/>
      <c r="F1" s="81"/>
      <c r="G1" s="81"/>
      <c r="H1" s="81"/>
      <c r="I1" s="81"/>
      <c r="J1" s="81"/>
      <c r="K1" s="81"/>
      <c r="L1" s="81"/>
      <c r="M1" s="81"/>
      <c r="N1" s="81"/>
      <c r="O1" s="81"/>
      <c r="P1" s="81"/>
      <c r="Q1" s="81"/>
      <c r="R1" s="81"/>
      <c r="S1" s="81"/>
      <c r="T1" s="81"/>
      <c r="U1" s="81"/>
      <c r="V1" s="81"/>
      <c r="W1" s="75"/>
      <c r="X1" s="112" t="s">
        <v>161</v>
      </c>
      <c r="Y1" s="63"/>
      <c r="Z1" s="64"/>
      <c r="AA1" s="3"/>
      <c r="AB1" s="3"/>
      <c r="AC1" s="3"/>
      <c r="AD1" s="3"/>
      <c r="AE1" s="3"/>
      <c r="AF1" s="3"/>
      <c r="AG1" s="3"/>
      <c r="AH1" s="3"/>
      <c r="AI1" s="3"/>
      <c r="AJ1" s="3"/>
      <c r="AK1" s="3"/>
    </row>
    <row r="2" spans="1:37" ht="19.5" customHeight="1" x14ac:dyDescent="0.3">
      <c r="A2" s="76"/>
      <c r="B2" s="77"/>
      <c r="C2" s="76"/>
      <c r="D2" s="82"/>
      <c r="E2" s="82"/>
      <c r="F2" s="82"/>
      <c r="G2" s="82"/>
      <c r="H2" s="82"/>
      <c r="I2" s="82"/>
      <c r="J2" s="82"/>
      <c r="K2" s="82"/>
      <c r="L2" s="82"/>
      <c r="M2" s="82"/>
      <c r="N2" s="82"/>
      <c r="O2" s="82"/>
      <c r="P2" s="82"/>
      <c r="Q2" s="82"/>
      <c r="R2" s="82"/>
      <c r="S2" s="82"/>
      <c r="T2" s="82"/>
      <c r="U2" s="82"/>
      <c r="V2" s="82"/>
      <c r="W2" s="77"/>
      <c r="X2" s="112" t="s">
        <v>162</v>
      </c>
      <c r="Y2" s="63"/>
      <c r="Z2" s="64"/>
      <c r="AA2" s="3"/>
      <c r="AB2" s="3"/>
      <c r="AC2" s="3"/>
      <c r="AD2" s="3"/>
      <c r="AE2" s="3"/>
      <c r="AF2" s="3"/>
      <c r="AG2" s="3"/>
      <c r="AH2" s="3"/>
      <c r="AI2" s="3"/>
      <c r="AJ2" s="3"/>
      <c r="AK2" s="3"/>
    </row>
    <row r="3" spans="1:37" ht="19.5" customHeight="1" x14ac:dyDescent="0.3">
      <c r="A3" s="76"/>
      <c r="B3" s="77"/>
      <c r="C3" s="76"/>
      <c r="D3" s="82"/>
      <c r="E3" s="82"/>
      <c r="F3" s="82"/>
      <c r="G3" s="82"/>
      <c r="H3" s="82"/>
      <c r="I3" s="82"/>
      <c r="J3" s="82"/>
      <c r="K3" s="82"/>
      <c r="L3" s="82"/>
      <c r="M3" s="82"/>
      <c r="N3" s="82"/>
      <c r="O3" s="82"/>
      <c r="P3" s="82"/>
      <c r="Q3" s="82"/>
      <c r="R3" s="82"/>
      <c r="S3" s="82"/>
      <c r="T3" s="82"/>
      <c r="U3" s="82"/>
      <c r="V3" s="82"/>
      <c r="W3" s="77"/>
      <c r="X3" s="112" t="s">
        <v>163</v>
      </c>
      <c r="Y3" s="63"/>
      <c r="Z3" s="64"/>
      <c r="AA3" s="3"/>
      <c r="AB3" s="3"/>
      <c r="AC3" s="3"/>
      <c r="AD3" s="3"/>
      <c r="AE3" s="3"/>
      <c r="AF3" s="3"/>
      <c r="AG3" s="3"/>
      <c r="AH3" s="3"/>
      <c r="AI3" s="3"/>
      <c r="AJ3" s="3"/>
      <c r="AK3" s="3"/>
    </row>
    <row r="4" spans="1:37" ht="19.5" customHeight="1" x14ac:dyDescent="0.3">
      <c r="A4" s="78"/>
      <c r="B4" s="79"/>
      <c r="C4" s="78"/>
      <c r="D4" s="83"/>
      <c r="E4" s="83"/>
      <c r="F4" s="83"/>
      <c r="G4" s="83"/>
      <c r="H4" s="83"/>
      <c r="I4" s="83"/>
      <c r="J4" s="83"/>
      <c r="K4" s="83"/>
      <c r="L4" s="83"/>
      <c r="M4" s="83"/>
      <c r="N4" s="83"/>
      <c r="O4" s="83"/>
      <c r="P4" s="83"/>
      <c r="Q4" s="83"/>
      <c r="R4" s="83"/>
      <c r="S4" s="83"/>
      <c r="T4" s="83"/>
      <c r="U4" s="83"/>
      <c r="V4" s="83"/>
      <c r="W4" s="79"/>
      <c r="X4" s="112" t="s">
        <v>164</v>
      </c>
      <c r="Y4" s="63"/>
      <c r="Z4" s="64"/>
      <c r="AA4" s="3"/>
      <c r="AB4" s="3"/>
      <c r="AC4" s="3"/>
      <c r="AD4" s="3"/>
      <c r="AE4" s="3"/>
      <c r="AF4" s="3"/>
      <c r="AG4" s="3"/>
      <c r="AH4" s="3"/>
      <c r="AI4" s="3"/>
      <c r="AJ4" s="3"/>
      <c r="AK4" s="3"/>
    </row>
    <row r="5" spans="1:37" ht="16.5" customHeight="1" x14ac:dyDescent="0.3">
      <c r="A5" s="17"/>
      <c r="B5" s="17"/>
      <c r="C5" s="17"/>
      <c r="D5" s="17"/>
      <c r="E5" s="17"/>
      <c r="F5" s="17"/>
      <c r="G5" s="17"/>
      <c r="H5" s="17"/>
      <c r="I5" s="17"/>
      <c r="J5" s="17"/>
      <c r="K5" s="17"/>
      <c r="L5" s="17"/>
      <c r="M5" s="17"/>
      <c r="N5" s="17"/>
      <c r="O5" s="17"/>
      <c r="P5" s="17"/>
      <c r="Q5" s="17"/>
      <c r="R5" s="17"/>
      <c r="S5" s="17"/>
      <c r="T5" s="17"/>
      <c r="U5" s="17"/>
      <c r="V5" s="17"/>
      <c r="W5" s="17"/>
      <c r="X5" s="17"/>
      <c r="Y5" s="3"/>
      <c r="Z5" s="3"/>
      <c r="AA5" s="3"/>
      <c r="AB5" s="3"/>
      <c r="AC5" s="3"/>
      <c r="AD5" s="3"/>
      <c r="AE5" s="3"/>
      <c r="AF5" s="3"/>
      <c r="AG5" s="3"/>
      <c r="AH5" s="3"/>
      <c r="AI5" s="3"/>
      <c r="AJ5" s="3"/>
      <c r="AK5" s="3"/>
    </row>
    <row r="6" spans="1:37" ht="15.75" customHeight="1" x14ac:dyDescent="0.3">
      <c r="A6" s="99" t="s">
        <v>93</v>
      </c>
      <c r="B6" s="63"/>
      <c r="C6" s="63"/>
      <c r="D6" s="63"/>
      <c r="E6" s="64"/>
      <c r="F6" s="99" t="s">
        <v>165</v>
      </c>
      <c r="G6" s="63"/>
      <c r="H6" s="63"/>
      <c r="I6" s="63"/>
      <c r="J6" s="63"/>
      <c r="K6" s="63"/>
      <c r="L6" s="63"/>
      <c r="M6" s="63"/>
      <c r="N6" s="63"/>
      <c r="O6" s="63"/>
      <c r="P6" s="63"/>
      <c r="Q6" s="63"/>
      <c r="R6" s="63"/>
      <c r="S6" s="63"/>
      <c r="T6" s="63"/>
      <c r="U6" s="63"/>
      <c r="V6" s="63"/>
      <c r="W6" s="63"/>
      <c r="X6" s="64"/>
      <c r="Y6" s="93" t="s">
        <v>166</v>
      </c>
      <c r="Z6" s="93" t="s">
        <v>107</v>
      </c>
      <c r="AA6" s="3"/>
      <c r="AB6" s="3"/>
      <c r="AC6" s="3"/>
      <c r="AD6" s="3"/>
      <c r="AE6" s="3"/>
      <c r="AF6" s="3"/>
      <c r="AG6" s="3"/>
      <c r="AH6" s="3"/>
      <c r="AI6" s="3"/>
      <c r="AJ6" s="3"/>
      <c r="AK6" s="3"/>
    </row>
    <row r="7" spans="1:37" ht="18" customHeight="1" x14ac:dyDescent="0.3">
      <c r="A7" s="96" t="s">
        <v>91</v>
      </c>
      <c r="B7" s="98" t="s">
        <v>92</v>
      </c>
      <c r="C7" s="98" t="s">
        <v>96</v>
      </c>
      <c r="D7" s="98" t="s">
        <v>100</v>
      </c>
      <c r="E7" s="98" t="s">
        <v>101</v>
      </c>
      <c r="F7" s="113" t="s">
        <v>167</v>
      </c>
      <c r="G7" s="113" t="s">
        <v>168</v>
      </c>
      <c r="H7" s="113" t="s">
        <v>169</v>
      </c>
      <c r="I7" s="113" t="s">
        <v>170</v>
      </c>
      <c r="J7" s="113" t="s">
        <v>171</v>
      </c>
      <c r="K7" s="113" t="s">
        <v>172</v>
      </c>
      <c r="L7" s="113" t="s">
        <v>173</v>
      </c>
      <c r="M7" s="113" t="s">
        <v>174</v>
      </c>
      <c r="N7" s="113" t="s">
        <v>175</v>
      </c>
      <c r="O7" s="113" t="s">
        <v>176</v>
      </c>
      <c r="P7" s="113" t="s">
        <v>177</v>
      </c>
      <c r="Q7" s="113" t="s">
        <v>178</v>
      </c>
      <c r="R7" s="113" t="s">
        <v>179</v>
      </c>
      <c r="S7" s="113" t="s">
        <v>180</v>
      </c>
      <c r="T7" s="113" t="s">
        <v>181</v>
      </c>
      <c r="U7" s="113" t="s">
        <v>182</v>
      </c>
      <c r="V7" s="113" t="s">
        <v>183</v>
      </c>
      <c r="W7" s="113" t="s">
        <v>184</v>
      </c>
      <c r="X7" s="113" t="s">
        <v>185</v>
      </c>
      <c r="Y7" s="97"/>
      <c r="Z7" s="97"/>
      <c r="AA7" s="3"/>
      <c r="AB7" s="3"/>
      <c r="AC7" s="3"/>
      <c r="AD7" s="3"/>
      <c r="AE7" s="3"/>
      <c r="AF7" s="3"/>
      <c r="AG7" s="3"/>
      <c r="AH7" s="3"/>
      <c r="AI7" s="3"/>
      <c r="AJ7" s="3"/>
      <c r="AK7" s="3"/>
    </row>
    <row r="8" spans="1:37" ht="35.25" customHeight="1" x14ac:dyDescent="0.25">
      <c r="A8" s="92"/>
      <c r="B8" s="92"/>
      <c r="C8" s="92"/>
      <c r="D8" s="92"/>
      <c r="E8" s="92"/>
      <c r="F8" s="92"/>
      <c r="G8" s="92"/>
      <c r="H8" s="92"/>
      <c r="I8" s="92"/>
      <c r="J8" s="92"/>
      <c r="K8" s="92"/>
      <c r="L8" s="92"/>
      <c r="M8" s="92"/>
      <c r="N8" s="92"/>
      <c r="O8" s="92"/>
      <c r="P8" s="92"/>
      <c r="Q8" s="92"/>
      <c r="R8" s="92"/>
      <c r="S8" s="92"/>
      <c r="T8" s="92"/>
      <c r="U8" s="92"/>
      <c r="V8" s="92"/>
      <c r="W8" s="92"/>
      <c r="X8" s="92"/>
      <c r="Y8" s="92"/>
      <c r="Z8" s="92"/>
      <c r="AA8" s="18"/>
      <c r="AB8" s="18"/>
      <c r="AC8" s="18"/>
      <c r="AD8" s="18"/>
      <c r="AE8" s="18"/>
      <c r="AF8" s="18"/>
      <c r="AG8" s="18"/>
      <c r="AH8" s="18"/>
      <c r="AI8" s="18"/>
      <c r="AJ8" s="18"/>
      <c r="AK8" s="18"/>
    </row>
    <row r="9" spans="1:37" s="169" customFormat="1" ht="16.5" customHeight="1" x14ac:dyDescent="0.2">
      <c r="A9" s="155">
        <v>1</v>
      </c>
      <c r="B9" s="15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5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5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15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156"/>
      <c r="G9" s="156"/>
      <c r="H9" s="156"/>
      <c r="I9" s="156"/>
      <c r="J9" s="156"/>
      <c r="K9" s="156"/>
      <c r="L9" s="156"/>
      <c r="M9" s="156"/>
      <c r="N9" s="156"/>
      <c r="O9" s="156"/>
      <c r="P9" s="156"/>
      <c r="Q9" s="156"/>
      <c r="R9" s="156"/>
      <c r="S9" s="156"/>
      <c r="T9" s="156"/>
      <c r="U9" s="156"/>
      <c r="V9" s="156"/>
      <c r="W9" s="156"/>
      <c r="X9" s="156"/>
      <c r="Y9" s="156" t="str">
        <f>IF(OR(E9="",E9="No Aplica"),"",COUNTIF(F9:X11,"SI"))</f>
        <v/>
      </c>
      <c r="Z9" s="160"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68"/>
      <c r="AB9" s="168"/>
      <c r="AC9" s="168"/>
      <c r="AD9" s="168"/>
      <c r="AE9" s="168"/>
      <c r="AF9" s="168"/>
      <c r="AG9" s="168"/>
      <c r="AH9" s="168"/>
      <c r="AI9" s="168"/>
      <c r="AJ9" s="168"/>
      <c r="AK9" s="168"/>
    </row>
    <row r="10" spans="1:37" s="169" customFormat="1" ht="16.5" customHeight="1" x14ac:dyDescent="0.2">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70"/>
      <c r="AB10" s="170"/>
      <c r="AC10" s="170"/>
      <c r="AD10" s="170"/>
      <c r="AE10" s="170"/>
      <c r="AF10" s="170"/>
      <c r="AG10" s="170"/>
      <c r="AH10" s="170"/>
      <c r="AI10" s="170"/>
      <c r="AJ10" s="170"/>
      <c r="AK10" s="170"/>
    </row>
    <row r="11" spans="1:37" s="169" customFormat="1" ht="16.5" customHeight="1" x14ac:dyDescent="0.2">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70"/>
      <c r="AB11" s="170"/>
      <c r="AC11" s="170"/>
      <c r="AD11" s="170"/>
      <c r="AE11" s="170"/>
      <c r="AF11" s="170"/>
      <c r="AG11" s="170"/>
      <c r="AH11" s="170"/>
      <c r="AI11" s="170"/>
      <c r="AJ11" s="170"/>
      <c r="AK11" s="170"/>
    </row>
    <row r="12" spans="1:37" s="169" customFormat="1" ht="16.5" customHeight="1" x14ac:dyDescent="0.2">
      <c r="A12" s="155">
        <v>2</v>
      </c>
      <c r="B12" s="15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5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5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5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56"/>
      <c r="G12" s="156"/>
      <c r="H12" s="156"/>
      <c r="I12" s="156"/>
      <c r="J12" s="156"/>
      <c r="K12" s="156"/>
      <c r="L12" s="156"/>
      <c r="M12" s="156"/>
      <c r="N12" s="156"/>
      <c r="O12" s="156"/>
      <c r="P12" s="156"/>
      <c r="Q12" s="156"/>
      <c r="R12" s="156"/>
      <c r="S12" s="156"/>
      <c r="T12" s="156"/>
      <c r="U12" s="156"/>
      <c r="V12" s="156"/>
      <c r="W12" s="156"/>
      <c r="X12" s="156"/>
      <c r="Y12" s="156" t="str">
        <f>IF(OR(E12="",E12="No Aplica"),"",COUNTIF(F12:X14,"SI"))</f>
        <v/>
      </c>
      <c r="Z12" s="160"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170"/>
      <c r="AB12" s="170"/>
      <c r="AC12" s="170"/>
      <c r="AD12" s="170"/>
      <c r="AE12" s="170"/>
      <c r="AF12" s="170"/>
      <c r="AG12" s="170"/>
      <c r="AH12" s="170"/>
      <c r="AI12" s="170"/>
      <c r="AJ12" s="170"/>
      <c r="AK12" s="170"/>
    </row>
    <row r="13" spans="1:37" s="169" customFormat="1" ht="16.5" customHeight="1" x14ac:dyDescent="0.2">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70"/>
      <c r="AB13" s="170"/>
      <c r="AC13" s="170"/>
      <c r="AD13" s="170"/>
      <c r="AE13" s="170"/>
      <c r="AF13" s="170"/>
      <c r="AG13" s="170"/>
      <c r="AH13" s="170"/>
      <c r="AI13" s="170"/>
      <c r="AJ13" s="170"/>
      <c r="AK13" s="170"/>
    </row>
    <row r="14" spans="1:37" s="169" customFormat="1" ht="16.5"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70"/>
      <c r="AB14" s="170"/>
      <c r="AC14" s="170"/>
      <c r="AD14" s="170"/>
      <c r="AE14" s="170"/>
      <c r="AF14" s="170"/>
      <c r="AG14" s="170"/>
      <c r="AH14" s="170"/>
      <c r="AI14" s="170"/>
      <c r="AJ14" s="170"/>
      <c r="AK14" s="170"/>
    </row>
    <row r="15" spans="1:37" s="169" customFormat="1" ht="16.5" customHeight="1" x14ac:dyDescent="0.2">
      <c r="A15" s="155">
        <v>3</v>
      </c>
      <c r="B15" s="15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5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5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15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156"/>
      <c r="G15" s="156"/>
      <c r="H15" s="156"/>
      <c r="I15" s="156"/>
      <c r="J15" s="156"/>
      <c r="K15" s="156"/>
      <c r="L15" s="156"/>
      <c r="M15" s="156"/>
      <c r="N15" s="156"/>
      <c r="O15" s="156"/>
      <c r="P15" s="156"/>
      <c r="Q15" s="156"/>
      <c r="R15" s="156"/>
      <c r="S15" s="156"/>
      <c r="T15" s="156"/>
      <c r="U15" s="156"/>
      <c r="V15" s="156"/>
      <c r="W15" s="156"/>
      <c r="X15" s="156"/>
      <c r="Y15" s="156" t="str">
        <f>IF(OR(E15="",E15="No Aplica"),"",COUNTIF(F15:X17,"SI"))</f>
        <v/>
      </c>
      <c r="Z15" s="160"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170"/>
      <c r="AB15" s="170"/>
      <c r="AC15" s="170"/>
      <c r="AD15" s="170"/>
      <c r="AE15" s="170"/>
      <c r="AF15" s="170"/>
      <c r="AG15" s="170"/>
      <c r="AH15" s="170"/>
      <c r="AI15" s="170"/>
      <c r="AJ15" s="170"/>
      <c r="AK15" s="170"/>
    </row>
    <row r="16" spans="1:37" s="169" customFormat="1" ht="16.5" customHeight="1" x14ac:dyDescent="0.2">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70"/>
      <c r="AB16" s="170"/>
      <c r="AC16" s="170"/>
      <c r="AD16" s="170"/>
      <c r="AE16" s="170"/>
      <c r="AF16" s="170"/>
      <c r="AG16" s="170"/>
      <c r="AH16" s="170"/>
      <c r="AI16" s="170"/>
      <c r="AJ16" s="170"/>
      <c r="AK16" s="170"/>
    </row>
    <row r="17" spans="1:37" s="169" customFormat="1" ht="16.5" customHeight="1" x14ac:dyDescent="0.2">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70"/>
      <c r="AB17" s="170"/>
      <c r="AC17" s="170"/>
      <c r="AD17" s="170"/>
      <c r="AE17" s="170"/>
      <c r="AF17" s="170"/>
      <c r="AG17" s="170"/>
      <c r="AH17" s="170"/>
      <c r="AI17" s="170"/>
      <c r="AJ17" s="170"/>
      <c r="AK17" s="170"/>
    </row>
    <row r="18" spans="1:37" s="169" customFormat="1" ht="16.5" customHeight="1" x14ac:dyDescent="0.2">
      <c r="A18" s="155">
        <v>4</v>
      </c>
      <c r="B18" s="15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15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15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15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156"/>
      <c r="G18" s="156"/>
      <c r="H18" s="156"/>
      <c r="I18" s="156"/>
      <c r="J18" s="156"/>
      <c r="K18" s="156"/>
      <c r="L18" s="156"/>
      <c r="M18" s="156"/>
      <c r="N18" s="156"/>
      <c r="O18" s="156"/>
      <c r="P18" s="156"/>
      <c r="Q18" s="156"/>
      <c r="R18" s="156"/>
      <c r="S18" s="156"/>
      <c r="T18" s="156"/>
      <c r="U18" s="156"/>
      <c r="V18" s="156"/>
      <c r="W18" s="156"/>
      <c r="X18" s="156"/>
      <c r="Y18" s="156" t="str">
        <f>IF(OR(E18="",E18="No Aplica"),"",COUNTIF(F18:X20,"SI"))</f>
        <v/>
      </c>
      <c r="Z18" s="160"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170"/>
      <c r="AB18" s="170"/>
      <c r="AC18" s="170"/>
      <c r="AD18" s="170"/>
      <c r="AE18" s="170"/>
      <c r="AF18" s="170"/>
      <c r="AG18" s="170"/>
      <c r="AH18" s="170"/>
      <c r="AI18" s="170"/>
      <c r="AJ18" s="170"/>
      <c r="AK18" s="170"/>
    </row>
    <row r="19" spans="1:37" s="169" customFormat="1" ht="16.5" customHeight="1" x14ac:dyDescent="0.2">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70"/>
      <c r="AB19" s="170"/>
      <c r="AC19" s="170"/>
      <c r="AD19" s="170"/>
      <c r="AE19" s="170"/>
      <c r="AF19" s="170"/>
      <c r="AG19" s="170"/>
      <c r="AH19" s="170"/>
      <c r="AI19" s="170"/>
      <c r="AJ19" s="170"/>
      <c r="AK19" s="170"/>
    </row>
    <row r="20" spans="1:37" s="169" customFormat="1" ht="16.5" customHeight="1" x14ac:dyDescent="0.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70"/>
      <c r="AB20" s="170"/>
      <c r="AC20" s="170"/>
      <c r="AD20" s="170"/>
      <c r="AE20" s="170"/>
      <c r="AF20" s="170"/>
      <c r="AG20" s="170"/>
      <c r="AH20" s="170"/>
      <c r="AI20" s="170"/>
      <c r="AJ20" s="170"/>
      <c r="AK20" s="170"/>
    </row>
    <row r="21" spans="1:37" s="169" customFormat="1" ht="16.5" customHeight="1" x14ac:dyDescent="0.2">
      <c r="A21" s="155">
        <v>5</v>
      </c>
      <c r="B21" s="15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15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15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15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156"/>
      <c r="G21" s="156"/>
      <c r="H21" s="156"/>
      <c r="I21" s="156"/>
      <c r="J21" s="156"/>
      <c r="K21" s="156"/>
      <c r="L21" s="156"/>
      <c r="M21" s="156"/>
      <c r="N21" s="156"/>
      <c r="O21" s="156"/>
      <c r="P21" s="156"/>
      <c r="Q21" s="156"/>
      <c r="R21" s="156"/>
      <c r="S21" s="156"/>
      <c r="T21" s="156"/>
      <c r="U21" s="156"/>
      <c r="V21" s="156"/>
      <c r="W21" s="156"/>
      <c r="X21" s="156"/>
      <c r="Y21" s="156" t="str">
        <f>IF(OR(E21="",E21="No Aplica"),"",COUNTIF(F21:X23,"SI"))</f>
        <v/>
      </c>
      <c r="Z21" s="160"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170"/>
      <c r="AB21" s="170"/>
      <c r="AC21" s="170"/>
      <c r="AD21" s="170"/>
      <c r="AE21" s="170"/>
      <c r="AF21" s="170"/>
      <c r="AG21" s="170"/>
      <c r="AH21" s="170"/>
      <c r="AI21" s="170"/>
      <c r="AJ21" s="170"/>
      <c r="AK21" s="170"/>
    </row>
    <row r="22" spans="1:37" s="169" customFormat="1" ht="16.5" customHeight="1" x14ac:dyDescent="0.2">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70"/>
      <c r="AB22" s="170"/>
      <c r="AC22" s="170"/>
      <c r="AD22" s="170"/>
      <c r="AE22" s="170"/>
      <c r="AF22" s="170"/>
      <c r="AG22" s="170"/>
      <c r="AH22" s="170"/>
      <c r="AI22" s="170"/>
      <c r="AJ22" s="170"/>
      <c r="AK22" s="170"/>
    </row>
    <row r="23" spans="1:37" s="169" customFormat="1" ht="16.5"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70"/>
      <c r="AB23" s="170"/>
      <c r="AC23" s="170"/>
      <c r="AD23" s="170"/>
      <c r="AE23" s="170"/>
      <c r="AF23" s="170"/>
      <c r="AG23" s="170"/>
      <c r="AH23" s="170"/>
      <c r="AI23" s="170"/>
      <c r="AJ23" s="170"/>
      <c r="AK23" s="170"/>
    </row>
    <row r="24" spans="1:37" s="169" customFormat="1" ht="16.5" customHeight="1" x14ac:dyDescent="0.2">
      <c r="A24" s="155">
        <v>6</v>
      </c>
      <c r="B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Contractual</v>
      </c>
      <c r="C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Contratación (Etapa Precontractual - Estructuración)</v>
      </c>
      <c r="D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Posibilidad de afectación economica y reputacional al recibir o solicitar dadivas o beneficios a nombre propio o de terceros, mediante el direccionamiento de los requisitos técnicos, por parte del nivel directivo durante la estructuración contractual.</v>
      </c>
      <c r="E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F24" s="156" t="s">
        <v>186</v>
      </c>
      <c r="G24" s="156" t="s">
        <v>187</v>
      </c>
      <c r="H24" s="156" t="s">
        <v>187</v>
      </c>
      <c r="I24" s="156" t="s">
        <v>187</v>
      </c>
      <c r="J24" s="156" t="s">
        <v>186</v>
      </c>
      <c r="K24" s="156" t="s">
        <v>186</v>
      </c>
      <c r="L24" s="156" t="s">
        <v>187</v>
      </c>
      <c r="M24" s="156" t="s">
        <v>187</v>
      </c>
      <c r="N24" s="156" t="s">
        <v>187</v>
      </c>
      <c r="O24" s="156" t="s">
        <v>186</v>
      </c>
      <c r="P24" s="156" t="s">
        <v>186</v>
      </c>
      <c r="Q24" s="156" t="s">
        <v>186</v>
      </c>
      <c r="R24" s="156" t="s">
        <v>186</v>
      </c>
      <c r="S24" s="156" t="s">
        <v>186</v>
      </c>
      <c r="T24" s="156" t="s">
        <v>186</v>
      </c>
      <c r="U24" s="156" t="s">
        <v>187</v>
      </c>
      <c r="V24" s="156" t="s">
        <v>187</v>
      </c>
      <c r="W24" s="156" t="s">
        <v>187</v>
      </c>
      <c r="X24" s="156" t="s">
        <v>187</v>
      </c>
      <c r="Y24" s="156">
        <f>IF(OR(E24="",E24="No Aplica"),"",COUNTIF(F24:X26,"SI"))</f>
        <v>9</v>
      </c>
      <c r="Z24" s="160"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Mayor</v>
      </c>
      <c r="AA24" s="170"/>
      <c r="AB24" s="170"/>
      <c r="AC24" s="170"/>
      <c r="AD24" s="170"/>
      <c r="AE24" s="170"/>
      <c r="AF24" s="170"/>
      <c r="AG24" s="170"/>
      <c r="AH24" s="170"/>
      <c r="AI24" s="170"/>
      <c r="AJ24" s="170"/>
      <c r="AK24" s="170"/>
    </row>
    <row r="25" spans="1:37" s="169" customFormat="1" ht="16.5" customHeight="1" x14ac:dyDescent="0.2">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70"/>
      <c r="AB25" s="170"/>
      <c r="AC25" s="170"/>
      <c r="AD25" s="170"/>
      <c r="AE25" s="170"/>
      <c r="AF25" s="170"/>
      <c r="AG25" s="170"/>
      <c r="AH25" s="170"/>
      <c r="AI25" s="170"/>
      <c r="AJ25" s="170"/>
      <c r="AK25" s="170"/>
    </row>
    <row r="26" spans="1:37" s="169" customFormat="1" ht="16.5" customHeight="1" x14ac:dyDescent="0.2">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70"/>
      <c r="AB26" s="170"/>
      <c r="AC26" s="170"/>
      <c r="AD26" s="170"/>
      <c r="AE26" s="170"/>
      <c r="AF26" s="170"/>
      <c r="AG26" s="170"/>
      <c r="AH26" s="170"/>
      <c r="AI26" s="170"/>
      <c r="AJ26" s="170"/>
      <c r="AK26" s="170"/>
    </row>
    <row r="27" spans="1:37" s="169" customFormat="1" ht="16.5" customHeight="1" x14ac:dyDescent="0.2">
      <c r="A27" s="155">
        <v>7</v>
      </c>
      <c r="B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Contractual</v>
      </c>
      <c r="C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Contratación (Etapa Precontractual - Evaluación)</v>
      </c>
      <c r="D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y reputacional al recibir o solicitar dadivas o beneficios a nombre propio o de terceros, mediante la evaluación contractual direccionada y permisiva de los requisitos técnicos,definidos por el nivel directivo</v>
      </c>
      <c r="E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156" t="s">
        <v>186</v>
      </c>
      <c r="G27" s="156" t="s">
        <v>187</v>
      </c>
      <c r="H27" s="156" t="s">
        <v>187</v>
      </c>
      <c r="I27" s="156" t="s">
        <v>187</v>
      </c>
      <c r="J27" s="156" t="s">
        <v>186</v>
      </c>
      <c r="K27" s="156" t="s">
        <v>186</v>
      </c>
      <c r="L27" s="156" t="s">
        <v>187</v>
      </c>
      <c r="M27" s="156" t="s">
        <v>187</v>
      </c>
      <c r="N27" s="156" t="s">
        <v>187</v>
      </c>
      <c r="O27" s="156" t="s">
        <v>186</v>
      </c>
      <c r="P27" s="156" t="s">
        <v>186</v>
      </c>
      <c r="Q27" s="156" t="s">
        <v>186</v>
      </c>
      <c r="R27" s="156" t="s">
        <v>186</v>
      </c>
      <c r="S27" s="156" t="s">
        <v>186</v>
      </c>
      <c r="T27" s="156" t="s">
        <v>186</v>
      </c>
      <c r="U27" s="156" t="s">
        <v>187</v>
      </c>
      <c r="V27" s="156" t="s">
        <v>187</v>
      </c>
      <c r="W27" s="156" t="s">
        <v>187</v>
      </c>
      <c r="X27" s="156" t="s">
        <v>187</v>
      </c>
      <c r="Y27" s="156">
        <f>IF(OR(E27="",E27="No Aplica"),"",COUNTIF(F27:X29,"SI"))</f>
        <v>9</v>
      </c>
      <c r="Z27" s="160"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Mayor</v>
      </c>
      <c r="AA27" s="170"/>
      <c r="AB27" s="170"/>
      <c r="AC27" s="170"/>
      <c r="AD27" s="170"/>
      <c r="AE27" s="170"/>
      <c r="AF27" s="170"/>
      <c r="AG27" s="170"/>
      <c r="AH27" s="170"/>
      <c r="AI27" s="170"/>
      <c r="AJ27" s="170"/>
      <c r="AK27" s="170"/>
    </row>
    <row r="28" spans="1:37" s="169" customFormat="1" ht="16.5" customHeight="1" x14ac:dyDescent="0.2">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70"/>
      <c r="AB28" s="170"/>
      <c r="AC28" s="170"/>
      <c r="AD28" s="170"/>
      <c r="AE28" s="170"/>
      <c r="AF28" s="170"/>
      <c r="AG28" s="170"/>
      <c r="AH28" s="170"/>
      <c r="AI28" s="170"/>
      <c r="AJ28" s="170"/>
      <c r="AK28" s="170"/>
    </row>
    <row r="29" spans="1:37" s="169" customFormat="1" ht="16.5" customHeight="1" x14ac:dyDescent="0.2">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70"/>
      <c r="AB29" s="170"/>
      <c r="AC29" s="170"/>
      <c r="AD29" s="170"/>
      <c r="AE29" s="170"/>
      <c r="AF29" s="170"/>
      <c r="AG29" s="170"/>
      <c r="AH29" s="170"/>
      <c r="AI29" s="170"/>
      <c r="AJ29" s="170"/>
      <c r="AK29" s="170"/>
    </row>
    <row r="30" spans="1:37" s="169" customFormat="1" ht="16.5" customHeight="1" x14ac:dyDescent="0.2">
      <c r="A30" s="155">
        <v>8</v>
      </c>
      <c r="B30" s="15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Contractual</v>
      </c>
      <c r="C30" s="15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Contratación (Etapa Contractual - Supervisión)</v>
      </c>
      <c r="D30" s="15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E30" s="15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F30" s="156" t="s">
        <v>186</v>
      </c>
      <c r="G30" s="156" t="s">
        <v>186</v>
      </c>
      <c r="H30" s="156" t="s">
        <v>186</v>
      </c>
      <c r="I30" s="156" t="s">
        <v>186</v>
      </c>
      <c r="J30" s="156" t="s">
        <v>186</v>
      </c>
      <c r="K30" s="156" t="s">
        <v>186</v>
      </c>
      <c r="L30" s="156" t="s">
        <v>186</v>
      </c>
      <c r="M30" s="156" t="s">
        <v>186</v>
      </c>
      <c r="N30" s="156" t="s">
        <v>187</v>
      </c>
      <c r="O30" s="156" t="s">
        <v>186</v>
      </c>
      <c r="P30" s="156" t="s">
        <v>186</v>
      </c>
      <c r="Q30" s="156" t="s">
        <v>186</v>
      </c>
      <c r="R30" s="156" t="s">
        <v>186</v>
      </c>
      <c r="S30" s="156" t="s">
        <v>186</v>
      </c>
      <c r="T30" s="156" t="s">
        <v>186</v>
      </c>
      <c r="U30" s="156" t="s">
        <v>186</v>
      </c>
      <c r="V30" s="156" t="s">
        <v>187</v>
      </c>
      <c r="W30" s="156" t="s">
        <v>187</v>
      </c>
      <c r="X30" s="156" t="s">
        <v>186</v>
      </c>
      <c r="Y30" s="156">
        <f>IF(OR(E30="",E30="No Aplica"),"",COUNTIF(F30:X32,"SI"))</f>
        <v>16</v>
      </c>
      <c r="Z30" s="160"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Catastrófico</v>
      </c>
      <c r="AA30" s="170"/>
      <c r="AB30" s="170"/>
      <c r="AC30" s="170"/>
      <c r="AD30" s="170"/>
      <c r="AE30" s="170"/>
      <c r="AF30" s="170"/>
      <c r="AG30" s="170"/>
      <c r="AH30" s="170"/>
      <c r="AI30" s="170"/>
      <c r="AJ30" s="170"/>
      <c r="AK30" s="170"/>
    </row>
    <row r="31" spans="1:37" s="169" customFormat="1" ht="16.5" customHeight="1" x14ac:dyDescent="0.2">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70"/>
      <c r="AB31" s="170"/>
      <c r="AC31" s="170"/>
      <c r="AD31" s="170"/>
      <c r="AE31" s="170"/>
      <c r="AF31" s="170"/>
      <c r="AG31" s="170"/>
      <c r="AH31" s="170"/>
      <c r="AI31" s="170"/>
      <c r="AJ31" s="170"/>
      <c r="AK31" s="170"/>
    </row>
    <row r="32" spans="1:37" s="169" customFormat="1" ht="16.5" customHeight="1" x14ac:dyDescent="0.2">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70"/>
      <c r="AB32" s="170"/>
      <c r="AC32" s="170"/>
      <c r="AD32" s="170"/>
      <c r="AE32" s="170"/>
      <c r="AF32" s="170"/>
      <c r="AG32" s="170"/>
      <c r="AH32" s="170"/>
      <c r="AI32" s="170"/>
      <c r="AJ32" s="170"/>
      <c r="AK32" s="170"/>
    </row>
    <row r="33" spans="1:37" s="169" customFormat="1" ht="16.5" customHeight="1" x14ac:dyDescent="0.2">
      <c r="A33" s="155">
        <v>9</v>
      </c>
      <c r="B33" s="15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Gestión Contractual</v>
      </c>
      <c r="C33" s="15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Contratación (Etapa Post-Contractual - Liquidación de contratos)</v>
      </c>
      <c r="D33" s="15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E33" s="15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Corrupción</v>
      </c>
      <c r="F33" s="156" t="s">
        <v>186</v>
      </c>
      <c r="G33" s="156" t="s">
        <v>186</v>
      </c>
      <c r="H33" s="156" t="s">
        <v>186</v>
      </c>
      <c r="I33" s="156" t="s">
        <v>186</v>
      </c>
      <c r="J33" s="156" t="s">
        <v>186</v>
      </c>
      <c r="K33" s="156" t="s">
        <v>186</v>
      </c>
      <c r="L33" s="156" t="s">
        <v>186</v>
      </c>
      <c r="M33" s="156" t="s">
        <v>186</v>
      </c>
      <c r="N33" s="156" t="s">
        <v>187</v>
      </c>
      <c r="O33" s="156" t="s">
        <v>186</v>
      </c>
      <c r="P33" s="156" t="s">
        <v>186</v>
      </c>
      <c r="Q33" s="156" t="s">
        <v>186</v>
      </c>
      <c r="R33" s="156" t="s">
        <v>186</v>
      </c>
      <c r="S33" s="156" t="s">
        <v>186</v>
      </c>
      <c r="T33" s="156" t="s">
        <v>186</v>
      </c>
      <c r="U33" s="156" t="s">
        <v>186</v>
      </c>
      <c r="V33" s="156" t="s">
        <v>187</v>
      </c>
      <c r="W33" s="156" t="s">
        <v>187</v>
      </c>
      <c r="X33" s="156" t="s">
        <v>186</v>
      </c>
      <c r="Y33" s="156">
        <f>IF(OR(E33="",E33="No Aplica"),"",COUNTIF(F33:X35,"SI"))</f>
        <v>16</v>
      </c>
      <c r="Z33" s="160"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Catastrófico</v>
      </c>
      <c r="AA33" s="170"/>
      <c r="AB33" s="170"/>
      <c r="AC33" s="170"/>
      <c r="AD33" s="170"/>
      <c r="AE33" s="170"/>
      <c r="AF33" s="170"/>
      <c r="AG33" s="170"/>
      <c r="AH33" s="170"/>
      <c r="AI33" s="170"/>
      <c r="AJ33" s="170"/>
      <c r="AK33" s="170"/>
    </row>
    <row r="34" spans="1:37" s="169" customFormat="1" ht="16.5" customHeight="1" x14ac:dyDescent="0.2">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70"/>
      <c r="AB34" s="170"/>
      <c r="AC34" s="170"/>
      <c r="AD34" s="170"/>
      <c r="AE34" s="170"/>
      <c r="AF34" s="170"/>
      <c r="AG34" s="170"/>
      <c r="AH34" s="170"/>
      <c r="AI34" s="170"/>
      <c r="AJ34" s="170"/>
      <c r="AK34" s="170"/>
    </row>
    <row r="35" spans="1:37" s="169" customFormat="1" ht="16.5" customHeight="1" x14ac:dyDescent="0.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70"/>
      <c r="AB35" s="170"/>
      <c r="AC35" s="170"/>
      <c r="AD35" s="170"/>
      <c r="AE35" s="170"/>
      <c r="AF35" s="170"/>
      <c r="AG35" s="170"/>
      <c r="AH35" s="170"/>
      <c r="AI35" s="170"/>
      <c r="AJ35" s="170"/>
      <c r="AK35" s="170"/>
    </row>
    <row r="36" spans="1:37" s="169" customFormat="1" ht="26.25" customHeight="1" x14ac:dyDescent="0.2">
      <c r="A36" s="155">
        <v>10</v>
      </c>
      <c r="B36" s="15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Gestión Contractual</v>
      </c>
      <c r="C36" s="15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Etapa precontractual (Aprobación o no del Comité de Contratación)</v>
      </c>
      <c r="D36" s="15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E36" s="15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Corrupción</v>
      </c>
      <c r="F36" s="156" t="s">
        <v>186</v>
      </c>
      <c r="G36" s="156" t="s">
        <v>186</v>
      </c>
      <c r="H36" s="156" t="s">
        <v>186</v>
      </c>
      <c r="I36" s="156" t="s">
        <v>186</v>
      </c>
      <c r="J36" s="156" t="s">
        <v>186</v>
      </c>
      <c r="K36" s="156" t="s">
        <v>186</v>
      </c>
      <c r="L36" s="156" t="s">
        <v>186</v>
      </c>
      <c r="M36" s="156" t="s">
        <v>186</v>
      </c>
      <c r="N36" s="156" t="s">
        <v>186</v>
      </c>
      <c r="O36" s="156" t="s">
        <v>186</v>
      </c>
      <c r="P36" s="156" t="s">
        <v>186</v>
      </c>
      <c r="Q36" s="156" t="s">
        <v>186</v>
      </c>
      <c r="R36" s="156" t="s">
        <v>186</v>
      </c>
      <c r="S36" s="156"/>
      <c r="T36" s="156"/>
      <c r="U36" s="156" t="s">
        <v>187</v>
      </c>
      <c r="V36" s="156" t="s">
        <v>187</v>
      </c>
      <c r="W36" s="156" t="s">
        <v>187</v>
      </c>
      <c r="X36" s="156" t="s">
        <v>187</v>
      </c>
      <c r="Y36" s="156">
        <f>IF(OR(E36="",E36="No Aplica"),"",COUNTIF(F36:X38,"SI"))</f>
        <v>13</v>
      </c>
      <c r="Z36" s="160"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Catastrófico</v>
      </c>
      <c r="AA36" s="170"/>
      <c r="AB36" s="170"/>
      <c r="AC36" s="170"/>
      <c r="AD36" s="170"/>
      <c r="AE36" s="170"/>
      <c r="AF36" s="170"/>
      <c r="AG36" s="170"/>
      <c r="AH36" s="170"/>
      <c r="AI36" s="170"/>
      <c r="AJ36" s="170"/>
      <c r="AK36" s="170"/>
    </row>
    <row r="37" spans="1:37" s="169" customFormat="1" ht="26.25" customHeight="1" x14ac:dyDescent="0.2">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71"/>
      <c r="AB37" s="171"/>
      <c r="AC37" s="171"/>
      <c r="AD37" s="171"/>
      <c r="AE37" s="171"/>
      <c r="AF37" s="171"/>
      <c r="AG37" s="171"/>
      <c r="AH37" s="171"/>
      <c r="AI37" s="171"/>
      <c r="AJ37" s="171"/>
      <c r="AK37" s="171"/>
    </row>
    <row r="38" spans="1:37" s="169" customFormat="1" ht="26.25" customHeight="1" x14ac:dyDescent="0.2">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71"/>
      <c r="AB38" s="171"/>
      <c r="AC38" s="171"/>
      <c r="AD38" s="171"/>
      <c r="AE38" s="171"/>
      <c r="AF38" s="171"/>
      <c r="AG38" s="171"/>
      <c r="AH38" s="171"/>
      <c r="AI38" s="171"/>
      <c r="AJ38" s="171"/>
      <c r="AK38" s="171"/>
    </row>
    <row r="39" spans="1:37" ht="16.5" customHeight="1" x14ac:dyDescent="0.3">
      <c r="A39" s="102">
        <v>11</v>
      </c>
      <c r="B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3"/>
      <c r="G39" s="103"/>
      <c r="H39" s="103"/>
      <c r="I39" s="103"/>
      <c r="J39" s="103"/>
      <c r="K39" s="103"/>
      <c r="L39" s="103"/>
      <c r="M39" s="103"/>
      <c r="N39" s="103"/>
      <c r="O39" s="103"/>
      <c r="P39" s="103"/>
      <c r="Q39" s="103"/>
      <c r="R39" s="103"/>
      <c r="S39" s="103"/>
      <c r="T39" s="103"/>
      <c r="U39" s="103"/>
      <c r="V39" s="103"/>
      <c r="W39" s="103"/>
      <c r="X39" s="103"/>
      <c r="Y39" s="103" t="str">
        <f>IF(OR(E39="",E39="No Aplica"),"",COUNTIF(F39:X41,"SI"))</f>
        <v/>
      </c>
      <c r="Z39" s="111"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x14ac:dyDescent="0.3">
      <c r="A40" s="97"/>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2"/>
      <c r="AB40" s="2"/>
      <c r="AC40" s="2"/>
      <c r="AD40" s="2"/>
      <c r="AE40" s="2"/>
      <c r="AF40" s="2"/>
      <c r="AG40" s="2"/>
      <c r="AH40" s="2"/>
      <c r="AI40" s="2"/>
      <c r="AJ40" s="2"/>
      <c r="AK40" s="2"/>
    </row>
    <row r="41" spans="1:37" ht="16.5" customHeight="1" x14ac:dyDescent="0.3">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2"/>
      <c r="AB41" s="2"/>
      <c r="AC41" s="2"/>
      <c r="AD41" s="2"/>
      <c r="AE41" s="2"/>
      <c r="AF41" s="2"/>
      <c r="AG41" s="2"/>
      <c r="AH41" s="2"/>
      <c r="AI41" s="2"/>
      <c r="AJ41" s="2"/>
      <c r="AK41" s="2"/>
    </row>
    <row r="42" spans="1:37" ht="16.5" customHeight="1" x14ac:dyDescent="0.3">
      <c r="A42" s="102">
        <v>12</v>
      </c>
      <c r="B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3"/>
      <c r="G42" s="103"/>
      <c r="H42" s="103"/>
      <c r="I42" s="103"/>
      <c r="J42" s="103"/>
      <c r="K42" s="103"/>
      <c r="L42" s="103"/>
      <c r="M42" s="103"/>
      <c r="N42" s="103"/>
      <c r="O42" s="103"/>
      <c r="P42" s="103"/>
      <c r="Q42" s="103"/>
      <c r="R42" s="103"/>
      <c r="S42" s="103"/>
      <c r="T42" s="103"/>
      <c r="U42" s="103"/>
      <c r="V42" s="103"/>
      <c r="W42" s="103"/>
      <c r="X42" s="103"/>
      <c r="Y42" s="103" t="str">
        <f>IF(OR(E42="",E42="No Aplica"),"",COUNTIF(F42:X44,"SI"))</f>
        <v/>
      </c>
      <c r="Z42" s="111"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x14ac:dyDescent="0.3">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2"/>
      <c r="AB43" s="2"/>
      <c r="AC43" s="2"/>
      <c r="AD43" s="2"/>
      <c r="AE43" s="2"/>
      <c r="AF43" s="2"/>
      <c r="AG43" s="2"/>
      <c r="AH43" s="2"/>
      <c r="AI43" s="2"/>
      <c r="AJ43" s="2"/>
      <c r="AK43" s="2"/>
    </row>
    <row r="44" spans="1:37" ht="16.5" customHeight="1" x14ac:dyDescent="0.3">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2"/>
      <c r="AB44" s="2"/>
      <c r="AC44" s="2"/>
      <c r="AD44" s="2"/>
      <c r="AE44" s="2"/>
      <c r="AF44" s="2"/>
      <c r="AG44" s="2"/>
      <c r="AH44" s="2"/>
      <c r="AI44" s="2"/>
      <c r="AJ44" s="2"/>
      <c r="AK44" s="2"/>
    </row>
    <row r="45" spans="1:37" ht="16.5" customHeight="1" x14ac:dyDescent="0.3">
      <c r="A45" s="102">
        <v>13</v>
      </c>
      <c r="B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3"/>
      <c r="G45" s="103"/>
      <c r="H45" s="103"/>
      <c r="I45" s="103"/>
      <c r="J45" s="103"/>
      <c r="K45" s="103"/>
      <c r="L45" s="103"/>
      <c r="M45" s="103"/>
      <c r="N45" s="103"/>
      <c r="O45" s="103"/>
      <c r="P45" s="103"/>
      <c r="Q45" s="103"/>
      <c r="R45" s="103"/>
      <c r="S45" s="103"/>
      <c r="T45" s="103"/>
      <c r="U45" s="103"/>
      <c r="V45" s="103"/>
      <c r="W45" s="103"/>
      <c r="X45" s="103"/>
      <c r="Y45" s="103" t="str">
        <f>IF(OR(E45="",E45="No Aplica"),"",COUNTIF(F45:X47,"SI"))</f>
        <v/>
      </c>
      <c r="Z45" s="111"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x14ac:dyDescent="0.3">
      <c r="A46" s="9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2"/>
      <c r="AB46" s="2"/>
      <c r="AC46" s="2"/>
      <c r="AD46" s="2"/>
      <c r="AE46" s="2"/>
      <c r="AF46" s="2"/>
      <c r="AG46" s="2"/>
      <c r="AH46" s="2"/>
      <c r="AI46" s="2"/>
      <c r="AJ46" s="2"/>
      <c r="AK46" s="2"/>
    </row>
    <row r="47" spans="1:37" ht="16.5" customHeight="1" x14ac:dyDescent="0.3">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2"/>
      <c r="AB47" s="2"/>
      <c r="AC47" s="2"/>
      <c r="AD47" s="2"/>
      <c r="AE47" s="2"/>
      <c r="AF47" s="2"/>
      <c r="AG47" s="2"/>
      <c r="AH47" s="2"/>
      <c r="AI47" s="2"/>
      <c r="AJ47" s="2"/>
      <c r="AK47" s="2"/>
    </row>
    <row r="48" spans="1:37" ht="16.5" customHeight="1" x14ac:dyDescent="0.3">
      <c r="A48" s="102">
        <v>14</v>
      </c>
      <c r="B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3"/>
      <c r="G48" s="103"/>
      <c r="H48" s="103"/>
      <c r="I48" s="103"/>
      <c r="J48" s="103"/>
      <c r="K48" s="103"/>
      <c r="L48" s="103"/>
      <c r="M48" s="103"/>
      <c r="N48" s="103"/>
      <c r="O48" s="103"/>
      <c r="P48" s="103"/>
      <c r="Q48" s="103"/>
      <c r="R48" s="103"/>
      <c r="S48" s="103"/>
      <c r="T48" s="103"/>
      <c r="U48" s="103"/>
      <c r="V48" s="103"/>
      <c r="W48" s="103"/>
      <c r="X48" s="103"/>
      <c r="Y48" s="103" t="str">
        <f>IF(OR(E48="",E48="No Aplica"),"",COUNTIF(F48:X50,"SI"))</f>
        <v/>
      </c>
      <c r="Z48" s="111"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x14ac:dyDescent="0.3">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2"/>
      <c r="AB49" s="2"/>
      <c r="AC49" s="2"/>
      <c r="AD49" s="2"/>
      <c r="AE49" s="2"/>
      <c r="AF49" s="2"/>
      <c r="AG49" s="2"/>
      <c r="AH49" s="2"/>
      <c r="AI49" s="2"/>
      <c r="AJ49" s="2"/>
      <c r="AK49" s="2"/>
    </row>
    <row r="50" spans="1:37" ht="16.5" customHeight="1" x14ac:dyDescent="0.3">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2"/>
      <c r="AB50" s="2"/>
      <c r="AC50" s="2"/>
      <c r="AD50" s="2"/>
      <c r="AE50" s="2"/>
      <c r="AF50" s="2"/>
      <c r="AG50" s="2"/>
      <c r="AH50" s="2"/>
      <c r="AI50" s="2"/>
      <c r="AJ50" s="2"/>
      <c r="AK50" s="2"/>
    </row>
    <row r="51" spans="1:37" ht="16.5" customHeight="1" x14ac:dyDescent="0.3">
      <c r="A51" s="102">
        <v>15</v>
      </c>
      <c r="B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3"/>
      <c r="G51" s="103"/>
      <c r="H51" s="103"/>
      <c r="I51" s="103"/>
      <c r="J51" s="103"/>
      <c r="K51" s="103"/>
      <c r="L51" s="103"/>
      <c r="M51" s="103"/>
      <c r="N51" s="103"/>
      <c r="O51" s="103"/>
      <c r="P51" s="103"/>
      <c r="Q51" s="103"/>
      <c r="R51" s="103"/>
      <c r="S51" s="103"/>
      <c r="T51" s="103"/>
      <c r="U51" s="103"/>
      <c r="V51" s="103"/>
      <c r="W51" s="103"/>
      <c r="X51" s="103"/>
      <c r="Y51" s="103" t="str">
        <f>IF(OR(E51="",E51="No Aplica"),"",COUNTIF(F51:X53,"SI"))</f>
        <v/>
      </c>
      <c r="Z51" s="111"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x14ac:dyDescent="0.3">
      <c r="A52" s="97"/>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2"/>
      <c r="AB52" s="2"/>
      <c r="AC52" s="2"/>
      <c r="AD52" s="2"/>
      <c r="AE52" s="2"/>
      <c r="AF52" s="2"/>
      <c r="AG52" s="2"/>
      <c r="AH52" s="2"/>
      <c r="AI52" s="2"/>
      <c r="AJ52" s="2"/>
      <c r="AK52" s="2"/>
    </row>
    <row r="53" spans="1:37" ht="16.5" customHeight="1" x14ac:dyDescent="0.3">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2"/>
      <c r="AB53" s="2"/>
      <c r="AC53" s="2"/>
      <c r="AD53" s="2"/>
      <c r="AE53" s="2"/>
      <c r="AF53" s="2"/>
      <c r="AG53" s="2"/>
      <c r="AH53" s="2"/>
      <c r="AI53" s="2"/>
      <c r="AJ53" s="2"/>
      <c r="AK53" s="2"/>
    </row>
    <row r="54" spans="1:37" ht="16.5" customHeight="1" x14ac:dyDescent="0.3">
      <c r="A54" s="102">
        <v>16</v>
      </c>
      <c r="B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3"/>
      <c r="G54" s="103"/>
      <c r="H54" s="103"/>
      <c r="I54" s="103"/>
      <c r="J54" s="103"/>
      <c r="K54" s="103"/>
      <c r="L54" s="103"/>
      <c r="M54" s="103"/>
      <c r="N54" s="103"/>
      <c r="O54" s="103"/>
      <c r="P54" s="103"/>
      <c r="Q54" s="103"/>
      <c r="R54" s="103"/>
      <c r="S54" s="103"/>
      <c r="T54" s="103"/>
      <c r="U54" s="103"/>
      <c r="V54" s="103"/>
      <c r="W54" s="103"/>
      <c r="X54" s="103"/>
      <c r="Y54" s="103" t="str">
        <f>IF(OR(E54="",E54="No Aplica"),"",COUNTIF(F54:X56,"SI"))</f>
        <v/>
      </c>
      <c r="Z54" s="111"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x14ac:dyDescent="0.3">
      <c r="A55" s="97"/>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2"/>
      <c r="AB55" s="2"/>
      <c r="AC55" s="2"/>
      <c r="AD55" s="2"/>
      <c r="AE55" s="2"/>
      <c r="AF55" s="2"/>
      <c r="AG55" s="2"/>
      <c r="AH55" s="2"/>
      <c r="AI55" s="2"/>
      <c r="AJ55" s="2"/>
      <c r="AK55" s="2"/>
    </row>
    <row r="56" spans="1:37" ht="16.5" customHeight="1" x14ac:dyDescent="0.3">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2"/>
      <c r="AB56" s="2"/>
      <c r="AC56" s="2"/>
      <c r="AD56" s="2"/>
      <c r="AE56" s="2"/>
      <c r="AF56" s="2"/>
      <c r="AG56" s="2"/>
      <c r="AH56" s="2"/>
      <c r="AI56" s="2"/>
      <c r="AJ56" s="2"/>
      <c r="AK56" s="2"/>
    </row>
    <row r="57" spans="1:37" ht="16.5" customHeight="1" x14ac:dyDescent="0.3">
      <c r="A57" s="102">
        <v>17</v>
      </c>
      <c r="B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3"/>
      <c r="G57" s="103"/>
      <c r="H57" s="103"/>
      <c r="I57" s="103"/>
      <c r="J57" s="103"/>
      <c r="K57" s="103"/>
      <c r="L57" s="103"/>
      <c r="M57" s="103"/>
      <c r="N57" s="103"/>
      <c r="O57" s="103"/>
      <c r="P57" s="103"/>
      <c r="Q57" s="103"/>
      <c r="R57" s="103"/>
      <c r="S57" s="103"/>
      <c r="T57" s="103"/>
      <c r="U57" s="103"/>
      <c r="V57" s="103"/>
      <c r="W57" s="103"/>
      <c r="X57" s="103"/>
      <c r="Y57" s="103" t="str">
        <f>IF(OR(E57="",E57="No Aplica"),"",COUNTIF(F57:X59,"SI"))</f>
        <v/>
      </c>
      <c r="Z57" s="111"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x14ac:dyDescent="0.3">
      <c r="A58" s="97"/>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2"/>
      <c r="AB58" s="2"/>
      <c r="AC58" s="2"/>
      <c r="AD58" s="2"/>
      <c r="AE58" s="2"/>
      <c r="AF58" s="2"/>
      <c r="AG58" s="2"/>
      <c r="AH58" s="2"/>
      <c r="AI58" s="2"/>
      <c r="AJ58" s="2"/>
      <c r="AK58" s="2"/>
    </row>
    <row r="59" spans="1:37" ht="16.5" customHeight="1" x14ac:dyDescent="0.3">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2"/>
      <c r="AB59" s="2"/>
      <c r="AC59" s="2"/>
      <c r="AD59" s="2"/>
      <c r="AE59" s="2"/>
      <c r="AF59" s="2"/>
      <c r="AG59" s="2"/>
      <c r="AH59" s="2"/>
      <c r="AI59" s="2"/>
      <c r="AJ59" s="2"/>
      <c r="AK59" s="2"/>
    </row>
    <row r="60" spans="1:37" ht="16.5" customHeight="1" x14ac:dyDescent="0.3">
      <c r="A60" s="102">
        <v>18</v>
      </c>
      <c r="B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3"/>
      <c r="G60" s="103"/>
      <c r="H60" s="103"/>
      <c r="I60" s="103"/>
      <c r="J60" s="103"/>
      <c r="K60" s="103"/>
      <c r="L60" s="103"/>
      <c r="M60" s="103"/>
      <c r="N60" s="103"/>
      <c r="O60" s="103"/>
      <c r="P60" s="103"/>
      <c r="Q60" s="103"/>
      <c r="R60" s="103"/>
      <c r="S60" s="103"/>
      <c r="T60" s="103"/>
      <c r="U60" s="103"/>
      <c r="V60" s="103"/>
      <c r="W60" s="103"/>
      <c r="X60" s="103"/>
      <c r="Y60" s="103" t="str">
        <f>IF(OR(E60="",E60="No Aplica"),"",COUNTIF(F60:X62,"SI"))</f>
        <v/>
      </c>
      <c r="Z60" s="111"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x14ac:dyDescent="0.3">
      <c r="A61" s="97"/>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2"/>
      <c r="AB61" s="2"/>
      <c r="AC61" s="2"/>
      <c r="AD61" s="2"/>
      <c r="AE61" s="2"/>
      <c r="AF61" s="2"/>
      <c r="AG61" s="2"/>
      <c r="AH61" s="2"/>
      <c r="AI61" s="2"/>
      <c r="AJ61" s="2"/>
      <c r="AK61" s="2"/>
    </row>
    <row r="62" spans="1:37" ht="16.5" customHeight="1" x14ac:dyDescent="0.3">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2"/>
      <c r="AB62" s="2"/>
      <c r="AC62" s="2"/>
      <c r="AD62" s="2"/>
      <c r="AE62" s="2"/>
      <c r="AF62" s="2"/>
      <c r="AG62" s="2"/>
      <c r="AH62" s="2"/>
      <c r="AI62" s="2"/>
      <c r="AJ62" s="2"/>
      <c r="AK62" s="2"/>
    </row>
    <row r="63" spans="1:37" ht="16.5" customHeight="1" x14ac:dyDescent="0.3">
      <c r="A63" s="102">
        <v>19</v>
      </c>
      <c r="B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3"/>
      <c r="G63" s="103"/>
      <c r="H63" s="103"/>
      <c r="I63" s="103"/>
      <c r="J63" s="103"/>
      <c r="K63" s="103"/>
      <c r="L63" s="103"/>
      <c r="M63" s="103"/>
      <c r="N63" s="103"/>
      <c r="O63" s="103"/>
      <c r="P63" s="103"/>
      <c r="Q63" s="103"/>
      <c r="R63" s="103"/>
      <c r="S63" s="103"/>
      <c r="T63" s="103"/>
      <c r="U63" s="103"/>
      <c r="V63" s="103"/>
      <c r="W63" s="103"/>
      <c r="X63" s="103"/>
      <c r="Y63" s="103" t="str">
        <f>IF(OR(E63="",E63="No Aplica"),"",COUNTIF(F63:X65,"SI"))</f>
        <v/>
      </c>
      <c r="Z63" s="111"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x14ac:dyDescent="0.3">
      <c r="A64" s="97"/>
      <c r="B64" s="97"/>
      <c r="C64" s="97"/>
      <c r="D64" s="97"/>
      <c r="E64" s="97"/>
      <c r="F64" s="97"/>
      <c r="G64" s="97"/>
      <c r="H64" s="97"/>
      <c r="I64" s="97"/>
      <c r="J64" s="97"/>
      <c r="K64" s="97"/>
      <c r="L64" s="97"/>
      <c r="M64" s="97"/>
      <c r="N64" s="97"/>
      <c r="O64" s="97"/>
      <c r="P64" s="97"/>
      <c r="Q64" s="97"/>
      <c r="R64" s="97"/>
      <c r="S64" s="97"/>
      <c r="T64" s="97"/>
      <c r="U64" s="97"/>
      <c r="V64" s="97"/>
      <c r="W64" s="97"/>
      <c r="X64" s="97"/>
      <c r="Y64" s="97"/>
      <c r="Z64" s="97"/>
      <c r="AA64" s="2"/>
      <c r="AB64" s="2"/>
      <c r="AC64" s="2"/>
      <c r="AD64" s="2"/>
      <c r="AE64" s="2"/>
      <c r="AF64" s="2"/>
      <c r="AG64" s="2"/>
      <c r="AH64" s="2"/>
      <c r="AI64" s="2"/>
      <c r="AJ64" s="2"/>
      <c r="AK64" s="2"/>
    </row>
    <row r="65" spans="1:37" ht="16.5" customHeight="1" x14ac:dyDescent="0.3">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2"/>
      <c r="AB65" s="2"/>
      <c r="AC65" s="2"/>
      <c r="AD65" s="2"/>
      <c r="AE65" s="2"/>
      <c r="AF65" s="2"/>
      <c r="AG65" s="2"/>
      <c r="AH65" s="2"/>
      <c r="AI65" s="2"/>
      <c r="AJ65" s="2"/>
      <c r="AK65" s="2"/>
    </row>
    <row r="66" spans="1:37" ht="16.5" customHeight="1" x14ac:dyDescent="0.3">
      <c r="A66" s="102">
        <v>20</v>
      </c>
      <c r="B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3"/>
      <c r="G66" s="103"/>
      <c r="H66" s="103"/>
      <c r="I66" s="103"/>
      <c r="J66" s="103"/>
      <c r="K66" s="103"/>
      <c r="L66" s="103"/>
      <c r="M66" s="103"/>
      <c r="N66" s="103"/>
      <c r="O66" s="103"/>
      <c r="P66" s="103"/>
      <c r="Q66" s="103"/>
      <c r="R66" s="103"/>
      <c r="S66" s="103"/>
      <c r="T66" s="103"/>
      <c r="U66" s="103"/>
      <c r="V66" s="103"/>
      <c r="W66" s="103"/>
      <c r="X66" s="103"/>
      <c r="Y66" s="103" t="str">
        <f>IF(OR(E66="",E66="No Aplica"),"",COUNTIF(F66:X68,"SI"))</f>
        <v/>
      </c>
      <c r="Z66" s="111"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x14ac:dyDescent="0.3">
      <c r="A67" s="97"/>
      <c r="B67" s="97"/>
      <c r="C67" s="97"/>
      <c r="D67" s="97"/>
      <c r="E67" s="97"/>
      <c r="F67" s="97"/>
      <c r="G67" s="97"/>
      <c r="H67" s="97"/>
      <c r="I67" s="97"/>
      <c r="J67" s="97"/>
      <c r="K67" s="97"/>
      <c r="L67" s="97"/>
      <c r="M67" s="97"/>
      <c r="N67" s="97"/>
      <c r="O67" s="97"/>
      <c r="P67" s="97"/>
      <c r="Q67" s="97"/>
      <c r="R67" s="97"/>
      <c r="S67" s="97"/>
      <c r="T67" s="97"/>
      <c r="U67" s="97"/>
      <c r="V67" s="97"/>
      <c r="W67" s="97"/>
      <c r="X67" s="97"/>
      <c r="Y67" s="97"/>
      <c r="Z67" s="97"/>
      <c r="AA67" s="2"/>
      <c r="AB67" s="2"/>
      <c r="AC67" s="2"/>
      <c r="AD67" s="2"/>
      <c r="AE67" s="2"/>
      <c r="AF67" s="2"/>
      <c r="AG67" s="2"/>
      <c r="AH67" s="2"/>
      <c r="AI67" s="2"/>
      <c r="AJ67" s="2"/>
      <c r="AK67" s="2"/>
    </row>
    <row r="68" spans="1:37" ht="16.5" customHeight="1" x14ac:dyDescent="0.3">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Y68">
    <cfRule type="expression" dxfId="237" priority="1">
      <formula>IF($E9="No aplica",1,0)</formula>
    </cfRule>
  </conditionalFormatting>
  <conditionalFormatting sqref="Z9">
    <cfRule type="cellIs" dxfId="236" priority="2" operator="equal">
      <formula>"Catastrófico"</formula>
    </cfRule>
    <cfRule type="cellIs" dxfId="235" priority="3" operator="equal">
      <formula>"Mayor"</formula>
    </cfRule>
    <cfRule type="cellIs" dxfId="234" priority="4" operator="equal">
      <formula>"Moderado"</formula>
    </cfRule>
    <cfRule type="cellIs" dxfId="233" priority="5" operator="equal">
      <formula>"Menor"</formula>
    </cfRule>
    <cfRule type="cellIs" dxfId="232" priority="6" operator="equal">
      <formula>"Leve"</formula>
    </cfRule>
  </conditionalFormatting>
  <conditionalFormatting sqref="Z9:Z11">
    <cfRule type="expression" dxfId="231" priority="7">
      <formula>IF($E9="No aplica",1,0)</formula>
    </cfRule>
  </conditionalFormatting>
  <conditionalFormatting sqref="Z12 Z15 Z18 Z21 Z24 Z27 Z30 Z33 Z36 Z39 Z42 Z45 Z48 Z51 Z54 Z57 Z60 Z63 Z66">
    <cfRule type="cellIs" dxfId="230" priority="13" operator="equal">
      <formula>"Catastrófico"</formula>
    </cfRule>
    <cfRule type="cellIs" dxfId="229" priority="14" operator="equal">
      <formula>"Mayor"</formula>
    </cfRule>
    <cfRule type="cellIs" dxfId="228" priority="15" operator="equal">
      <formula>"Moderado"</formula>
    </cfRule>
    <cfRule type="cellIs" dxfId="227" priority="16" operator="equal">
      <formula>"Menor"</formula>
    </cfRule>
    <cfRule type="cellIs" dxfId="226" priority="17" operator="equal">
      <formula>"Leve"</formula>
    </cfRule>
  </conditionalFormatting>
  <conditionalFormatting sqref="Z12:Z68">
    <cfRule type="expression" dxfId="225"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8" topLeftCell="A9" activePane="bottomLeft" state="frozen"/>
      <selection pane="bottomLeft" activeCell="B9" sqref="B9:B11"/>
    </sheetView>
  </sheetViews>
  <sheetFormatPr baseColWidth="10" defaultColWidth="14.42578125" defaultRowHeight="15" customHeight="1" x14ac:dyDescent="0.25"/>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x14ac:dyDescent="0.3">
      <c r="A1" s="114"/>
      <c r="B1" s="75"/>
      <c r="C1" s="80" t="s">
        <v>0</v>
      </c>
      <c r="D1" s="81"/>
      <c r="E1" s="81"/>
      <c r="F1" s="81"/>
      <c r="G1" s="81"/>
      <c r="H1" s="81"/>
      <c r="I1" s="81"/>
      <c r="J1" s="75"/>
      <c r="K1" s="112" t="s">
        <v>188</v>
      </c>
      <c r="L1" s="64"/>
      <c r="M1" s="3"/>
      <c r="N1" s="3"/>
      <c r="O1" s="3"/>
      <c r="P1" s="3"/>
      <c r="Q1" s="4"/>
      <c r="R1" s="4"/>
      <c r="S1" s="4"/>
      <c r="T1" s="4"/>
      <c r="U1" s="4"/>
      <c r="V1" s="4"/>
      <c r="W1" s="4"/>
      <c r="X1" s="4"/>
      <c r="Y1" s="4"/>
      <c r="Z1" s="4"/>
    </row>
    <row r="2" spans="1:26" ht="15.75" customHeight="1" x14ac:dyDescent="0.3">
      <c r="A2" s="76"/>
      <c r="B2" s="77"/>
      <c r="C2" s="76"/>
      <c r="D2" s="82"/>
      <c r="E2" s="82"/>
      <c r="F2" s="82"/>
      <c r="G2" s="82"/>
      <c r="H2" s="82"/>
      <c r="I2" s="82"/>
      <c r="J2" s="77"/>
      <c r="K2" s="112" t="s">
        <v>189</v>
      </c>
      <c r="L2" s="64"/>
      <c r="M2" s="3"/>
      <c r="N2" s="3"/>
      <c r="O2" s="3"/>
      <c r="P2" s="3"/>
      <c r="Q2" s="4"/>
      <c r="R2" s="4"/>
      <c r="S2" s="4"/>
      <c r="T2" s="4"/>
      <c r="U2" s="4"/>
      <c r="V2" s="4"/>
      <c r="W2" s="4"/>
      <c r="X2" s="4"/>
      <c r="Y2" s="4"/>
      <c r="Z2" s="4"/>
    </row>
    <row r="3" spans="1:26" ht="15.75" customHeight="1" x14ac:dyDescent="0.3">
      <c r="A3" s="76"/>
      <c r="B3" s="77"/>
      <c r="C3" s="76"/>
      <c r="D3" s="82"/>
      <c r="E3" s="82"/>
      <c r="F3" s="82"/>
      <c r="G3" s="82"/>
      <c r="H3" s="82"/>
      <c r="I3" s="82"/>
      <c r="J3" s="77"/>
      <c r="K3" s="112" t="s">
        <v>190</v>
      </c>
      <c r="L3" s="64"/>
      <c r="M3" s="3"/>
      <c r="N3" s="3"/>
      <c r="O3" s="3"/>
      <c r="P3" s="3"/>
      <c r="Q3" s="4"/>
      <c r="R3" s="4"/>
      <c r="S3" s="4"/>
      <c r="T3" s="4"/>
      <c r="U3" s="4"/>
      <c r="V3" s="4"/>
      <c r="W3" s="4"/>
      <c r="X3" s="4"/>
      <c r="Y3" s="4"/>
      <c r="Z3" s="4"/>
    </row>
    <row r="4" spans="1:26" ht="15.75" customHeight="1" x14ac:dyDescent="0.3">
      <c r="A4" s="78"/>
      <c r="B4" s="79"/>
      <c r="C4" s="78"/>
      <c r="D4" s="83"/>
      <c r="E4" s="83"/>
      <c r="F4" s="83"/>
      <c r="G4" s="83"/>
      <c r="H4" s="83"/>
      <c r="I4" s="83"/>
      <c r="J4" s="79"/>
      <c r="K4" s="112" t="s">
        <v>191</v>
      </c>
      <c r="L4" s="64"/>
      <c r="M4" s="3"/>
      <c r="N4" s="3"/>
      <c r="O4" s="3"/>
      <c r="P4" s="3"/>
      <c r="Q4" s="4"/>
      <c r="R4" s="4"/>
      <c r="S4" s="4"/>
      <c r="T4" s="4"/>
      <c r="U4" s="4"/>
      <c r="V4" s="4"/>
      <c r="W4" s="4"/>
      <c r="X4" s="4"/>
      <c r="Y4" s="4"/>
      <c r="Z4" s="4"/>
    </row>
    <row r="5" spans="1:26" ht="16.5" customHeight="1" x14ac:dyDescent="0.3">
      <c r="A5" s="17"/>
      <c r="B5" s="17"/>
      <c r="C5" s="17"/>
      <c r="D5" s="17"/>
      <c r="E5" s="17"/>
      <c r="F5" s="17"/>
      <c r="G5" s="17"/>
      <c r="H5" s="17"/>
      <c r="I5" s="17"/>
      <c r="J5" s="17"/>
      <c r="K5" s="17"/>
      <c r="L5" s="17"/>
      <c r="M5" s="3"/>
      <c r="N5" s="3"/>
      <c r="O5" s="3"/>
      <c r="P5" s="3"/>
      <c r="Q5" s="4"/>
      <c r="R5" s="4"/>
      <c r="S5" s="4"/>
      <c r="T5" s="4"/>
      <c r="U5" s="4"/>
      <c r="V5" s="4"/>
      <c r="W5" s="4"/>
      <c r="X5" s="4"/>
      <c r="Y5" s="4"/>
      <c r="Z5" s="4"/>
    </row>
    <row r="6" spans="1:26" ht="15.75" customHeight="1" x14ac:dyDescent="0.3">
      <c r="A6" s="99" t="s">
        <v>93</v>
      </c>
      <c r="B6" s="63"/>
      <c r="C6" s="63"/>
      <c r="D6" s="63"/>
      <c r="E6" s="63"/>
      <c r="F6" s="63"/>
      <c r="G6" s="64"/>
      <c r="H6" s="99" t="s">
        <v>192</v>
      </c>
      <c r="I6" s="63"/>
      <c r="J6" s="63"/>
      <c r="K6" s="63"/>
      <c r="L6" s="64"/>
      <c r="M6" s="3"/>
      <c r="N6" s="3"/>
      <c r="O6" s="3"/>
      <c r="P6" s="3"/>
      <c r="Q6" s="4"/>
      <c r="R6" s="4"/>
      <c r="S6" s="4"/>
      <c r="T6" s="4"/>
      <c r="U6" s="4"/>
      <c r="V6" s="4"/>
      <c r="W6" s="4"/>
      <c r="X6" s="4"/>
      <c r="Y6" s="4"/>
      <c r="Z6" s="4"/>
    </row>
    <row r="7" spans="1:26" ht="18" customHeight="1" x14ac:dyDescent="0.3">
      <c r="A7" s="96" t="s">
        <v>91</v>
      </c>
      <c r="B7" s="98" t="s">
        <v>92</v>
      </c>
      <c r="C7" s="98" t="s">
        <v>96</v>
      </c>
      <c r="D7" s="98" t="s">
        <v>100</v>
      </c>
      <c r="E7" s="98" t="s">
        <v>101</v>
      </c>
      <c r="F7" s="93" t="s">
        <v>102</v>
      </c>
      <c r="G7" s="93" t="s">
        <v>193</v>
      </c>
      <c r="H7" s="113" t="s">
        <v>194</v>
      </c>
      <c r="I7" s="113" t="s">
        <v>195</v>
      </c>
      <c r="J7" s="98" t="s">
        <v>196</v>
      </c>
      <c r="K7" s="113" t="s">
        <v>197</v>
      </c>
      <c r="L7" s="113" t="s">
        <v>198</v>
      </c>
      <c r="M7" s="3"/>
      <c r="N7" s="3"/>
      <c r="O7" s="3"/>
      <c r="P7" s="3"/>
      <c r="Q7" s="4"/>
      <c r="R7" s="4"/>
      <c r="S7" s="4"/>
      <c r="T7" s="4"/>
      <c r="U7" s="4"/>
      <c r="V7" s="4"/>
      <c r="W7" s="4"/>
      <c r="X7" s="4"/>
      <c r="Y7" s="4"/>
      <c r="Z7" s="4"/>
    </row>
    <row r="8" spans="1:26" ht="35.25" customHeight="1" x14ac:dyDescent="0.25">
      <c r="A8" s="92"/>
      <c r="B8" s="92"/>
      <c r="C8" s="92"/>
      <c r="D8" s="92"/>
      <c r="E8" s="92"/>
      <c r="F8" s="92"/>
      <c r="G8" s="92"/>
      <c r="H8" s="92"/>
      <c r="I8" s="92"/>
      <c r="J8" s="92"/>
      <c r="K8" s="92"/>
      <c r="L8" s="92"/>
      <c r="M8" s="18"/>
      <c r="N8" s="18"/>
      <c r="O8" s="18"/>
      <c r="P8" s="18"/>
      <c r="Q8" s="4"/>
      <c r="R8" s="4"/>
      <c r="S8" s="4"/>
      <c r="T8" s="4"/>
      <c r="U8" s="4"/>
      <c r="V8" s="4"/>
      <c r="W8" s="4"/>
      <c r="X8" s="4"/>
      <c r="Y8" s="4"/>
      <c r="Z8" s="4"/>
    </row>
    <row r="9" spans="1:26" ht="16.5" customHeight="1" x14ac:dyDescent="0.25">
      <c r="A9" s="102">
        <v>1</v>
      </c>
      <c r="B9" s="103" t="str">
        <f>IF(MID('2. Identificación del Riesgo'!H9:H11,1,27)="Seguridad de la Información",'2. Identificación del Riesgo'!B9:B11,
IF('2. Identificación del Riesgo'!H9:H11="","",
IF(MID('2. Identificación del Riesgo'!H9:H11,1,27)&lt;&gt;"Seguridad de la Información","No aplica")))</f>
        <v>No aplica</v>
      </c>
      <c r="C9" s="103" t="str">
        <f>IF(MID('2. Identificación del Riesgo'!H9:H11,1,27)="Seguridad de la Información",'2. Identificación del Riesgo'!C9:C11,
IF('2. Identificación del Riesgo'!H9:H11="","",
IF(MID('2. Identificación del Riesgo'!H9:H11,1,27)&lt;&gt;"Seguridad de la Información","No aplica")))</f>
        <v>No aplica</v>
      </c>
      <c r="D9" s="103" t="str">
        <f>IF(MID('2. Identificación del Riesgo'!H9:H11,1,27)="Seguridad de la Información",'2. Identificación del Riesgo'!G9:G11,
IF('2. Identificación del Riesgo'!H9:H11="","",
IF(MID('2. Identificación del Riesgo'!H9:H11,1,27)&lt;&gt;"Seguridad de la Información","No aplica")))</f>
        <v>No aplica</v>
      </c>
      <c r="E9" s="103" t="str">
        <f>IF(MID('2. Identificación del Riesgo'!H9:H11,1,27)="Seguridad de la Información",'2. Identificación del Riesgo'!H9:H11,
IF('2. Identificación del Riesgo'!H9:H11="","",
IF(MID('2. Identificación del Riesgo'!H9:H11,1,27)&lt;&gt;"Seguridad de la Información","No aplica")))</f>
        <v>No aplica</v>
      </c>
      <c r="F9" s="103" t="str">
        <f>IF(MID('2. Identificación del Riesgo'!H9:H11,1,27)="Seguridad de la Información",'2. Identificación del Riesgo'!I9:I11,
IF('2. Identificación del Riesgo'!H9:H11="","",
IF(MID('2. Identificación del Riesgo'!H9:H11,1,27)&lt;&gt;"Seguridad de la Información","No aplica")))</f>
        <v>No aplica</v>
      </c>
      <c r="G9" s="103"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3"/>
      <c r="I9" s="103"/>
      <c r="J9" s="11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3"/>
      <c r="L9" s="103"/>
      <c r="M9" s="19"/>
      <c r="N9" s="19"/>
      <c r="O9" s="19"/>
      <c r="P9" s="19"/>
      <c r="Q9" s="4"/>
      <c r="R9" s="4"/>
      <c r="S9" s="4"/>
      <c r="T9" s="4"/>
      <c r="U9" s="4"/>
      <c r="V9" s="4"/>
      <c r="W9" s="4"/>
      <c r="X9" s="4"/>
      <c r="Y9" s="4"/>
      <c r="Z9" s="4"/>
    </row>
    <row r="10" spans="1:26" ht="16.5" customHeight="1" x14ac:dyDescent="0.3">
      <c r="A10" s="97"/>
      <c r="B10" s="97"/>
      <c r="C10" s="97"/>
      <c r="D10" s="97"/>
      <c r="E10" s="97"/>
      <c r="F10" s="97"/>
      <c r="G10" s="97"/>
      <c r="H10" s="97"/>
      <c r="I10" s="97"/>
      <c r="J10" s="97"/>
      <c r="K10" s="97"/>
      <c r="L10" s="97"/>
      <c r="M10" s="3"/>
      <c r="N10" s="3"/>
      <c r="O10" s="3"/>
      <c r="P10" s="3"/>
      <c r="Q10" s="4"/>
      <c r="R10" s="4"/>
      <c r="S10" s="4"/>
      <c r="T10" s="4"/>
      <c r="U10" s="4"/>
      <c r="V10" s="4"/>
      <c r="W10" s="4"/>
      <c r="X10" s="4"/>
      <c r="Y10" s="4"/>
      <c r="Z10" s="4"/>
    </row>
    <row r="11" spans="1:26" ht="16.5" customHeight="1" x14ac:dyDescent="0.3">
      <c r="A11" s="92"/>
      <c r="B11" s="92"/>
      <c r="C11" s="92"/>
      <c r="D11" s="92"/>
      <c r="E11" s="92"/>
      <c r="F11" s="92"/>
      <c r="G11" s="92"/>
      <c r="H11" s="92"/>
      <c r="I11" s="92"/>
      <c r="J11" s="92"/>
      <c r="K11" s="92"/>
      <c r="L11" s="92"/>
      <c r="M11" s="3"/>
      <c r="N11" s="3"/>
      <c r="O11" s="3"/>
      <c r="P11" s="3"/>
      <c r="Q11" s="4"/>
      <c r="R11" s="4"/>
      <c r="S11" s="4"/>
      <c r="T11" s="4"/>
      <c r="U11" s="4"/>
      <c r="V11" s="4"/>
      <c r="W11" s="4"/>
      <c r="X11" s="4"/>
      <c r="Y11" s="4"/>
      <c r="Z11" s="4"/>
    </row>
    <row r="12" spans="1:26" ht="16.5" customHeight="1" x14ac:dyDescent="0.3">
      <c r="A12" s="102">
        <v>2</v>
      </c>
      <c r="B12" s="103" t="str">
        <f>IF(MID('2. Identificación del Riesgo'!H12:H14,1,27)="Seguridad de la Información",'2. Identificación del Riesgo'!B12:B14,
IF('2. Identificación del Riesgo'!H12:H14="","",
IF(MID('2. Identificación del Riesgo'!H12:H14,1,27)&lt;&gt;"Seguridad de la Información","No aplica")))</f>
        <v>No aplica</v>
      </c>
      <c r="C12" s="103" t="str">
        <f>IF(MID('2. Identificación del Riesgo'!H12:H14,1,27)="Seguridad de la Información",'2. Identificación del Riesgo'!C12:C14,
IF('2. Identificación del Riesgo'!H12:H14="","",
IF(MID('2. Identificación del Riesgo'!H12:H14,1,27)&lt;&gt;"Seguridad de la Información","No aplica")))</f>
        <v>No aplica</v>
      </c>
      <c r="D12" s="103" t="str">
        <f>IF(MID('2. Identificación del Riesgo'!H12:H14,1,27)="Seguridad de la Información",'2. Identificación del Riesgo'!G12:G14,
IF('2. Identificación del Riesgo'!H12:H14="","",
IF(MID('2. Identificación del Riesgo'!H12:H14,1,27)&lt;&gt;"Seguridad de la Información","No aplica")))</f>
        <v>No aplica</v>
      </c>
      <c r="E12" s="103" t="str">
        <f>IF(MID('2. Identificación del Riesgo'!H12:H14,1,27)="Seguridad de la Información",'2. Identificación del Riesgo'!H12:H14,
IF('2. Identificación del Riesgo'!H12:H14="","",
IF(MID('2. Identificación del Riesgo'!H12:H14,1,27)&lt;&gt;"Seguridad de la Información","No aplica")))</f>
        <v>No aplica</v>
      </c>
      <c r="F12" s="103" t="str">
        <f>IF(MID('2. Identificación del Riesgo'!H12:H14,1,27)="Seguridad de la Información",'2. Identificación del Riesgo'!I12:I14,
IF('2. Identificación del Riesgo'!H12:H14="","",
IF(MID('2. Identificación del Riesgo'!H12:H14,1,27)&lt;&gt;"Seguridad de la Información","No aplica")))</f>
        <v>No aplica</v>
      </c>
      <c r="G12" s="103"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3"/>
      <c r="I12" s="103"/>
      <c r="J12" s="11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3"/>
      <c r="L12" s="103"/>
      <c r="M12" s="3"/>
      <c r="N12" s="3"/>
      <c r="O12" s="3"/>
      <c r="P12" s="3"/>
      <c r="Q12" s="4"/>
      <c r="R12" s="4"/>
      <c r="S12" s="4"/>
      <c r="T12" s="4"/>
      <c r="U12" s="4"/>
      <c r="V12" s="4"/>
      <c r="W12" s="4"/>
      <c r="X12" s="4"/>
      <c r="Y12" s="4"/>
      <c r="Z12" s="4"/>
    </row>
    <row r="13" spans="1:26" ht="16.5" customHeight="1" x14ac:dyDescent="0.3">
      <c r="A13" s="97"/>
      <c r="B13" s="97"/>
      <c r="C13" s="97"/>
      <c r="D13" s="97"/>
      <c r="E13" s="97"/>
      <c r="F13" s="97"/>
      <c r="G13" s="97"/>
      <c r="H13" s="97"/>
      <c r="I13" s="97"/>
      <c r="J13" s="97"/>
      <c r="K13" s="97"/>
      <c r="L13" s="97"/>
      <c r="M13" s="3"/>
      <c r="N13" s="3"/>
      <c r="O13" s="3"/>
      <c r="P13" s="3"/>
      <c r="Q13" s="4"/>
      <c r="R13" s="4"/>
      <c r="S13" s="4"/>
      <c r="T13" s="4"/>
      <c r="U13" s="4"/>
      <c r="V13" s="4"/>
      <c r="W13" s="4"/>
      <c r="X13" s="4"/>
      <c r="Y13" s="4"/>
      <c r="Z13" s="4"/>
    </row>
    <row r="14" spans="1:26" ht="16.5" customHeight="1" x14ac:dyDescent="0.3">
      <c r="A14" s="92"/>
      <c r="B14" s="92"/>
      <c r="C14" s="92"/>
      <c r="D14" s="92"/>
      <c r="E14" s="92"/>
      <c r="F14" s="92"/>
      <c r="G14" s="92"/>
      <c r="H14" s="92"/>
      <c r="I14" s="92"/>
      <c r="J14" s="92"/>
      <c r="K14" s="92"/>
      <c r="L14" s="92"/>
      <c r="M14" s="3"/>
      <c r="N14" s="3"/>
      <c r="O14" s="3"/>
      <c r="P14" s="3"/>
      <c r="Q14" s="4"/>
      <c r="R14" s="4"/>
      <c r="S14" s="4"/>
      <c r="T14" s="4"/>
      <c r="U14" s="4"/>
      <c r="V14" s="4"/>
      <c r="W14" s="4"/>
      <c r="X14" s="4"/>
      <c r="Y14" s="4"/>
      <c r="Z14" s="4"/>
    </row>
    <row r="15" spans="1:26" ht="16.5" customHeight="1" x14ac:dyDescent="0.3">
      <c r="A15" s="102">
        <v>3</v>
      </c>
      <c r="B15" s="103" t="str">
        <f>IF(MID('2. Identificación del Riesgo'!H15:H17,1,27)="Seguridad de la Información",'2. Identificación del Riesgo'!B15:B17,
IF('2. Identificación del Riesgo'!H15:H17="","",
IF(MID('2. Identificación del Riesgo'!H15:H17,1,27)&lt;&gt;"Seguridad de la Información","No aplica")))</f>
        <v>No aplica</v>
      </c>
      <c r="C15" s="103" t="str">
        <f>IF(MID('2. Identificación del Riesgo'!H15:H17,1,27)="Seguridad de la Información",'2. Identificación del Riesgo'!C15:C17,
IF('2. Identificación del Riesgo'!H15:H17="","",
IF(MID('2. Identificación del Riesgo'!H15:H17,1,27)&lt;&gt;"Seguridad de la Información","No aplica")))</f>
        <v>No aplica</v>
      </c>
      <c r="D15" s="103" t="str">
        <f>IF(MID('2. Identificación del Riesgo'!H15:H17,1,27)="Seguridad de la Información",'2. Identificación del Riesgo'!G15:G17,
IF('2. Identificación del Riesgo'!H15:H17="","",
IF(MID('2. Identificación del Riesgo'!H15:H17,1,27)&lt;&gt;"Seguridad de la Información","No aplica")))</f>
        <v>No aplica</v>
      </c>
      <c r="E15" s="103" t="str">
        <f>IF(MID('2. Identificación del Riesgo'!H15:H17,1,27)="Seguridad de la Información",'2. Identificación del Riesgo'!H15:H17,
IF('2. Identificación del Riesgo'!H15:H17="","",
IF(MID('2. Identificación del Riesgo'!H15:H17,1,27)&lt;&gt;"Seguridad de la Información","No aplica")))</f>
        <v>No aplica</v>
      </c>
      <c r="F15" s="103" t="str">
        <f>IF(MID('2. Identificación del Riesgo'!H15:H17,1,27)="Seguridad de la Información",'2. Identificación del Riesgo'!I15:I17,
IF('2. Identificación del Riesgo'!H15:H17="","",
IF(MID('2. Identificación del Riesgo'!H15:H17,1,27)&lt;&gt;"Seguridad de la Información","No aplica")))</f>
        <v>No aplica</v>
      </c>
      <c r="G15" s="103"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103"/>
      <c r="I15" s="103"/>
      <c r="J15" s="11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3"/>
      <c r="L15" s="103"/>
      <c r="M15" s="3"/>
      <c r="N15" s="3"/>
      <c r="O15" s="3"/>
      <c r="P15" s="3"/>
      <c r="Q15" s="4"/>
      <c r="R15" s="4"/>
      <c r="S15" s="4"/>
      <c r="T15" s="4"/>
      <c r="U15" s="4"/>
      <c r="V15" s="4"/>
      <c r="W15" s="4"/>
      <c r="X15" s="4"/>
      <c r="Y15" s="4"/>
      <c r="Z15" s="4"/>
    </row>
    <row r="16" spans="1:26" ht="16.5" customHeight="1" x14ac:dyDescent="0.3">
      <c r="A16" s="97"/>
      <c r="B16" s="97"/>
      <c r="C16" s="97"/>
      <c r="D16" s="97"/>
      <c r="E16" s="97"/>
      <c r="F16" s="97"/>
      <c r="G16" s="97"/>
      <c r="H16" s="97"/>
      <c r="I16" s="97"/>
      <c r="J16" s="97"/>
      <c r="K16" s="97"/>
      <c r="L16" s="97"/>
      <c r="M16" s="3"/>
      <c r="N16" s="3"/>
      <c r="O16" s="3"/>
      <c r="P16" s="3"/>
      <c r="Q16" s="4"/>
      <c r="R16" s="4"/>
      <c r="S16" s="4"/>
      <c r="T16" s="4"/>
      <c r="U16" s="4"/>
      <c r="V16" s="4"/>
      <c r="W16" s="4"/>
      <c r="X16" s="4"/>
      <c r="Y16" s="4"/>
      <c r="Z16" s="4"/>
    </row>
    <row r="17" spans="1:26" ht="16.5" customHeight="1" x14ac:dyDescent="0.3">
      <c r="A17" s="92"/>
      <c r="B17" s="92"/>
      <c r="C17" s="92"/>
      <c r="D17" s="92"/>
      <c r="E17" s="92"/>
      <c r="F17" s="92"/>
      <c r="G17" s="92"/>
      <c r="H17" s="92"/>
      <c r="I17" s="92"/>
      <c r="J17" s="92"/>
      <c r="K17" s="92"/>
      <c r="L17" s="92"/>
      <c r="M17" s="3"/>
      <c r="N17" s="3"/>
      <c r="O17" s="3"/>
      <c r="P17" s="3"/>
      <c r="Q17" s="4"/>
      <c r="R17" s="4"/>
      <c r="S17" s="4"/>
      <c r="T17" s="4"/>
      <c r="U17" s="4"/>
      <c r="V17" s="4"/>
      <c r="W17" s="4"/>
      <c r="X17" s="4"/>
      <c r="Y17" s="4"/>
      <c r="Z17" s="4"/>
    </row>
    <row r="18" spans="1:26" ht="16.5" customHeight="1" x14ac:dyDescent="0.3">
      <c r="A18" s="102">
        <v>4</v>
      </c>
      <c r="B18" s="103" t="str">
        <f>IF(MID('2. Identificación del Riesgo'!H18:H20,1,27)="Seguridad de la Información",'2. Identificación del Riesgo'!B18:B20,
IF('2. Identificación del Riesgo'!H18:H20="","",
IF(MID('2. Identificación del Riesgo'!H18:H20,1,27)&lt;&gt;"Seguridad de la Información","No aplica")))</f>
        <v>No aplica</v>
      </c>
      <c r="C18" s="103" t="str">
        <f>IF(MID('2. Identificación del Riesgo'!H18:H20,1,27)="Seguridad de la Información",'2. Identificación del Riesgo'!C18:C20,
IF('2. Identificación del Riesgo'!H18:H20="","",
IF(MID('2. Identificación del Riesgo'!H18:H20,1,27)&lt;&gt;"Seguridad de la Información","No aplica")))</f>
        <v>No aplica</v>
      </c>
      <c r="D18" s="103" t="str">
        <f>IF(MID('2. Identificación del Riesgo'!H18:H20,1,27)="Seguridad de la Información",'2. Identificación del Riesgo'!G18:G20,
IF('2. Identificación del Riesgo'!H18:H20="","",
IF(MID('2. Identificación del Riesgo'!H18:H20,1,27)&lt;&gt;"Seguridad de la Información","No aplica")))</f>
        <v>No aplica</v>
      </c>
      <c r="E18" s="103" t="str">
        <f>IF(MID('2. Identificación del Riesgo'!H18:H20,1,27)="Seguridad de la Información",'2. Identificación del Riesgo'!H18:H20,
IF('2. Identificación del Riesgo'!H18:H20="","",
IF(MID('2. Identificación del Riesgo'!H18:H20,1,27)&lt;&gt;"Seguridad de la Información","No aplica")))</f>
        <v>No aplica</v>
      </c>
      <c r="F18" s="103" t="str">
        <f>IF(MID('2. Identificación del Riesgo'!H18:H20,1,27)="Seguridad de la Información",'2. Identificación del Riesgo'!I18:I20,
IF('2. Identificación del Riesgo'!H18:H20="","",
IF(MID('2. Identificación del Riesgo'!H18:H20,1,27)&lt;&gt;"Seguridad de la Información","No aplica")))</f>
        <v>No aplica</v>
      </c>
      <c r="G18" s="103"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103"/>
      <c r="I18" s="103"/>
      <c r="J18" s="11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3"/>
      <c r="L18" s="103"/>
      <c r="M18" s="3"/>
      <c r="N18" s="3"/>
      <c r="O18" s="3"/>
      <c r="P18" s="3"/>
      <c r="Q18" s="4"/>
      <c r="R18" s="4"/>
      <c r="S18" s="4"/>
      <c r="T18" s="4"/>
      <c r="U18" s="4"/>
      <c r="V18" s="4"/>
      <c r="W18" s="4"/>
      <c r="X18" s="4"/>
      <c r="Y18" s="4"/>
      <c r="Z18" s="4"/>
    </row>
    <row r="19" spans="1:26" ht="16.5" customHeight="1" x14ac:dyDescent="0.3">
      <c r="A19" s="97"/>
      <c r="B19" s="97"/>
      <c r="C19" s="97"/>
      <c r="D19" s="97"/>
      <c r="E19" s="97"/>
      <c r="F19" s="97"/>
      <c r="G19" s="97"/>
      <c r="H19" s="97"/>
      <c r="I19" s="97"/>
      <c r="J19" s="97"/>
      <c r="K19" s="97"/>
      <c r="L19" s="97"/>
      <c r="M19" s="3"/>
      <c r="N19" s="3"/>
      <c r="O19" s="3"/>
      <c r="P19" s="3"/>
      <c r="Q19" s="4"/>
      <c r="R19" s="4"/>
      <c r="S19" s="4"/>
      <c r="T19" s="4"/>
      <c r="U19" s="4"/>
      <c r="V19" s="4"/>
      <c r="W19" s="4"/>
      <c r="X19" s="4"/>
      <c r="Y19" s="4"/>
      <c r="Z19" s="4"/>
    </row>
    <row r="20" spans="1:26" ht="16.5" customHeight="1" x14ac:dyDescent="0.3">
      <c r="A20" s="92"/>
      <c r="B20" s="92"/>
      <c r="C20" s="92"/>
      <c r="D20" s="92"/>
      <c r="E20" s="92"/>
      <c r="F20" s="92"/>
      <c r="G20" s="92"/>
      <c r="H20" s="92"/>
      <c r="I20" s="92"/>
      <c r="J20" s="92"/>
      <c r="K20" s="92"/>
      <c r="L20" s="92"/>
      <c r="M20" s="3"/>
      <c r="N20" s="3"/>
      <c r="O20" s="3"/>
      <c r="P20" s="3"/>
      <c r="Q20" s="4"/>
      <c r="R20" s="4"/>
      <c r="S20" s="4"/>
      <c r="T20" s="4"/>
      <c r="U20" s="4"/>
      <c r="V20" s="4"/>
      <c r="W20" s="4"/>
      <c r="X20" s="4"/>
      <c r="Y20" s="4"/>
      <c r="Z20" s="4"/>
    </row>
    <row r="21" spans="1:26" ht="16.5" customHeight="1" x14ac:dyDescent="0.3">
      <c r="A21" s="102">
        <v>5</v>
      </c>
      <c r="B21" s="103" t="str">
        <f>IF(MID('2. Identificación del Riesgo'!H21:H23,1,27)="Seguridad de la Información",'2. Identificación del Riesgo'!B21:B23,
IF('2. Identificación del Riesgo'!H21:H23="","",
IF(MID('2. Identificación del Riesgo'!H21:H23,1,27)&lt;&gt;"Seguridad de la Información","No aplica")))</f>
        <v>No aplica</v>
      </c>
      <c r="C21" s="103" t="str">
        <f>IF(MID('2. Identificación del Riesgo'!H21:H23,1,27)="Seguridad de la Información",'2. Identificación del Riesgo'!C21:C23,
IF('2. Identificación del Riesgo'!H21:H23="","",
IF(MID('2. Identificación del Riesgo'!H21:H23,1,27)&lt;&gt;"Seguridad de la Información","No aplica")))</f>
        <v>No aplica</v>
      </c>
      <c r="D21" s="103" t="str">
        <f>IF(MID('2. Identificación del Riesgo'!H21:H23,1,27)="Seguridad de la Información",'2. Identificación del Riesgo'!G21:G23,
IF('2. Identificación del Riesgo'!H21:H23="","",
IF(MID('2. Identificación del Riesgo'!H21:H23,1,27)&lt;&gt;"Seguridad de la Información","No aplica")))</f>
        <v>No aplica</v>
      </c>
      <c r="E21" s="103" t="str">
        <f>IF(MID('2. Identificación del Riesgo'!H21:H23,1,27)="Seguridad de la Información",'2. Identificación del Riesgo'!H21:H23,
IF('2. Identificación del Riesgo'!H21:H23="","",
IF(MID('2. Identificación del Riesgo'!H21:H23,1,27)&lt;&gt;"Seguridad de la Información","No aplica")))</f>
        <v>No aplica</v>
      </c>
      <c r="F21" s="103" t="str">
        <f>IF(MID('2. Identificación del Riesgo'!H21:H23,1,27)="Seguridad de la Información",'2. Identificación del Riesgo'!I21:I23,
IF('2. Identificación del Riesgo'!H21:H23="","",
IF(MID('2. Identificación del Riesgo'!H21:H23,1,27)&lt;&gt;"Seguridad de la Información","No aplica")))</f>
        <v>No aplica</v>
      </c>
      <c r="G21" s="103"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103"/>
      <c r="I21" s="103"/>
      <c r="J21" s="11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3"/>
      <c r="L21" s="103"/>
      <c r="M21" s="3"/>
      <c r="N21" s="3"/>
      <c r="O21" s="3"/>
      <c r="P21" s="3"/>
      <c r="Q21" s="4"/>
      <c r="R21" s="4"/>
      <c r="S21" s="4"/>
      <c r="T21" s="4"/>
      <c r="U21" s="4"/>
      <c r="V21" s="4"/>
      <c r="W21" s="4"/>
      <c r="X21" s="4"/>
      <c r="Y21" s="4"/>
      <c r="Z21" s="4"/>
    </row>
    <row r="22" spans="1:26" ht="16.5" customHeight="1" x14ac:dyDescent="0.3">
      <c r="A22" s="97"/>
      <c r="B22" s="97"/>
      <c r="C22" s="97"/>
      <c r="D22" s="97"/>
      <c r="E22" s="97"/>
      <c r="F22" s="97"/>
      <c r="G22" s="97"/>
      <c r="H22" s="97"/>
      <c r="I22" s="97"/>
      <c r="J22" s="97"/>
      <c r="K22" s="97"/>
      <c r="L22" s="97"/>
      <c r="M22" s="3"/>
      <c r="N22" s="3"/>
      <c r="O22" s="3"/>
      <c r="P22" s="3"/>
      <c r="Q22" s="4"/>
      <c r="R22" s="4"/>
      <c r="S22" s="4"/>
      <c r="T22" s="4"/>
      <c r="U22" s="4"/>
      <c r="V22" s="4"/>
      <c r="W22" s="4"/>
      <c r="X22" s="4"/>
      <c r="Y22" s="4"/>
      <c r="Z22" s="4"/>
    </row>
    <row r="23" spans="1:26" ht="16.5" customHeight="1" x14ac:dyDescent="0.3">
      <c r="A23" s="92"/>
      <c r="B23" s="92"/>
      <c r="C23" s="92"/>
      <c r="D23" s="92"/>
      <c r="E23" s="92"/>
      <c r="F23" s="92"/>
      <c r="G23" s="92"/>
      <c r="H23" s="92"/>
      <c r="I23" s="92"/>
      <c r="J23" s="92"/>
      <c r="K23" s="92"/>
      <c r="L23" s="92"/>
      <c r="M23" s="3"/>
      <c r="N23" s="3"/>
      <c r="O23" s="3"/>
      <c r="P23" s="3"/>
      <c r="Q23" s="4"/>
      <c r="R23" s="4"/>
      <c r="S23" s="4"/>
      <c r="T23" s="4"/>
      <c r="U23" s="4"/>
      <c r="V23" s="4"/>
      <c r="W23" s="4"/>
      <c r="X23" s="4"/>
      <c r="Y23" s="4"/>
      <c r="Z23" s="4"/>
    </row>
    <row r="24" spans="1:26" ht="16.5" customHeight="1" x14ac:dyDescent="0.3">
      <c r="A24" s="102">
        <v>6</v>
      </c>
      <c r="B24" s="103" t="str">
        <f>IF(MID('2. Identificación del Riesgo'!H24:H26,1,27)="Seguridad de la Información",'2. Identificación del Riesgo'!B24:B26,
IF('2. Identificación del Riesgo'!H24:H26="","",
IF(MID('2. Identificación del Riesgo'!H24:H26,1,27)&lt;&gt;"Seguridad de la Información","No aplica")))</f>
        <v>No aplica</v>
      </c>
      <c r="C24" s="103" t="str">
        <f>IF(MID('2. Identificación del Riesgo'!H24:H26,1,27)="Seguridad de la Información",'2. Identificación del Riesgo'!C24:C26,
IF('2. Identificación del Riesgo'!H24:H26="","",
IF(MID('2. Identificación del Riesgo'!H24:H26,1,27)&lt;&gt;"Seguridad de la Información","No aplica")))</f>
        <v>No aplica</v>
      </c>
      <c r="D24" s="103" t="str">
        <f>IF(MID('2. Identificación del Riesgo'!H24:H26,1,27)="Seguridad de la Información",'2. Identificación del Riesgo'!G24:G26,
IF('2. Identificación del Riesgo'!H24:H26="","",
IF(MID('2. Identificación del Riesgo'!H24:H26,1,27)&lt;&gt;"Seguridad de la Información","No aplica")))</f>
        <v>No aplica</v>
      </c>
      <c r="E24" s="103" t="str">
        <f>IF(MID('2. Identificación del Riesgo'!H24:H26,1,27)="Seguridad de la Información",'2. Identificación del Riesgo'!H24:H26,
IF('2. Identificación del Riesgo'!H24:H26="","",
IF(MID('2. Identificación del Riesgo'!H24:H26,1,27)&lt;&gt;"Seguridad de la Información","No aplica")))</f>
        <v>No aplica</v>
      </c>
      <c r="F24" s="103" t="str">
        <f>IF(MID('2. Identificación del Riesgo'!H24:H26,1,27)="Seguridad de la Información",'2. Identificación del Riesgo'!I24:I26,
IF('2. Identificación del Riesgo'!H24:H26="","",
IF(MID('2. Identificación del Riesgo'!H24:H26,1,27)&lt;&gt;"Seguridad de la Información","No aplica")))</f>
        <v>No aplica</v>
      </c>
      <c r="G24" s="103"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103"/>
      <c r="I24" s="103"/>
      <c r="J24" s="11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3"/>
      <c r="L24" s="103"/>
      <c r="M24" s="3"/>
      <c r="N24" s="3"/>
      <c r="O24" s="3"/>
      <c r="P24" s="3"/>
      <c r="Q24" s="4"/>
      <c r="R24" s="4"/>
      <c r="S24" s="4"/>
      <c r="T24" s="4"/>
      <c r="U24" s="4"/>
      <c r="V24" s="4"/>
      <c r="W24" s="4"/>
      <c r="X24" s="4"/>
      <c r="Y24" s="4"/>
      <c r="Z24" s="4"/>
    </row>
    <row r="25" spans="1:26" ht="16.5" customHeight="1" x14ac:dyDescent="0.3">
      <c r="A25" s="97"/>
      <c r="B25" s="97"/>
      <c r="C25" s="97"/>
      <c r="D25" s="97"/>
      <c r="E25" s="97"/>
      <c r="F25" s="97"/>
      <c r="G25" s="97"/>
      <c r="H25" s="97"/>
      <c r="I25" s="97"/>
      <c r="J25" s="97"/>
      <c r="K25" s="97"/>
      <c r="L25" s="97"/>
      <c r="M25" s="3"/>
      <c r="N25" s="3"/>
      <c r="O25" s="3"/>
      <c r="P25" s="3"/>
      <c r="Q25" s="4"/>
      <c r="R25" s="4"/>
      <c r="S25" s="4"/>
      <c r="T25" s="4"/>
      <c r="U25" s="4"/>
      <c r="V25" s="4"/>
      <c r="W25" s="4"/>
      <c r="X25" s="4"/>
      <c r="Y25" s="4"/>
      <c r="Z25" s="4"/>
    </row>
    <row r="26" spans="1:26" ht="16.5" customHeight="1" x14ac:dyDescent="0.3">
      <c r="A26" s="92"/>
      <c r="B26" s="92"/>
      <c r="C26" s="92"/>
      <c r="D26" s="92"/>
      <c r="E26" s="92"/>
      <c r="F26" s="92"/>
      <c r="G26" s="92"/>
      <c r="H26" s="92"/>
      <c r="I26" s="92"/>
      <c r="J26" s="92"/>
      <c r="K26" s="92"/>
      <c r="L26" s="92"/>
      <c r="M26" s="3"/>
      <c r="N26" s="3"/>
      <c r="O26" s="3"/>
      <c r="P26" s="3"/>
      <c r="Q26" s="4"/>
      <c r="R26" s="4"/>
      <c r="S26" s="4"/>
      <c r="T26" s="4"/>
      <c r="U26" s="4"/>
      <c r="V26" s="4"/>
      <c r="W26" s="4"/>
      <c r="X26" s="4"/>
      <c r="Y26" s="4"/>
      <c r="Z26" s="4"/>
    </row>
    <row r="27" spans="1:26" ht="16.5" customHeight="1" x14ac:dyDescent="0.3">
      <c r="A27" s="102">
        <v>7</v>
      </c>
      <c r="B27" s="103" t="str">
        <f>IF(MID('2. Identificación del Riesgo'!H27:H29,1,27)="Seguridad de la Información",'2. Identificación del Riesgo'!B27:B29,
IF('2. Identificación del Riesgo'!H27:H29="","",
IF(MID('2. Identificación del Riesgo'!H27:H29,1,27)&lt;&gt;"Seguridad de la Información","No aplica")))</f>
        <v>No aplica</v>
      </c>
      <c r="C27" s="103" t="str">
        <f>IF(MID('2. Identificación del Riesgo'!H27:H29,1,27)="Seguridad de la Información",'2. Identificación del Riesgo'!C27:C29,
IF('2. Identificación del Riesgo'!H27:H29="","",
IF(MID('2. Identificación del Riesgo'!H27:H29,1,27)&lt;&gt;"Seguridad de la Información","No aplica")))</f>
        <v>No aplica</v>
      </c>
      <c r="D27" s="103" t="str">
        <f>IF(MID('2. Identificación del Riesgo'!H27:H29,1,27)="Seguridad de la Información",'2. Identificación del Riesgo'!G27:G29,
IF('2. Identificación del Riesgo'!H27:H29="","",
IF(MID('2. Identificación del Riesgo'!H27:H29,1,27)&lt;&gt;"Seguridad de la Información","No aplica")))</f>
        <v>No aplica</v>
      </c>
      <c r="E27" s="103" t="str">
        <f>IF(MID('2. Identificación del Riesgo'!H27:H29,1,27)="Seguridad de la Información",'2. Identificación del Riesgo'!H27:H29,
IF('2. Identificación del Riesgo'!H27:H29="","",
IF(MID('2. Identificación del Riesgo'!H27:H29,1,27)&lt;&gt;"Seguridad de la Información","No aplica")))</f>
        <v>No aplica</v>
      </c>
      <c r="F27" s="103" t="str">
        <f>IF(MID('2. Identificación del Riesgo'!H27:H29,1,27)="Seguridad de la Información",'2. Identificación del Riesgo'!I27:I29,
IF('2. Identificación del Riesgo'!H27:H29="","",
IF(MID('2. Identificación del Riesgo'!H27:H29,1,27)&lt;&gt;"Seguridad de la Información","No aplica")))</f>
        <v>No aplica</v>
      </c>
      <c r="G27" s="103"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103"/>
      <c r="I27" s="103"/>
      <c r="J27" s="11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3"/>
      <c r="L27" s="103"/>
      <c r="M27" s="3"/>
      <c r="N27" s="3"/>
      <c r="O27" s="3"/>
      <c r="P27" s="3"/>
      <c r="Q27" s="4"/>
      <c r="R27" s="4"/>
      <c r="S27" s="4"/>
      <c r="T27" s="4"/>
      <c r="U27" s="4"/>
      <c r="V27" s="4"/>
      <c r="W27" s="4"/>
      <c r="X27" s="4"/>
      <c r="Y27" s="4"/>
      <c r="Z27" s="4"/>
    </row>
    <row r="28" spans="1:26" ht="16.5" customHeight="1" x14ac:dyDescent="0.3">
      <c r="A28" s="97"/>
      <c r="B28" s="97"/>
      <c r="C28" s="97"/>
      <c r="D28" s="97"/>
      <c r="E28" s="97"/>
      <c r="F28" s="97"/>
      <c r="G28" s="97"/>
      <c r="H28" s="97"/>
      <c r="I28" s="97"/>
      <c r="J28" s="97"/>
      <c r="K28" s="97"/>
      <c r="L28" s="97"/>
      <c r="M28" s="3"/>
      <c r="N28" s="3"/>
      <c r="O28" s="3"/>
      <c r="P28" s="3"/>
      <c r="Q28" s="4"/>
      <c r="R28" s="4"/>
      <c r="S28" s="4"/>
      <c r="T28" s="4"/>
      <c r="U28" s="4"/>
      <c r="V28" s="4"/>
      <c r="W28" s="4"/>
      <c r="X28" s="4"/>
      <c r="Y28" s="4"/>
      <c r="Z28" s="4"/>
    </row>
    <row r="29" spans="1:26" ht="16.5" customHeight="1" x14ac:dyDescent="0.3">
      <c r="A29" s="92"/>
      <c r="B29" s="92"/>
      <c r="C29" s="92"/>
      <c r="D29" s="92"/>
      <c r="E29" s="92"/>
      <c r="F29" s="92"/>
      <c r="G29" s="92"/>
      <c r="H29" s="92"/>
      <c r="I29" s="92"/>
      <c r="J29" s="92"/>
      <c r="K29" s="92"/>
      <c r="L29" s="92"/>
      <c r="M29" s="3"/>
      <c r="N29" s="3"/>
      <c r="O29" s="3"/>
      <c r="P29" s="3"/>
      <c r="Q29" s="4"/>
      <c r="R29" s="4"/>
      <c r="S29" s="4"/>
      <c r="T29" s="4"/>
      <c r="U29" s="4"/>
      <c r="V29" s="4"/>
      <c r="W29" s="4"/>
      <c r="X29" s="4"/>
      <c r="Y29" s="4"/>
      <c r="Z29" s="4"/>
    </row>
    <row r="30" spans="1:26" ht="16.5" customHeight="1" x14ac:dyDescent="0.3">
      <c r="A30" s="102">
        <v>8</v>
      </c>
      <c r="B30" s="103" t="str">
        <f>IF(MID('2. Identificación del Riesgo'!H30:H32,1,27)="Seguridad de la Información",'2. Identificación del Riesgo'!B30:B32,
IF('2. Identificación del Riesgo'!H30:H32="","",
IF(MID('2. Identificación del Riesgo'!H30:H32,1,27)&lt;&gt;"Seguridad de la Información","No aplica")))</f>
        <v>No aplica</v>
      </c>
      <c r="C30" s="103" t="str">
        <f>IF(MID('2. Identificación del Riesgo'!H30:H32,1,27)="Seguridad de la Información",'2. Identificación del Riesgo'!C30:C32,
IF('2. Identificación del Riesgo'!H30:H32="","",
IF(MID('2. Identificación del Riesgo'!H30:H32,1,27)&lt;&gt;"Seguridad de la Información","No aplica")))</f>
        <v>No aplica</v>
      </c>
      <c r="D30" s="103" t="str">
        <f>IF(MID('2. Identificación del Riesgo'!H30:H32,1,27)="Seguridad de la Información",'2. Identificación del Riesgo'!G30:G32,
IF('2. Identificación del Riesgo'!H30:H32="","",
IF(MID('2. Identificación del Riesgo'!H30:H32,1,27)&lt;&gt;"Seguridad de la Información","No aplica")))</f>
        <v>No aplica</v>
      </c>
      <c r="E30" s="103" t="str">
        <f>IF(MID('2. Identificación del Riesgo'!H30:H32,1,27)="Seguridad de la Información",'2. Identificación del Riesgo'!H30:H32,
IF('2. Identificación del Riesgo'!H30:H32="","",
IF(MID('2. Identificación del Riesgo'!H30:H32,1,27)&lt;&gt;"Seguridad de la Información","No aplica")))</f>
        <v>No aplica</v>
      </c>
      <c r="F30" s="103" t="str">
        <f>IF(MID('2. Identificación del Riesgo'!H30:H32,1,27)="Seguridad de la Información",'2. Identificación del Riesgo'!I30:I32,
IF('2. Identificación del Riesgo'!H30:H32="","",
IF(MID('2. Identificación del Riesgo'!H30:H32,1,27)&lt;&gt;"Seguridad de la Información","No aplica")))</f>
        <v>No aplica</v>
      </c>
      <c r="G30" s="103"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103"/>
      <c r="I30" s="103"/>
      <c r="J30" s="11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3"/>
      <c r="L30" s="103"/>
      <c r="M30" s="3"/>
      <c r="N30" s="3"/>
      <c r="O30" s="3"/>
      <c r="P30" s="3"/>
      <c r="Q30" s="4"/>
      <c r="R30" s="4"/>
      <c r="S30" s="4"/>
      <c r="T30" s="4"/>
      <c r="U30" s="4"/>
      <c r="V30" s="4"/>
      <c r="W30" s="4"/>
      <c r="X30" s="4"/>
      <c r="Y30" s="4"/>
      <c r="Z30" s="4"/>
    </row>
    <row r="31" spans="1:26" ht="16.5" customHeight="1" x14ac:dyDescent="0.3">
      <c r="A31" s="97"/>
      <c r="B31" s="97"/>
      <c r="C31" s="97"/>
      <c r="D31" s="97"/>
      <c r="E31" s="97"/>
      <c r="F31" s="97"/>
      <c r="G31" s="97"/>
      <c r="H31" s="97"/>
      <c r="I31" s="97"/>
      <c r="J31" s="97"/>
      <c r="K31" s="97"/>
      <c r="L31" s="97"/>
      <c r="M31" s="3"/>
      <c r="N31" s="3"/>
      <c r="O31" s="3"/>
      <c r="P31" s="3"/>
      <c r="Q31" s="4"/>
      <c r="R31" s="4"/>
      <c r="S31" s="4"/>
      <c r="T31" s="4"/>
      <c r="U31" s="4"/>
      <c r="V31" s="4"/>
      <c r="W31" s="4"/>
      <c r="X31" s="4"/>
      <c r="Y31" s="4"/>
      <c r="Z31" s="4"/>
    </row>
    <row r="32" spans="1:26" ht="16.5" customHeight="1" x14ac:dyDescent="0.3">
      <c r="A32" s="92"/>
      <c r="B32" s="92"/>
      <c r="C32" s="92"/>
      <c r="D32" s="92"/>
      <c r="E32" s="92"/>
      <c r="F32" s="92"/>
      <c r="G32" s="92"/>
      <c r="H32" s="92"/>
      <c r="I32" s="92"/>
      <c r="J32" s="92"/>
      <c r="K32" s="92"/>
      <c r="L32" s="92"/>
      <c r="M32" s="3"/>
      <c r="N32" s="3"/>
      <c r="O32" s="3"/>
      <c r="P32" s="3"/>
      <c r="Q32" s="4"/>
      <c r="R32" s="4"/>
      <c r="S32" s="4"/>
      <c r="T32" s="4"/>
      <c r="U32" s="4"/>
      <c r="V32" s="4"/>
      <c r="W32" s="4"/>
      <c r="X32" s="4"/>
      <c r="Y32" s="4"/>
      <c r="Z32" s="4"/>
    </row>
    <row r="33" spans="1:26" ht="16.5" customHeight="1" x14ac:dyDescent="0.3">
      <c r="A33" s="102">
        <v>9</v>
      </c>
      <c r="B33" s="103" t="str">
        <f>IF(MID('2. Identificación del Riesgo'!H33:H35,1,27)="Seguridad de la Información",'2. Identificación del Riesgo'!B33:B35,
IF('2. Identificación del Riesgo'!H33:H35="","",
IF(MID('2. Identificación del Riesgo'!H33:H35,1,27)&lt;&gt;"Seguridad de la Información","No aplica")))</f>
        <v>No aplica</v>
      </c>
      <c r="C33" s="103" t="str">
        <f>IF(MID('2. Identificación del Riesgo'!H33:H35,1,27)="Seguridad de la Información",'2. Identificación del Riesgo'!C33:C35,
IF('2. Identificación del Riesgo'!H33:H35="","",
IF(MID('2. Identificación del Riesgo'!H33:H35,1,27)&lt;&gt;"Seguridad de la Información","No aplica")))</f>
        <v>No aplica</v>
      </c>
      <c r="D33" s="103" t="str">
        <f>IF(MID('2. Identificación del Riesgo'!H33:H35,1,27)="Seguridad de la Información",'2. Identificación del Riesgo'!G33:G35,
IF('2. Identificación del Riesgo'!H33:H35="","",
IF(MID('2. Identificación del Riesgo'!H33:H35,1,27)&lt;&gt;"Seguridad de la Información","No aplica")))</f>
        <v>No aplica</v>
      </c>
      <c r="E33" s="103" t="str">
        <f>IF(MID('2. Identificación del Riesgo'!H33:H35,1,27)="Seguridad de la Información",'2. Identificación del Riesgo'!H33:H35,
IF('2. Identificación del Riesgo'!H33:H35="","",
IF(MID('2. Identificación del Riesgo'!H33:H35,1,27)&lt;&gt;"Seguridad de la Información","No aplica")))</f>
        <v>No aplica</v>
      </c>
      <c r="F33" s="103" t="str">
        <f>IF(MID('2. Identificación del Riesgo'!H33:H35,1,27)="Seguridad de la Información",'2. Identificación del Riesgo'!I33:I35,
IF('2. Identificación del Riesgo'!H33:H35="","",
IF(MID('2. Identificación del Riesgo'!H33:H35,1,27)&lt;&gt;"Seguridad de la Información","No aplica")))</f>
        <v>No aplica</v>
      </c>
      <c r="G33" s="103"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No aplica</v>
      </c>
      <c r="H33" s="103"/>
      <c r="I33" s="103"/>
      <c r="J33" s="11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3"/>
      <c r="L33" s="103"/>
      <c r="M33" s="3"/>
      <c r="N33" s="3"/>
      <c r="O33" s="3"/>
      <c r="P33" s="3"/>
      <c r="Q33" s="4"/>
      <c r="R33" s="4"/>
      <c r="S33" s="4"/>
      <c r="T33" s="4"/>
      <c r="U33" s="4"/>
      <c r="V33" s="4"/>
      <c r="W33" s="4"/>
      <c r="X33" s="4"/>
      <c r="Y33" s="4"/>
      <c r="Z33" s="4"/>
    </row>
    <row r="34" spans="1:26" ht="16.5" customHeight="1" x14ac:dyDescent="0.3">
      <c r="A34" s="97"/>
      <c r="B34" s="97"/>
      <c r="C34" s="97"/>
      <c r="D34" s="97"/>
      <c r="E34" s="97"/>
      <c r="F34" s="97"/>
      <c r="G34" s="97"/>
      <c r="H34" s="97"/>
      <c r="I34" s="97"/>
      <c r="J34" s="97"/>
      <c r="K34" s="97"/>
      <c r="L34" s="97"/>
      <c r="M34" s="3"/>
      <c r="N34" s="3"/>
      <c r="O34" s="3"/>
      <c r="P34" s="3"/>
      <c r="Q34" s="4"/>
      <c r="R34" s="4"/>
      <c r="S34" s="4"/>
      <c r="T34" s="4"/>
      <c r="U34" s="4"/>
      <c r="V34" s="4"/>
      <c r="W34" s="4"/>
      <c r="X34" s="4"/>
      <c r="Y34" s="4"/>
      <c r="Z34" s="4"/>
    </row>
    <row r="35" spans="1:26" ht="16.5" customHeight="1" x14ac:dyDescent="0.3">
      <c r="A35" s="92"/>
      <c r="B35" s="92"/>
      <c r="C35" s="92"/>
      <c r="D35" s="92"/>
      <c r="E35" s="92"/>
      <c r="F35" s="92"/>
      <c r="G35" s="92"/>
      <c r="H35" s="92"/>
      <c r="I35" s="92"/>
      <c r="J35" s="92"/>
      <c r="K35" s="92"/>
      <c r="L35" s="92"/>
      <c r="M35" s="3"/>
      <c r="N35" s="3"/>
      <c r="O35" s="3"/>
      <c r="P35" s="3"/>
      <c r="Q35" s="4"/>
      <c r="R35" s="4"/>
      <c r="S35" s="4"/>
      <c r="T35" s="4"/>
      <c r="U35" s="4"/>
      <c r="V35" s="4"/>
      <c r="W35" s="4"/>
      <c r="X35" s="4"/>
      <c r="Y35" s="4"/>
      <c r="Z35" s="4"/>
    </row>
    <row r="36" spans="1:26" ht="16.5" customHeight="1" x14ac:dyDescent="0.3">
      <c r="A36" s="102">
        <v>10</v>
      </c>
      <c r="B36" s="103" t="str">
        <f>IF(MID('2. Identificación del Riesgo'!H36:H38,1,27)="Seguridad de la Información",'2. Identificación del Riesgo'!B36:B38,
IF('2. Identificación del Riesgo'!H36:H38="","",
IF(MID('2. Identificación del Riesgo'!H36:H38,1,27)&lt;&gt;"Seguridad de la Información","No aplica")))</f>
        <v>No aplica</v>
      </c>
      <c r="C36" s="103" t="str">
        <f>IF(MID('2. Identificación del Riesgo'!H36:H38,1,27)="Seguridad de la Información",'2. Identificación del Riesgo'!C36:C38,
IF('2. Identificación del Riesgo'!H36:H38="","",
IF(MID('2. Identificación del Riesgo'!H36:H38,1,27)&lt;&gt;"Seguridad de la Información","No aplica")))</f>
        <v>No aplica</v>
      </c>
      <c r="D36" s="103" t="str">
        <f>IF(MID('2. Identificación del Riesgo'!H36:H38,1,27)="Seguridad de la Información",'2. Identificación del Riesgo'!G36:G38,
IF('2. Identificación del Riesgo'!H36:H38="","",
IF(MID('2. Identificación del Riesgo'!H36:H38,1,27)&lt;&gt;"Seguridad de la Información","No aplica")))</f>
        <v>No aplica</v>
      </c>
      <c r="E36" s="103" t="str">
        <f>IF(MID('2. Identificación del Riesgo'!H36:H38,1,27)="Seguridad de la Información",'2. Identificación del Riesgo'!H36:H38,
IF('2. Identificación del Riesgo'!H36:H38="","",
IF(MID('2. Identificación del Riesgo'!H36:H38,1,27)&lt;&gt;"Seguridad de la Información","No aplica")))</f>
        <v>No aplica</v>
      </c>
      <c r="F36" s="103" t="str">
        <f>IF(MID('2. Identificación del Riesgo'!H36:H38,1,27)="Seguridad de la Información",'2. Identificación del Riesgo'!I36:I38,
IF('2. Identificación del Riesgo'!H36:H38="","",
IF(MID('2. Identificación del Riesgo'!H36:H38,1,27)&lt;&gt;"Seguridad de la Información","No aplica")))</f>
        <v>No aplica</v>
      </c>
      <c r="G36" s="103"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No aplica</v>
      </c>
      <c r="H36" s="103"/>
      <c r="I36" s="103"/>
      <c r="J36" s="11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3"/>
      <c r="L36" s="103"/>
      <c r="M36" s="3"/>
      <c r="N36" s="3"/>
      <c r="O36" s="3"/>
      <c r="P36" s="3"/>
      <c r="Q36" s="4"/>
      <c r="R36" s="4"/>
      <c r="S36" s="4"/>
      <c r="T36" s="4"/>
      <c r="U36" s="4"/>
      <c r="V36" s="4"/>
      <c r="W36" s="4"/>
      <c r="X36" s="4"/>
      <c r="Y36" s="4"/>
      <c r="Z36" s="4"/>
    </row>
    <row r="37" spans="1:26" ht="16.5" customHeight="1" x14ac:dyDescent="0.3">
      <c r="A37" s="97"/>
      <c r="B37" s="97"/>
      <c r="C37" s="97"/>
      <c r="D37" s="97"/>
      <c r="E37" s="97"/>
      <c r="F37" s="97"/>
      <c r="G37" s="97"/>
      <c r="H37" s="97"/>
      <c r="I37" s="97"/>
      <c r="J37" s="97"/>
      <c r="K37" s="97"/>
      <c r="L37" s="97"/>
      <c r="M37" s="2"/>
      <c r="N37" s="2"/>
      <c r="O37" s="2"/>
      <c r="P37" s="2"/>
      <c r="Q37" s="4"/>
      <c r="R37" s="4"/>
      <c r="S37" s="4"/>
      <c r="T37" s="4"/>
      <c r="U37" s="4"/>
      <c r="V37" s="4"/>
      <c r="W37" s="4"/>
      <c r="X37" s="4"/>
      <c r="Y37" s="4"/>
      <c r="Z37" s="4"/>
    </row>
    <row r="38" spans="1:26" ht="16.5" customHeight="1" x14ac:dyDescent="0.3">
      <c r="A38" s="92"/>
      <c r="B38" s="92"/>
      <c r="C38" s="92"/>
      <c r="D38" s="92"/>
      <c r="E38" s="92"/>
      <c r="F38" s="92"/>
      <c r="G38" s="92"/>
      <c r="H38" s="92"/>
      <c r="I38" s="92"/>
      <c r="J38" s="92"/>
      <c r="K38" s="92"/>
      <c r="L38" s="92"/>
      <c r="M38" s="2"/>
      <c r="N38" s="2"/>
      <c r="O38" s="2"/>
      <c r="P38" s="2"/>
      <c r="Q38" s="4"/>
      <c r="R38" s="4"/>
      <c r="S38" s="4"/>
      <c r="T38" s="4"/>
      <c r="U38" s="4"/>
      <c r="V38" s="4"/>
      <c r="W38" s="4"/>
      <c r="X38" s="4"/>
      <c r="Y38" s="4"/>
      <c r="Z38" s="4"/>
    </row>
    <row r="39" spans="1:26" ht="16.5" customHeight="1" x14ac:dyDescent="0.3">
      <c r="A39" s="102">
        <v>11</v>
      </c>
      <c r="B39" s="103" t="str">
        <f>IF(MID('2. Identificación del Riesgo'!H39:H41,1,27)="Seguridad de la Información",'2. Identificación del Riesgo'!B39:B41,
IF('2. Identificación del Riesgo'!H39:H41="","",
IF(MID('2. Identificación del Riesgo'!H39:H41,1,27)&lt;&gt;"Seguridad de la Información","No aplica")))</f>
        <v/>
      </c>
      <c r="C39" s="103" t="str">
        <f>IF(MID('2. Identificación del Riesgo'!H39:H41,1,27)="Seguridad de la Información",'2. Identificación del Riesgo'!C39:C41,
IF('2. Identificación del Riesgo'!H39:H41="","",
IF(MID('2. Identificación del Riesgo'!H39:H41,1,27)&lt;&gt;"Seguridad de la Información","No aplica")))</f>
        <v/>
      </c>
      <c r="D39" s="103" t="str">
        <f>IF(MID('2. Identificación del Riesgo'!H39:H41,1,27)="Seguridad de la Información",'2. Identificación del Riesgo'!G39:G41,
IF('2. Identificación del Riesgo'!H39:H41="","",
IF(MID('2. Identificación del Riesgo'!H39:H41,1,27)&lt;&gt;"Seguridad de la Información","No aplica")))</f>
        <v/>
      </c>
      <c r="E39" s="103" t="str">
        <f>IF(MID('2. Identificación del Riesgo'!H39:H41,1,27)="Seguridad de la Información",'2. Identificación del Riesgo'!H39:H41,
IF('2. Identificación del Riesgo'!H39:H41="","",
IF(MID('2. Identificación del Riesgo'!H39:H41,1,27)&lt;&gt;"Seguridad de la Información","No aplica")))</f>
        <v/>
      </c>
      <c r="F39" s="103" t="str">
        <f>IF(MID('2. Identificación del Riesgo'!H39:H41,1,27)="Seguridad de la Información",'2. Identificación del Riesgo'!I39:I41,
IF('2. Identificación del Riesgo'!H39:H41="","",
IF(MID('2. Identificación del Riesgo'!H39:H41,1,27)&lt;&gt;"Seguridad de la Información","No aplica")))</f>
        <v/>
      </c>
      <c r="G39" s="103"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3"/>
      <c r="I39" s="103"/>
      <c r="J39" s="11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3"/>
      <c r="L39" s="103"/>
      <c r="M39" s="3"/>
      <c r="N39" s="3"/>
      <c r="O39" s="3"/>
      <c r="P39" s="3"/>
      <c r="Q39" s="4"/>
      <c r="R39" s="4"/>
      <c r="S39" s="4"/>
      <c r="T39" s="4"/>
      <c r="U39" s="4"/>
      <c r="V39" s="4"/>
      <c r="W39" s="4"/>
      <c r="X39" s="4"/>
      <c r="Y39" s="4"/>
      <c r="Z39" s="4"/>
    </row>
    <row r="40" spans="1:26" ht="16.5" customHeight="1" x14ac:dyDescent="0.3">
      <c r="A40" s="97"/>
      <c r="B40" s="97"/>
      <c r="C40" s="97"/>
      <c r="D40" s="97"/>
      <c r="E40" s="97"/>
      <c r="F40" s="97"/>
      <c r="G40" s="97"/>
      <c r="H40" s="97"/>
      <c r="I40" s="97"/>
      <c r="J40" s="97"/>
      <c r="K40" s="97"/>
      <c r="L40" s="97"/>
      <c r="M40" s="2"/>
      <c r="N40" s="2"/>
      <c r="O40" s="2"/>
      <c r="P40" s="2"/>
      <c r="Q40" s="4"/>
      <c r="R40" s="4"/>
      <c r="S40" s="4"/>
      <c r="T40" s="4"/>
      <c r="U40" s="4"/>
      <c r="V40" s="4"/>
      <c r="W40" s="4"/>
      <c r="X40" s="4"/>
      <c r="Y40" s="4"/>
      <c r="Z40" s="4"/>
    </row>
    <row r="41" spans="1:26" ht="16.5" customHeight="1" x14ac:dyDescent="0.3">
      <c r="A41" s="92"/>
      <c r="B41" s="92"/>
      <c r="C41" s="92"/>
      <c r="D41" s="92"/>
      <c r="E41" s="92"/>
      <c r="F41" s="92"/>
      <c r="G41" s="92"/>
      <c r="H41" s="92"/>
      <c r="I41" s="92"/>
      <c r="J41" s="92"/>
      <c r="K41" s="92"/>
      <c r="L41" s="92"/>
      <c r="M41" s="2"/>
      <c r="N41" s="2"/>
      <c r="O41" s="2"/>
      <c r="P41" s="2"/>
      <c r="Q41" s="4"/>
      <c r="R41" s="4"/>
      <c r="S41" s="4"/>
      <c r="T41" s="4"/>
      <c r="U41" s="4"/>
      <c r="V41" s="4"/>
      <c r="W41" s="4"/>
      <c r="X41" s="4"/>
      <c r="Y41" s="4"/>
      <c r="Z41" s="4"/>
    </row>
    <row r="42" spans="1:26" ht="16.5" customHeight="1" x14ac:dyDescent="0.3">
      <c r="A42" s="102">
        <v>12</v>
      </c>
      <c r="B42" s="103" t="str">
        <f>IF(MID('2. Identificación del Riesgo'!H42:H44,1,27)="Seguridad de la Información",'2. Identificación del Riesgo'!B42:B44,
IF('2. Identificación del Riesgo'!H42:H44="","",
IF(MID('2. Identificación del Riesgo'!H42:H44,1,27)&lt;&gt;"Seguridad de la Información","No aplica")))</f>
        <v/>
      </c>
      <c r="C42" s="103" t="str">
        <f>IF(MID('2. Identificación del Riesgo'!H42:H44,1,27)="Seguridad de la Información",'2. Identificación del Riesgo'!C42:C44,
IF('2. Identificación del Riesgo'!H42:H44="","",
IF(MID('2. Identificación del Riesgo'!H42:H44,1,27)&lt;&gt;"Seguridad de la Información","No aplica")))</f>
        <v/>
      </c>
      <c r="D42" s="103" t="str">
        <f>IF(MID('2. Identificación del Riesgo'!H42:H44,1,27)="Seguridad de la Información",'2. Identificación del Riesgo'!G42:G44,
IF('2. Identificación del Riesgo'!H42:H44="","",
IF(MID('2. Identificación del Riesgo'!H42:H44,1,27)&lt;&gt;"Seguridad de la Información","No aplica")))</f>
        <v/>
      </c>
      <c r="E42" s="103" t="str">
        <f>IF(MID('2. Identificación del Riesgo'!H42:H44,1,27)="Seguridad de la Información",'2. Identificación del Riesgo'!H42:H44,
IF('2. Identificación del Riesgo'!H42:H44="","",
IF(MID('2. Identificación del Riesgo'!H42:H44,1,27)&lt;&gt;"Seguridad de la Información","No aplica")))</f>
        <v/>
      </c>
      <c r="F42" s="103" t="str">
        <f>IF(MID('2. Identificación del Riesgo'!H42:H44,1,27)="Seguridad de la Información",'2. Identificación del Riesgo'!I42:I44,
IF('2. Identificación del Riesgo'!H42:H44="","",
IF(MID('2. Identificación del Riesgo'!H42:H44,1,27)&lt;&gt;"Seguridad de la Información","No aplica")))</f>
        <v/>
      </c>
      <c r="G42" s="103"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3"/>
      <c r="I42" s="103"/>
      <c r="J42" s="11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3"/>
      <c r="L42" s="103"/>
      <c r="M42" s="3"/>
      <c r="N42" s="3"/>
      <c r="O42" s="3"/>
      <c r="P42" s="3"/>
      <c r="Q42" s="4"/>
      <c r="R42" s="4"/>
      <c r="S42" s="4"/>
      <c r="T42" s="4"/>
      <c r="U42" s="4"/>
      <c r="V42" s="4"/>
      <c r="W42" s="4"/>
      <c r="X42" s="4"/>
      <c r="Y42" s="4"/>
      <c r="Z42" s="4"/>
    </row>
    <row r="43" spans="1:26" ht="16.5" customHeight="1" x14ac:dyDescent="0.3">
      <c r="A43" s="97"/>
      <c r="B43" s="97"/>
      <c r="C43" s="97"/>
      <c r="D43" s="97"/>
      <c r="E43" s="97"/>
      <c r="F43" s="97"/>
      <c r="G43" s="97"/>
      <c r="H43" s="97"/>
      <c r="I43" s="97"/>
      <c r="J43" s="97"/>
      <c r="K43" s="97"/>
      <c r="L43" s="97"/>
      <c r="M43" s="2"/>
      <c r="N43" s="2"/>
      <c r="O43" s="2"/>
      <c r="P43" s="2"/>
      <c r="Q43" s="4"/>
      <c r="R43" s="4"/>
      <c r="S43" s="4"/>
      <c r="T43" s="4"/>
      <c r="U43" s="4"/>
      <c r="V43" s="4"/>
      <c r="W43" s="4"/>
      <c r="X43" s="4"/>
      <c r="Y43" s="4"/>
      <c r="Z43" s="4"/>
    </row>
    <row r="44" spans="1:26" ht="16.5" customHeight="1" x14ac:dyDescent="0.3">
      <c r="A44" s="92"/>
      <c r="B44" s="92"/>
      <c r="C44" s="92"/>
      <c r="D44" s="92"/>
      <c r="E44" s="92"/>
      <c r="F44" s="92"/>
      <c r="G44" s="92"/>
      <c r="H44" s="92"/>
      <c r="I44" s="92"/>
      <c r="J44" s="92"/>
      <c r="K44" s="92"/>
      <c r="L44" s="92"/>
      <c r="M44" s="2"/>
      <c r="N44" s="2"/>
      <c r="O44" s="2"/>
      <c r="P44" s="2"/>
      <c r="Q44" s="4"/>
      <c r="R44" s="4"/>
      <c r="S44" s="4"/>
      <c r="T44" s="4"/>
      <c r="U44" s="4"/>
      <c r="V44" s="4"/>
      <c r="W44" s="4"/>
      <c r="X44" s="4"/>
      <c r="Y44" s="4"/>
      <c r="Z44" s="4"/>
    </row>
    <row r="45" spans="1:26" ht="16.5" customHeight="1" x14ac:dyDescent="0.3">
      <c r="A45" s="102">
        <v>13</v>
      </c>
      <c r="B45" s="103" t="str">
        <f>IF(MID('2. Identificación del Riesgo'!H45:H47,1,27)="Seguridad de la Información",'2. Identificación del Riesgo'!B45:B47,
IF('2. Identificación del Riesgo'!H45:H47="","",
IF(MID('2. Identificación del Riesgo'!H45:H47,1,27)&lt;&gt;"Seguridad de la Información","No aplica")))</f>
        <v/>
      </c>
      <c r="C45" s="103" t="str">
        <f>IF(MID('2. Identificación del Riesgo'!H45:H47,1,27)="Seguridad de la Información",'2. Identificación del Riesgo'!C45:C47,
IF('2. Identificación del Riesgo'!H45:H47="","",
IF(MID('2. Identificación del Riesgo'!H45:H47,1,27)&lt;&gt;"Seguridad de la Información","No aplica")))</f>
        <v/>
      </c>
      <c r="D45" s="103" t="str">
        <f>IF(MID('2. Identificación del Riesgo'!H45:H47,1,27)="Seguridad de la Información",'2. Identificación del Riesgo'!G45:G47,
IF('2. Identificación del Riesgo'!H45:H47="","",
IF(MID('2. Identificación del Riesgo'!H45:H47,1,27)&lt;&gt;"Seguridad de la Información","No aplica")))</f>
        <v/>
      </c>
      <c r="E45" s="103" t="str">
        <f>IF(MID('2. Identificación del Riesgo'!H45:H47,1,27)="Seguridad de la Información",'2. Identificación del Riesgo'!H45:H47,
IF('2. Identificación del Riesgo'!H45:H47="","",
IF(MID('2. Identificación del Riesgo'!H45:H47,1,27)&lt;&gt;"Seguridad de la Información","No aplica")))</f>
        <v/>
      </c>
      <c r="F45" s="103" t="str">
        <f>IF(MID('2. Identificación del Riesgo'!H45:H47,1,27)="Seguridad de la Información",'2. Identificación del Riesgo'!I45:I47,
IF('2. Identificación del Riesgo'!H45:H47="","",
IF(MID('2. Identificación del Riesgo'!H45:H47,1,27)&lt;&gt;"Seguridad de la Información","No aplica")))</f>
        <v/>
      </c>
      <c r="G45" s="103"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3"/>
      <c r="I45" s="103"/>
      <c r="J45" s="11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3"/>
      <c r="L45" s="103"/>
      <c r="M45" s="3"/>
      <c r="N45" s="3"/>
      <c r="O45" s="3"/>
      <c r="P45" s="3"/>
      <c r="Q45" s="4"/>
      <c r="R45" s="4"/>
      <c r="S45" s="4"/>
      <c r="T45" s="4"/>
      <c r="U45" s="4"/>
      <c r="V45" s="4"/>
      <c r="W45" s="4"/>
      <c r="X45" s="4"/>
      <c r="Y45" s="4"/>
      <c r="Z45" s="4"/>
    </row>
    <row r="46" spans="1:26" ht="16.5" customHeight="1" x14ac:dyDescent="0.3">
      <c r="A46" s="97"/>
      <c r="B46" s="97"/>
      <c r="C46" s="97"/>
      <c r="D46" s="97"/>
      <c r="E46" s="97"/>
      <c r="F46" s="97"/>
      <c r="G46" s="97"/>
      <c r="H46" s="97"/>
      <c r="I46" s="97"/>
      <c r="J46" s="97"/>
      <c r="K46" s="97"/>
      <c r="L46" s="97"/>
      <c r="M46" s="2"/>
      <c r="N46" s="2"/>
      <c r="O46" s="2"/>
      <c r="P46" s="2"/>
      <c r="Q46" s="4"/>
      <c r="R46" s="4"/>
      <c r="S46" s="4"/>
      <c r="T46" s="4"/>
      <c r="U46" s="4"/>
      <c r="V46" s="4"/>
      <c r="W46" s="4"/>
      <c r="X46" s="4"/>
      <c r="Y46" s="4"/>
      <c r="Z46" s="4"/>
    </row>
    <row r="47" spans="1:26" ht="16.5" customHeight="1" x14ac:dyDescent="0.3">
      <c r="A47" s="92"/>
      <c r="B47" s="92"/>
      <c r="C47" s="92"/>
      <c r="D47" s="92"/>
      <c r="E47" s="92"/>
      <c r="F47" s="92"/>
      <c r="G47" s="92"/>
      <c r="H47" s="92"/>
      <c r="I47" s="92"/>
      <c r="J47" s="92"/>
      <c r="K47" s="92"/>
      <c r="L47" s="92"/>
      <c r="M47" s="2"/>
      <c r="N47" s="2"/>
      <c r="O47" s="2"/>
      <c r="P47" s="2"/>
      <c r="Q47" s="4"/>
      <c r="R47" s="4"/>
      <c r="S47" s="4"/>
      <c r="T47" s="4"/>
      <c r="U47" s="4"/>
      <c r="V47" s="4"/>
      <c r="W47" s="4"/>
      <c r="X47" s="4"/>
      <c r="Y47" s="4"/>
      <c r="Z47" s="4"/>
    </row>
    <row r="48" spans="1:26" ht="16.5" customHeight="1" x14ac:dyDescent="0.3">
      <c r="A48" s="102">
        <v>14</v>
      </c>
      <c r="B48" s="103" t="str">
        <f>IF(MID('2. Identificación del Riesgo'!H48:H50,1,27)="Seguridad de la Información",'2. Identificación del Riesgo'!B48:B50,
IF('2. Identificación del Riesgo'!H48:H50="","",
IF(MID('2. Identificación del Riesgo'!H48:H50,1,27)&lt;&gt;"Seguridad de la Información","No aplica")))</f>
        <v/>
      </c>
      <c r="C48" s="103" t="str">
        <f>IF(MID('2. Identificación del Riesgo'!H48:H50,1,27)="Seguridad de la Información",'2. Identificación del Riesgo'!C48:C50,
IF('2. Identificación del Riesgo'!H48:H50="","",
IF(MID('2. Identificación del Riesgo'!H48:H50,1,27)&lt;&gt;"Seguridad de la Información","No aplica")))</f>
        <v/>
      </c>
      <c r="D48" s="103" t="str">
        <f>IF(MID('2. Identificación del Riesgo'!H48:H50,1,27)="Seguridad de la Información",'2. Identificación del Riesgo'!G48:G50,
IF('2. Identificación del Riesgo'!H48:H50="","",
IF(MID('2. Identificación del Riesgo'!H48:H50,1,27)&lt;&gt;"Seguridad de la Información","No aplica")))</f>
        <v/>
      </c>
      <c r="E48" s="103" t="str">
        <f>IF(MID('2. Identificación del Riesgo'!H48:H50,1,27)="Seguridad de la Información",'2. Identificación del Riesgo'!H48:H50,
IF('2. Identificación del Riesgo'!H48:H50="","",
IF(MID('2. Identificación del Riesgo'!H48:H50,1,27)&lt;&gt;"Seguridad de la Información","No aplica")))</f>
        <v/>
      </c>
      <c r="F48" s="103" t="str">
        <f>IF(MID('2. Identificación del Riesgo'!H48:H50,1,27)="Seguridad de la Información",'2. Identificación del Riesgo'!I48:I50,
IF('2. Identificación del Riesgo'!H48:H50="","",
IF(MID('2. Identificación del Riesgo'!H48:H50,1,27)&lt;&gt;"Seguridad de la Información","No aplica")))</f>
        <v/>
      </c>
      <c r="G48" s="103"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3"/>
      <c r="I48" s="103"/>
      <c r="J48" s="11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3"/>
      <c r="L48" s="103"/>
      <c r="M48" s="3"/>
      <c r="N48" s="3"/>
      <c r="O48" s="3"/>
      <c r="P48" s="3"/>
      <c r="Q48" s="4"/>
      <c r="R48" s="4"/>
      <c r="S48" s="4"/>
      <c r="T48" s="4"/>
      <c r="U48" s="4"/>
      <c r="V48" s="4"/>
      <c r="W48" s="4"/>
      <c r="X48" s="4"/>
      <c r="Y48" s="4"/>
      <c r="Z48" s="4"/>
    </row>
    <row r="49" spans="1:26" ht="16.5" customHeight="1" x14ac:dyDescent="0.3">
      <c r="A49" s="97"/>
      <c r="B49" s="97"/>
      <c r="C49" s="97"/>
      <c r="D49" s="97"/>
      <c r="E49" s="97"/>
      <c r="F49" s="97"/>
      <c r="G49" s="97"/>
      <c r="H49" s="97"/>
      <c r="I49" s="97"/>
      <c r="J49" s="97"/>
      <c r="K49" s="97"/>
      <c r="L49" s="97"/>
      <c r="M49" s="2"/>
      <c r="N49" s="2"/>
      <c r="O49" s="2"/>
      <c r="P49" s="2"/>
      <c r="Q49" s="4"/>
      <c r="R49" s="4"/>
      <c r="S49" s="4"/>
      <c r="T49" s="4"/>
      <c r="U49" s="4"/>
      <c r="V49" s="4"/>
      <c r="W49" s="4"/>
      <c r="X49" s="4"/>
      <c r="Y49" s="4"/>
      <c r="Z49" s="4"/>
    </row>
    <row r="50" spans="1:26" ht="16.5" customHeight="1" x14ac:dyDescent="0.3">
      <c r="A50" s="92"/>
      <c r="B50" s="92"/>
      <c r="C50" s="92"/>
      <c r="D50" s="92"/>
      <c r="E50" s="92"/>
      <c r="F50" s="92"/>
      <c r="G50" s="92"/>
      <c r="H50" s="92"/>
      <c r="I50" s="92"/>
      <c r="J50" s="92"/>
      <c r="K50" s="92"/>
      <c r="L50" s="92"/>
      <c r="M50" s="2"/>
      <c r="N50" s="2"/>
      <c r="O50" s="2"/>
      <c r="P50" s="2"/>
      <c r="Q50" s="4"/>
      <c r="R50" s="4"/>
      <c r="S50" s="4"/>
      <c r="T50" s="4"/>
      <c r="U50" s="4"/>
      <c r="V50" s="4"/>
      <c r="W50" s="4"/>
      <c r="X50" s="4"/>
      <c r="Y50" s="4"/>
      <c r="Z50" s="4"/>
    </row>
    <row r="51" spans="1:26" ht="16.5" customHeight="1" x14ac:dyDescent="0.3">
      <c r="A51" s="102">
        <v>15</v>
      </c>
      <c r="B51" s="103" t="str">
        <f>IF(MID('2. Identificación del Riesgo'!H51:H53,1,27)="Seguridad de la Información",'2. Identificación del Riesgo'!B51:B53,
IF('2. Identificación del Riesgo'!H51:H53="","",
IF(MID('2. Identificación del Riesgo'!H51:H53,1,27)&lt;&gt;"Seguridad de la Información","No aplica")))</f>
        <v/>
      </c>
      <c r="C51" s="103" t="str">
        <f>IF(MID('2. Identificación del Riesgo'!H51:H53,1,27)="Seguridad de la Información",'2. Identificación del Riesgo'!C51:C53,
IF('2. Identificación del Riesgo'!H51:H53="","",
IF(MID('2. Identificación del Riesgo'!H51:H53,1,27)&lt;&gt;"Seguridad de la Información","No aplica")))</f>
        <v/>
      </c>
      <c r="D51" s="103" t="str">
        <f>IF(MID('2. Identificación del Riesgo'!H51:H53,1,27)="Seguridad de la Información",'2. Identificación del Riesgo'!G51:G53,
IF('2. Identificación del Riesgo'!H51:H53="","",
IF(MID('2. Identificación del Riesgo'!H51:H53,1,27)&lt;&gt;"Seguridad de la Información","No aplica")))</f>
        <v/>
      </c>
      <c r="E51" s="103" t="str">
        <f>IF(MID('2. Identificación del Riesgo'!H51:H53,1,27)="Seguridad de la Información",'2. Identificación del Riesgo'!H51:H53,
IF('2. Identificación del Riesgo'!H51:H53="","",
IF(MID('2. Identificación del Riesgo'!H51:H53,1,27)&lt;&gt;"Seguridad de la Información","No aplica")))</f>
        <v/>
      </c>
      <c r="F51" s="103" t="str">
        <f>IF(MID('2. Identificación del Riesgo'!H51:H53,1,27)="Seguridad de la Información",'2. Identificación del Riesgo'!I51:I53,
IF('2. Identificación del Riesgo'!H51:H53="","",
IF(MID('2. Identificación del Riesgo'!H51:H53,1,27)&lt;&gt;"Seguridad de la Información","No aplica")))</f>
        <v/>
      </c>
      <c r="G51" s="103"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3"/>
      <c r="I51" s="103"/>
      <c r="J51" s="11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3"/>
      <c r="L51" s="103"/>
      <c r="M51" s="3"/>
      <c r="N51" s="3"/>
      <c r="O51" s="3"/>
      <c r="P51" s="3"/>
      <c r="Q51" s="4"/>
      <c r="R51" s="4"/>
      <c r="S51" s="4"/>
      <c r="T51" s="4"/>
      <c r="U51" s="4"/>
      <c r="V51" s="4"/>
      <c r="W51" s="4"/>
      <c r="X51" s="4"/>
      <c r="Y51" s="4"/>
      <c r="Z51" s="4"/>
    </row>
    <row r="52" spans="1:26" ht="16.5" customHeight="1" x14ac:dyDescent="0.3">
      <c r="A52" s="97"/>
      <c r="B52" s="97"/>
      <c r="C52" s="97"/>
      <c r="D52" s="97"/>
      <c r="E52" s="97"/>
      <c r="F52" s="97"/>
      <c r="G52" s="97"/>
      <c r="H52" s="97"/>
      <c r="I52" s="97"/>
      <c r="J52" s="97"/>
      <c r="K52" s="97"/>
      <c r="L52" s="97"/>
      <c r="M52" s="2"/>
      <c r="N52" s="2"/>
      <c r="O52" s="2"/>
      <c r="P52" s="2"/>
      <c r="Q52" s="4"/>
      <c r="R52" s="4"/>
      <c r="S52" s="4"/>
      <c r="T52" s="4"/>
      <c r="U52" s="4"/>
      <c r="V52" s="4"/>
      <c r="W52" s="4"/>
      <c r="X52" s="4"/>
      <c r="Y52" s="4"/>
      <c r="Z52" s="4"/>
    </row>
    <row r="53" spans="1:26" ht="16.5" customHeight="1" x14ac:dyDescent="0.3">
      <c r="A53" s="92"/>
      <c r="B53" s="92"/>
      <c r="C53" s="92"/>
      <c r="D53" s="92"/>
      <c r="E53" s="92"/>
      <c r="F53" s="92"/>
      <c r="G53" s="92"/>
      <c r="H53" s="92"/>
      <c r="I53" s="92"/>
      <c r="J53" s="92"/>
      <c r="K53" s="92"/>
      <c r="L53" s="92"/>
      <c r="M53" s="2"/>
      <c r="N53" s="2"/>
      <c r="O53" s="2"/>
      <c r="P53" s="2"/>
      <c r="Q53" s="4"/>
      <c r="R53" s="4"/>
      <c r="S53" s="4"/>
      <c r="T53" s="4"/>
      <c r="U53" s="4"/>
      <c r="V53" s="4"/>
      <c r="W53" s="4"/>
      <c r="X53" s="4"/>
      <c r="Y53" s="4"/>
      <c r="Z53" s="4"/>
    </row>
    <row r="54" spans="1:26" ht="16.5" customHeight="1" x14ac:dyDescent="0.3">
      <c r="A54" s="102">
        <v>16</v>
      </c>
      <c r="B54" s="103" t="str">
        <f>IF(MID('2. Identificación del Riesgo'!H54:H56,1,27)="Seguridad de la Información",'2. Identificación del Riesgo'!B54:B56,
IF('2. Identificación del Riesgo'!H54:H56="","",
IF(MID('2. Identificación del Riesgo'!H54:H56,1,27)&lt;&gt;"Seguridad de la Información","No aplica")))</f>
        <v/>
      </c>
      <c r="C54" s="103" t="str">
        <f>IF(MID('2. Identificación del Riesgo'!H54:H56,1,27)="Seguridad de la Información",'2. Identificación del Riesgo'!C54:C56,
IF('2. Identificación del Riesgo'!H54:H56="","",
IF(MID('2. Identificación del Riesgo'!H54:H56,1,27)&lt;&gt;"Seguridad de la Información","No aplica")))</f>
        <v/>
      </c>
      <c r="D54" s="103" t="str">
        <f>IF(MID('2. Identificación del Riesgo'!H54:H56,1,27)="Seguridad de la Información",'2. Identificación del Riesgo'!G54:G56,
IF('2. Identificación del Riesgo'!H54:H56="","",
IF(MID('2. Identificación del Riesgo'!H54:H56,1,27)&lt;&gt;"Seguridad de la Información","No aplica")))</f>
        <v/>
      </c>
      <c r="E54" s="103" t="str">
        <f>IF(MID('2. Identificación del Riesgo'!H54:H56,1,27)="Seguridad de la Información",'2. Identificación del Riesgo'!H54:H56,
IF('2. Identificación del Riesgo'!H54:H56="","",
IF(MID('2. Identificación del Riesgo'!H54:H56,1,27)&lt;&gt;"Seguridad de la Información","No aplica")))</f>
        <v/>
      </c>
      <c r="F54" s="103" t="str">
        <f>IF(MID('2. Identificación del Riesgo'!H54:H56,1,27)="Seguridad de la Información",'2. Identificación del Riesgo'!I54:I56,
IF('2. Identificación del Riesgo'!H54:H56="","",
IF(MID('2. Identificación del Riesgo'!H54:H56,1,27)&lt;&gt;"Seguridad de la Información","No aplica")))</f>
        <v/>
      </c>
      <c r="G54" s="103"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3"/>
      <c r="I54" s="103"/>
      <c r="J54" s="11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3"/>
      <c r="L54" s="103"/>
      <c r="M54" s="3"/>
      <c r="N54" s="3"/>
      <c r="O54" s="3"/>
      <c r="P54" s="3"/>
      <c r="Q54" s="4"/>
      <c r="R54" s="4"/>
      <c r="S54" s="4"/>
      <c r="T54" s="4"/>
      <c r="U54" s="4"/>
      <c r="V54" s="4"/>
      <c r="W54" s="4"/>
      <c r="X54" s="4"/>
      <c r="Y54" s="4"/>
      <c r="Z54" s="4"/>
    </row>
    <row r="55" spans="1:26" ht="16.5" customHeight="1" x14ac:dyDescent="0.3">
      <c r="A55" s="97"/>
      <c r="B55" s="97"/>
      <c r="C55" s="97"/>
      <c r="D55" s="97"/>
      <c r="E55" s="97"/>
      <c r="F55" s="97"/>
      <c r="G55" s="97"/>
      <c r="H55" s="97"/>
      <c r="I55" s="97"/>
      <c r="J55" s="97"/>
      <c r="K55" s="97"/>
      <c r="L55" s="97"/>
      <c r="M55" s="2"/>
      <c r="N55" s="2"/>
      <c r="O55" s="2"/>
      <c r="P55" s="2"/>
      <c r="Q55" s="4"/>
      <c r="R55" s="4"/>
      <c r="S55" s="4"/>
      <c r="T55" s="4"/>
      <c r="U55" s="4"/>
      <c r="V55" s="4"/>
      <c r="W55" s="4"/>
      <c r="X55" s="4"/>
      <c r="Y55" s="4"/>
      <c r="Z55" s="4"/>
    </row>
    <row r="56" spans="1:26" ht="16.5" customHeight="1" x14ac:dyDescent="0.3">
      <c r="A56" s="92"/>
      <c r="B56" s="92"/>
      <c r="C56" s="92"/>
      <c r="D56" s="92"/>
      <c r="E56" s="92"/>
      <c r="F56" s="92"/>
      <c r="G56" s="92"/>
      <c r="H56" s="92"/>
      <c r="I56" s="92"/>
      <c r="J56" s="92"/>
      <c r="K56" s="92"/>
      <c r="L56" s="92"/>
      <c r="M56" s="2"/>
      <c r="N56" s="2"/>
      <c r="O56" s="2"/>
      <c r="P56" s="2"/>
      <c r="Q56" s="4"/>
      <c r="R56" s="4"/>
      <c r="S56" s="4"/>
      <c r="T56" s="4"/>
      <c r="U56" s="4"/>
      <c r="V56" s="4"/>
      <c r="W56" s="4"/>
      <c r="X56" s="4"/>
      <c r="Y56" s="4"/>
      <c r="Z56" s="4"/>
    </row>
    <row r="57" spans="1:26" ht="16.5" customHeight="1" x14ac:dyDescent="0.3">
      <c r="A57" s="102">
        <v>17</v>
      </c>
      <c r="B57" s="103" t="str">
        <f>IF(MID('2. Identificación del Riesgo'!H57:H59,1,27)="Seguridad de la Información",'2. Identificación del Riesgo'!B57:B59,
IF('2. Identificación del Riesgo'!H57:H59="","",
IF(MID('2. Identificación del Riesgo'!H57:H59,1,27)&lt;&gt;"Seguridad de la Información","No aplica")))</f>
        <v/>
      </c>
      <c r="C57" s="103" t="str">
        <f>IF(MID('2. Identificación del Riesgo'!H57:H59,1,27)="Seguridad de la Información",'2. Identificación del Riesgo'!C57:C59,
IF('2. Identificación del Riesgo'!H57:H59="","",
IF(MID('2. Identificación del Riesgo'!H57:H59,1,27)&lt;&gt;"Seguridad de la Información","No aplica")))</f>
        <v/>
      </c>
      <c r="D57" s="103" t="str">
        <f>IF(MID('2. Identificación del Riesgo'!H57:H59,1,27)="Seguridad de la Información",'2. Identificación del Riesgo'!G57:G59,
IF('2. Identificación del Riesgo'!H57:H59="","",
IF(MID('2. Identificación del Riesgo'!H57:H59,1,27)&lt;&gt;"Seguridad de la Información","No aplica")))</f>
        <v/>
      </c>
      <c r="E57" s="103" t="str">
        <f>IF(MID('2. Identificación del Riesgo'!H57:H59,1,27)="Seguridad de la Información",'2. Identificación del Riesgo'!H57:H59,
IF('2. Identificación del Riesgo'!H57:H59="","",
IF(MID('2. Identificación del Riesgo'!H57:H59,1,27)&lt;&gt;"Seguridad de la Información","No aplica")))</f>
        <v/>
      </c>
      <c r="F57" s="103" t="str">
        <f>IF(MID('2. Identificación del Riesgo'!H57:H59,1,27)="Seguridad de la Información",'2. Identificación del Riesgo'!I57:I59,
IF('2. Identificación del Riesgo'!H57:H59="","",
IF(MID('2. Identificación del Riesgo'!H57:H59,1,27)&lt;&gt;"Seguridad de la Información","No aplica")))</f>
        <v/>
      </c>
      <c r="G57" s="103"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3"/>
      <c r="I57" s="103"/>
      <c r="J57" s="11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3"/>
      <c r="L57" s="103"/>
      <c r="M57" s="3"/>
      <c r="N57" s="3"/>
      <c r="O57" s="3"/>
      <c r="P57" s="3"/>
      <c r="Q57" s="4"/>
      <c r="R57" s="4"/>
      <c r="S57" s="4"/>
      <c r="T57" s="4"/>
      <c r="U57" s="4"/>
      <c r="V57" s="4"/>
      <c r="W57" s="4"/>
      <c r="X57" s="4"/>
      <c r="Y57" s="4"/>
      <c r="Z57" s="4"/>
    </row>
    <row r="58" spans="1:26" ht="16.5" customHeight="1" x14ac:dyDescent="0.3">
      <c r="A58" s="97"/>
      <c r="B58" s="97"/>
      <c r="C58" s="97"/>
      <c r="D58" s="97"/>
      <c r="E58" s="97"/>
      <c r="F58" s="97"/>
      <c r="G58" s="97"/>
      <c r="H58" s="97"/>
      <c r="I58" s="97"/>
      <c r="J58" s="97"/>
      <c r="K58" s="97"/>
      <c r="L58" s="97"/>
      <c r="M58" s="2"/>
      <c r="N58" s="2"/>
      <c r="O58" s="2"/>
      <c r="P58" s="2"/>
      <c r="Q58" s="4"/>
      <c r="R58" s="4"/>
      <c r="S58" s="4"/>
      <c r="T58" s="4"/>
      <c r="U58" s="4"/>
      <c r="V58" s="4"/>
      <c r="W58" s="4"/>
      <c r="X58" s="4"/>
      <c r="Y58" s="4"/>
      <c r="Z58" s="4"/>
    </row>
    <row r="59" spans="1:26" ht="16.5" customHeight="1" x14ac:dyDescent="0.3">
      <c r="A59" s="92"/>
      <c r="B59" s="92"/>
      <c r="C59" s="92"/>
      <c r="D59" s="92"/>
      <c r="E59" s="92"/>
      <c r="F59" s="92"/>
      <c r="G59" s="92"/>
      <c r="H59" s="92"/>
      <c r="I59" s="92"/>
      <c r="J59" s="92"/>
      <c r="K59" s="92"/>
      <c r="L59" s="92"/>
      <c r="M59" s="2"/>
      <c r="N59" s="2"/>
      <c r="O59" s="2"/>
      <c r="P59" s="2"/>
      <c r="Q59" s="4"/>
      <c r="R59" s="4"/>
      <c r="S59" s="4"/>
      <c r="T59" s="4"/>
      <c r="U59" s="4"/>
      <c r="V59" s="4"/>
      <c r="W59" s="4"/>
      <c r="X59" s="4"/>
      <c r="Y59" s="4"/>
      <c r="Z59" s="4"/>
    </row>
    <row r="60" spans="1:26" ht="16.5" customHeight="1" x14ac:dyDescent="0.3">
      <c r="A60" s="102">
        <v>18</v>
      </c>
      <c r="B60" s="103" t="str">
        <f>IF(MID('2. Identificación del Riesgo'!H60:H62,1,27)="Seguridad de la Información",'2. Identificación del Riesgo'!B60:B62,
IF('2. Identificación del Riesgo'!H60:H62="","",
IF(MID('2. Identificación del Riesgo'!H60:H62,1,27)&lt;&gt;"Seguridad de la Información","No aplica")))</f>
        <v/>
      </c>
      <c r="C60" s="103" t="str">
        <f>IF(MID('2. Identificación del Riesgo'!H60:H62,1,27)="Seguridad de la Información",'2. Identificación del Riesgo'!C60:C62,
IF('2. Identificación del Riesgo'!H60:H62="","",
IF(MID('2. Identificación del Riesgo'!H60:H62,1,27)&lt;&gt;"Seguridad de la Información","No aplica")))</f>
        <v/>
      </c>
      <c r="D60" s="103" t="str">
        <f>IF(MID('2. Identificación del Riesgo'!H60:H62,1,27)="Seguridad de la Información",'2. Identificación del Riesgo'!G60:G62,
IF('2. Identificación del Riesgo'!H60:H62="","",
IF(MID('2. Identificación del Riesgo'!H60:H62,1,27)&lt;&gt;"Seguridad de la Información","No aplica")))</f>
        <v/>
      </c>
      <c r="E60" s="103" t="str">
        <f>IF(MID('2. Identificación del Riesgo'!H60:H62,1,27)="Seguridad de la Información",'2. Identificación del Riesgo'!H60:H62,
IF('2. Identificación del Riesgo'!H60:H62="","",
IF(MID('2. Identificación del Riesgo'!H60:H62,1,27)&lt;&gt;"Seguridad de la Información","No aplica")))</f>
        <v/>
      </c>
      <c r="F60" s="103" t="str">
        <f>IF(MID('2. Identificación del Riesgo'!H60:H62,1,27)="Seguridad de la Información",'2. Identificación del Riesgo'!I60:I62,
IF('2. Identificación del Riesgo'!H60:H62="","",
IF(MID('2. Identificación del Riesgo'!H60:H62,1,27)&lt;&gt;"Seguridad de la Información","No aplica")))</f>
        <v/>
      </c>
      <c r="G60" s="103"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3"/>
      <c r="I60" s="103"/>
      <c r="J60" s="11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3"/>
      <c r="L60" s="103"/>
      <c r="M60" s="3"/>
      <c r="N60" s="3"/>
      <c r="O60" s="3"/>
      <c r="P60" s="3"/>
      <c r="Q60" s="4"/>
      <c r="R60" s="4"/>
      <c r="S60" s="4"/>
      <c r="T60" s="4"/>
      <c r="U60" s="4"/>
      <c r="V60" s="4"/>
      <c r="W60" s="4"/>
      <c r="X60" s="4"/>
      <c r="Y60" s="4"/>
      <c r="Z60" s="4"/>
    </row>
    <row r="61" spans="1:26" ht="16.5" customHeight="1" x14ac:dyDescent="0.3">
      <c r="A61" s="97"/>
      <c r="B61" s="97"/>
      <c r="C61" s="97"/>
      <c r="D61" s="97"/>
      <c r="E61" s="97"/>
      <c r="F61" s="97"/>
      <c r="G61" s="97"/>
      <c r="H61" s="97"/>
      <c r="I61" s="97"/>
      <c r="J61" s="97"/>
      <c r="K61" s="97"/>
      <c r="L61" s="97"/>
      <c r="M61" s="2"/>
      <c r="N61" s="2"/>
      <c r="O61" s="2"/>
      <c r="P61" s="2"/>
      <c r="Q61" s="4"/>
      <c r="R61" s="4"/>
      <c r="S61" s="4"/>
      <c r="T61" s="4"/>
      <c r="U61" s="4"/>
      <c r="V61" s="4"/>
      <c r="W61" s="4"/>
      <c r="X61" s="4"/>
      <c r="Y61" s="4"/>
      <c r="Z61" s="4"/>
    </row>
    <row r="62" spans="1:26" ht="16.5" customHeight="1" x14ac:dyDescent="0.3">
      <c r="A62" s="92"/>
      <c r="B62" s="92"/>
      <c r="C62" s="92"/>
      <c r="D62" s="92"/>
      <c r="E62" s="92"/>
      <c r="F62" s="92"/>
      <c r="G62" s="92"/>
      <c r="H62" s="92"/>
      <c r="I62" s="92"/>
      <c r="J62" s="92"/>
      <c r="K62" s="92"/>
      <c r="L62" s="92"/>
      <c r="M62" s="2"/>
      <c r="N62" s="2"/>
      <c r="O62" s="2"/>
      <c r="P62" s="2"/>
      <c r="Q62" s="4"/>
      <c r="R62" s="4"/>
      <c r="S62" s="4"/>
      <c r="T62" s="4"/>
      <c r="U62" s="4"/>
      <c r="V62" s="4"/>
      <c r="W62" s="4"/>
      <c r="X62" s="4"/>
      <c r="Y62" s="4"/>
      <c r="Z62" s="4"/>
    </row>
    <row r="63" spans="1:26" ht="16.5" customHeight="1" x14ac:dyDescent="0.3">
      <c r="A63" s="102">
        <v>19</v>
      </c>
      <c r="B63" s="103" t="str">
        <f>IF(MID('2. Identificación del Riesgo'!H63:H65,1,27)="Seguridad de la Información",'2. Identificación del Riesgo'!B63:B65,
IF('2. Identificación del Riesgo'!H63:H65="","",
IF(MID('2. Identificación del Riesgo'!H63:H65,1,27)&lt;&gt;"Seguridad de la Información","No aplica")))</f>
        <v/>
      </c>
      <c r="C63" s="103" t="str">
        <f>IF(MID('2. Identificación del Riesgo'!H63:H65,1,27)="Seguridad de la Información",'2. Identificación del Riesgo'!C63:C65,
IF('2. Identificación del Riesgo'!H63:H65="","",
IF(MID('2. Identificación del Riesgo'!H63:H65,1,27)&lt;&gt;"Seguridad de la Información","No aplica")))</f>
        <v/>
      </c>
      <c r="D63" s="103" t="str">
        <f>IF(MID('2. Identificación del Riesgo'!H63:H65,1,27)="Seguridad de la Información",'2. Identificación del Riesgo'!G63:G65,
IF('2. Identificación del Riesgo'!H63:H65="","",
IF(MID('2. Identificación del Riesgo'!H63:H65,1,27)&lt;&gt;"Seguridad de la Información","No aplica")))</f>
        <v/>
      </c>
      <c r="E63" s="103" t="str">
        <f>IF(MID('2. Identificación del Riesgo'!H63:H65,1,27)="Seguridad de la Información",'2. Identificación del Riesgo'!H63:H65,
IF('2. Identificación del Riesgo'!H63:H65="","",
IF(MID('2. Identificación del Riesgo'!H63:H65,1,27)&lt;&gt;"Seguridad de la Información","No aplica")))</f>
        <v/>
      </c>
      <c r="F63" s="103" t="str">
        <f>IF(MID('2. Identificación del Riesgo'!H63:H65,1,27)="Seguridad de la Información",'2. Identificación del Riesgo'!I63:I65,
IF('2. Identificación del Riesgo'!H63:H65="","",
IF(MID('2. Identificación del Riesgo'!H63:H65,1,27)&lt;&gt;"Seguridad de la Información","No aplica")))</f>
        <v/>
      </c>
      <c r="G63" s="103"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3"/>
      <c r="I63" s="103"/>
      <c r="J63" s="11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3"/>
      <c r="L63" s="103"/>
      <c r="M63" s="3"/>
      <c r="N63" s="3"/>
      <c r="O63" s="3"/>
      <c r="P63" s="3"/>
      <c r="Q63" s="4"/>
      <c r="R63" s="4"/>
      <c r="S63" s="4"/>
      <c r="T63" s="4"/>
      <c r="U63" s="4"/>
      <c r="V63" s="4"/>
      <c r="W63" s="4"/>
      <c r="X63" s="4"/>
      <c r="Y63" s="4"/>
      <c r="Z63" s="4"/>
    </row>
    <row r="64" spans="1:26" ht="16.5" customHeight="1" x14ac:dyDescent="0.3">
      <c r="A64" s="97"/>
      <c r="B64" s="97"/>
      <c r="C64" s="97"/>
      <c r="D64" s="97"/>
      <c r="E64" s="97"/>
      <c r="F64" s="97"/>
      <c r="G64" s="97"/>
      <c r="H64" s="97"/>
      <c r="I64" s="97"/>
      <c r="J64" s="97"/>
      <c r="K64" s="97"/>
      <c r="L64" s="97"/>
      <c r="M64" s="2"/>
      <c r="N64" s="2"/>
      <c r="O64" s="2"/>
      <c r="P64" s="2"/>
      <c r="Q64" s="4"/>
      <c r="R64" s="4"/>
      <c r="S64" s="4"/>
      <c r="T64" s="4"/>
      <c r="U64" s="4"/>
      <c r="V64" s="4"/>
      <c r="W64" s="4"/>
      <c r="X64" s="4"/>
      <c r="Y64" s="4"/>
      <c r="Z64" s="4"/>
    </row>
    <row r="65" spans="1:26" ht="16.5" customHeight="1" x14ac:dyDescent="0.3">
      <c r="A65" s="92"/>
      <c r="B65" s="92"/>
      <c r="C65" s="92"/>
      <c r="D65" s="92"/>
      <c r="E65" s="92"/>
      <c r="F65" s="92"/>
      <c r="G65" s="92"/>
      <c r="H65" s="92"/>
      <c r="I65" s="92"/>
      <c r="J65" s="92"/>
      <c r="K65" s="92"/>
      <c r="L65" s="92"/>
      <c r="M65" s="2"/>
      <c r="N65" s="2"/>
      <c r="O65" s="2"/>
      <c r="P65" s="2"/>
      <c r="Q65" s="4"/>
      <c r="R65" s="4"/>
      <c r="S65" s="4"/>
      <c r="T65" s="4"/>
      <c r="U65" s="4"/>
      <c r="V65" s="4"/>
      <c r="W65" s="4"/>
      <c r="X65" s="4"/>
      <c r="Y65" s="4"/>
      <c r="Z65" s="4"/>
    </row>
    <row r="66" spans="1:26" ht="16.5" customHeight="1" x14ac:dyDescent="0.3">
      <c r="A66" s="102">
        <v>20</v>
      </c>
      <c r="B66" s="103" t="str">
        <f>IF(MID('2. Identificación del Riesgo'!H66:H68,1,27)="Seguridad de la Información",'2. Identificación del Riesgo'!B66:B68,
IF('2. Identificación del Riesgo'!H66:H68="","",
IF(MID('2. Identificación del Riesgo'!H66:H68,1,27)&lt;&gt;"Seguridad de la Información","No aplica")))</f>
        <v/>
      </c>
      <c r="C66" s="103" t="str">
        <f>IF(MID('2. Identificación del Riesgo'!H66:H68,1,27)="Seguridad de la Información",'2. Identificación del Riesgo'!C66:C68,
IF('2. Identificación del Riesgo'!H66:H68="","",
IF(MID('2. Identificación del Riesgo'!H66:H68,1,27)&lt;&gt;"Seguridad de la Información","No aplica")))</f>
        <v/>
      </c>
      <c r="D66" s="103" t="str">
        <f>IF(MID('2. Identificación del Riesgo'!H66:H68,1,27)="Seguridad de la Información",'2. Identificación del Riesgo'!G66:G68,
IF('2. Identificación del Riesgo'!H66:H68="","",
IF(MID('2. Identificación del Riesgo'!H66:H68,1,27)&lt;&gt;"Seguridad de la Información","No aplica")))</f>
        <v/>
      </c>
      <c r="E66" s="103" t="str">
        <f>IF(MID('2. Identificación del Riesgo'!H66:H68,1,27)="Seguridad de la Información",'2. Identificación del Riesgo'!H66:H68,
IF('2. Identificación del Riesgo'!H66:H68="","",
IF(MID('2. Identificación del Riesgo'!H66:H68,1,27)&lt;&gt;"Seguridad de la Información","No aplica")))</f>
        <v/>
      </c>
      <c r="F66" s="103" t="str">
        <f>IF(MID('2. Identificación del Riesgo'!H66:H68,1,27)="Seguridad de la Información",'2. Identificación del Riesgo'!I66:I68,
IF('2. Identificación del Riesgo'!H66:H68="","",
IF(MID('2. Identificación del Riesgo'!H66:H68,1,27)&lt;&gt;"Seguridad de la Información","No aplica")))</f>
        <v/>
      </c>
      <c r="G66" s="103"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3"/>
      <c r="I66" s="103"/>
      <c r="J66" s="11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3"/>
      <c r="L66" s="103"/>
      <c r="M66" s="3"/>
      <c r="N66" s="3"/>
      <c r="O66" s="3"/>
      <c r="P66" s="3"/>
      <c r="Q66" s="4"/>
      <c r="R66" s="4"/>
      <c r="S66" s="4"/>
      <c r="T66" s="4"/>
      <c r="U66" s="4"/>
      <c r="V66" s="4"/>
      <c r="W66" s="4"/>
      <c r="X66" s="4"/>
      <c r="Y66" s="4"/>
      <c r="Z66" s="4"/>
    </row>
    <row r="67" spans="1:26" ht="16.5" customHeight="1" x14ac:dyDescent="0.3">
      <c r="A67" s="97"/>
      <c r="B67" s="97"/>
      <c r="C67" s="97"/>
      <c r="D67" s="97"/>
      <c r="E67" s="97"/>
      <c r="F67" s="97"/>
      <c r="G67" s="97"/>
      <c r="H67" s="97"/>
      <c r="I67" s="97"/>
      <c r="J67" s="97"/>
      <c r="K67" s="97"/>
      <c r="L67" s="97"/>
      <c r="M67" s="2"/>
      <c r="N67" s="2"/>
      <c r="O67" s="2"/>
      <c r="P67" s="2"/>
      <c r="Q67" s="4"/>
      <c r="R67" s="4"/>
      <c r="S67" s="4"/>
      <c r="T67" s="4"/>
      <c r="U67" s="4"/>
      <c r="V67" s="4"/>
      <c r="W67" s="4"/>
      <c r="X67" s="4"/>
      <c r="Y67" s="4"/>
      <c r="Z67" s="4"/>
    </row>
    <row r="68" spans="1:26" ht="16.5" customHeight="1" x14ac:dyDescent="0.3">
      <c r="A68" s="92"/>
      <c r="B68" s="92"/>
      <c r="C68" s="92"/>
      <c r="D68" s="92"/>
      <c r="E68" s="92"/>
      <c r="F68" s="92"/>
      <c r="G68" s="92"/>
      <c r="H68" s="92"/>
      <c r="I68" s="92"/>
      <c r="J68" s="92"/>
      <c r="K68" s="92"/>
      <c r="L68" s="92"/>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4"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0"/>
  <sheetViews>
    <sheetView topLeftCell="F1" workbookViewId="0">
      <pane ySplit="8" topLeftCell="A9" activePane="bottomLeft" state="frozen"/>
      <selection pane="bottomLeft" activeCell="U9" sqref="U9"/>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x14ac:dyDescent="0.3">
      <c r="A1" s="80"/>
      <c r="B1" s="75"/>
      <c r="C1" s="80" t="s">
        <v>0</v>
      </c>
      <c r="D1" s="81"/>
      <c r="E1" s="81"/>
      <c r="F1" s="81"/>
      <c r="G1" s="81"/>
      <c r="H1" s="81"/>
      <c r="I1" s="81"/>
      <c r="J1" s="81"/>
      <c r="K1" s="81"/>
      <c r="L1" s="81"/>
      <c r="M1" s="81"/>
      <c r="N1" s="81"/>
      <c r="O1" s="81"/>
      <c r="P1" s="81"/>
      <c r="Q1" s="81"/>
      <c r="R1" s="81"/>
      <c r="S1" s="75"/>
      <c r="T1" s="112" t="s">
        <v>199</v>
      </c>
      <c r="U1" s="63"/>
      <c r="V1" s="64"/>
      <c r="W1" s="3"/>
      <c r="X1" s="3"/>
      <c r="Y1" s="3"/>
      <c r="Z1" s="3"/>
      <c r="AA1" s="3"/>
      <c r="AB1" s="3"/>
      <c r="AC1" s="3"/>
      <c r="AD1" s="3"/>
      <c r="AE1" s="3"/>
      <c r="AF1" s="3"/>
      <c r="AG1" s="3"/>
      <c r="AH1" s="3"/>
      <c r="AI1" s="3"/>
      <c r="AJ1" s="3"/>
      <c r="AK1" s="3"/>
      <c r="AL1" s="3"/>
      <c r="AM1" s="3"/>
    </row>
    <row r="2" spans="1:39" ht="16.5" customHeight="1" x14ac:dyDescent="0.3">
      <c r="A2" s="76"/>
      <c r="B2" s="77"/>
      <c r="C2" s="76"/>
      <c r="D2" s="82"/>
      <c r="E2" s="82"/>
      <c r="F2" s="82"/>
      <c r="G2" s="82"/>
      <c r="H2" s="82"/>
      <c r="I2" s="82"/>
      <c r="J2" s="82"/>
      <c r="K2" s="82"/>
      <c r="L2" s="82"/>
      <c r="M2" s="82"/>
      <c r="N2" s="82"/>
      <c r="O2" s="82"/>
      <c r="P2" s="82"/>
      <c r="Q2" s="82"/>
      <c r="R2" s="82"/>
      <c r="S2" s="77"/>
      <c r="T2" s="112" t="s">
        <v>200</v>
      </c>
      <c r="U2" s="63"/>
      <c r="V2" s="64"/>
      <c r="W2" s="3"/>
      <c r="X2" s="3"/>
      <c r="Y2" s="3"/>
      <c r="Z2" s="3"/>
      <c r="AA2" s="3"/>
      <c r="AB2" s="3"/>
      <c r="AC2" s="3"/>
      <c r="AD2" s="3"/>
      <c r="AE2" s="3"/>
      <c r="AF2" s="3"/>
      <c r="AG2" s="3"/>
      <c r="AH2" s="3"/>
      <c r="AI2" s="3"/>
      <c r="AJ2" s="3"/>
      <c r="AK2" s="3"/>
      <c r="AL2" s="3"/>
      <c r="AM2" s="3"/>
    </row>
    <row r="3" spans="1:39" ht="16.5" customHeight="1" x14ac:dyDescent="0.3">
      <c r="A3" s="76"/>
      <c r="B3" s="77"/>
      <c r="C3" s="76"/>
      <c r="D3" s="82"/>
      <c r="E3" s="82"/>
      <c r="F3" s="82"/>
      <c r="G3" s="82"/>
      <c r="H3" s="82"/>
      <c r="I3" s="82"/>
      <c r="J3" s="82"/>
      <c r="K3" s="82"/>
      <c r="L3" s="82"/>
      <c r="M3" s="82"/>
      <c r="N3" s="82"/>
      <c r="O3" s="82"/>
      <c r="P3" s="82"/>
      <c r="Q3" s="82"/>
      <c r="R3" s="82"/>
      <c r="S3" s="77"/>
      <c r="T3" s="112" t="s">
        <v>201</v>
      </c>
      <c r="U3" s="63"/>
      <c r="V3" s="64"/>
      <c r="W3" s="3"/>
      <c r="X3" s="3"/>
      <c r="Y3" s="3"/>
      <c r="Z3" s="3"/>
      <c r="AA3" s="3"/>
      <c r="AB3" s="3"/>
      <c r="AC3" s="3"/>
      <c r="AD3" s="3"/>
      <c r="AE3" s="3"/>
      <c r="AF3" s="3"/>
      <c r="AG3" s="3"/>
      <c r="AH3" s="3"/>
      <c r="AI3" s="3"/>
      <c r="AJ3" s="3"/>
      <c r="AK3" s="3"/>
      <c r="AL3" s="3"/>
      <c r="AM3" s="3"/>
    </row>
    <row r="4" spans="1:39" ht="16.5" customHeight="1" x14ac:dyDescent="0.3">
      <c r="A4" s="78"/>
      <c r="B4" s="79"/>
      <c r="C4" s="78"/>
      <c r="D4" s="83"/>
      <c r="E4" s="83"/>
      <c r="F4" s="83"/>
      <c r="G4" s="83"/>
      <c r="H4" s="83"/>
      <c r="I4" s="83"/>
      <c r="J4" s="83"/>
      <c r="K4" s="83"/>
      <c r="L4" s="83"/>
      <c r="M4" s="83"/>
      <c r="N4" s="83"/>
      <c r="O4" s="83"/>
      <c r="P4" s="83"/>
      <c r="Q4" s="83"/>
      <c r="R4" s="83"/>
      <c r="S4" s="79"/>
      <c r="T4" s="112" t="s">
        <v>202</v>
      </c>
      <c r="U4" s="63"/>
      <c r="V4" s="64"/>
      <c r="W4" s="3"/>
      <c r="X4" s="3"/>
      <c r="Y4" s="3"/>
      <c r="Z4" s="3"/>
      <c r="AA4" s="3"/>
      <c r="AB4" s="3"/>
      <c r="AC4" s="3"/>
      <c r="AD4" s="3"/>
      <c r="AE4" s="3"/>
      <c r="AF4" s="3"/>
      <c r="AG4" s="3"/>
      <c r="AH4" s="3"/>
      <c r="AI4" s="3"/>
      <c r="AJ4" s="3"/>
      <c r="AK4" s="3"/>
      <c r="AL4" s="3"/>
      <c r="AM4" s="3"/>
    </row>
    <row r="5" spans="1:39" ht="13.5" customHeight="1" x14ac:dyDescent="0.3">
      <c r="A5" s="17"/>
      <c r="B5" s="17"/>
      <c r="C5" s="17"/>
      <c r="D5" s="17"/>
      <c r="E5" s="17"/>
      <c r="F5" s="17"/>
      <c r="G5" s="17"/>
      <c r="H5" s="17"/>
      <c r="I5" s="20"/>
      <c r="J5" s="20"/>
      <c r="K5" s="17"/>
      <c r="L5" s="17"/>
      <c r="M5" s="17"/>
      <c r="N5" s="17"/>
      <c r="O5" s="17"/>
      <c r="P5" s="17"/>
      <c r="Q5" s="17"/>
      <c r="R5" s="17"/>
      <c r="S5" s="17"/>
      <c r="T5" s="17"/>
      <c r="U5" s="17"/>
      <c r="V5" s="17"/>
      <c r="W5" s="3"/>
      <c r="X5" s="3"/>
      <c r="Y5" s="3"/>
      <c r="Z5" s="3"/>
      <c r="AA5" s="3"/>
      <c r="AB5" s="3"/>
      <c r="AC5" s="3"/>
      <c r="AD5" s="3"/>
      <c r="AE5" s="3"/>
      <c r="AF5" s="3"/>
      <c r="AG5" s="3"/>
      <c r="AH5" s="3"/>
      <c r="AI5" s="3"/>
      <c r="AJ5" s="3"/>
      <c r="AK5" s="3"/>
      <c r="AL5" s="3"/>
      <c r="AM5" s="3"/>
    </row>
    <row r="6" spans="1:39" ht="15" customHeight="1" x14ac:dyDescent="0.3">
      <c r="A6" s="99" t="s">
        <v>93</v>
      </c>
      <c r="B6" s="63"/>
      <c r="C6" s="63"/>
      <c r="D6" s="64"/>
      <c r="E6" s="99" t="s">
        <v>203</v>
      </c>
      <c r="F6" s="63"/>
      <c r="G6" s="63"/>
      <c r="H6" s="63"/>
      <c r="I6" s="63"/>
      <c r="J6" s="63"/>
      <c r="K6" s="63"/>
      <c r="L6" s="63"/>
      <c r="M6" s="63"/>
      <c r="N6" s="63"/>
      <c r="O6" s="63"/>
      <c r="P6" s="63"/>
      <c r="Q6" s="63"/>
      <c r="R6" s="63"/>
      <c r="S6" s="63"/>
      <c r="T6" s="63"/>
      <c r="U6" s="63"/>
      <c r="V6" s="64"/>
      <c r="W6" s="3"/>
      <c r="X6" s="3"/>
      <c r="Y6" s="3"/>
      <c r="Z6" s="3"/>
      <c r="AA6" s="3"/>
      <c r="AB6" s="3"/>
      <c r="AC6" s="3"/>
      <c r="AD6" s="3"/>
      <c r="AE6" s="3"/>
      <c r="AF6" s="3"/>
      <c r="AG6" s="3"/>
      <c r="AH6" s="3"/>
      <c r="AI6" s="3"/>
      <c r="AJ6" s="3"/>
      <c r="AK6" s="3"/>
      <c r="AL6" s="3"/>
      <c r="AM6" s="3"/>
    </row>
    <row r="7" spans="1:39" ht="15.75" customHeight="1" x14ac:dyDescent="0.3">
      <c r="A7" s="96" t="s">
        <v>91</v>
      </c>
      <c r="B7" s="98" t="s">
        <v>92</v>
      </c>
      <c r="C7" s="93" t="s">
        <v>100</v>
      </c>
      <c r="D7" s="93" t="s">
        <v>101</v>
      </c>
      <c r="E7" s="91" t="s">
        <v>204</v>
      </c>
      <c r="F7" s="91" t="s">
        <v>205</v>
      </c>
      <c r="G7" s="91" t="s">
        <v>206</v>
      </c>
      <c r="H7" s="93" t="s">
        <v>207</v>
      </c>
      <c r="I7" s="116" t="s">
        <v>208</v>
      </c>
      <c r="J7" s="117"/>
      <c r="K7" s="118"/>
      <c r="L7" s="119" t="s">
        <v>209</v>
      </c>
      <c r="M7" s="63"/>
      <c r="N7" s="63"/>
      <c r="O7" s="63"/>
      <c r="P7" s="63"/>
      <c r="Q7" s="120"/>
      <c r="R7" s="121" t="s">
        <v>210</v>
      </c>
      <c r="S7" s="119" t="s">
        <v>94</v>
      </c>
      <c r="T7" s="120"/>
      <c r="U7" s="121" t="s">
        <v>211</v>
      </c>
      <c r="V7" s="121" t="s">
        <v>212</v>
      </c>
      <c r="W7" s="3"/>
      <c r="X7" s="3"/>
      <c r="Y7" s="3"/>
      <c r="Z7" s="3"/>
      <c r="AA7" s="3"/>
      <c r="AB7" s="3"/>
      <c r="AC7" s="3"/>
      <c r="AD7" s="3"/>
      <c r="AE7" s="3"/>
      <c r="AF7" s="3"/>
      <c r="AG7" s="3"/>
      <c r="AH7" s="3"/>
      <c r="AI7" s="3"/>
      <c r="AJ7" s="3"/>
      <c r="AK7" s="3"/>
      <c r="AL7" s="3"/>
      <c r="AM7" s="3"/>
    </row>
    <row r="8" spans="1:39" ht="52.5" customHeight="1" x14ac:dyDescent="0.25">
      <c r="A8" s="92"/>
      <c r="B8" s="92"/>
      <c r="C8" s="92"/>
      <c r="D8" s="92"/>
      <c r="E8" s="92"/>
      <c r="F8" s="92"/>
      <c r="G8" s="92"/>
      <c r="H8" s="92"/>
      <c r="I8" s="21" t="s">
        <v>213</v>
      </c>
      <c r="J8" s="22" t="s">
        <v>214</v>
      </c>
      <c r="K8" s="21" t="s">
        <v>215</v>
      </c>
      <c r="L8" s="21" t="s">
        <v>216</v>
      </c>
      <c r="M8" s="21" t="s">
        <v>217</v>
      </c>
      <c r="N8" s="21" t="s">
        <v>218</v>
      </c>
      <c r="O8" s="21" t="s">
        <v>219</v>
      </c>
      <c r="P8" s="21" t="s">
        <v>220</v>
      </c>
      <c r="Q8" s="23" t="s">
        <v>221</v>
      </c>
      <c r="R8" s="92"/>
      <c r="S8" s="22" t="s">
        <v>222</v>
      </c>
      <c r="T8" s="22" t="s">
        <v>223</v>
      </c>
      <c r="U8" s="92"/>
      <c r="V8" s="92"/>
      <c r="W8" s="18"/>
      <c r="X8" s="18"/>
      <c r="Y8" s="18"/>
      <c r="Z8" s="18"/>
      <c r="AA8" s="18"/>
      <c r="AB8" s="18"/>
      <c r="AC8" s="18"/>
      <c r="AD8" s="18"/>
      <c r="AE8" s="18"/>
      <c r="AF8" s="18"/>
      <c r="AG8" s="18"/>
      <c r="AH8" s="18"/>
      <c r="AI8" s="18"/>
      <c r="AJ8" s="18"/>
      <c r="AK8" s="18"/>
      <c r="AL8" s="18"/>
      <c r="AM8" s="18"/>
    </row>
    <row r="9" spans="1:39" s="169" customFormat="1" ht="218.25" customHeight="1" x14ac:dyDescent="0.2">
      <c r="A9" s="155">
        <v>1</v>
      </c>
      <c r="B9" s="15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Contractual</v>
      </c>
      <c r="C9" s="15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afectacion económica y reputacional por el Incumplimiento legal, en la  aplicación de requisitos juridicos  debido a la falta de conocimientos jurídicos y experiencia por parte de los abogados encargados de llevar los procesos</v>
      </c>
      <c r="D9" s="15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61" t="s">
        <v>224</v>
      </c>
      <c r="F9" s="61" t="s">
        <v>225</v>
      </c>
      <c r="G9" s="61" t="s">
        <v>534</v>
      </c>
      <c r="H9" s="61" t="str">
        <f t="shared" ref="H9:H68" si="0">CONCATENATE(E9," ",F9," ",G9)</f>
        <v>La profesional  especializada 222-29 del grupo precontractual 
Creación de perfiles a contratar de acuerdo a la necesidad de la oficina jurídica deben garantizar el cumplimiento de las obligaciones especificas Cuadro necesidad OAP antes de PAA,  idoneidad y experiencia requerida de la Oficina Jurídica y documento de seguimiento personal contratado en cumplimiento de productos.</v>
      </c>
      <c r="I9" s="164" t="s">
        <v>226</v>
      </c>
      <c r="J9" s="164" t="str">
        <f t="shared" ref="J9:J68" si="1">IF(OR(I9="Preventivo",I9="Detectivo"),"Afecta probabilidad",
IF(I9="Correctivo","Afecta Impacto",""))</f>
        <v>Afecta probabilidad</v>
      </c>
      <c r="K9" s="164" t="s">
        <v>227</v>
      </c>
      <c r="L9" s="164" t="s">
        <v>228</v>
      </c>
      <c r="M9" s="164" t="s">
        <v>229</v>
      </c>
      <c r="N9" s="164" t="s">
        <v>230</v>
      </c>
      <c r="O9" s="174" t="s">
        <v>231</v>
      </c>
      <c r="P9" s="174" t="s">
        <v>232</v>
      </c>
      <c r="Q9" s="174" t="s">
        <v>233</v>
      </c>
      <c r="R9" s="16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175">
        <f>IF(OR(J9="",J9=0),"",
IF(J9="Afecta probabilidad",'2. Identificación del Riesgo'!$L$9,""))</f>
        <v>0.6</v>
      </c>
      <c r="T9" s="175" t="str">
        <f>IF(OR(J9="",J9=0),"",
IF(J9="Afecta Impacto",'2. Identificación del Riesgo'!$O$9,""))</f>
        <v/>
      </c>
      <c r="U9" s="175">
        <f t="shared" ref="U9:U68" si="3">IFERROR(IF(S9="",0,S9-(S9*R9)),0)</f>
        <v>0.36</v>
      </c>
      <c r="V9" s="175">
        <f t="shared" ref="V9:V68" si="4">IFERROR(IF(T9="",0,T9-(T9*R9)),0)</f>
        <v>0</v>
      </c>
      <c r="W9" s="168"/>
      <c r="X9" s="168"/>
      <c r="Y9" s="168"/>
      <c r="Z9" s="168"/>
      <c r="AA9" s="168"/>
      <c r="AB9" s="168"/>
      <c r="AC9" s="168"/>
      <c r="AD9" s="168"/>
      <c r="AE9" s="168"/>
      <c r="AF9" s="168"/>
      <c r="AG9" s="168"/>
      <c r="AH9" s="168"/>
      <c r="AI9" s="168"/>
      <c r="AJ9" s="168"/>
      <c r="AK9" s="168"/>
      <c r="AL9" s="168"/>
      <c r="AM9" s="168"/>
    </row>
    <row r="10" spans="1:39" s="169" customFormat="1" ht="30.75" customHeight="1" x14ac:dyDescent="0.2">
      <c r="A10" s="158"/>
      <c r="B10" s="158"/>
      <c r="C10" s="158"/>
      <c r="D10" s="158"/>
      <c r="E10" s="163"/>
      <c r="F10" s="163"/>
      <c r="G10" s="163"/>
      <c r="H10" s="163" t="str">
        <f t="shared" si="0"/>
        <v xml:space="preserve">  </v>
      </c>
      <c r="I10" s="164"/>
      <c r="J10" s="164" t="str">
        <f t="shared" si="1"/>
        <v/>
      </c>
      <c r="K10" s="164"/>
      <c r="L10" s="164"/>
      <c r="M10" s="164"/>
      <c r="N10" s="164"/>
      <c r="O10" s="164"/>
      <c r="P10" s="164"/>
      <c r="Q10" s="164"/>
      <c r="R10" s="165" t="str">
        <f t="shared" si="2"/>
        <v/>
      </c>
      <c r="S10" s="175" t="str">
        <f>IF(OR(J10="",J10=0),"",
IF(J10="Afecta probabilidad",
IF(J9="Afecta probabilidad",S9-(S9*R9),'2. Identificación del Riesgo'!$L$9),""))</f>
        <v/>
      </c>
      <c r="T10" s="175" t="str">
        <f>IF(OR(J10="",J10=0),"",
IF(J10="Afecta Impacto",
IF(J9="Afecta Impacto",T9-(T9*R9),'2. Identificación del Riesgo'!$O$9),""))</f>
        <v/>
      </c>
      <c r="U10" s="175">
        <f t="shared" si="3"/>
        <v>0</v>
      </c>
      <c r="V10" s="175">
        <f t="shared" si="4"/>
        <v>0</v>
      </c>
      <c r="W10" s="170"/>
      <c r="X10" s="170"/>
      <c r="Y10" s="170"/>
      <c r="Z10" s="170"/>
      <c r="AA10" s="170"/>
      <c r="AB10" s="170"/>
      <c r="AC10" s="170"/>
      <c r="AD10" s="170"/>
      <c r="AE10" s="170"/>
      <c r="AF10" s="170"/>
      <c r="AG10" s="170"/>
      <c r="AH10" s="170"/>
      <c r="AI10" s="170"/>
      <c r="AJ10" s="170"/>
      <c r="AK10" s="170"/>
      <c r="AL10" s="170"/>
      <c r="AM10" s="170"/>
    </row>
    <row r="11" spans="1:39" s="169" customFormat="1" ht="30.75" customHeight="1" x14ac:dyDescent="0.2">
      <c r="A11" s="159"/>
      <c r="B11" s="159"/>
      <c r="C11" s="159"/>
      <c r="D11" s="159"/>
      <c r="E11" s="163"/>
      <c r="F11" s="163"/>
      <c r="G11" s="163"/>
      <c r="H11" s="163" t="str">
        <f t="shared" si="0"/>
        <v xml:space="preserve">  </v>
      </c>
      <c r="I11" s="164"/>
      <c r="J11" s="164" t="str">
        <f t="shared" si="1"/>
        <v/>
      </c>
      <c r="K11" s="164"/>
      <c r="L11" s="164"/>
      <c r="M11" s="164"/>
      <c r="N11" s="164"/>
      <c r="O11" s="164"/>
      <c r="P11" s="164"/>
      <c r="Q11" s="164"/>
      <c r="R11" s="165" t="str">
        <f t="shared" si="2"/>
        <v/>
      </c>
      <c r="S11" s="175" t="str">
        <f>IF(OR(J11="",J11=0),"",
IF(J11="Afecta probabilidad",
IF(J10="Afecta probabilidad",S10-(S10*R10),
IF(J9="Afecta probabilidad",S9-(S9*R9),'2. Identificación del Riesgo'!$L$9)),""))</f>
        <v/>
      </c>
      <c r="T11" s="175" t="str">
        <f>IF(OR(J11="",J11=0),"",
IF(J11="Afecta Impacto",
IF(J10="Afecta Impacto",T10-(T10*R10),
IF(J9="Afecta Impacto",T9-(T9*R9),'2. Identificación del Riesgo'!$O$9)),""))</f>
        <v/>
      </c>
      <c r="U11" s="175">
        <f t="shared" si="3"/>
        <v>0</v>
      </c>
      <c r="V11" s="175">
        <f t="shared" si="4"/>
        <v>0</v>
      </c>
      <c r="W11" s="170"/>
      <c r="X11" s="170"/>
      <c r="Y11" s="170"/>
      <c r="Z11" s="170"/>
      <c r="AA11" s="170"/>
      <c r="AB11" s="170"/>
      <c r="AC11" s="170"/>
      <c r="AD11" s="170"/>
      <c r="AE11" s="170"/>
      <c r="AF11" s="170"/>
      <c r="AG11" s="170"/>
      <c r="AH11" s="170"/>
      <c r="AI11" s="170"/>
      <c r="AJ11" s="170"/>
      <c r="AK11" s="170"/>
      <c r="AL11" s="170"/>
      <c r="AM11" s="170"/>
    </row>
    <row r="12" spans="1:39" s="169" customFormat="1" ht="178.5" x14ac:dyDescent="0.2">
      <c r="A12" s="155">
        <v>2</v>
      </c>
      <c r="B12" s="15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Contractual</v>
      </c>
      <c r="C12" s="15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por la Publicacion extemporanea o no publicacion en el portal SECOP II de la informacion de la gestion contractual de responsabilidad de la Oficina Jurídica, debido a la falta de conocimientos juridicos  y experiencia por parte de los abogado contratistas defindo por la Driección encargados de llevar los  procesos y de los supervisores que tambien son sujeto activo dentro de la ejecución contractual y tienen el deber de efectuar las publicaciones</v>
      </c>
      <c r="D12" s="15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61" t="s">
        <v>538</v>
      </c>
      <c r="F12" s="61" t="s">
        <v>539</v>
      </c>
      <c r="G12" s="61" t="s">
        <v>536</v>
      </c>
      <c r="H12" s="61" t="str">
        <f>CONCATENATE(E12," ",F12," ",G12)</f>
        <v>Profesional especializado 222-29 grupo contractual (actividad 1) Supervisor de contrato (actividad 2)              
1. Socializar una pieza interna que indique claramente los pasos a seguir para la publicación oportuna en el portal SECOP II.
2. Mediante recordatorios por correo electrónico recordar al personal de la Entidad que participan en el proceso de contratación estar al tanto de la importancia de la puntualidad en la presentación y publicación de la información contractual.
 De manera bimensual</v>
      </c>
      <c r="I12" s="164" t="s">
        <v>226</v>
      </c>
      <c r="J12" s="164" t="str">
        <f t="shared" si="1"/>
        <v>Afecta probabilidad</v>
      </c>
      <c r="K12" s="164" t="s">
        <v>227</v>
      </c>
      <c r="L12" s="164" t="s">
        <v>228</v>
      </c>
      <c r="M12" s="164" t="s">
        <v>229</v>
      </c>
      <c r="N12" s="164" t="s">
        <v>230</v>
      </c>
      <c r="O12" s="164" t="s">
        <v>537</v>
      </c>
      <c r="P12" s="164"/>
      <c r="Q12" s="164" t="s">
        <v>235</v>
      </c>
      <c r="R12" s="165">
        <f t="shared" si="2"/>
        <v>0.4</v>
      </c>
      <c r="S12" s="175">
        <f>IF(OR(J12="",J12=0),"",
IF(J12="Afecta probabilidad",'2. Identificación del Riesgo'!$L$12,""))</f>
        <v>0.6</v>
      </c>
      <c r="T12" s="175" t="str">
        <f>IF(OR(J12="",J12=0),"",
IF(J12="Afecta Impacto",'2. Identificación del Riesgo'!$O$12,""))</f>
        <v/>
      </c>
      <c r="U12" s="175">
        <f t="shared" si="3"/>
        <v>0.36</v>
      </c>
      <c r="V12" s="175">
        <f t="shared" si="4"/>
        <v>0</v>
      </c>
      <c r="W12" s="170"/>
      <c r="X12" s="170"/>
      <c r="Y12" s="170"/>
      <c r="Z12" s="170"/>
      <c r="AA12" s="170"/>
      <c r="AB12" s="170"/>
      <c r="AC12" s="170"/>
      <c r="AD12" s="170"/>
      <c r="AE12" s="170"/>
      <c r="AF12" s="170"/>
      <c r="AG12" s="170"/>
      <c r="AH12" s="170"/>
      <c r="AI12" s="170"/>
      <c r="AJ12" s="170"/>
      <c r="AK12" s="170"/>
      <c r="AL12" s="170"/>
      <c r="AM12" s="170"/>
    </row>
    <row r="13" spans="1:39" s="169" customFormat="1" ht="30.75" customHeight="1" x14ac:dyDescent="0.2">
      <c r="A13" s="158"/>
      <c r="B13" s="158"/>
      <c r="C13" s="158"/>
      <c r="D13" s="158"/>
      <c r="E13" s="163"/>
      <c r="F13" s="163"/>
      <c r="G13" s="163"/>
      <c r="H13" s="163" t="str">
        <f t="shared" si="0"/>
        <v xml:space="preserve">  </v>
      </c>
      <c r="I13" s="164"/>
      <c r="J13" s="164" t="str">
        <f t="shared" si="1"/>
        <v/>
      </c>
      <c r="K13" s="164"/>
      <c r="L13" s="164"/>
      <c r="M13" s="164"/>
      <c r="N13" s="164"/>
      <c r="O13" s="164"/>
      <c r="P13" s="164"/>
      <c r="Q13" s="164"/>
      <c r="R13" s="165" t="str">
        <f t="shared" si="2"/>
        <v/>
      </c>
      <c r="S13" s="175" t="str">
        <f>IF(OR(J13="",J13=0),"",
IF(J13="Afecta probabilidad",
IF(J12="Afecta probabilidad",S12-(S12*R12),'2. Identificación del Riesgo'!$L$12),""))</f>
        <v/>
      </c>
      <c r="T13" s="175" t="str">
        <f>IF(OR(J13="",J13=0),"",
IF(J13="Afecta Impacto",
IF(J12="Afecta Impacto",T12-(T12*R12),'2. Identificación del Riesgo'!$O$12),""))</f>
        <v/>
      </c>
      <c r="U13" s="175">
        <f t="shared" si="3"/>
        <v>0</v>
      </c>
      <c r="V13" s="175">
        <f t="shared" si="4"/>
        <v>0</v>
      </c>
      <c r="W13" s="170"/>
      <c r="X13" s="170"/>
      <c r="Y13" s="170"/>
      <c r="Z13" s="170"/>
      <c r="AA13" s="170"/>
      <c r="AB13" s="170"/>
      <c r="AC13" s="170"/>
      <c r="AD13" s="170"/>
      <c r="AE13" s="170"/>
      <c r="AF13" s="170"/>
      <c r="AG13" s="170"/>
      <c r="AH13" s="170"/>
      <c r="AI13" s="170"/>
      <c r="AJ13" s="170"/>
      <c r="AK13" s="170"/>
      <c r="AL13" s="170"/>
      <c r="AM13" s="170"/>
    </row>
    <row r="14" spans="1:39" s="169" customFormat="1" ht="30.75" customHeight="1" x14ac:dyDescent="0.2">
      <c r="A14" s="159"/>
      <c r="B14" s="159"/>
      <c r="C14" s="159"/>
      <c r="D14" s="159"/>
      <c r="E14" s="163"/>
      <c r="F14" s="163"/>
      <c r="G14" s="163"/>
      <c r="H14" s="163" t="str">
        <f t="shared" si="0"/>
        <v xml:space="preserve">  </v>
      </c>
      <c r="I14" s="164"/>
      <c r="J14" s="164" t="str">
        <f t="shared" si="1"/>
        <v/>
      </c>
      <c r="K14" s="164"/>
      <c r="L14" s="164"/>
      <c r="M14" s="164"/>
      <c r="N14" s="164"/>
      <c r="O14" s="164"/>
      <c r="P14" s="164"/>
      <c r="Q14" s="164"/>
      <c r="R14" s="165" t="str">
        <f t="shared" si="2"/>
        <v/>
      </c>
      <c r="S14" s="175" t="str">
        <f>IF(OR(J14="",J14=0),"",
IF(J14="Afecta probabilidad",
IF(J13="Afecta probabilidad",S13-(S13*R13),
IF(J12="Afecta probabilidad",S12-(S12*R12),'2. Identificación del Riesgo'!$L$12)),""))</f>
        <v/>
      </c>
      <c r="T14" s="175" t="str">
        <f>IF(OR(J14="",J14=0),"",
IF(J14="Afecta Impacto",
IF(J13="Afecta Impacto",T13-(T13*R13),
IF(J12="Afecta Impacto",T12-(T12*R12),'2. Identificación del Riesgo'!$O$12)),""))</f>
        <v/>
      </c>
      <c r="U14" s="175">
        <f t="shared" si="3"/>
        <v>0</v>
      </c>
      <c r="V14" s="175">
        <f t="shared" si="4"/>
        <v>0</v>
      </c>
      <c r="W14" s="170"/>
      <c r="X14" s="170"/>
      <c r="Y14" s="170"/>
      <c r="Z14" s="170"/>
      <c r="AA14" s="170"/>
      <c r="AB14" s="170"/>
      <c r="AC14" s="170"/>
      <c r="AD14" s="170"/>
      <c r="AE14" s="170"/>
      <c r="AF14" s="170"/>
      <c r="AG14" s="170"/>
      <c r="AH14" s="170"/>
      <c r="AI14" s="170"/>
      <c r="AJ14" s="170"/>
      <c r="AK14" s="170"/>
      <c r="AL14" s="170"/>
      <c r="AM14" s="170"/>
    </row>
    <row r="15" spans="1:39" s="169" customFormat="1" ht="195.75" customHeight="1" x14ac:dyDescent="0.2">
      <c r="A15" s="155">
        <v>3</v>
      </c>
      <c r="B15" s="15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Contractual</v>
      </c>
      <c r="C15" s="15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afectacion reputacional por la aprobacion de polizas que no cumplen con las condiciones legalmente establecidas debido a la falta de conocimientos contractuales de los abogados contratistas que apoyan el proceso contractual</v>
      </c>
      <c r="D15" s="15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61" t="s">
        <v>236</v>
      </c>
      <c r="F15" s="61" t="s">
        <v>540</v>
      </c>
      <c r="G15" s="61" t="s">
        <v>237</v>
      </c>
      <c r="H15" s="61" t="str">
        <f t="shared" si="0"/>
        <v>Supervisor de contrato o Jefe de la Oficina Jurídica 
1. Socializar una pieza interna que indique claramente al personal encargado que información verificar en las pólizas, cuanto tiempo máximo tiene para la revisión y cual canal de comunicación usar para la respectiva aprobación                
2. Cuadro de seguimiento de los contratos con la fecha de aprobación de las pólizas  verificando así la efectividad y correcta aplicación de dicho formato o herramienta de control a los contratos que se revisan la OAJ, una vez de manera trimestral (nueva muestra)</v>
      </c>
      <c r="I15" s="164" t="s">
        <v>226</v>
      </c>
      <c r="J15" s="164" t="str">
        <f t="shared" si="1"/>
        <v>Afecta probabilidad</v>
      </c>
      <c r="K15" s="164" t="s">
        <v>227</v>
      </c>
      <c r="L15" s="164" t="s">
        <v>228</v>
      </c>
      <c r="M15" s="164" t="s">
        <v>229</v>
      </c>
      <c r="N15" s="164" t="s">
        <v>230</v>
      </c>
      <c r="O15" s="164" t="s">
        <v>238</v>
      </c>
      <c r="P15" s="164" t="s">
        <v>234</v>
      </c>
      <c r="Q15" s="164" t="s">
        <v>239</v>
      </c>
      <c r="R15" s="165">
        <f t="shared" si="2"/>
        <v>0.4</v>
      </c>
      <c r="S15" s="175">
        <f>IF(OR(J15="",J15=0),"",
IF(J15="Afecta probabilidad",'2. Identificación del Riesgo'!$L$15,""))</f>
        <v>0.6</v>
      </c>
      <c r="T15" s="175" t="str">
        <f>IF(OR(J15="",J15=0),"",
IF(J15="Afecta Impacto",'2. Identificación del Riesgo'!$O$15,""))</f>
        <v/>
      </c>
      <c r="U15" s="175">
        <f t="shared" si="3"/>
        <v>0.36</v>
      </c>
      <c r="V15" s="175">
        <f t="shared" si="4"/>
        <v>0</v>
      </c>
      <c r="W15" s="170"/>
      <c r="X15" s="170"/>
      <c r="Y15" s="170"/>
      <c r="Z15" s="170"/>
      <c r="AA15" s="170"/>
      <c r="AB15" s="170"/>
      <c r="AC15" s="170"/>
      <c r="AD15" s="170"/>
      <c r="AE15" s="170"/>
      <c r="AF15" s="170"/>
      <c r="AG15" s="170"/>
      <c r="AH15" s="170"/>
      <c r="AI15" s="170"/>
      <c r="AJ15" s="170"/>
      <c r="AK15" s="170"/>
      <c r="AL15" s="170"/>
      <c r="AM15" s="170"/>
    </row>
    <row r="16" spans="1:39" s="169" customFormat="1" ht="30.75" customHeight="1" x14ac:dyDescent="0.2">
      <c r="A16" s="158"/>
      <c r="B16" s="158"/>
      <c r="C16" s="158"/>
      <c r="D16" s="158"/>
      <c r="E16" s="163"/>
      <c r="F16" s="163"/>
      <c r="G16" s="163"/>
      <c r="H16" s="163" t="str">
        <f t="shared" si="0"/>
        <v xml:space="preserve">  </v>
      </c>
      <c r="I16" s="164"/>
      <c r="J16" s="164" t="str">
        <f t="shared" si="1"/>
        <v/>
      </c>
      <c r="K16" s="164"/>
      <c r="L16" s="164"/>
      <c r="M16" s="164"/>
      <c r="N16" s="164"/>
      <c r="O16" s="164"/>
      <c r="P16" s="164"/>
      <c r="Q16" s="164"/>
      <c r="R16" s="165" t="str">
        <f t="shared" si="2"/>
        <v/>
      </c>
      <c r="S16" s="175" t="str">
        <f>IF(OR(J16="",J16=0),"",
IF(J16="Afecta probabilidad",
IF(J15="Afecta probabilidad",S15-(S15*R15),'2. Identificación del Riesgo'!$L$15),""))</f>
        <v/>
      </c>
      <c r="T16" s="175" t="str">
        <f>IF(OR(J16="",J16=0),"",
IF(J16="Afecta Impacto",
IF(J15="Afecta Impacto",T15-(T15*R15),'2. Identificación del Riesgo'!$O$15),""))</f>
        <v/>
      </c>
      <c r="U16" s="175">
        <f t="shared" si="3"/>
        <v>0</v>
      </c>
      <c r="V16" s="175">
        <f t="shared" si="4"/>
        <v>0</v>
      </c>
      <c r="W16" s="170"/>
      <c r="X16" s="170"/>
      <c r="Y16" s="170"/>
      <c r="Z16" s="170"/>
      <c r="AA16" s="170"/>
      <c r="AB16" s="170"/>
      <c r="AC16" s="170"/>
      <c r="AD16" s="170"/>
      <c r="AE16" s="170"/>
      <c r="AF16" s="170"/>
      <c r="AG16" s="170"/>
      <c r="AH16" s="170"/>
      <c r="AI16" s="170"/>
      <c r="AJ16" s="170"/>
      <c r="AK16" s="170"/>
      <c r="AL16" s="170"/>
      <c r="AM16" s="170"/>
    </row>
    <row r="17" spans="1:39" s="169" customFormat="1" ht="30.75" customHeight="1" x14ac:dyDescent="0.2">
      <c r="A17" s="159"/>
      <c r="B17" s="159"/>
      <c r="C17" s="159"/>
      <c r="D17" s="159"/>
      <c r="E17" s="163"/>
      <c r="F17" s="163"/>
      <c r="G17" s="163"/>
      <c r="H17" s="163" t="str">
        <f t="shared" si="0"/>
        <v xml:space="preserve">  </v>
      </c>
      <c r="I17" s="164"/>
      <c r="J17" s="164" t="str">
        <f t="shared" si="1"/>
        <v/>
      </c>
      <c r="K17" s="164"/>
      <c r="L17" s="164"/>
      <c r="M17" s="164"/>
      <c r="N17" s="164"/>
      <c r="O17" s="164"/>
      <c r="P17" s="164"/>
      <c r="Q17" s="164"/>
      <c r="R17" s="165" t="str">
        <f t="shared" si="2"/>
        <v/>
      </c>
      <c r="S17" s="175" t="str">
        <f>IF(OR(J17="",J17=0),"",
IF(J17="Afecta probabilidad",
IF(J16="Afecta probabilidad",S16-(S16*R16),
IF(J15="Afecta probabilidad",S15-(S15*R15),'2. Identificación del Riesgo'!$L$15)),""))</f>
        <v/>
      </c>
      <c r="T17" s="175" t="str">
        <f>IF(OR(J17="",J17=0),"",
IF(J17="Afecta Impacto",
IF(J16="Afecta Impacto",T16-(T16*R16),
IF(J15="Afecta Impacto",T15-(T15*R15),'2. Identificación del Riesgo'!$O$15)),""))</f>
        <v/>
      </c>
      <c r="U17" s="175">
        <f t="shared" si="3"/>
        <v>0</v>
      </c>
      <c r="V17" s="175">
        <f t="shared" si="4"/>
        <v>0</v>
      </c>
      <c r="W17" s="170"/>
      <c r="X17" s="170"/>
      <c r="Y17" s="170"/>
      <c r="Z17" s="170"/>
      <c r="AA17" s="170"/>
      <c r="AB17" s="170"/>
      <c r="AC17" s="170"/>
      <c r="AD17" s="170"/>
      <c r="AE17" s="170"/>
      <c r="AF17" s="170"/>
      <c r="AG17" s="170"/>
      <c r="AH17" s="170"/>
      <c r="AI17" s="170"/>
      <c r="AJ17" s="170"/>
      <c r="AK17" s="170"/>
      <c r="AL17" s="170"/>
      <c r="AM17" s="170"/>
    </row>
    <row r="18" spans="1:39" s="169" customFormat="1" ht="167.25" customHeight="1" x14ac:dyDescent="0.2">
      <c r="A18" s="155">
        <v>4</v>
      </c>
      <c r="B18" s="15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Contractual</v>
      </c>
      <c r="C18" s="15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D18" s="15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61" t="s">
        <v>240</v>
      </c>
      <c r="F18" s="61" t="s">
        <v>241</v>
      </c>
      <c r="G18" s="61" t="s">
        <v>242</v>
      </c>
      <c r="H18" s="61" t="str">
        <f t="shared" si="0"/>
        <v>Jefe de la Oficina Jurídica, grupo liquidador y supervisores de contratos Grupo liquidador realiza  el seguimiento, acompañamiento y control a las liquidaciones que se llevan en la entidad y mantiene comunicación con supervisores de contrato u ordenadores del gasto para identificación de tiempos y ajustes a documentos para liquidar a través de un cuadro excel de seguimiento que incluye la información necesaria que permite llevar un control sobre los contratos que tiene la entidad que requieren liquidación, cada dos meses.</v>
      </c>
      <c r="I18" s="164" t="s">
        <v>226</v>
      </c>
      <c r="J18" s="164" t="str">
        <f t="shared" si="1"/>
        <v>Afecta probabilidad</v>
      </c>
      <c r="K18" s="164" t="s">
        <v>227</v>
      </c>
      <c r="L18" s="164" t="s">
        <v>228</v>
      </c>
      <c r="M18" s="164" t="s">
        <v>243</v>
      </c>
      <c r="N18" s="164" t="s">
        <v>230</v>
      </c>
      <c r="O18" s="164" t="s">
        <v>244</v>
      </c>
      <c r="P18" s="164" t="s">
        <v>234</v>
      </c>
      <c r="Q18" s="164" t="s">
        <v>245</v>
      </c>
      <c r="R18" s="165">
        <f t="shared" si="2"/>
        <v>0.4</v>
      </c>
      <c r="S18" s="175">
        <f>IF(OR(J18="",J18=0),"",
IF(J18="Afecta probabilidad",'2. Identificación del Riesgo'!$L$18,""))</f>
        <v>0.6</v>
      </c>
      <c r="T18" s="175" t="str">
        <f>IF(OR(J18="",J18=0),"",
IF(J18="Afecta Impacto",'2. Identificación del Riesgo'!$O$18,""))</f>
        <v/>
      </c>
      <c r="U18" s="175">
        <f t="shared" si="3"/>
        <v>0.36</v>
      </c>
      <c r="V18" s="175">
        <f t="shared" si="4"/>
        <v>0</v>
      </c>
      <c r="W18" s="170"/>
      <c r="X18" s="170"/>
      <c r="Y18" s="170"/>
      <c r="Z18" s="170"/>
      <c r="AA18" s="170"/>
      <c r="AB18" s="170"/>
      <c r="AC18" s="170"/>
      <c r="AD18" s="170"/>
      <c r="AE18" s="170"/>
      <c r="AF18" s="170"/>
      <c r="AG18" s="170"/>
      <c r="AH18" s="170"/>
      <c r="AI18" s="170"/>
      <c r="AJ18" s="170"/>
      <c r="AK18" s="170"/>
      <c r="AL18" s="170"/>
      <c r="AM18" s="170"/>
    </row>
    <row r="19" spans="1:39" s="169" customFormat="1" ht="30.75" customHeight="1" x14ac:dyDescent="0.2">
      <c r="A19" s="158"/>
      <c r="B19" s="158"/>
      <c r="C19" s="158"/>
      <c r="D19" s="158"/>
      <c r="E19" s="163"/>
      <c r="F19" s="163"/>
      <c r="G19" s="163"/>
      <c r="H19" s="163" t="str">
        <f t="shared" si="0"/>
        <v xml:space="preserve">  </v>
      </c>
      <c r="I19" s="164"/>
      <c r="J19" s="164" t="str">
        <f t="shared" si="1"/>
        <v/>
      </c>
      <c r="K19" s="164"/>
      <c r="L19" s="164"/>
      <c r="M19" s="164"/>
      <c r="N19" s="164"/>
      <c r="O19" s="164"/>
      <c r="P19" s="164"/>
      <c r="Q19" s="164"/>
      <c r="R19" s="165" t="str">
        <f t="shared" si="2"/>
        <v/>
      </c>
      <c r="S19" s="175" t="str">
        <f>IF(OR(J19="",J19=0),"",
IF(J19="Afecta probabilidad",
IF(J18="Afecta probabilidad",S18-(S18*R18),'2. Identificación del Riesgo'!$L$18),""))</f>
        <v/>
      </c>
      <c r="T19" s="175" t="str">
        <f>IF(OR(J19="",J19=0),"",
IF(J19="Afecta Impacto",
IF(J18="Afecta Impacto",T18-(T18*R18),'2. Identificación del Riesgo'!$O$18),""))</f>
        <v/>
      </c>
      <c r="U19" s="175">
        <f t="shared" si="3"/>
        <v>0</v>
      </c>
      <c r="V19" s="175">
        <f t="shared" si="4"/>
        <v>0</v>
      </c>
      <c r="W19" s="170"/>
      <c r="X19" s="170"/>
      <c r="Y19" s="170"/>
      <c r="Z19" s="170"/>
      <c r="AA19" s="170"/>
      <c r="AB19" s="170"/>
      <c r="AC19" s="170"/>
      <c r="AD19" s="170"/>
      <c r="AE19" s="170"/>
      <c r="AF19" s="170"/>
      <c r="AG19" s="170"/>
      <c r="AH19" s="170"/>
      <c r="AI19" s="170"/>
      <c r="AJ19" s="170"/>
      <c r="AK19" s="170"/>
      <c r="AL19" s="170"/>
      <c r="AM19" s="170"/>
    </row>
    <row r="20" spans="1:39" s="169" customFormat="1" ht="30.75" customHeight="1" x14ac:dyDescent="0.2">
      <c r="A20" s="159"/>
      <c r="B20" s="159"/>
      <c r="C20" s="159"/>
      <c r="D20" s="159"/>
      <c r="E20" s="163"/>
      <c r="F20" s="163"/>
      <c r="G20" s="163"/>
      <c r="H20" s="163" t="str">
        <f t="shared" si="0"/>
        <v xml:space="preserve">  </v>
      </c>
      <c r="I20" s="164"/>
      <c r="J20" s="164" t="str">
        <f t="shared" si="1"/>
        <v/>
      </c>
      <c r="K20" s="164"/>
      <c r="L20" s="164"/>
      <c r="M20" s="164"/>
      <c r="N20" s="164"/>
      <c r="O20" s="164"/>
      <c r="P20" s="164"/>
      <c r="Q20" s="164"/>
      <c r="R20" s="165" t="str">
        <f t="shared" si="2"/>
        <v/>
      </c>
      <c r="S20" s="175" t="str">
        <f>IF(OR(J20="",J20=0),"",
IF(J20="Afecta probabilidad",
IF(J19="Afecta probabilidad",S19-(S19*R19),
IF(J18="Afecta probabilidad",S18-(S18*R18),'2. Identificación del Riesgo'!$L$18)),""))</f>
        <v/>
      </c>
      <c r="T20" s="175" t="str">
        <f>IF(OR(J20="",J20=0),"",
IF(J20="Afecta Impacto",
IF(J19="Afecta Impacto",T19-(T19*R19),
IF(J18="Afecta Impacto",T18-(T18*R18),'2. Identificación del Riesgo'!$O$18)),""))</f>
        <v/>
      </c>
      <c r="U20" s="175">
        <f t="shared" si="3"/>
        <v>0</v>
      </c>
      <c r="V20" s="175">
        <f t="shared" si="4"/>
        <v>0</v>
      </c>
      <c r="W20" s="170"/>
      <c r="X20" s="170"/>
      <c r="Y20" s="170"/>
      <c r="Z20" s="170"/>
      <c r="AA20" s="170"/>
      <c r="AB20" s="170"/>
      <c r="AC20" s="170"/>
      <c r="AD20" s="170"/>
      <c r="AE20" s="170"/>
      <c r="AF20" s="170"/>
      <c r="AG20" s="170"/>
      <c r="AH20" s="170"/>
      <c r="AI20" s="170"/>
      <c r="AJ20" s="170"/>
      <c r="AK20" s="170"/>
      <c r="AL20" s="170"/>
      <c r="AM20" s="170"/>
    </row>
    <row r="21" spans="1:39" s="169" customFormat="1" ht="179.25" customHeight="1" x14ac:dyDescent="0.2">
      <c r="A21" s="155">
        <v>5</v>
      </c>
      <c r="B21" s="15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Contractual</v>
      </c>
      <c r="C21" s="15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D21" s="15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61" t="s">
        <v>535</v>
      </c>
      <c r="F21" s="61" t="s">
        <v>246</v>
      </c>
      <c r="G21" s="61" t="s">
        <v>247</v>
      </c>
      <c r="H21" s="61" t="str">
        <f t="shared" si="0"/>
        <v>Supervisor del contrato y jefe de la Oficina Jurídica La profesional  especializado 222-29 del grupo contractual coordina las reuniones y/o capacitaciones y/o mesas de trabajo con el equipo jurídico de la oficina, para que se realice una correcta y acertada revisión, control y verificación a los estudios previos allegados a la OAJ identificando de manera clara y oportuna los puntos de revisión jurídica que se deben efectuar en materia  precontractual. Este control se aplicará de manera cuatrimestral como mínimo, o de acuerdo a la necesidad</v>
      </c>
      <c r="I21" s="164" t="s">
        <v>226</v>
      </c>
      <c r="J21" s="164" t="str">
        <f t="shared" si="1"/>
        <v>Afecta probabilidad</v>
      </c>
      <c r="K21" s="164" t="s">
        <v>227</v>
      </c>
      <c r="L21" s="164" t="s">
        <v>228</v>
      </c>
      <c r="M21" s="164" t="s">
        <v>243</v>
      </c>
      <c r="N21" s="164" t="s">
        <v>230</v>
      </c>
      <c r="O21" s="164" t="s">
        <v>248</v>
      </c>
      <c r="P21" s="164" t="s">
        <v>234</v>
      </c>
      <c r="Q21" s="164"/>
      <c r="R21" s="165">
        <f t="shared" si="2"/>
        <v>0.4</v>
      </c>
      <c r="S21" s="175">
        <f>IF(OR(J21="",J21=0),"",
IF(J21="Afecta probabilidad",'2. Identificación del Riesgo'!$L$21,""))</f>
        <v>0.6</v>
      </c>
      <c r="T21" s="175" t="str">
        <f>IF(OR(J21="",J21=0),"",
IF(J21="Afecta Impacto",'2. Identificación del Riesgo'!$O$21,""))</f>
        <v/>
      </c>
      <c r="U21" s="175">
        <f t="shared" si="3"/>
        <v>0.36</v>
      </c>
      <c r="V21" s="175">
        <f t="shared" si="4"/>
        <v>0</v>
      </c>
      <c r="W21" s="170"/>
      <c r="X21" s="170"/>
      <c r="Y21" s="170"/>
      <c r="Z21" s="170"/>
      <c r="AA21" s="170"/>
      <c r="AB21" s="170"/>
      <c r="AC21" s="170"/>
      <c r="AD21" s="170"/>
      <c r="AE21" s="170"/>
      <c r="AF21" s="170"/>
      <c r="AG21" s="170"/>
      <c r="AH21" s="170"/>
      <c r="AI21" s="170"/>
      <c r="AJ21" s="170"/>
      <c r="AK21" s="170"/>
      <c r="AL21" s="170"/>
      <c r="AM21" s="170"/>
    </row>
    <row r="22" spans="1:39" s="169" customFormat="1" ht="30.75" customHeight="1" x14ac:dyDescent="0.2">
      <c r="A22" s="158"/>
      <c r="B22" s="158"/>
      <c r="C22" s="158"/>
      <c r="D22" s="158"/>
      <c r="E22" s="163"/>
      <c r="F22" s="163"/>
      <c r="G22" s="163"/>
      <c r="H22" s="163" t="str">
        <f t="shared" si="0"/>
        <v xml:space="preserve">  </v>
      </c>
      <c r="I22" s="164"/>
      <c r="J22" s="164" t="str">
        <f t="shared" si="1"/>
        <v/>
      </c>
      <c r="K22" s="164"/>
      <c r="L22" s="164"/>
      <c r="M22" s="164"/>
      <c r="N22" s="164"/>
      <c r="O22" s="164"/>
      <c r="P22" s="164"/>
      <c r="Q22" s="164"/>
      <c r="R22" s="165" t="str">
        <f t="shared" si="2"/>
        <v/>
      </c>
      <c r="S22" s="175" t="str">
        <f>IF(OR(J22="",J22=0),"",
IF(J22="Afecta probabilidad",
IF(J21="Afecta probabilidad",S21-(S21*R21),'2. Identificación del Riesgo'!$L$21),""))</f>
        <v/>
      </c>
      <c r="T22" s="175" t="str">
        <f>IF(OR(J22="",J22=0),"",
IF(J22="Afecta Impacto",
IF(J21="Afecta Impacto",T21-(T21*R21),'2. Identificación del Riesgo'!$O$21),""))</f>
        <v/>
      </c>
      <c r="U22" s="175">
        <f t="shared" si="3"/>
        <v>0</v>
      </c>
      <c r="V22" s="175">
        <f t="shared" si="4"/>
        <v>0</v>
      </c>
      <c r="W22" s="170"/>
      <c r="X22" s="170"/>
      <c r="Y22" s="170"/>
      <c r="Z22" s="170"/>
      <c r="AA22" s="170"/>
      <c r="AB22" s="170"/>
      <c r="AC22" s="170"/>
      <c r="AD22" s="170"/>
      <c r="AE22" s="170"/>
      <c r="AF22" s="170"/>
      <c r="AG22" s="170"/>
      <c r="AH22" s="170"/>
      <c r="AI22" s="170"/>
      <c r="AJ22" s="170"/>
      <c r="AK22" s="170"/>
      <c r="AL22" s="170"/>
      <c r="AM22" s="170"/>
    </row>
    <row r="23" spans="1:39" s="169" customFormat="1" ht="30.75" customHeight="1" x14ac:dyDescent="0.2">
      <c r="A23" s="159"/>
      <c r="B23" s="159"/>
      <c r="C23" s="159"/>
      <c r="D23" s="159"/>
      <c r="E23" s="163"/>
      <c r="F23" s="163"/>
      <c r="G23" s="163"/>
      <c r="H23" s="163" t="str">
        <f t="shared" si="0"/>
        <v xml:space="preserve">  </v>
      </c>
      <c r="I23" s="164"/>
      <c r="J23" s="164" t="str">
        <f t="shared" si="1"/>
        <v/>
      </c>
      <c r="K23" s="164"/>
      <c r="L23" s="164"/>
      <c r="M23" s="164"/>
      <c r="N23" s="164"/>
      <c r="O23" s="164"/>
      <c r="P23" s="164"/>
      <c r="Q23" s="164"/>
      <c r="R23" s="165" t="str">
        <f t="shared" si="2"/>
        <v/>
      </c>
      <c r="S23" s="175" t="str">
        <f>IF(OR(J23="",J23=0),"",
IF(J23="Afecta probabilidad",
IF(J22="Afecta probabilidad",S22-(S22*R22),
IF(J21="Afecta probabilidad",S21-(S21*R21),'2. Identificación del Riesgo'!$L$21)),""))</f>
        <v/>
      </c>
      <c r="T23" s="175" t="str">
        <f>IF(OR(J23="",J23=0),"",
IF(J23="Afecta Impacto",
IF(J22="Afecta Impacto",T22-(T22*R22),
IF(J21="Afecta Impacto",T21-(T21*R21),'2. Identificación del Riesgo'!$O$21)),""))</f>
        <v/>
      </c>
      <c r="U23" s="175">
        <f t="shared" si="3"/>
        <v>0</v>
      </c>
      <c r="V23" s="175">
        <f t="shared" si="4"/>
        <v>0</v>
      </c>
      <c r="W23" s="170"/>
      <c r="X23" s="170"/>
      <c r="Y23" s="170"/>
      <c r="Z23" s="170"/>
      <c r="AA23" s="170"/>
      <c r="AB23" s="170"/>
      <c r="AC23" s="170"/>
      <c r="AD23" s="170"/>
      <c r="AE23" s="170"/>
      <c r="AF23" s="170"/>
      <c r="AG23" s="170"/>
      <c r="AH23" s="170"/>
      <c r="AI23" s="170"/>
      <c r="AJ23" s="170"/>
      <c r="AK23" s="170"/>
      <c r="AL23" s="170"/>
      <c r="AM23" s="170"/>
    </row>
    <row r="24" spans="1:39" ht="30.75" customHeight="1" x14ac:dyDescent="0.3">
      <c r="A24" s="102">
        <v>6</v>
      </c>
      <c r="B24" s="12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No aplica</v>
      </c>
      <c r="C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No aplica</v>
      </c>
      <c r="D24" s="10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No aplica</v>
      </c>
      <c r="E24" s="24"/>
      <c r="F24" s="24"/>
      <c r="G24" s="24"/>
      <c r="H24" s="24" t="str">
        <f t="shared" si="0"/>
        <v xml:space="preserve">  </v>
      </c>
      <c r="I24" s="25"/>
      <c r="J24" s="25" t="str">
        <f t="shared" si="1"/>
        <v/>
      </c>
      <c r="K24" s="25"/>
      <c r="L24" s="25"/>
      <c r="M24" s="25"/>
      <c r="N24" s="25"/>
      <c r="O24" s="25"/>
      <c r="P24" s="25"/>
      <c r="Q24" s="25"/>
      <c r="R24" s="26" t="str">
        <f t="shared" si="2"/>
        <v/>
      </c>
      <c r="S24" s="27" t="str">
        <f>IF(OR(J24="",J24=0),"",
IF(J24="Afecta probabilidad",'2. Identificación del Riesgo'!$L$24,""))</f>
        <v/>
      </c>
      <c r="T24" s="27" t="str">
        <f>IF(OR(J24="",J24=0),"",
IF(J24="Afecta Impacto",'2. Identificación del Riesgo'!$O$24,""))</f>
        <v/>
      </c>
      <c r="U24" s="27">
        <f t="shared" si="3"/>
        <v>0</v>
      </c>
      <c r="V24" s="27">
        <f t="shared" si="4"/>
        <v>0</v>
      </c>
      <c r="W24" s="3"/>
      <c r="X24" s="3"/>
      <c r="Y24" s="3"/>
      <c r="Z24" s="3"/>
      <c r="AA24" s="3"/>
      <c r="AB24" s="3"/>
      <c r="AC24" s="3"/>
      <c r="AD24" s="3"/>
      <c r="AE24" s="3"/>
      <c r="AF24" s="3"/>
      <c r="AG24" s="3"/>
      <c r="AH24" s="3"/>
      <c r="AI24" s="3"/>
      <c r="AJ24" s="3"/>
      <c r="AK24" s="3"/>
      <c r="AL24" s="3"/>
      <c r="AM24" s="3"/>
    </row>
    <row r="25" spans="1:39" ht="30.75" customHeight="1" x14ac:dyDescent="0.3">
      <c r="A25" s="97"/>
      <c r="B25" s="97"/>
      <c r="C25" s="97"/>
      <c r="D25" s="97"/>
      <c r="E25" s="24"/>
      <c r="F25" s="24"/>
      <c r="G25" s="24"/>
      <c r="H25" s="24" t="str">
        <f t="shared" si="0"/>
        <v xml:space="preserve">  </v>
      </c>
      <c r="I25" s="25"/>
      <c r="J25" s="25" t="str">
        <f t="shared" si="1"/>
        <v/>
      </c>
      <c r="K25" s="25"/>
      <c r="L25" s="25"/>
      <c r="M25" s="25"/>
      <c r="N25" s="25"/>
      <c r="O25" s="25"/>
      <c r="P25" s="25"/>
      <c r="Q25" s="25"/>
      <c r="R25" s="26" t="str">
        <f t="shared" si="2"/>
        <v/>
      </c>
      <c r="S25" s="27" t="str">
        <f>IF(OR(J25="",J25=0),"",
IF(J25="Afecta probabilidad",
IF(J24="Afecta probabilidad",S24-(S24*R24),'2. Identificación del Riesgo'!$L$24),""))</f>
        <v/>
      </c>
      <c r="T25" s="27" t="str">
        <f>IF(OR(J25="",J25=0),"",
IF(J25="Afecta Impacto",
IF(J24="Afecta Impacto",T24-(T24*R24),'2. Identificación del Riesgo'!$O$24),""))</f>
        <v/>
      </c>
      <c r="U25" s="27">
        <f t="shared" si="3"/>
        <v>0</v>
      </c>
      <c r="V25" s="27">
        <f t="shared" si="4"/>
        <v>0</v>
      </c>
      <c r="W25" s="3"/>
      <c r="X25" s="3"/>
      <c r="Y25" s="3"/>
      <c r="Z25" s="3"/>
      <c r="AA25" s="3"/>
      <c r="AB25" s="3"/>
      <c r="AC25" s="3"/>
      <c r="AD25" s="3"/>
      <c r="AE25" s="3"/>
      <c r="AF25" s="3"/>
      <c r="AG25" s="3"/>
      <c r="AH25" s="3"/>
      <c r="AI25" s="3"/>
      <c r="AJ25" s="3"/>
      <c r="AK25" s="3"/>
      <c r="AL25" s="3"/>
      <c r="AM25" s="3"/>
    </row>
    <row r="26" spans="1:39" ht="30.75" customHeight="1" x14ac:dyDescent="0.3">
      <c r="A26" s="92"/>
      <c r="B26" s="92"/>
      <c r="C26" s="92"/>
      <c r="D26" s="92"/>
      <c r="E26" s="24"/>
      <c r="F26" s="24"/>
      <c r="G26" s="24"/>
      <c r="H26" s="24" t="str">
        <f t="shared" si="0"/>
        <v xml:space="preserve">  </v>
      </c>
      <c r="I26" s="25"/>
      <c r="J26" s="25" t="str">
        <f t="shared" si="1"/>
        <v/>
      </c>
      <c r="K26" s="25"/>
      <c r="L26" s="25"/>
      <c r="M26" s="25"/>
      <c r="N26" s="25"/>
      <c r="O26" s="25"/>
      <c r="P26" s="25"/>
      <c r="Q26" s="25"/>
      <c r="R26" s="26" t="str">
        <f t="shared" si="2"/>
        <v/>
      </c>
      <c r="S26" s="27" t="str">
        <f>IF(OR(J26="",J26=0),"",
IF(J26="Afecta probabilidad",
IF(J25="Afecta probabilidad",S25-(S25*R25),
IF(J24="Afecta probabilidad",S24-(S24*R24),'2. Identificación del Riesgo'!$L$24)),""))</f>
        <v/>
      </c>
      <c r="T26" s="27" t="str">
        <f>IF(OR(J26="",J26=0),"",
IF(J26="Afecta Impacto",
IF(J25="Afecta Impacto",T25-(T25*R25),
IF(J24="Afecta Impacto",T24-(T24*R24),'2. Identificación del Riesgo'!$O$24)),""))</f>
        <v/>
      </c>
      <c r="U26" s="27">
        <f t="shared" si="3"/>
        <v>0</v>
      </c>
      <c r="V26" s="27">
        <f t="shared" si="4"/>
        <v>0</v>
      </c>
      <c r="W26" s="3"/>
      <c r="X26" s="3"/>
      <c r="Y26" s="3"/>
      <c r="Z26" s="3"/>
      <c r="AA26" s="3"/>
      <c r="AB26" s="3"/>
      <c r="AC26" s="3"/>
      <c r="AD26" s="3"/>
      <c r="AE26" s="3"/>
      <c r="AF26" s="3"/>
      <c r="AG26" s="3"/>
      <c r="AH26" s="3"/>
      <c r="AI26" s="3"/>
      <c r="AJ26" s="3"/>
      <c r="AK26" s="3"/>
      <c r="AL26" s="3"/>
      <c r="AM26" s="3"/>
    </row>
    <row r="27" spans="1:39" ht="30.75" customHeight="1" x14ac:dyDescent="0.3">
      <c r="A27" s="102">
        <v>7</v>
      </c>
      <c r="B27" s="12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10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4"/>
      <c r="F27" s="24"/>
      <c r="G27" s="24"/>
      <c r="H27" s="24" t="str">
        <f t="shared" si="0"/>
        <v xml:space="preserve">  </v>
      </c>
      <c r="I27" s="25"/>
      <c r="J27" s="25" t="str">
        <f t="shared" si="1"/>
        <v/>
      </c>
      <c r="K27" s="25"/>
      <c r="L27" s="25"/>
      <c r="M27" s="25"/>
      <c r="N27" s="25"/>
      <c r="O27" s="25"/>
      <c r="P27" s="25"/>
      <c r="Q27" s="25"/>
      <c r="R27" s="26" t="str">
        <f t="shared" si="2"/>
        <v/>
      </c>
      <c r="S27" s="27" t="str">
        <f>IF(OR(J27="",J27=0),"",
IF(J27="Afecta probabilidad",'2. Identificación del Riesgo'!$L$27,""))</f>
        <v/>
      </c>
      <c r="T27" s="27" t="str">
        <f>IF(OR(J27="",J27=0),"",
IF(J27="Afecta Impacto",'2. Identificación del Riesgo'!$O$27,""))</f>
        <v/>
      </c>
      <c r="U27" s="27">
        <f t="shared" si="3"/>
        <v>0</v>
      </c>
      <c r="V27" s="27">
        <f t="shared" si="4"/>
        <v>0</v>
      </c>
      <c r="W27" s="3"/>
      <c r="X27" s="3"/>
      <c r="Y27" s="3"/>
      <c r="Z27" s="3"/>
      <c r="AA27" s="3"/>
      <c r="AB27" s="3"/>
      <c r="AC27" s="3"/>
      <c r="AD27" s="3"/>
      <c r="AE27" s="3"/>
      <c r="AF27" s="3"/>
      <c r="AG27" s="3"/>
      <c r="AH27" s="3"/>
      <c r="AI27" s="3"/>
      <c r="AJ27" s="3"/>
      <c r="AK27" s="3"/>
      <c r="AL27" s="3"/>
      <c r="AM27" s="3"/>
    </row>
    <row r="28" spans="1:39" ht="30.75" customHeight="1" x14ac:dyDescent="0.3">
      <c r="A28" s="97"/>
      <c r="B28" s="97"/>
      <c r="C28" s="97"/>
      <c r="D28" s="97"/>
      <c r="E28" s="24"/>
      <c r="F28" s="24"/>
      <c r="G28" s="24"/>
      <c r="H28" s="24" t="str">
        <f t="shared" si="0"/>
        <v xml:space="preserve">  </v>
      </c>
      <c r="I28" s="25"/>
      <c r="J28" s="25" t="str">
        <f t="shared" si="1"/>
        <v/>
      </c>
      <c r="K28" s="25"/>
      <c r="L28" s="25"/>
      <c r="M28" s="25"/>
      <c r="N28" s="25"/>
      <c r="O28" s="25"/>
      <c r="P28" s="25"/>
      <c r="Q28" s="25"/>
      <c r="R28" s="26" t="str">
        <f t="shared" si="2"/>
        <v/>
      </c>
      <c r="S28" s="27" t="str">
        <f>IF(OR(J28="",J28=0),"",
IF(J28="Afecta probabilidad",
IF(J27="Afecta probabilidad",S27-(S27*R27),'2. Identificación del Riesgo'!$L$27),""))</f>
        <v/>
      </c>
      <c r="T28" s="27" t="str">
        <f>IF(OR(J28="",J28=0),"",
IF(J28="Afecta Impacto",
IF(J27="Afecta Impacto",T27-(T27*R27),'2. Identificación del Riesgo'!$O$27),""))</f>
        <v/>
      </c>
      <c r="U28" s="27">
        <f t="shared" si="3"/>
        <v>0</v>
      </c>
      <c r="V28" s="27">
        <f t="shared" si="4"/>
        <v>0</v>
      </c>
      <c r="W28" s="3"/>
      <c r="X28" s="3"/>
      <c r="Y28" s="3"/>
      <c r="Z28" s="3"/>
      <c r="AA28" s="3"/>
      <c r="AB28" s="3"/>
      <c r="AC28" s="3"/>
      <c r="AD28" s="3"/>
      <c r="AE28" s="3"/>
      <c r="AF28" s="3"/>
      <c r="AG28" s="3"/>
      <c r="AH28" s="3"/>
      <c r="AI28" s="3"/>
      <c r="AJ28" s="3"/>
      <c r="AK28" s="3"/>
      <c r="AL28" s="3"/>
      <c r="AM28" s="3"/>
    </row>
    <row r="29" spans="1:39" ht="30.75" customHeight="1" x14ac:dyDescent="0.3">
      <c r="A29" s="92"/>
      <c r="B29" s="92"/>
      <c r="C29" s="92"/>
      <c r="D29" s="92"/>
      <c r="E29" s="24"/>
      <c r="F29" s="24"/>
      <c r="G29" s="24"/>
      <c r="H29" s="24" t="str">
        <f t="shared" si="0"/>
        <v xml:space="preserve">  </v>
      </c>
      <c r="I29" s="25"/>
      <c r="J29" s="25" t="str">
        <f t="shared" si="1"/>
        <v/>
      </c>
      <c r="K29" s="25"/>
      <c r="L29" s="25"/>
      <c r="M29" s="25"/>
      <c r="N29" s="25"/>
      <c r="O29" s="25"/>
      <c r="P29" s="25"/>
      <c r="Q29" s="25"/>
      <c r="R29" s="26" t="str">
        <f t="shared" si="2"/>
        <v/>
      </c>
      <c r="S29" s="27" t="str">
        <f>IF(OR(J29="",J29=0),"",
IF(J29="Afecta probabilidad",
IF(J28="Afecta probabilidad",S28-(S28*R28),
IF(J27="Afecta probabilidad",S27-(S27*R27),'2. Identificación del Riesgo'!$L$27)),""))</f>
        <v/>
      </c>
      <c r="T29" s="27" t="str">
        <f>IF(OR(J29="",J29=0),"",
IF(J29="Afecta Impacto",
IF(J28="Afecta Impacto",T28-(T28*R28),
IF(J27="Afecta Impacto",T27-(T27*R27),'2. Identificación del Riesgo'!$O$27)),""))</f>
        <v/>
      </c>
      <c r="U29" s="27">
        <f t="shared" si="3"/>
        <v>0</v>
      </c>
      <c r="V29" s="27">
        <f t="shared" si="4"/>
        <v>0</v>
      </c>
      <c r="W29" s="3"/>
      <c r="X29" s="3"/>
      <c r="Y29" s="3"/>
      <c r="Z29" s="3"/>
      <c r="AA29" s="3"/>
      <c r="AB29" s="3"/>
      <c r="AC29" s="3"/>
      <c r="AD29" s="3"/>
      <c r="AE29" s="3"/>
      <c r="AF29" s="3"/>
      <c r="AG29" s="3"/>
      <c r="AH29" s="3"/>
      <c r="AI29" s="3"/>
      <c r="AJ29" s="3"/>
      <c r="AK29" s="3"/>
      <c r="AL29" s="3"/>
      <c r="AM29" s="3"/>
    </row>
    <row r="30" spans="1:39" ht="30.75" customHeight="1" x14ac:dyDescent="0.3">
      <c r="A30" s="102">
        <v>8</v>
      </c>
      <c r="B30" s="12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No aplica</v>
      </c>
      <c r="C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No aplica</v>
      </c>
      <c r="D30" s="10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No aplica</v>
      </c>
      <c r="E30" s="24"/>
      <c r="F30" s="24"/>
      <c r="G30" s="24"/>
      <c r="H30" s="24" t="str">
        <f t="shared" si="0"/>
        <v xml:space="preserve">  </v>
      </c>
      <c r="I30" s="25"/>
      <c r="J30" s="25" t="str">
        <f t="shared" si="1"/>
        <v/>
      </c>
      <c r="K30" s="25"/>
      <c r="L30" s="25"/>
      <c r="M30" s="25"/>
      <c r="N30" s="25"/>
      <c r="O30" s="25"/>
      <c r="P30" s="25"/>
      <c r="Q30" s="25"/>
      <c r="R30" s="26" t="str">
        <f t="shared" si="2"/>
        <v/>
      </c>
      <c r="S30" s="27" t="str">
        <f>IF(OR(J30="",J30=0),"",
IF(J30="Afecta probabilidad",'2. Identificación del Riesgo'!$L$30,""))</f>
        <v/>
      </c>
      <c r="T30" s="27" t="str">
        <f>IF(OR(J30="",J30=0),"",
IF(J30="Afecta Impacto",'2. Identificación del Riesgo'!$O$30,""))</f>
        <v/>
      </c>
      <c r="U30" s="27">
        <f t="shared" si="3"/>
        <v>0</v>
      </c>
      <c r="V30" s="27">
        <f t="shared" si="4"/>
        <v>0</v>
      </c>
      <c r="W30" s="3"/>
      <c r="X30" s="3"/>
      <c r="Y30" s="3"/>
      <c r="Z30" s="3"/>
      <c r="AA30" s="3"/>
      <c r="AB30" s="3"/>
      <c r="AC30" s="3"/>
      <c r="AD30" s="3"/>
      <c r="AE30" s="3"/>
      <c r="AF30" s="3"/>
      <c r="AG30" s="3"/>
      <c r="AH30" s="3"/>
      <c r="AI30" s="3"/>
      <c r="AJ30" s="3"/>
      <c r="AK30" s="3"/>
      <c r="AL30" s="3"/>
      <c r="AM30" s="3"/>
    </row>
    <row r="31" spans="1:39" ht="30.75" customHeight="1" x14ac:dyDescent="0.3">
      <c r="A31" s="97"/>
      <c r="B31" s="97"/>
      <c r="C31" s="97"/>
      <c r="D31" s="97"/>
      <c r="E31" s="24"/>
      <c r="F31" s="24"/>
      <c r="G31" s="24"/>
      <c r="H31" s="24" t="str">
        <f t="shared" si="0"/>
        <v xml:space="preserve">  </v>
      </c>
      <c r="I31" s="25"/>
      <c r="J31" s="25" t="str">
        <f t="shared" si="1"/>
        <v/>
      </c>
      <c r="K31" s="25"/>
      <c r="L31" s="25"/>
      <c r="M31" s="25"/>
      <c r="N31" s="25"/>
      <c r="O31" s="25"/>
      <c r="P31" s="25"/>
      <c r="Q31" s="25"/>
      <c r="R31" s="26" t="str">
        <f t="shared" si="2"/>
        <v/>
      </c>
      <c r="S31" s="27" t="str">
        <f>IF(OR(J31="",J31=0),"",
IF(J31="Afecta probabilidad",
IF(J30="Afecta probabilidad",S30-(S30*R30),'2. Identificación del Riesgo'!$L$30),""))</f>
        <v/>
      </c>
      <c r="T31" s="27" t="str">
        <f>IF(OR(J31="",J31=0),"",
IF(J31="Afecta Impacto",
IF(J30="Afecta Impacto",T30-(T30*R30),'2. Identificación del Riesgo'!$O$30),""))</f>
        <v/>
      </c>
      <c r="U31" s="27">
        <f t="shared" si="3"/>
        <v>0</v>
      </c>
      <c r="V31" s="27">
        <f t="shared" si="4"/>
        <v>0</v>
      </c>
      <c r="W31" s="3"/>
      <c r="X31" s="3"/>
      <c r="Y31" s="3"/>
      <c r="Z31" s="3"/>
      <c r="AA31" s="3"/>
      <c r="AB31" s="3"/>
      <c r="AC31" s="3"/>
      <c r="AD31" s="3"/>
      <c r="AE31" s="3"/>
      <c r="AF31" s="3"/>
      <c r="AG31" s="3"/>
      <c r="AH31" s="3"/>
      <c r="AI31" s="3"/>
      <c r="AJ31" s="3"/>
      <c r="AK31" s="3"/>
      <c r="AL31" s="3"/>
      <c r="AM31" s="3"/>
    </row>
    <row r="32" spans="1:39" ht="30.75" customHeight="1" x14ac:dyDescent="0.3">
      <c r="A32" s="92"/>
      <c r="B32" s="92"/>
      <c r="C32" s="92"/>
      <c r="D32" s="92"/>
      <c r="E32" s="24"/>
      <c r="F32" s="24"/>
      <c r="G32" s="24"/>
      <c r="H32" s="24" t="str">
        <f t="shared" si="0"/>
        <v xml:space="preserve">  </v>
      </c>
      <c r="I32" s="25"/>
      <c r="J32" s="25" t="str">
        <f t="shared" si="1"/>
        <v/>
      </c>
      <c r="K32" s="25"/>
      <c r="L32" s="25"/>
      <c r="M32" s="25"/>
      <c r="N32" s="25"/>
      <c r="O32" s="25"/>
      <c r="P32" s="25"/>
      <c r="Q32" s="25"/>
      <c r="R32" s="26" t="str">
        <f t="shared" si="2"/>
        <v/>
      </c>
      <c r="S32" s="27" t="str">
        <f>IF(OR(J32="",J32=0),"",
IF(J32="Afecta probabilidad",
IF(J31="Afecta probabilidad",S31-(S31*R31),
IF(J30="Afecta probabilidad",S30-(S30*R30),'2. Identificación del Riesgo'!$L$30)),""))</f>
        <v/>
      </c>
      <c r="T32" s="27" t="str">
        <f>IF(OR(J32="",J32=0),"",
IF(J32="Afecta Impacto",
IF(J31="Afecta Impacto",T31-(T31*R31),
IF(J30="Afecta Impacto",T30-(T30*R30),'2. Identificación del Riesgo'!$O$30)),""))</f>
        <v/>
      </c>
      <c r="U32" s="27">
        <f t="shared" si="3"/>
        <v>0</v>
      </c>
      <c r="V32" s="27">
        <f t="shared" si="4"/>
        <v>0</v>
      </c>
      <c r="W32" s="3"/>
      <c r="X32" s="3"/>
      <c r="Y32" s="3"/>
      <c r="Z32" s="3"/>
      <c r="AA32" s="3"/>
      <c r="AB32" s="3"/>
      <c r="AC32" s="3"/>
      <c r="AD32" s="3"/>
      <c r="AE32" s="3"/>
      <c r="AF32" s="3"/>
      <c r="AG32" s="3"/>
      <c r="AH32" s="3"/>
      <c r="AI32" s="3"/>
      <c r="AJ32" s="3"/>
      <c r="AK32" s="3"/>
      <c r="AL32" s="3"/>
      <c r="AM32" s="3"/>
    </row>
    <row r="33" spans="1:39" ht="30.75" customHeight="1" x14ac:dyDescent="0.3">
      <c r="A33" s="102">
        <v>9</v>
      </c>
      <c r="B33" s="12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No aplica</v>
      </c>
      <c r="C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No aplica</v>
      </c>
      <c r="D33" s="10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No aplica</v>
      </c>
      <c r="E33" s="24"/>
      <c r="F33" s="24"/>
      <c r="G33" s="24"/>
      <c r="H33" s="24" t="str">
        <f t="shared" si="0"/>
        <v xml:space="preserve">  </v>
      </c>
      <c r="I33" s="25"/>
      <c r="J33" s="25" t="str">
        <f t="shared" si="1"/>
        <v/>
      </c>
      <c r="K33" s="25"/>
      <c r="L33" s="25"/>
      <c r="M33" s="25"/>
      <c r="N33" s="25"/>
      <c r="O33" s="25"/>
      <c r="P33" s="25"/>
      <c r="Q33" s="25"/>
      <c r="R33" s="26" t="str">
        <f t="shared" si="2"/>
        <v/>
      </c>
      <c r="S33" s="27" t="str">
        <f>IF(OR(J33="",J33=0),"",
IF(J33="Afecta probabilidad",'2. Identificación del Riesgo'!$L$33,""))</f>
        <v/>
      </c>
      <c r="T33" s="27" t="str">
        <f>IF(OR(J33="",J33=0),"",
IF(J33="Afecta Impacto",'2. Identificación del Riesgo'!$O$33,""))</f>
        <v/>
      </c>
      <c r="U33" s="27">
        <f t="shared" si="3"/>
        <v>0</v>
      </c>
      <c r="V33" s="27">
        <f t="shared" si="4"/>
        <v>0</v>
      </c>
      <c r="W33" s="3"/>
      <c r="X33" s="3"/>
      <c r="Y33" s="3"/>
      <c r="Z33" s="3"/>
      <c r="AA33" s="3"/>
      <c r="AB33" s="3"/>
      <c r="AC33" s="3"/>
      <c r="AD33" s="3"/>
      <c r="AE33" s="3"/>
      <c r="AF33" s="3"/>
      <c r="AG33" s="3"/>
      <c r="AH33" s="3"/>
      <c r="AI33" s="3"/>
      <c r="AJ33" s="3"/>
      <c r="AK33" s="3"/>
      <c r="AL33" s="3"/>
      <c r="AM33" s="3"/>
    </row>
    <row r="34" spans="1:39" ht="30.75" customHeight="1" x14ac:dyDescent="0.3">
      <c r="A34" s="97"/>
      <c r="B34" s="97"/>
      <c r="C34" s="97"/>
      <c r="D34" s="97"/>
      <c r="E34" s="24"/>
      <c r="F34" s="24"/>
      <c r="G34" s="24"/>
      <c r="H34" s="24" t="str">
        <f t="shared" si="0"/>
        <v xml:space="preserve">  </v>
      </c>
      <c r="I34" s="25"/>
      <c r="J34" s="25" t="str">
        <f t="shared" si="1"/>
        <v/>
      </c>
      <c r="K34" s="25"/>
      <c r="L34" s="25"/>
      <c r="M34" s="25"/>
      <c r="N34" s="25"/>
      <c r="O34" s="25"/>
      <c r="P34" s="25"/>
      <c r="Q34" s="25"/>
      <c r="R34" s="26" t="str">
        <f t="shared" si="2"/>
        <v/>
      </c>
      <c r="S34" s="27" t="str">
        <f>IF(OR(J34="",J34=0),"",
IF(J34="Afecta probabilidad",
IF(J33="Afecta probabilidad",S33-(S33*R33),'2. Identificación del Riesgo'!$L$33),""))</f>
        <v/>
      </c>
      <c r="T34" s="27" t="str">
        <f>IF(OR(J34="",J34=0),"",
IF(J34="Afecta Impacto",
IF(J33="Afecta Impacto",T33-(T33*R33),'2. Identificación del Riesgo'!$O$33),""))</f>
        <v/>
      </c>
      <c r="U34" s="27">
        <f t="shared" si="3"/>
        <v>0</v>
      </c>
      <c r="V34" s="27">
        <f t="shared" si="4"/>
        <v>0</v>
      </c>
      <c r="W34" s="3"/>
      <c r="X34" s="3"/>
      <c r="Y34" s="3"/>
      <c r="Z34" s="3"/>
      <c r="AA34" s="3"/>
      <c r="AB34" s="3"/>
      <c r="AC34" s="3"/>
      <c r="AD34" s="3"/>
      <c r="AE34" s="3"/>
      <c r="AF34" s="3"/>
      <c r="AG34" s="3"/>
      <c r="AH34" s="3"/>
      <c r="AI34" s="3"/>
      <c r="AJ34" s="3"/>
      <c r="AK34" s="3"/>
      <c r="AL34" s="3"/>
      <c r="AM34" s="3"/>
    </row>
    <row r="35" spans="1:39" ht="30.75" customHeight="1" x14ac:dyDescent="0.3">
      <c r="A35" s="92"/>
      <c r="B35" s="92"/>
      <c r="C35" s="92"/>
      <c r="D35" s="92"/>
      <c r="E35" s="24"/>
      <c r="F35" s="24"/>
      <c r="G35" s="24"/>
      <c r="H35" s="24" t="str">
        <f t="shared" si="0"/>
        <v xml:space="preserve">  </v>
      </c>
      <c r="I35" s="25"/>
      <c r="J35" s="25" t="str">
        <f t="shared" si="1"/>
        <v/>
      </c>
      <c r="K35" s="25"/>
      <c r="L35" s="25"/>
      <c r="M35" s="25"/>
      <c r="N35" s="25"/>
      <c r="O35" s="25"/>
      <c r="P35" s="25"/>
      <c r="Q35" s="25"/>
      <c r="R35" s="26" t="str">
        <f t="shared" si="2"/>
        <v/>
      </c>
      <c r="S35" s="27" t="str">
        <f>IF(OR(J35="",J35=0),"",
IF(J35="Afecta probabilidad",
IF(J34="Afecta probabilidad",S34-(S34*R34),
IF(J33="Afecta probabilidad",S33-(S33*R33),'2. Identificación del Riesgo'!$L$33)),""))</f>
        <v/>
      </c>
      <c r="T35" s="27" t="str">
        <f>IF(OR(J35="",J35=0),"",
IF(J35="Afecta Impacto",
IF(J34="Afecta Impacto",T34-(T34*R34),
IF(J33="Afecta Impacto",T33-(T33*R33),'2. Identificación del Riesgo'!$O$33)),""))</f>
        <v/>
      </c>
      <c r="U35" s="27">
        <f t="shared" si="3"/>
        <v>0</v>
      </c>
      <c r="V35" s="27">
        <f t="shared" si="4"/>
        <v>0</v>
      </c>
      <c r="W35" s="3"/>
      <c r="X35" s="3"/>
      <c r="Y35" s="3"/>
      <c r="Z35" s="3"/>
      <c r="AA35" s="3"/>
      <c r="AB35" s="3"/>
      <c r="AC35" s="3"/>
      <c r="AD35" s="3"/>
      <c r="AE35" s="3"/>
      <c r="AF35" s="3"/>
      <c r="AG35" s="3"/>
      <c r="AH35" s="3"/>
      <c r="AI35" s="3"/>
      <c r="AJ35" s="3"/>
      <c r="AK35" s="3"/>
      <c r="AL35" s="3"/>
      <c r="AM35" s="3"/>
    </row>
    <row r="36" spans="1:39" ht="30.75" customHeight="1" x14ac:dyDescent="0.3">
      <c r="A36" s="102">
        <v>10</v>
      </c>
      <c r="B36" s="12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No aplica</v>
      </c>
      <c r="C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No aplica</v>
      </c>
      <c r="D36" s="10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No aplica</v>
      </c>
      <c r="E36" s="24"/>
      <c r="F36" s="24"/>
      <c r="G36" s="24"/>
      <c r="H36" s="24" t="str">
        <f t="shared" si="0"/>
        <v xml:space="preserve">  </v>
      </c>
      <c r="I36" s="25"/>
      <c r="J36" s="25" t="str">
        <f t="shared" si="1"/>
        <v/>
      </c>
      <c r="K36" s="25"/>
      <c r="L36" s="25"/>
      <c r="M36" s="25"/>
      <c r="N36" s="25"/>
      <c r="O36" s="25"/>
      <c r="P36" s="25"/>
      <c r="Q36" s="25"/>
      <c r="R36" s="26" t="str">
        <f t="shared" si="2"/>
        <v/>
      </c>
      <c r="S36" s="27" t="str">
        <f>IF(OR(J36="",J36=0),"",
IF(J36="Afecta probabilidad",'2. Identificación del Riesgo'!$L$36,""))</f>
        <v/>
      </c>
      <c r="T36" s="27" t="str">
        <f>IF(OR(J36="",J36=0),"",
IF(J36="Afecta Impacto",'2. Identificación del Riesgo'!$O$36,""))</f>
        <v/>
      </c>
      <c r="U36" s="27">
        <f t="shared" si="3"/>
        <v>0</v>
      </c>
      <c r="V36" s="27">
        <f t="shared" si="4"/>
        <v>0</v>
      </c>
      <c r="W36" s="3"/>
      <c r="X36" s="3"/>
      <c r="Y36" s="3"/>
      <c r="Z36" s="3"/>
      <c r="AA36" s="3"/>
      <c r="AB36" s="3"/>
      <c r="AC36" s="3"/>
      <c r="AD36" s="3"/>
      <c r="AE36" s="3"/>
      <c r="AF36" s="3"/>
      <c r="AG36" s="3"/>
      <c r="AH36" s="3"/>
      <c r="AI36" s="3"/>
      <c r="AJ36" s="3"/>
      <c r="AK36" s="3"/>
      <c r="AL36" s="3"/>
      <c r="AM36" s="3"/>
    </row>
    <row r="37" spans="1:39" ht="30.75" customHeight="1" x14ac:dyDescent="0.3">
      <c r="A37" s="97"/>
      <c r="B37" s="97"/>
      <c r="C37" s="97"/>
      <c r="D37" s="97"/>
      <c r="E37" s="24"/>
      <c r="F37" s="24"/>
      <c r="G37" s="24"/>
      <c r="H37" s="24" t="str">
        <f t="shared" si="0"/>
        <v xml:space="preserve">  </v>
      </c>
      <c r="I37" s="25"/>
      <c r="J37" s="25" t="str">
        <f t="shared" si="1"/>
        <v/>
      </c>
      <c r="K37" s="25"/>
      <c r="L37" s="25"/>
      <c r="M37" s="25"/>
      <c r="N37" s="25"/>
      <c r="O37" s="25"/>
      <c r="P37" s="25"/>
      <c r="Q37" s="25"/>
      <c r="R37" s="26" t="str">
        <f t="shared" si="2"/>
        <v/>
      </c>
      <c r="S37" s="27" t="str">
        <f>IF(OR(J37="",J37=0),"",
IF(J37="Afecta probabilidad",
IF(J36="Afecta probabilidad",S36-(S36*R36),'2. Identificación del Riesgo'!$L$36),""))</f>
        <v/>
      </c>
      <c r="T37" s="27" t="str">
        <f>IF(OR(J37="",J37=0),"",
IF(J37="Afecta Impacto",
IF(J36="Afecta Impacto",T36-(T36*R36),'2. Identificación del Riesgo'!$O$36),""))</f>
        <v/>
      </c>
      <c r="U37" s="27">
        <f t="shared" si="3"/>
        <v>0</v>
      </c>
      <c r="V37" s="27">
        <f t="shared" si="4"/>
        <v>0</v>
      </c>
      <c r="W37" s="2"/>
      <c r="X37" s="2"/>
      <c r="Y37" s="2"/>
      <c r="Z37" s="2"/>
      <c r="AA37" s="2"/>
      <c r="AB37" s="2"/>
      <c r="AC37" s="2"/>
      <c r="AD37" s="2"/>
      <c r="AE37" s="2"/>
      <c r="AF37" s="2"/>
      <c r="AG37" s="2"/>
      <c r="AH37" s="2"/>
      <c r="AI37" s="2"/>
      <c r="AJ37" s="2"/>
      <c r="AK37" s="2"/>
      <c r="AL37" s="2"/>
      <c r="AM37" s="2"/>
    </row>
    <row r="38" spans="1:39" ht="30.75" customHeight="1" x14ac:dyDescent="0.3">
      <c r="A38" s="92"/>
      <c r="B38" s="92"/>
      <c r="C38" s="92"/>
      <c r="D38" s="92"/>
      <c r="E38" s="24"/>
      <c r="F38" s="24"/>
      <c r="G38" s="24"/>
      <c r="H38" s="24" t="str">
        <f t="shared" si="0"/>
        <v xml:space="preserve">  </v>
      </c>
      <c r="I38" s="25"/>
      <c r="J38" s="25" t="str">
        <f t="shared" si="1"/>
        <v/>
      </c>
      <c r="K38" s="25"/>
      <c r="L38" s="25"/>
      <c r="M38" s="25"/>
      <c r="N38" s="25"/>
      <c r="O38" s="25"/>
      <c r="P38" s="25"/>
      <c r="Q38" s="25"/>
      <c r="R38" s="26" t="str">
        <f t="shared" si="2"/>
        <v/>
      </c>
      <c r="S38" s="27" t="str">
        <f>IF(OR(J38="",J38=0),"",
IF(J38="Afecta probabilidad",
IF(J37="Afecta probabilidad",S37-(S37*R37),
IF(J36="Afecta probabilidad",S36-(S36*R36),'2. Identificación del Riesgo'!$L$36)),""))</f>
        <v/>
      </c>
      <c r="T38" s="27" t="str">
        <f>IF(OR(J38="",J38=0),"",
IF(J38="Afecta Impacto",
IF(J37="Afecta Impacto",T37-(T37*R37),
IF(J36="Afecta Impacto",T36-(T36*R36),'2. Identificación del Riesgo'!$O$36)),""))</f>
        <v/>
      </c>
      <c r="U38" s="27">
        <f t="shared" si="3"/>
        <v>0</v>
      </c>
      <c r="V38" s="27">
        <f t="shared" si="4"/>
        <v>0</v>
      </c>
      <c r="W38" s="2"/>
      <c r="X38" s="2"/>
      <c r="Y38" s="2"/>
      <c r="Z38" s="2"/>
      <c r="AA38" s="2"/>
      <c r="AB38" s="2"/>
      <c r="AC38" s="2"/>
      <c r="AD38" s="2"/>
      <c r="AE38" s="2"/>
      <c r="AF38" s="2"/>
      <c r="AG38" s="2"/>
      <c r="AH38" s="2"/>
      <c r="AI38" s="2"/>
      <c r="AJ38" s="2"/>
      <c r="AK38" s="2"/>
      <c r="AL38" s="2"/>
      <c r="AM38" s="2"/>
    </row>
    <row r="39" spans="1:39" ht="30.75" customHeight="1" x14ac:dyDescent="0.3">
      <c r="A39" s="102">
        <v>11</v>
      </c>
      <c r="B39" s="12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4"/>
      <c r="F39" s="24"/>
      <c r="G39" s="24"/>
      <c r="H39" s="24" t="str">
        <f t="shared" si="0"/>
        <v xml:space="preserve">  </v>
      </c>
      <c r="I39" s="25"/>
      <c r="J39" s="25" t="str">
        <f t="shared" si="1"/>
        <v/>
      </c>
      <c r="K39" s="25"/>
      <c r="L39" s="25"/>
      <c r="M39" s="25"/>
      <c r="N39" s="25"/>
      <c r="O39" s="25"/>
      <c r="P39" s="25"/>
      <c r="Q39" s="25"/>
      <c r="R39" s="26" t="str">
        <f t="shared" si="2"/>
        <v/>
      </c>
      <c r="S39" s="27" t="str">
        <f>IF(OR(J39="",J39=0),"",
IF(J39="Afecta probabilidad",'2. Identificación del Riesgo'!$L$39,""))</f>
        <v/>
      </c>
      <c r="T39" s="27" t="str">
        <f>IF(OR(J39="",J39=0),"",
IF(J39="Afecta Impacto",'2. Identificación del Riesgo'!$O$39,""))</f>
        <v/>
      </c>
      <c r="U39" s="27">
        <f t="shared" si="3"/>
        <v>0</v>
      </c>
      <c r="V39" s="27">
        <f t="shared" si="4"/>
        <v>0</v>
      </c>
      <c r="W39" s="3"/>
      <c r="X39" s="3"/>
      <c r="Y39" s="3"/>
      <c r="Z39" s="3"/>
      <c r="AA39" s="3"/>
      <c r="AB39" s="3"/>
      <c r="AC39" s="3"/>
      <c r="AD39" s="3"/>
      <c r="AE39" s="3"/>
      <c r="AF39" s="3"/>
      <c r="AG39" s="3"/>
      <c r="AH39" s="3"/>
      <c r="AI39" s="3"/>
      <c r="AJ39" s="3"/>
      <c r="AK39" s="3"/>
      <c r="AL39" s="3"/>
      <c r="AM39" s="3"/>
    </row>
    <row r="40" spans="1:39" ht="30.75" customHeight="1" x14ac:dyDescent="0.3">
      <c r="A40" s="97"/>
      <c r="B40" s="97"/>
      <c r="C40" s="97"/>
      <c r="D40" s="97"/>
      <c r="E40" s="24"/>
      <c r="F40" s="24"/>
      <c r="G40" s="24"/>
      <c r="H40" s="24" t="str">
        <f t="shared" si="0"/>
        <v xml:space="preserve">  </v>
      </c>
      <c r="I40" s="25"/>
      <c r="J40" s="25" t="str">
        <f t="shared" si="1"/>
        <v/>
      </c>
      <c r="K40" s="25"/>
      <c r="L40" s="25"/>
      <c r="M40" s="25"/>
      <c r="N40" s="25"/>
      <c r="O40" s="25"/>
      <c r="P40" s="25"/>
      <c r="Q40" s="25"/>
      <c r="R40" s="26" t="str">
        <f t="shared" si="2"/>
        <v/>
      </c>
      <c r="S40" s="27" t="str">
        <f>IF(OR(J40="",J40=0),"",
IF(J40="Afecta probabilidad",
IF(J39="Afecta probabilidad",S39-(S39*R39),'2. Identificación del Riesgo'!$L$39),""))</f>
        <v/>
      </c>
      <c r="T40" s="27" t="str">
        <f>IF(OR(J40="",J40=0),"",
IF(J40="Afecta Impacto",
IF(J39="Afecta Impacto",T39-(T39*R39),'2. Identificación del Riesgo'!$O$39),""))</f>
        <v/>
      </c>
      <c r="U40" s="27">
        <f t="shared" si="3"/>
        <v>0</v>
      </c>
      <c r="V40" s="27">
        <f t="shared" si="4"/>
        <v>0</v>
      </c>
      <c r="W40" s="2"/>
      <c r="X40" s="2"/>
      <c r="Y40" s="2"/>
      <c r="Z40" s="2"/>
      <c r="AA40" s="2"/>
      <c r="AB40" s="2"/>
      <c r="AC40" s="2"/>
      <c r="AD40" s="2"/>
      <c r="AE40" s="2"/>
      <c r="AF40" s="2"/>
      <c r="AG40" s="2"/>
      <c r="AH40" s="2"/>
      <c r="AI40" s="2"/>
      <c r="AJ40" s="2"/>
      <c r="AK40" s="2"/>
      <c r="AL40" s="2"/>
      <c r="AM40" s="2"/>
    </row>
    <row r="41" spans="1:39" ht="30.75" customHeight="1" x14ac:dyDescent="0.3">
      <c r="A41" s="92"/>
      <c r="B41" s="92"/>
      <c r="C41" s="92"/>
      <c r="D41" s="92"/>
      <c r="E41" s="24"/>
      <c r="F41" s="24"/>
      <c r="G41" s="24"/>
      <c r="H41" s="24" t="str">
        <f t="shared" si="0"/>
        <v xml:space="preserve">  </v>
      </c>
      <c r="I41" s="25"/>
      <c r="J41" s="25" t="str">
        <f t="shared" si="1"/>
        <v/>
      </c>
      <c r="K41" s="25"/>
      <c r="L41" s="25"/>
      <c r="M41" s="25"/>
      <c r="N41" s="25"/>
      <c r="O41" s="25"/>
      <c r="P41" s="25"/>
      <c r="Q41" s="25"/>
      <c r="R41" s="26" t="str">
        <f t="shared" si="2"/>
        <v/>
      </c>
      <c r="S41" s="27" t="str">
        <f>IF(OR(J41="",J41=0),"",
IF(J41="Afecta probabilidad",
IF(J40="Afecta probabilidad",S40-(S40*R40),
IF(J39="Afecta probabilidad",S39-(S39*R39),'2. Identificación del Riesgo'!$L$39)),""))</f>
        <v/>
      </c>
      <c r="T41" s="27" t="str">
        <f>IF(OR(J41="",J41=0),"",
IF(J41="Afecta Impacto",
IF(J40="Afecta Impacto",T40-(T40*R40),
IF(J39="Afecta Impacto",T39-(T39*R39),'2. Identificación del Riesgo'!$O$39)),""))</f>
        <v/>
      </c>
      <c r="U41" s="27">
        <f t="shared" si="3"/>
        <v>0</v>
      </c>
      <c r="V41" s="27">
        <f t="shared" si="4"/>
        <v>0</v>
      </c>
      <c r="W41" s="2"/>
      <c r="X41" s="2"/>
      <c r="Y41" s="2"/>
      <c r="Z41" s="2"/>
      <c r="AA41" s="2"/>
      <c r="AB41" s="2"/>
      <c r="AC41" s="2"/>
      <c r="AD41" s="2"/>
      <c r="AE41" s="2"/>
      <c r="AF41" s="2"/>
      <c r="AG41" s="2"/>
      <c r="AH41" s="2"/>
      <c r="AI41" s="2"/>
      <c r="AJ41" s="2"/>
      <c r="AK41" s="2"/>
      <c r="AL41" s="2"/>
      <c r="AM41" s="2"/>
    </row>
    <row r="42" spans="1:39" ht="30.75" customHeight="1" x14ac:dyDescent="0.3">
      <c r="A42" s="102">
        <v>12</v>
      </c>
      <c r="B42" s="12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4"/>
      <c r="F42" s="24"/>
      <c r="G42" s="24"/>
      <c r="H42" s="24" t="str">
        <f t="shared" si="0"/>
        <v xml:space="preserve">  </v>
      </c>
      <c r="I42" s="25"/>
      <c r="J42" s="25" t="str">
        <f t="shared" si="1"/>
        <v/>
      </c>
      <c r="K42" s="25"/>
      <c r="L42" s="25"/>
      <c r="M42" s="25"/>
      <c r="N42" s="25"/>
      <c r="O42" s="25"/>
      <c r="P42" s="25"/>
      <c r="Q42" s="25"/>
      <c r="R42" s="26" t="str">
        <f t="shared" si="2"/>
        <v/>
      </c>
      <c r="S42" s="27" t="str">
        <f>IF(OR(J42="",J42=0),"",
IF(J42="Afecta probabilidad",'2. Identificación del Riesgo'!$L$42,""))</f>
        <v/>
      </c>
      <c r="T42" s="27" t="str">
        <f>IF(OR(J42="",J42=0),"",
IF(J42="Afecta Impacto",'2. Identificación del Riesgo'!$O$42,""))</f>
        <v/>
      </c>
      <c r="U42" s="27">
        <f t="shared" si="3"/>
        <v>0</v>
      </c>
      <c r="V42" s="27">
        <f t="shared" si="4"/>
        <v>0</v>
      </c>
      <c r="W42" s="3"/>
      <c r="X42" s="3"/>
      <c r="Y42" s="3"/>
      <c r="Z42" s="3"/>
      <c r="AA42" s="3"/>
      <c r="AB42" s="3"/>
      <c r="AC42" s="3"/>
      <c r="AD42" s="3"/>
      <c r="AE42" s="3"/>
      <c r="AF42" s="3"/>
      <c r="AG42" s="3"/>
      <c r="AH42" s="3"/>
      <c r="AI42" s="3"/>
      <c r="AJ42" s="3"/>
      <c r="AK42" s="3"/>
      <c r="AL42" s="3"/>
      <c r="AM42" s="3"/>
    </row>
    <row r="43" spans="1:39" ht="30.75" customHeight="1" x14ac:dyDescent="0.3">
      <c r="A43" s="97"/>
      <c r="B43" s="97"/>
      <c r="C43" s="97"/>
      <c r="D43" s="97"/>
      <c r="E43" s="24"/>
      <c r="F43" s="24"/>
      <c r="G43" s="24"/>
      <c r="H43" s="24" t="str">
        <f t="shared" si="0"/>
        <v xml:space="preserve">  </v>
      </c>
      <c r="I43" s="25"/>
      <c r="J43" s="25" t="str">
        <f t="shared" si="1"/>
        <v/>
      </c>
      <c r="K43" s="25"/>
      <c r="L43" s="25"/>
      <c r="M43" s="25"/>
      <c r="N43" s="25"/>
      <c r="O43" s="25"/>
      <c r="P43" s="25"/>
      <c r="Q43" s="25"/>
      <c r="R43" s="26" t="str">
        <f t="shared" si="2"/>
        <v/>
      </c>
      <c r="S43" s="27" t="str">
        <f>IF(OR(J43="",J43=0),"",
IF(J43="Afecta probabilidad",
IF(J42="Afecta probabilidad",S42-(S42*R42),'2. Identificación del Riesgo'!$L$42),""))</f>
        <v/>
      </c>
      <c r="T43" s="27" t="str">
        <f>IF(OR(J43="",J43=0),"",
IF(J43="Afecta Impacto",
IF(J42="Afecta Impacto",T42-(T42*R42),'2. Identificación del Riesgo'!$O$42),""))</f>
        <v/>
      </c>
      <c r="U43" s="27">
        <f t="shared" si="3"/>
        <v>0</v>
      </c>
      <c r="V43" s="27">
        <f t="shared" si="4"/>
        <v>0</v>
      </c>
      <c r="W43" s="2"/>
      <c r="X43" s="2"/>
      <c r="Y43" s="2"/>
      <c r="Z43" s="2"/>
      <c r="AA43" s="2"/>
      <c r="AB43" s="2"/>
      <c r="AC43" s="2"/>
      <c r="AD43" s="2"/>
      <c r="AE43" s="2"/>
      <c r="AF43" s="2"/>
      <c r="AG43" s="2"/>
      <c r="AH43" s="2"/>
      <c r="AI43" s="2"/>
      <c r="AJ43" s="2"/>
      <c r="AK43" s="2"/>
      <c r="AL43" s="2"/>
      <c r="AM43" s="2"/>
    </row>
    <row r="44" spans="1:39" ht="30.75" customHeight="1" x14ac:dyDescent="0.3">
      <c r="A44" s="92"/>
      <c r="B44" s="92"/>
      <c r="C44" s="92"/>
      <c r="D44" s="92"/>
      <c r="E44" s="24"/>
      <c r="F44" s="24"/>
      <c r="G44" s="24"/>
      <c r="H44" s="24" t="str">
        <f t="shared" si="0"/>
        <v xml:space="preserve">  </v>
      </c>
      <c r="I44" s="25"/>
      <c r="J44" s="25" t="str">
        <f t="shared" si="1"/>
        <v/>
      </c>
      <c r="K44" s="25"/>
      <c r="L44" s="25"/>
      <c r="M44" s="25"/>
      <c r="N44" s="25"/>
      <c r="O44" s="25"/>
      <c r="P44" s="25"/>
      <c r="Q44" s="25"/>
      <c r="R44" s="26" t="str">
        <f t="shared" si="2"/>
        <v/>
      </c>
      <c r="S44" s="27" t="str">
        <f>IF(OR(J44="",J44=0),"",
IF(J44="Afecta probabilidad",
IF(J43="Afecta probabilidad",S43-(S43*R43),
IF(J42="Afecta probabilidad",S42-(S42*R42),'2. Identificación del Riesgo'!$L$42)),""))</f>
        <v/>
      </c>
      <c r="T44" s="27" t="str">
        <f>IF(OR(J44="",J44=0),"",
IF(J44="Afecta Impacto",
IF(J43="Afecta Impacto",T43-(T43*R43),
IF(J42="Afecta Impacto",T42-(T42*R42),'2. Identificación del Riesgo'!$O$42)),""))</f>
        <v/>
      </c>
      <c r="U44" s="27">
        <f t="shared" si="3"/>
        <v>0</v>
      </c>
      <c r="V44" s="27">
        <f t="shared" si="4"/>
        <v>0</v>
      </c>
      <c r="W44" s="2"/>
      <c r="X44" s="2"/>
      <c r="Y44" s="2"/>
      <c r="Z44" s="2"/>
      <c r="AA44" s="2"/>
      <c r="AB44" s="2"/>
      <c r="AC44" s="2"/>
      <c r="AD44" s="2"/>
      <c r="AE44" s="2"/>
      <c r="AF44" s="2"/>
      <c r="AG44" s="2"/>
      <c r="AH44" s="2"/>
      <c r="AI44" s="2"/>
      <c r="AJ44" s="2"/>
      <c r="AK44" s="2"/>
      <c r="AL44" s="2"/>
      <c r="AM44" s="2"/>
    </row>
    <row r="45" spans="1:39" ht="30.75" customHeight="1" x14ac:dyDescent="0.3">
      <c r="A45" s="102">
        <v>13</v>
      </c>
      <c r="B45" s="12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4"/>
      <c r="F45" s="24"/>
      <c r="G45" s="24"/>
      <c r="H45" s="24" t="str">
        <f t="shared" si="0"/>
        <v xml:space="preserve">  </v>
      </c>
      <c r="I45" s="25"/>
      <c r="J45" s="25" t="str">
        <f t="shared" si="1"/>
        <v/>
      </c>
      <c r="K45" s="25"/>
      <c r="L45" s="25"/>
      <c r="M45" s="25"/>
      <c r="N45" s="25"/>
      <c r="O45" s="25"/>
      <c r="P45" s="25"/>
      <c r="Q45" s="25"/>
      <c r="R45" s="26" t="str">
        <f t="shared" si="2"/>
        <v/>
      </c>
      <c r="S45" s="27" t="str">
        <f>IF(OR(J45="",J45=0),"",
IF(J45="Afecta probabilidad",'2. Identificación del Riesgo'!$L$45,""))</f>
        <v/>
      </c>
      <c r="T45" s="27" t="str">
        <f>IF(OR(J45="",J45=0),"",
IF(J45="Afecta Impacto",'2. Identificación del Riesgo'!$O$45,""))</f>
        <v/>
      </c>
      <c r="U45" s="27">
        <f t="shared" si="3"/>
        <v>0</v>
      </c>
      <c r="V45" s="27">
        <f t="shared" si="4"/>
        <v>0</v>
      </c>
      <c r="W45" s="3"/>
      <c r="X45" s="3"/>
      <c r="Y45" s="3"/>
      <c r="Z45" s="3"/>
      <c r="AA45" s="3"/>
      <c r="AB45" s="3"/>
      <c r="AC45" s="3"/>
      <c r="AD45" s="3"/>
      <c r="AE45" s="3"/>
      <c r="AF45" s="3"/>
      <c r="AG45" s="3"/>
      <c r="AH45" s="3"/>
      <c r="AI45" s="3"/>
      <c r="AJ45" s="3"/>
      <c r="AK45" s="3"/>
      <c r="AL45" s="3"/>
      <c r="AM45" s="3"/>
    </row>
    <row r="46" spans="1:39" ht="30.75" customHeight="1" x14ac:dyDescent="0.3">
      <c r="A46" s="97"/>
      <c r="B46" s="97"/>
      <c r="C46" s="97"/>
      <c r="D46" s="97"/>
      <c r="E46" s="24"/>
      <c r="F46" s="24"/>
      <c r="G46" s="24"/>
      <c r="H46" s="24" t="str">
        <f t="shared" si="0"/>
        <v xml:space="preserve">  </v>
      </c>
      <c r="I46" s="25"/>
      <c r="J46" s="25" t="str">
        <f t="shared" si="1"/>
        <v/>
      </c>
      <c r="K46" s="25"/>
      <c r="L46" s="25"/>
      <c r="M46" s="25"/>
      <c r="N46" s="25"/>
      <c r="O46" s="25"/>
      <c r="P46" s="25"/>
      <c r="Q46" s="25"/>
      <c r="R46" s="26" t="str">
        <f t="shared" si="2"/>
        <v/>
      </c>
      <c r="S46" s="27" t="str">
        <f>IF(OR(J46="",J46=0),"",
IF(J46="Afecta probabilidad",
IF(J45="Afecta probabilidad",S45-(S45*R45),'2. Identificación del Riesgo'!$L$45),""))</f>
        <v/>
      </c>
      <c r="T46" s="27" t="str">
        <f>IF(OR(J46="",J46=0),"",
IF(J46="Afecta Impacto",
IF(J45="Afecta Impacto",T45-(T45*R45),'2. Identificación del Riesgo'!$O$45),""))</f>
        <v/>
      </c>
      <c r="U46" s="27">
        <f t="shared" si="3"/>
        <v>0</v>
      </c>
      <c r="V46" s="27">
        <f t="shared" si="4"/>
        <v>0</v>
      </c>
      <c r="W46" s="2"/>
      <c r="X46" s="2"/>
      <c r="Y46" s="2"/>
      <c r="Z46" s="2"/>
      <c r="AA46" s="2"/>
      <c r="AB46" s="2"/>
      <c r="AC46" s="2"/>
      <c r="AD46" s="2"/>
      <c r="AE46" s="2"/>
      <c r="AF46" s="2"/>
      <c r="AG46" s="2"/>
      <c r="AH46" s="2"/>
      <c r="AI46" s="2"/>
      <c r="AJ46" s="2"/>
      <c r="AK46" s="2"/>
      <c r="AL46" s="2"/>
      <c r="AM46" s="2"/>
    </row>
    <row r="47" spans="1:39" ht="30.75" customHeight="1" x14ac:dyDescent="0.3">
      <c r="A47" s="92"/>
      <c r="B47" s="92"/>
      <c r="C47" s="92"/>
      <c r="D47" s="92"/>
      <c r="E47" s="24"/>
      <c r="F47" s="24"/>
      <c r="G47" s="24"/>
      <c r="H47" s="24" t="str">
        <f t="shared" si="0"/>
        <v xml:space="preserve">  </v>
      </c>
      <c r="I47" s="25"/>
      <c r="J47" s="25" t="str">
        <f t="shared" si="1"/>
        <v/>
      </c>
      <c r="K47" s="25"/>
      <c r="L47" s="25"/>
      <c r="M47" s="25"/>
      <c r="N47" s="25"/>
      <c r="O47" s="25"/>
      <c r="P47" s="25"/>
      <c r="Q47" s="25"/>
      <c r="R47" s="26" t="str">
        <f t="shared" si="2"/>
        <v/>
      </c>
      <c r="S47" s="27" t="str">
        <f>IF(OR(J47="",J47=0),"",
IF(J47="Afecta probabilidad",
IF(J46="Afecta probabilidad",S46-(S46*R46),
IF(J45="Afecta probabilidad",S45-(S45*R45),'2. Identificación del Riesgo'!$L$45)),""))</f>
        <v/>
      </c>
      <c r="T47" s="27" t="str">
        <f>IF(OR(J47="",J47=0),"",
IF(J47="Afecta Impacto",
IF(J46="Afecta Impacto",T46-(T46*R46),
IF(J45="Afecta Impacto",T45-(T45*R45),'2. Identificación del Riesgo'!$O$45)),""))</f>
        <v/>
      </c>
      <c r="U47" s="27">
        <f t="shared" si="3"/>
        <v>0</v>
      </c>
      <c r="V47" s="27">
        <f t="shared" si="4"/>
        <v>0</v>
      </c>
      <c r="W47" s="2"/>
      <c r="X47" s="2"/>
      <c r="Y47" s="2"/>
      <c r="Z47" s="2"/>
      <c r="AA47" s="2"/>
      <c r="AB47" s="2"/>
      <c r="AC47" s="2"/>
      <c r="AD47" s="2"/>
      <c r="AE47" s="2"/>
      <c r="AF47" s="2"/>
      <c r="AG47" s="2"/>
      <c r="AH47" s="2"/>
      <c r="AI47" s="2"/>
      <c r="AJ47" s="2"/>
      <c r="AK47" s="2"/>
      <c r="AL47" s="2"/>
      <c r="AM47" s="2"/>
    </row>
    <row r="48" spans="1:39" ht="30.75" customHeight="1" x14ac:dyDescent="0.3">
      <c r="A48" s="102">
        <v>14</v>
      </c>
      <c r="B48" s="12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4"/>
      <c r="F48" s="24"/>
      <c r="G48" s="24"/>
      <c r="H48" s="24" t="str">
        <f t="shared" si="0"/>
        <v xml:space="preserve">  </v>
      </c>
      <c r="I48" s="25"/>
      <c r="J48" s="25" t="str">
        <f t="shared" si="1"/>
        <v/>
      </c>
      <c r="K48" s="25"/>
      <c r="L48" s="25"/>
      <c r="M48" s="25"/>
      <c r="N48" s="25"/>
      <c r="O48" s="25"/>
      <c r="P48" s="25"/>
      <c r="Q48" s="25"/>
      <c r="R48" s="26" t="str">
        <f t="shared" si="2"/>
        <v/>
      </c>
      <c r="S48" s="27" t="str">
        <f>IF(OR(J48="",J48=0),"",
IF(J48="Afecta probabilidad",'2. Identificación del Riesgo'!$L$48,""))</f>
        <v/>
      </c>
      <c r="T48" s="27" t="str">
        <f>IF(OR(J48="",J48=0),"",
IF(J48="Afecta Impacto",'2. Identificación del Riesgo'!$O$48,""))</f>
        <v/>
      </c>
      <c r="U48" s="27">
        <f t="shared" si="3"/>
        <v>0</v>
      </c>
      <c r="V48" s="27">
        <f t="shared" si="4"/>
        <v>0</v>
      </c>
      <c r="W48" s="3"/>
      <c r="X48" s="3"/>
      <c r="Y48" s="3"/>
      <c r="Z48" s="3"/>
      <c r="AA48" s="3"/>
      <c r="AB48" s="3"/>
      <c r="AC48" s="3"/>
      <c r="AD48" s="3"/>
      <c r="AE48" s="3"/>
      <c r="AF48" s="3"/>
      <c r="AG48" s="3"/>
      <c r="AH48" s="3"/>
      <c r="AI48" s="3"/>
      <c r="AJ48" s="3"/>
      <c r="AK48" s="3"/>
      <c r="AL48" s="3"/>
      <c r="AM48" s="3"/>
    </row>
    <row r="49" spans="1:39" ht="30.75" customHeight="1" x14ac:dyDescent="0.3">
      <c r="A49" s="97"/>
      <c r="B49" s="97"/>
      <c r="C49" s="97"/>
      <c r="D49" s="97"/>
      <c r="E49" s="24"/>
      <c r="F49" s="24"/>
      <c r="G49" s="24"/>
      <c r="H49" s="24" t="str">
        <f t="shared" si="0"/>
        <v xml:space="preserve">  </v>
      </c>
      <c r="I49" s="25"/>
      <c r="J49" s="25" t="str">
        <f t="shared" si="1"/>
        <v/>
      </c>
      <c r="K49" s="25"/>
      <c r="L49" s="25"/>
      <c r="M49" s="25"/>
      <c r="N49" s="25"/>
      <c r="O49" s="25"/>
      <c r="P49" s="25"/>
      <c r="Q49" s="25"/>
      <c r="R49" s="26" t="str">
        <f t="shared" si="2"/>
        <v/>
      </c>
      <c r="S49" s="27" t="str">
        <f>IF(OR(J49="",J49=0),"",
IF(J49="Afecta probabilidad",
IF(J48="Afecta probabilidad",S48-(S48*R48),'2. Identificación del Riesgo'!$L$48),""))</f>
        <v/>
      </c>
      <c r="T49" s="27" t="str">
        <f>IF(OR(J49="",J49=0),"",
IF(J49="Afecta Impacto",
IF(J48="Afecta Impacto",T48-(T48*R48),'2. Identificación del Riesgo'!$O$48),""))</f>
        <v/>
      </c>
      <c r="U49" s="27">
        <f t="shared" si="3"/>
        <v>0</v>
      </c>
      <c r="V49" s="27">
        <f t="shared" si="4"/>
        <v>0</v>
      </c>
      <c r="W49" s="2"/>
      <c r="X49" s="2"/>
      <c r="Y49" s="2"/>
      <c r="Z49" s="2"/>
      <c r="AA49" s="2"/>
      <c r="AB49" s="2"/>
      <c r="AC49" s="2"/>
      <c r="AD49" s="2"/>
      <c r="AE49" s="2"/>
      <c r="AF49" s="2"/>
      <c r="AG49" s="2"/>
      <c r="AH49" s="2"/>
      <c r="AI49" s="2"/>
      <c r="AJ49" s="2"/>
      <c r="AK49" s="2"/>
      <c r="AL49" s="2"/>
      <c r="AM49" s="2"/>
    </row>
    <row r="50" spans="1:39" ht="30.75" customHeight="1" x14ac:dyDescent="0.3">
      <c r="A50" s="92"/>
      <c r="B50" s="92"/>
      <c r="C50" s="92"/>
      <c r="D50" s="92"/>
      <c r="E50" s="24"/>
      <c r="F50" s="24"/>
      <c r="G50" s="24"/>
      <c r="H50" s="24" t="str">
        <f t="shared" si="0"/>
        <v xml:space="preserve">  </v>
      </c>
      <c r="I50" s="25"/>
      <c r="J50" s="25" t="str">
        <f t="shared" si="1"/>
        <v/>
      </c>
      <c r="K50" s="25"/>
      <c r="L50" s="25"/>
      <c r="M50" s="25"/>
      <c r="N50" s="25"/>
      <c r="O50" s="25"/>
      <c r="P50" s="25"/>
      <c r="Q50" s="25"/>
      <c r="R50" s="26" t="str">
        <f t="shared" si="2"/>
        <v/>
      </c>
      <c r="S50" s="27" t="str">
        <f>IF(OR(J50="",J50=0),"",
IF(J50="Afecta probabilidad",
IF(J49="Afecta probabilidad",S49-(S49*R49),
IF(J48="Afecta probabilidad",S48-(S48*R48),'2. Identificación del Riesgo'!$L$48)),""))</f>
        <v/>
      </c>
      <c r="T50" s="27" t="str">
        <f>IF(OR(J50="",J50=0),"",
IF(J50="Afecta Impacto",
IF(J49="Afecta Impacto",T49-(T49*R49),
IF(J48="Afecta Impacto",T48-(T48*R48),'2. Identificación del Riesgo'!$O$48)),""))</f>
        <v/>
      </c>
      <c r="U50" s="27">
        <f t="shared" si="3"/>
        <v>0</v>
      </c>
      <c r="V50" s="27">
        <f t="shared" si="4"/>
        <v>0</v>
      </c>
      <c r="W50" s="2"/>
      <c r="X50" s="2"/>
      <c r="Y50" s="2"/>
      <c r="Z50" s="2"/>
      <c r="AA50" s="2"/>
      <c r="AB50" s="2"/>
      <c r="AC50" s="2"/>
      <c r="AD50" s="2"/>
      <c r="AE50" s="2"/>
      <c r="AF50" s="2"/>
      <c r="AG50" s="2"/>
      <c r="AH50" s="2"/>
      <c r="AI50" s="2"/>
      <c r="AJ50" s="2"/>
      <c r="AK50" s="2"/>
      <c r="AL50" s="2"/>
      <c r="AM50" s="2"/>
    </row>
    <row r="51" spans="1:39" ht="30.75" customHeight="1" x14ac:dyDescent="0.3">
      <c r="A51" s="102">
        <v>15</v>
      </c>
      <c r="B51" s="12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4"/>
      <c r="F51" s="24"/>
      <c r="G51" s="24"/>
      <c r="H51" s="24" t="str">
        <f t="shared" si="0"/>
        <v xml:space="preserve">  </v>
      </c>
      <c r="I51" s="25"/>
      <c r="J51" s="25" t="str">
        <f t="shared" si="1"/>
        <v/>
      </c>
      <c r="K51" s="25"/>
      <c r="L51" s="25"/>
      <c r="M51" s="25"/>
      <c r="N51" s="25"/>
      <c r="O51" s="25"/>
      <c r="P51" s="25"/>
      <c r="Q51" s="25"/>
      <c r="R51" s="26" t="str">
        <f t="shared" si="2"/>
        <v/>
      </c>
      <c r="S51" s="27" t="str">
        <f>IF(OR(J51="",J51=0),"",
IF(J51="Afecta probabilidad",'2. Identificación del Riesgo'!$L$51,""))</f>
        <v/>
      </c>
      <c r="T51" s="27" t="str">
        <f>IF(OR(J51="",J51=0),"",
IF(J51="Afecta Impacto",'2. Identificación del Riesgo'!$O$51,""))</f>
        <v/>
      </c>
      <c r="U51" s="27">
        <f t="shared" si="3"/>
        <v>0</v>
      </c>
      <c r="V51" s="27">
        <f t="shared" si="4"/>
        <v>0</v>
      </c>
      <c r="W51" s="3"/>
      <c r="X51" s="3"/>
      <c r="Y51" s="3"/>
      <c r="Z51" s="3"/>
      <c r="AA51" s="3"/>
      <c r="AB51" s="3"/>
      <c r="AC51" s="3"/>
      <c r="AD51" s="3"/>
      <c r="AE51" s="3"/>
      <c r="AF51" s="3"/>
      <c r="AG51" s="3"/>
      <c r="AH51" s="3"/>
      <c r="AI51" s="3"/>
      <c r="AJ51" s="3"/>
      <c r="AK51" s="3"/>
      <c r="AL51" s="3"/>
      <c r="AM51" s="3"/>
    </row>
    <row r="52" spans="1:39" ht="30.75" customHeight="1" x14ac:dyDescent="0.3">
      <c r="A52" s="97"/>
      <c r="B52" s="97"/>
      <c r="C52" s="97"/>
      <c r="D52" s="97"/>
      <c r="E52" s="24"/>
      <c r="F52" s="24"/>
      <c r="G52" s="24"/>
      <c r="H52" s="24" t="str">
        <f t="shared" si="0"/>
        <v xml:space="preserve">  </v>
      </c>
      <c r="I52" s="25"/>
      <c r="J52" s="25" t="str">
        <f t="shared" si="1"/>
        <v/>
      </c>
      <c r="K52" s="25"/>
      <c r="L52" s="25"/>
      <c r="M52" s="25"/>
      <c r="N52" s="25"/>
      <c r="O52" s="25"/>
      <c r="P52" s="25"/>
      <c r="Q52" s="25"/>
      <c r="R52" s="26" t="str">
        <f t="shared" si="2"/>
        <v/>
      </c>
      <c r="S52" s="27" t="str">
        <f>IF(OR(J52="",J52=0),"",
IF(J52="Afecta probabilidad",
IF(J51="Afecta probabilidad",S51-(S51*R51),'2. Identificación del Riesgo'!$L$51),""))</f>
        <v/>
      </c>
      <c r="T52" s="27" t="str">
        <f>IF(OR(J52="",J52=0),"",
IF(J52="Afecta Impacto",
IF(J51="Afecta Impacto",T51-(T51*R51),'2. Identificación del Riesgo'!$O$51),""))</f>
        <v/>
      </c>
      <c r="U52" s="27">
        <f t="shared" si="3"/>
        <v>0</v>
      </c>
      <c r="V52" s="27">
        <f t="shared" si="4"/>
        <v>0</v>
      </c>
      <c r="W52" s="2"/>
      <c r="X52" s="2"/>
      <c r="Y52" s="2"/>
      <c r="Z52" s="2"/>
      <c r="AA52" s="2"/>
      <c r="AB52" s="2"/>
      <c r="AC52" s="2"/>
      <c r="AD52" s="2"/>
      <c r="AE52" s="2"/>
      <c r="AF52" s="2"/>
      <c r="AG52" s="2"/>
      <c r="AH52" s="2"/>
      <c r="AI52" s="2"/>
      <c r="AJ52" s="2"/>
      <c r="AK52" s="2"/>
      <c r="AL52" s="2"/>
      <c r="AM52" s="2"/>
    </row>
    <row r="53" spans="1:39" ht="30.75" customHeight="1" x14ac:dyDescent="0.3">
      <c r="A53" s="92"/>
      <c r="B53" s="92"/>
      <c r="C53" s="92"/>
      <c r="D53" s="92"/>
      <c r="E53" s="24"/>
      <c r="F53" s="24"/>
      <c r="G53" s="24"/>
      <c r="H53" s="24" t="str">
        <f t="shared" si="0"/>
        <v xml:space="preserve">  </v>
      </c>
      <c r="I53" s="25"/>
      <c r="J53" s="25" t="str">
        <f t="shared" si="1"/>
        <v/>
      </c>
      <c r="K53" s="25"/>
      <c r="L53" s="25"/>
      <c r="M53" s="25"/>
      <c r="N53" s="25"/>
      <c r="O53" s="25"/>
      <c r="P53" s="25"/>
      <c r="Q53" s="25"/>
      <c r="R53" s="26" t="str">
        <f t="shared" si="2"/>
        <v/>
      </c>
      <c r="S53" s="27" t="str">
        <f>IF(OR(J53="",J53=0),"",
IF(J53="Afecta probabilidad",
IF(J52="Afecta probabilidad",S52-(S52*R52),
IF(J51="Afecta probabilidad",S51-(S51*R51),'2. Identificación del Riesgo'!$L$51)),""))</f>
        <v/>
      </c>
      <c r="T53" s="27" t="str">
        <f>IF(OR(J53="",J53=0),"",
IF(J53="Afecta Impacto",
IF(J52="Afecta Impacto",T52-(T52*R52),
IF(J51="Afecta Impacto",T51-(T51*R51),'2. Identificación del Riesgo'!$O$51)),""))</f>
        <v/>
      </c>
      <c r="U53" s="27">
        <f t="shared" si="3"/>
        <v>0</v>
      </c>
      <c r="V53" s="27">
        <f t="shared" si="4"/>
        <v>0</v>
      </c>
      <c r="W53" s="2"/>
      <c r="X53" s="2"/>
      <c r="Y53" s="2"/>
      <c r="Z53" s="2"/>
      <c r="AA53" s="2"/>
      <c r="AB53" s="2"/>
      <c r="AC53" s="2"/>
      <c r="AD53" s="2"/>
      <c r="AE53" s="2"/>
      <c r="AF53" s="2"/>
      <c r="AG53" s="2"/>
      <c r="AH53" s="2"/>
      <c r="AI53" s="2"/>
      <c r="AJ53" s="2"/>
      <c r="AK53" s="2"/>
      <c r="AL53" s="2"/>
      <c r="AM53" s="2"/>
    </row>
    <row r="54" spans="1:39" ht="30.75" customHeight="1" x14ac:dyDescent="0.3">
      <c r="A54" s="102">
        <v>16</v>
      </c>
      <c r="B54" s="12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4"/>
      <c r="F54" s="24"/>
      <c r="G54" s="24"/>
      <c r="H54" s="24" t="str">
        <f t="shared" si="0"/>
        <v xml:space="preserve">  </v>
      </c>
      <c r="I54" s="25"/>
      <c r="J54" s="25" t="str">
        <f t="shared" si="1"/>
        <v/>
      </c>
      <c r="K54" s="25"/>
      <c r="L54" s="25"/>
      <c r="M54" s="25"/>
      <c r="N54" s="25"/>
      <c r="O54" s="25"/>
      <c r="P54" s="25"/>
      <c r="Q54" s="25"/>
      <c r="R54" s="26" t="str">
        <f t="shared" si="2"/>
        <v/>
      </c>
      <c r="S54" s="27" t="str">
        <f>IF(OR(J54="",J54=0),"",
IF(J54="Afecta probabilidad",'2. Identificación del Riesgo'!$L$54,""))</f>
        <v/>
      </c>
      <c r="T54" s="27" t="str">
        <f>IF(OR(J54="",J54=0),"",
IF(J54="Afecta Impacto",'2. Identificación del Riesgo'!$O$54,""))</f>
        <v/>
      </c>
      <c r="U54" s="27">
        <f t="shared" si="3"/>
        <v>0</v>
      </c>
      <c r="V54" s="27">
        <f t="shared" si="4"/>
        <v>0</v>
      </c>
      <c r="W54" s="3"/>
      <c r="X54" s="3"/>
      <c r="Y54" s="3"/>
      <c r="Z54" s="3"/>
      <c r="AA54" s="3"/>
      <c r="AB54" s="3"/>
      <c r="AC54" s="3"/>
      <c r="AD54" s="3"/>
      <c r="AE54" s="3"/>
      <c r="AF54" s="3"/>
      <c r="AG54" s="3"/>
      <c r="AH54" s="3"/>
      <c r="AI54" s="3"/>
      <c r="AJ54" s="3"/>
      <c r="AK54" s="3"/>
      <c r="AL54" s="3"/>
      <c r="AM54" s="3"/>
    </row>
    <row r="55" spans="1:39" ht="30.75" customHeight="1" x14ac:dyDescent="0.3">
      <c r="A55" s="97"/>
      <c r="B55" s="97"/>
      <c r="C55" s="97"/>
      <c r="D55" s="97"/>
      <c r="E55" s="24"/>
      <c r="F55" s="24"/>
      <c r="G55" s="24"/>
      <c r="H55" s="24" t="str">
        <f t="shared" si="0"/>
        <v xml:space="preserve">  </v>
      </c>
      <c r="I55" s="25"/>
      <c r="J55" s="25" t="str">
        <f t="shared" si="1"/>
        <v/>
      </c>
      <c r="K55" s="25"/>
      <c r="L55" s="25"/>
      <c r="M55" s="25"/>
      <c r="N55" s="25"/>
      <c r="O55" s="25"/>
      <c r="P55" s="25"/>
      <c r="Q55" s="25"/>
      <c r="R55" s="26" t="str">
        <f t="shared" si="2"/>
        <v/>
      </c>
      <c r="S55" s="27" t="str">
        <f>IF(OR(J55="",J55=0),"",
IF(J55="Afecta probabilidad",
IF(J54="Afecta probabilidad",S54-(S54*R54),'2. Identificación del Riesgo'!$L$54),""))</f>
        <v/>
      </c>
      <c r="T55" s="27" t="str">
        <f>IF(OR(J55="",J55=0),"",
IF(J55="Afecta Impacto",
IF(J54="Afecta Impacto",T54-(T54*R54),'2. Identificación del Riesgo'!$O$54),""))</f>
        <v/>
      </c>
      <c r="U55" s="27">
        <f t="shared" si="3"/>
        <v>0</v>
      </c>
      <c r="V55" s="27">
        <f t="shared" si="4"/>
        <v>0</v>
      </c>
      <c r="W55" s="2"/>
      <c r="X55" s="2"/>
      <c r="Y55" s="2"/>
      <c r="Z55" s="2"/>
      <c r="AA55" s="2"/>
      <c r="AB55" s="2"/>
      <c r="AC55" s="2"/>
      <c r="AD55" s="2"/>
      <c r="AE55" s="2"/>
      <c r="AF55" s="2"/>
      <c r="AG55" s="2"/>
      <c r="AH55" s="2"/>
      <c r="AI55" s="2"/>
      <c r="AJ55" s="2"/>
      <c r="AK55" s="2"/>
      <c r="AL55" s="2"/>
      <c r="AM55" s="2"/>
    </row>
    <row r="56" spans="1:39" ht="30.75" customHeight="1" x14ac:dyDescent="0.3">
      <c r="A56" s="92"/>
      <c r="B56" s="92"/>
      <c r="C56" s="92"/>
      <c r="D56" s="92"/>
      <c r="E56" s="24"/>
      <c r="F56" s="24"/>
      <c r="G56" s="24"/>
      <c r="H56" s="24" t="str">
        <f t="shared" si="0"/>
        <v xml:space="preserve">  </v>
      </c>
      <c r="I56" s="25"/>
      <c r="J56" s="25" t="str">
        <f t="shared" si="1"/>
        <v/>
      </c>
      <c r="K56" s="25"/>
      <c r="L56" s="25"/>
      <c r="M56" s="25"/>
      <c r="N56" s="25"/>
      <c r="O56" s="25"/>
      <c r="P56" s="25"/>
      <c r="Q56" s="25"/>
      <c r="R56" s="26" t="str">
        <f t="shared" si="2"/>
        <v/>
      </c>
      <c r="S56" s="27" t="str">
        <f>IF(OR(J56="",J56=0),"",
IF(J56="Afecta probabilidad",
IF(J55="Afecta probabilidad",S55-(S55*R55),
IF(J54="Afecta probabilidad",S54-(S54*R54),'2. Identificación del Riesgo'!$L$54)),""))</f>
        <v/>
      </c>
      <c r="T56" s="27" t="str">
        <f>IF(OR(J56="",J56=0),"",
IF(J56="Afecta Impacto",
IF(J55="Afecta Impacto",T55-(T55*R55),
IF(J54="Afecta Impacto",T54-(T54*R54),'2. Identificación del Riesgo'!$O$54)),""))</f>
        <v/>
      </c>
      <c r="U56" s="27">
        <f t="shared" si="3"/>
        <v>0</v>
      </c>
      <c r="V56" s="27">
        <f t="shared" si="4"/>
        <v>0</v>
      </c>
      <c r="W56" s="2"/>
      <c r="X56" s="2"/>
      <c r="Y56" s="2"/>
      <c r="Z56" s="2"/>
      <c r="AA56" s="2"/>
      <c r="AB56" s="2"/>
      <c r="AC56" s="2"/>
      <c r="AD56" s="2"/>
      <c r="AE56" s="2"/>
      <c r="AF56" s="2"/>
      <c r="AG56" s="2"/>
      <c r="AH56" s="2"/>
      <c r="AI56" s="2"/>
      <c r="AJ56" s="2"/>
      <c r="AK56" s="2"/>
      <c r="AL56" s="2"/>
      <c r="AM56" s="2"/>
    </row>
    <row r="57" spans="1:39" ht="30.75" customHeight="1" x14ac:dyDescent="0.3">
      <c r="A57" s="102">
        <v>17</v>
      </c>
      <c r="B57" s="12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4"/>
      <c r="F57" s="24"/>
      <c r="G57" s="24"/>
      <c r="H57" s="24" t="str">
        <f t="shared" si="0"/>
        <v xml:space="preserve">  </v>
      </c>
      <c r="I57" s="25"/>
      <c r="J57" s="25" t="str">
        <f t="shared" si="1"/>
        <v/>
      </c>
      <c r="K57" s="25"/>
      <c r="L57" s="25"/>
      <c r="M57" s="25"/>
      <c r="N57" s="25"/>
      <c r="O57" s="25"/>
      <c r="P57" s="25"/>
      <c r="Q57" s="25"/>
      <c r="R57" s="26" t="str">
        <f t="shared" si="2"/>
        <v/>
      </c>
      <c r="S57" s="27" t="str">
        <f>IF(OR(J57="",J57=0),"",
IF(J57="Afecta probabilidad",'2. Identificación del Riesgo'!$L$57,""))</f>
        <v/>
      </c>
      <c r="T57" s="27" t="str">
        <f>IF(OR(J57="",J57=0),"",
IF(J57="Afecta Impacto",'2. Identificación del Riesgo'!$O$57,""))</f>
        <v/>
      </c>
      <c r="U57" s="27">
        <f t="shared" si="3"/>
        <v>0</v>
      </c>
      <c r="V57" s="27">
        <f t="shared" si="4"/>
        <v>0</v>
      </c>
      <c r="W57" s="3"/>
      <c r="X57" s="3"/>
      <c r="Y57" s="3"/>
      <c r="Z57" s="3"/>
      <c r="AA57" s="3"/>
      <c r="AB57" s="3"/>
      <c r="AC57" s="3"/>
      <c r="AD57" s="3"/>
      <c r="AE57" s="3"/>
      <c r="AF57" s="3"/>
      <c r="AG57" s="3"/>
      <c r="AH57" s="3"/>
      <c r="AI57" s="3"/>
      <c r="AJ57" s="3"/>
      <c r="AK57" s="3"/>
      <c r="AL57" s="3"/>
      <c r="AM57" s="3"/>
    </row>
    <row r="58" spans="1:39" ht="30.75" customHeight="1" x14ac:dyDescent="0.3">
      <c r="A58" s="97"/>
      <c r="B58" s="97"/>
      <c r="C58" s="97"/>
      <c r="D58" s="97"/>
      <c r="E58" s="24"/>
      <c r="F58" s="24"/>
      <c r="G58" s="24"/>
      <c r="H58" s="24" t="str">
        <f t="shared" si="0"/>
        <v xml:space="preserve">  </v>
      </c>
      <c r="I58" s="25"/>
      <c r="J58" s="25" t="str">
        <f t="shared" si="1"/>
        <v/>
      </c>
      <c r="K58" s="25"/>
      <c r="L58" s="25"/>
      <c r="M58" s="25"/>
      <c r="N58" s="25"/>
      <c r="O58" s="25"/>
      <c r="P58" s="25"/>
      <c r="Q58" s="25"/>
      <c r="R58" s="26" t="str">
        <f t="shared" si="2"/>
        <v/>
      </c>
      <c r="S58" s="27" t="str">
        <f>IF(OR(J58="",J58=0),"",
IF(J58="Afecta probabilidad",
IF(J57="Afecta probabilidad",S57-(S57*R57),'2. Identificación del Riesgo'!$L$57),""))</f>
        <v/>
      </c>
      <c r="T58" s="27" t="str">
        <f>IF(OR(J58="",J58=0),"",
IF(J58="Afecta Impacto",
IF(J57="Afecta Impacto",T57-(T57*R57),'2. Identificación del Riesgo'!$O$57),""))</f>
        <v/>
      </c>
      <c r="U58" s="27">
        <f t="shared" si="3"/>
        <v>0</v>
      </c>
      <c r="V58" s="27">
        <f t="shared" si="4"/>
        <v>0</v>
      </c>
      <c r="W58" s="2"/>
      <c r="X58" s="2"/>
      <c r="Y58" s="2"/>
      <c r="Z58" s="2"/>
      <c r="AA58" s="2"/>
      <c r="AB58" s="2"/>
      <c r="AC58" s="2"/>
      <c r="AD58" s="2"/>
      <c r="AE58" s="2"/>
      <c r="AF58" s="2"/>
      <c r="AG58" s="2"/>
      <c r="AH58" s="2"/>
      <c r="AI58" s="2"/>
      <c r="AJ58" s="2"/>
      <c r="AK58" s="2"/>
      <c r="AL58" s="2"/>
      <c r="AM58" s="2"/>
    </row>
    <row r="59" spans="1:39" ht="30.75" customHeight="1" x14ac:dyDescent="0.3">
      <c r="A59" s="92"/>
      <c r="B59" s="92"/>
      <c r="C59" s="92"/>
      <c r="D59" s="92"/>
      <c r="E59" s="24"/>
      <c r="F59" s="24"/>
      <c r="G59" s="24"/>
      <c r="H59" s="24" t="str">
        <f t="shared" si="0"/>
        <v xml:space="preserve">  </v>
      </c>
      <c r="I59" s="25"/>
      <c r="J59" s="25" t="str">
        <f t="shared" si="1"/>
        <v/>
      </c>
      <c r="K59" s="25"/>
      <c r="L59" s="25"/>
      <c r="M59" s="25"/>
      <c r="N59" s="25"/>
      <c r="O59" s="25"/>
      <c r="P59" s="25"/>
      <c r="Q59" s="25"/>
      <c r="R59" s="26" t="str">
        <f t="shared" si="2"/>
        <v/>
      </c>
      <c r="S59" s="27" t="str">
        <f>IF(OR(J59="",J59=0),"",
IF(J59="Afecta probabilidad",
IF(J58="Afecta probabilidad",S58-(S58*R58),
IF(J57="Afecta probabilidad",S57-(S57*R57),'2. Identificación del Riesgo'!$L$57)),""))</f>
        <v/>
      </c>
      <c r="T59" s="27" t="str">
        <f>IF(OR(J59="",J59=0),"",
IF(J59="Afecta Impacto",
IF(J58="Afecta Impacto",T58-(T58*R58),
IF(J57="Afecta Impacto",T57-(T57*R57),'2. Identificación del Riesgo'!$O$57)),""))</f>
        <v/>
      </c>
      <c r="U59" s="27">
        <f t="shared" si="3"/>
        <v>0</v>
      </c>
      <c r="V59" s="27">
        <f t="shared" si="4"/>
        <v>0</v>
      </c>
      <c r="W59" s="2"/>
      <c r="X59" s="2"/>
      <c r="Y59" s="2"/>
      <c r="Z59" s="2"/>
      <c r="AA59" s="2"/>
      <c r="AB59" s="2"/>
      <c r="AC59" s="2"/>
      <c r="AD59" s="2"/>
      <c r="AE59" s="2"/>
      <c r="AF59" s="2"/>
      <c r="AG59" s="2"/>
      <c r="AH59" s="2"/>
      <c r="AI59" s="2"/>
      <c r="AJ59" s="2"/>
      <c r="AK59" s="2"/>
      <c r="AL59" s="2"/>
      <c r="AM59" s="2"/>
    </row>
    <row r="60" spans="1:39" ht="30.75" customHeight="1" x14ac:dyDescent="0.3">
      <c r="A60" s="102">
        <v>18</v>
      </c>
      <c r="B60" s="12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4"/>
      <c r="F60" s="24"/>
      <c r="G60" s="24"/>
      <c r="H60" s="24" t="str">
        <f t="shared" si="0"/>
        <v xml:space="preserve">  </v>
      </c>
      <c r="I60" s="25"/>
      <c r="J60" s="25" t="str">
        <f t="shared" si="1"/>
        <v/>
      </c>
      <c r="K60" s="25"/>
      <c r="L60" s="25"/>
      <c r="M60" s="25"/>
      <c r="N60" s="25"/>
      <c r="O60" s="25"/>
      <c r="P60" s="25"/>
      <c r="Q60" s="25"/>
      <c r="R60" s="26" t="str">
        <f t="shared" si="2"/>
        <v/>
      </c>
      <c r="S60" s="27" t="str">
        <f>IF(OR(J60="",J60=0),"",
IF(J60="Afecta probabilidad",'2. Identificación del Riesgo'!$L$60,""))</f>
        <v/>
      </c>
      <c r="T60" s="27" t="str">
        <f>IF(OR(J60="",J60=0),"",
IF(J60="Afecta Impacto",'2. Identificación del Riesgo'!$O$60,""))</f>
        <v/>
      </c>
      <c r="U60" s="27">
        <f t="shared" si="3"/>
        <v>0</v>
      </c>
      <c r="V60" s="27">
        <f t="shared" si="4"/>
        <v>0</v>
      </c>
      <c r="W60" s="3"/>
      <c r="X60" s="3"/>
      <c r="Y60" s="3"/>
      <c r="Z60" s="3"/>
      <c r="AA60" s="3"/>
      <c r="AB60" s="3"/>
      <c r="AC60" s="3"/>
      <c r="AD60" s="3"/>
      <c r="AE60" s="3"/>
      <c r="AF60" s="3"/>
      <c r="AG60" s="3"/>
      <c r="AH60" s="3"/>
      <c r="AI60" s="3"/>
      <c r="AJ60" s="3"/>
      <c r="AK60" s="3"/>
      <c r="AL60" s="3"/>
      <c r="AM60" s="3"/>
    </row>
    <row r="61" spans="1:39" ht="30.75" customHeight="1" x14ac:dyDescent="0.3">
      <c r="A61" s="97"/>
      <c r="B61" s="97"/>
      <c r="C61" s="97"/>
      <c r="D61" s="97"/>
      <c r="E61" s="24"/>
      <c r="F61" s="24"/>
      <c r="G61" s="24"/>
      <c r="H61" s="24" t="str">
        <f t="shared" si="0"/>
        <v xml:space="preserve">  </v>
      </c>
      <c r="I61" s="25"/>
      <c r="J61" s="25" t="str">
        <f t="shared" si="1"/>
        <v/>
      </c>
      <c r="K61" s="25"/>
      <c r="L61" s="25"/>
      <c r="M61" s="25"/>
      <c r="N61" s="25"/>
      <c r="O61" s="25"/>
      <c r="P61" s="25"/>
      <c r="Q61" s="25"/>
      <c r="R61" s="26" t="str">
        <f t="shared" si="2"/>
        <v/>
      </c>
      <c r="S61" s="27" t="str">
        <f>IF(OR(J61="",J61=0),"",
IF(J61="Afecta probabilidad",
IF(J60="Afecta probabilidad",S60-(S60*R60),'2. Identificación del Riesgo'!$L$60),""))</f>
        <v/>
      </c>
      <c r="T61" s="27" t="str">
        <f>IF(OR(J61="",J61=0),"",
IF(J61="Afecta Impacto",
IF(J60="Afecta Impacto",T60-(T60*R60),'2. Identificación del Riesgo'!$O$60),""))</f>
        <v/>
      </c>
      <c r="U61" s="27">
        <f t="shared" si="3"/>
        <v>0</v>
      </c>
      <c r="V61" s="27">
        <f t="shared" si="4"/>
        <v>0</v>
      </c>
      <c r="W61" s="2"/>
      <c r="X61" s="2"/>
      <c r="Y61" s="2"/>
      <c r="Z61" s="2"/>
      <c r="AA61" s="2"/>
      <c r="AB61" s="2"/>
      <c r="AC61" s="2"/>
      <c r="AD61" s="2"/>
      <c r="AE61" s="2"/>
      <c r="AF61" s="2"/>
      <c r="AG61" s="2"/>
      <c r="AH61" s="2"/>
      <c r="AI61" s="2"/>
      <c r="AJ61" s="2"/>
      <c r="AK61" s="2"/>
      <c r="AL61" s="2"/>
      <c r="AM61" s="2"/>
    </row>
    <row r="62" spans="1:39" ht="30.75" customHeight="1" x14ac:dyDescent="0.3">
      <c r="A62" s="92"/>
      <c r="B62" s="92"/>
      <c r="C62" s="92"/>
      <c r="D62" s="92"/>
      <c r="E62" s="24"/>
      <c r="F62" s="24"/>
      <c r="G62" s="24"/>
      <c r="H62" s="24" t="str">
        <f t="shared" si="0"/>
        <v xml:space="preserve">  </v>
      </c>
      <c r="I62" s="25"/>
      <c r="J62" s="25" t="str">
        <f t="shared" si="1"/>
        <v/>
      </c>
      <c r="K62" s="25"/>
      <c r="L62" s="25"/>
      <c r="M62" s="25"/>
      <c r="N62" s="25"/>
      <c r="O62" s="25"/>
      <c r="P62" s="25"/>
      <c r="Q62" s="25"/>
      <c r="R62" s="26" t="str">
        <f t="shared" si="2"/>
        <v/>
      </c>
      <c r="S62" s="27" t="str">
        <f>IF(OR(J62="",J62=0),"",
IF(J62="Afecta probabilidad",
IF(J61="Afecta probabilidad",S61-(S61*R61),
IF(J60="Afecta probabilidad",S60-(S60*R60),'2. Identificación del Riesgo'!$L$60)),""))</f>
        <v/>
      </c>
      <c r="T62" s="27" t="str">
        <f>IF(OR(J62="",J62=0),"",
IF(J62="Afecta Impacto",
IF(J61="Afecta Impacto",T61-(T61*R61),
IF(J60="Afecta Impacto",T60-(T60*R60),'2. Identificación del Riesgo'!$O$60)),""))</f>
        <v/>
      </c>
      <c r="U62" s="27">
        <f t="shared" si="3"/>
        <v>0</v>
      </c>
      <c r="V62" s="27">
        <f t="shared" si="4"/>
        <v>0</v>
      </c>
      <c r="W62" s="2"/>
      <c r="X62" s="2"/>
      <c r="Y62" s="2"/>
      <c r="Z62" s="2"/>
      <c r="AA62" s="2"/>
      <c r="AB62" s="2"/>
      <c r="AC62" s="2"/>
      <c r="AD62" s="2"/>
      <c r="AE62" s="2"/>
      <c r="AF62" s="2"/>
      <c r="AG62" s="2"/>
      <c r="AH62" s="2"/>
      <c r="AI62" s="2"/>
      <c r="AJ62" s="2"/>
      <c r="AK62" s="2"/>
      <c r="AL62" s="2"/>
      <c r="AM62" s="2"/>
    </row>
    <row r="63" spans="1:39" ht="30.75" customHeight="1" x14ac:dyDescent="0.3">
      <c r="A63" s="102">
        <v>19</v>
      </c>
      <c r="B63" s="12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4"/>
      <c r="F63" s="24"/>
      <c r="G63" s="24"/>
      <c r="H63" s="24" t="str">
        <f t="shared" si="0"/>
        <v xml:space="preserve">  </v>
      </c>
      <c r="I63" s="25"/>
      <c r="J63" s="25" t="str">
        <f t="shared" si="1"/>
        <v/>
      </c>
      <c r="K63" s="25"/>
      <c r="L63" s="25"/>
      <c r="M63" s="25"/>
      <c r="N63" s="25"/>
      <c r="O63" s="25"/>
      <c r="P63" s="25"/>
      <c r="Q63" s="25"/>
      <c r="R63" s="26" t="str">
        <f t="shared" si="2"/>
        <v/>
      </c>
      <c r="S63" s="27" t="str">
        <f>IF(OR(J63="",J63=0),"",
IF(J63="Afecta probabilidad",'2. Identificación del Riesgo'!$L$63,""))</f>
        <v/>
      </c>
      <c r="T63" s="27" t="str">
        <f>IF(OR(J63="",J63=0),"",
IF(J63="Afecta Impacto",'2. Identificación del Riesgo'!$O$63,""))</f>
        <v/>
      </c>
      <c r="U63" s="27">
        <f t="shared" si="3"/>
        <v>0</v>
      </c>
      <c r="V63" s="27">
        <f t="shared" si="4"/>
        <v>0</v>
      </c>
      <c r="W63" s="3"/>
      <c r="X63" s="3"/>
      <c r="Y63" s="3"/>
      <c r="Z63" s="3"/>
      <c r="AA63" s="3"/>
      <c r="AB63" s="3"/>
      <c r="AC63" s="3"/>
      <c r="AD63" s="3"/>
      <c r="AE63" s="3"/>
      <c r="AF63" s="3"/>
      <c r="AG63" s="3"/>
      <c r="AH63" s="3"/>
      <c r="AI63" s="3"/>
      <c r="AJ63" s="3"/>
      <c r="AK63" s="3"/>
      <c r="AL63" s="3"/>
      <c r="AM63" s="3"/>
    </row>
    <row r="64" spans="1:39" ht="30.75" customHeight="1" x14ac:dyDescent="0.3">
      <c r="A64" s="97"/>
      <c r="B64" s="97"/>
      <c r="C64" s="97"/>
      <c r="D64" s="97"/>
      <c r="E64" s="24"/>
      <c r="F64" s="24"/>
      <c r="G64" s="24"/>
      <c r="H64" s="24" t="str">
        <f t="shared" si="0"/>
        <v xml:space="preserve">  </v>
      </c>
      <c r="I64" s="25"/>
      <c r="J64" s="25" t="str">
        <f t="shared" si="1"/>
        <v/>
      </c>
      <c r="K64" s="25"/>
      <c r="L64" s="25"/>
      <c r="M64" s="25"/>
      <c r="N64" s="25"/>
      <c r="O64" s="25"/>
      <c r="P64" s="25"/>
      <c r="Q64" s="25"/>
      <c r="R64" s="26" t="str">
        <f t="shared" si="2"/>
        <v/>
      </c>
      <c r="S64" s="27" t="str">
        <f>IF(OR(J64="",J64=0),"",
IF(J64="Afecta probabilidad",
IF(J63="Afecta probabilidad",S63-(S63*R63),'2. Identificación del Riesgo'!$L$63),""))</f>
        <v/>
      </c>
      <c r="T64" s="27" t="str">
        <f>IF(OR(J64="",J64=0),"",
IF(J64="Afecta Impacto",
IF(J63="Afecta Impacto",T63-(T63*R63),'2. Identificación del Riesgo'!$O$63),""))</f>
        <v/>
      </c>
      <c r="U64" s="27">
        <f t="shared" si="3"/>
        <v>0</v>
      </c>
      <c r="V64" s="27">
        <f t="shared" si="4"/>
        <v>0</v>
      </c>
      <c r="W64" s="2"/>
      <c r="X64" s="2"/>
      <c r="Y64" s="2"/>
      <c r="Z64" s="2"/>
      <c r="AA64" s="2"/>
      <c r="AB64" s="2"/>
      <c r="AC64" s="2"/>
      <c r="AD64" s="2"/>
      <c r="AE64" s="2"/>
      <c r="AF64" s="2"/>
      <c r="AG64" s="2"/>
      <c r="AH64" s="2"/>
      <c r="AI64" s="2"/>
      <c r="AJ64" s="2"/>
      <c r="AK64" s="2"/>
      <c r="AL64" s="2"/>
      <c r="AM64" s="2"/>
    </row>
    <row r="65" spans="1:39" ht="30.75" customHeight="1" x14ac:dyDescent="0.3">
      <c r="A65" s="92"/>
      <c r="B65" s="92"/>
      <c r="C65" s="92"/>
      <c r="D65" s="92"/>
      <c r="E65" s="24"/>
      <c r="F65" s="24"/>
      <c r="G65" s="24"/>
      <c r="H65" s="24" t="str">
        <f t="shared" si="0"/>
        <v xml:space="preserve">  </v>
      </c>
      <c r="I65" s="25"/>
      <c r="J65" s="25" t="str">
        <f t="shared" si="1"/>
        <v/>
      </c>
      <c r="K65" s="25"/>
      <c r="L65" s="25"/>
      <c r="M65" s="25"/>
      <c r="N65" s="25"/>
      <c r="O65" s="25"/>
      <c r="P65" s="25"/>
      <c r="Q65" s="25"/>
      <c r="R65" s="26" t="str">
        <f t="shared" si="2"/>
        <v/>
      </c>
      <c r="S65" s="27" t="str">
        <f>IF(OR(J65="",J65=0),"",
IF(J65="Afecta probabilidad",
IF(J64="Afecta probabilidad",S64-(S64*R64),
IF(J63="Afecta probabilidad",S63-(S63*R63),'2. Identificación del Riesgo'!$L$63)),""))</f>
        <v/>
      </c>
      <c r="T65" s="27" t="str">
        <f>IF(OR(J65="",J65=0),"",
IF(J65="Afecta Impacto",
IF(J64="Afecta Impacto",T64-(T64*R64),
IF(J63="Afecta Impacto",T63-(T63*R63),'2. Identificación del Riesgo'!$O$63)),""))</f>
        <v/>
      </c>
      <c r="U65" s="27">
        <f t="shared" si="3"/>
        <v>0</v>
      </c>
      <c r="V65" s="27">
        <f t="shared" si="4"/>
        <v>0</v>
      </c>
      <c r="W65" s="2"/>
      <c r="X65" s="2"/>
      <c r="Y65" s="2"/>
      <c r="Z65" s="2"/>
      <c r="AA65" s="2"/>
      <c r="AB65" s="2"/>
      <c r="AC65" s="2"/>
      <c r="AD65" s="2"/>
      <c r="AE65" s="2"/>
      <c r="AF65" s="2"/>
      <c r="AG65" s="2"/>
      <c r="AH65" s="2"/>
      <c r="AI65" s="2"/>
      <c r="AJ65" s="2"/>
      <c r="AK65" s="2"/>
      <c r="AL65" s="2"/>
      <c r="AM65" s="2"/>
    </row>
    <row r="66" spans="1:39" ht="30.75" customHeight="1" x14ac:dyDescent="0.3">
      <c r="A66" s="102">
        <v>20</v>
      </c>
      <c r="B66" s="12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4"/>
      <c r="F66" s="24"/>
      <c r="G66" s="24"/>
      <c r="H66" s="24" t="str">
        <f t="shared" si="0"/>
        <v xml:space="preserve">  </v>
      </c>
      <c r="I66" s="25"/>
      <c r="J66" s="25" t="str">
        <f t="shared" si="1"/>
        <v/>
      </c>
      <c r="K66" s="25"/>
      <c r="L66" s="25"/>
      <c r="M66" s="25"/>
      <c r="N66" s="25"/>
      <c r="O66" s="25"/>
      <c r="P66" s="25"/>
      <c r="Q66" s="25"/>
      <c r="R66" s="26" t="str">
        <f t="shared" si="2"/>
        <v/>
      </c>
      <c r="S66" s="27" t="str">
        <f>IF(OR(J66="",J66=0),"",
IF(J66="Afecta probabilidad",'2. Identificación del Riesgo'!$L$66,""))</f>
        <v/>
      </c>
      <c r="T66" s="27" t="str">
        <f>IF(OR(J66="",J66=0),"",
IF(J66="Afecta Impacto",'2. Identificación del Riesgo'!$O$66,""))</f>
        <v/>
      </c>
      <c r="U66" s="27">
        <f t="shared" si="3"/>
        <v>0</v>
      </c>
      <c r="V66" s="27">
        <f t="shared" si="4"/>
        <v>0</v>
      </c>
      <c r="W66" s="3"/>
      <c r="X66" s="3"/>
      <c r="Y66" s="3"/>
      <c r="Z66" s="3"/>
      <c r="AA66" s="3"/>
      <c r="AB66" s="3"/>
      <c r="AC66" s="3"/>
      <c r="AD66" s="3"/>
      <c r="AE66" s="3"/>
      <c r="AF66" s="3"/>
      <c r="AG66" s="3"/>
      <c r="AH66" s="3"/>
      <c r="AI66" s="3"/>
      <c r="AJ66" s="3"/>
      <c r="AK66" s="3"/>
      <c r="AL66" s="3"/>
      <c r="AM66" s="3"/>
    </row>
    <row r="67" spans="1:39" ht="30.75" customHeight="1" x14ac:dyDescent="0.3">
      <c r="A67" s="97"/>
      <c r="B67" s="97"/>
      <c r="C67" s="97"/>
      <c r="D67" s="97"/>
      <c r="E67" s="24"/>
      <c r="F67" s="24"/>
      <c r="G67" s="24"/>
      <c r="H67" s="24" t="str">
        <f t="shared" si="0"/>
        <v xml:space="preserve">  </v>
      </c>
      <c r="I67" s="25"/>
      <c r="J67" s="25" t="str">
        <f t="shared" si="1"/>
        <v/>
      </c>
      <c r="K67" s="25"/>
      <c r="L67" s="25"/>
      <c r="M67" s="25"/>
      <c r="N67" s="25"/>
      <c r="O67" s="25"/>
      <c r="P67" s="25"/>
      <c r="Q67" s="25"/>
      <c r="R67" s="26" t="str">
        <f t="shared" si="2"/>
        <v/>
      </c>
      <c r="S67" s="27" t="str">
        <f>IF(OR(J67="",J67=0),"",
IF(J67="Afecta probabilidad",
IF(J66="Afecta probabilidad",S66-(S66*R66),'2. Identificación del Riesgo'!$L$66),""))</f>
        <v/>
      </c>
      <c r="T67" s="27" t="str">
        <f>IF(OR(J67="",J67=0),"",
IF(J67="Afecta Impacto",
IF(J66="Afecta Impacto",T66-(T66*R66),'2. Identificación del Riesgo'!$O$66),""))</f>
        <v/>
      </c>
      <c r="U67" s="27">
        <f t="shared" si="3"/>
        <v>0</v>
      </c>
      <c r="V67" s="27">
        <f t="shared" si="4"/>
        <v>0</v>
      </c>
      <c r="W67" s="2"/>
      <c r="X67" s="2"/>
      <c r="Y67" s="2"/>
      <c r="Z67" s="2"/>
      <c r="AA67" s="2"/>
      <c r="AB67" s="2"/>
      <c r="AC67" s="2"/>
      <c r="AD67" s="2"/>
      <c r="AE67" s="2"/>
      <c r="AF67" s="2"/>
      <c r="AG67" s="2"/>
      <c r="AH67" s="2"/>
      <c r="AI67" s="2"/>
      <c r="AJ67" s="2"/>
      <c r="AK67" s="2"/>
      <c r="AL67" s="2"/>
      <c r="AM67" s="2"/>
    </row>
    <row r="68" spans="1:39" ht="30.75" customHeight="1" x14ac:dyDescent="0.3">
      <c r="A68" s="92"/>
      <c r="B68" s="92"/>
      <c r="C68" s="92"/>
      <c r="D68" s="92"/>
      <c r="E68" s="24"/>
      <c r="F68" s="24"/>
      <c r="G68" s="24"/>
      <c r="H68" s="24" t="str">
        <f t="shared" si="0"/>
        <v xml:space="preserve">  </v>
      </c>
      <c r="I68" s="25"/>
      <c r="J68" s="25" t="str">
        <f t="shared" si="1"/>
        <v/>
      </c>
      <c r="K68" s="25"/>
      <c r="L68" s="25"/>
      <c r="M68" s="25"/>
      <c r="N68" s="25"/>
      <c r="O68" s="25"/>
      <c r="P68" s="25"/>
      <c r="Q68" s="25"/>
      <c r="R68" s="26" t="str">
        <f t="shared" si="2"/>
        <v/>
      </c>
      <c r="S68" s="27" t="str">
        <f>IF(OR(J68="",J68=0),"",
IF(J68="Afecta probabilidad",
IF(J67="Afecta probabilidad",S67-(S67*R67),
IF(J66="Afecta probabilidad",S66-(S66*R66),'2. Identificación del Riesgo'!$L$66)),""))</f>
        <v/>
      </c>
      <c r="T68" s="27" t="str">
        <f>IF(OR(J68="",J68=0),"",
IF(J68="Afecta Impacto",
IF(J67="Afecta Impacto",T67-(T67*R67),
IF(J66="Afecta Impacto",T66-(T66*R66),'2. Identificación del Riesgo'!$O$66)),""))</f>
        <v/>
      </c>
      <c r="U68" s="27">
        <f t="shared" si="3"/>
        <v>0</v>
      </c>
      <c r="V68" s="27">
        <f t="shared" si="4"/>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3" priority="1">
      <formula>IF($D9="No aplica",1,0)</formula>
    </cfRule>
  </conditionalFormatting>
  <conditionalFormatting sqref="E12:V14">
    <cfRule type="expression" dxfId="222" priority="22">
      <formula>IF($D$12="No aplica",1,0)</formula>
    </cfRule>
  </conditionalFormatting>
  <conditionalFormatting sqref="E15:V17">
    <cfRule type="expression" dxfId="221" priority="4">
      <formula>IF($D$15="No aplica",1,0)</formula>
    </cfRule>
  </conditionalFormatting>
  <conditionalFormatting sqref="E18:V20">
    <cfRule type="expression" dxfId="220" priority="5">
      <formula>IF($D$18="No aplica",1,0)</formula>
    </cfRule>
  </conditionalFormatting>
  <conditionalFormatting sqref="E21:V23">
    <cfRule type="expression" dxfId="219" priority="6">
      <formula>IF($D$21="No aplica",1,0)</formula>
    </cfRule>
  </conditionalFormatting>
  <conditionalFormatting sqref="E24:V26">
    <cfRule type="expression" dxfId="218" priority="7">
      <formula>IF($D$24="No aplica",1,0)</formula>
    </cfRule>
  </conditionalFormatting>
  <conditionalFormatting sqref="E27:V29">
    <cfRule type="expression" dxfId="217" priority="8">
      <formula>IF($D$27="No aplica",1,0)</formula>
    </cfRule>
  </conditionalFormatting>
  <conditionalFormatting sqref="E30:V32">
    <cfRule type="expression" dxfId="216" priority="9">
      <formula>IF($D$30="No aplica",1,0)</formula>
    </cfRule>
  </conditionalFormatting>
  <conditionalFormatting sqref="E33:V35">
    <cfRule type="expression" dxfId="215" priority="10">
      <formula>IF($D$33="No aplica",1,0)</formula>
    </cfRule>
  </conditionalFormatting>
  <conditionalFormatting sqref="E36:V38">
    <cfRule type="expression" dxfId="214" priority="11">
      <formula>IF($D$36="No aplica",1,0)</formula>
    </cfRule>
  </conditionalFormatting>
  <conditionalFormatting sqref="E39:V41">
    <cfRule type="expression" dxfId="213" priority="12">
      <formula>IF($D$39="No aplica",1,0)</formula>
    </cfRule>
  </conditionalFormatting>
  <conditionalFormatting sqref="E42:V44">
    <cfRule type="expression" dxfId="212" priority="13">
      <formula>IF($D$42="No aplica",1,0)</formula>
    </cfRule>
  </conditionalFormatting>
  <conditionalFormatting sqref="E45:V47">
    <cfRule type="expression" dxfId="211" priority="14">
      <formula>IF($D$45="No aplica",1,0)</formula>
    </cfRule>
  </conditionalFormatting>
  <conditionalFormatting sqref="E48:V50">
    <cfRule type="expression" dxfId="210" priority="15">
      <formula>IF($D$48="No aplica",1,0)</formula>
    </cfRule>
  </conditionalFormatting>
  <conditionalFormatting sqref="E51:V53">
    <cfRule type="expression" dxfId="209" priority="16">
      <formula>IF($D$51="No aplica",1,0)</formula>
    </cfRule>
  </conditionalFormatting>
  <conditionalFormatting sqref="E54:V56">
    <cfRule type="expression" dxfId="208" priority="17">
      <formula>IF($D$54="No aplica",1,0)</formula>
    </cfRule>
  </conditionalFormatting>
  <conditionalFormatting sqref="E57:V59">
    <cfRule type="expression" dxfId="207" priority="18">
      <formula>IF($D$57="No aplica",1,0)</formula>
    </cfRule>
  </conditionalFormatting>
  <conditionalFormatting sqref="E60:V62">
    <cfRule type="expression" dxfId="206" priority="19">
      <formula>IF($D$60="No aplica",1,0)</formula>
    </cfRule>
  </conditionalFormatting>
  <conditionalFormatting sqref="E63:V65">
    <cfRule type="expression" dxfId="205" priority="20">
      <formula>IF($D$63="No aplica",1,0)</formula>
    </cfRule>
  </conditionalFormatting>
  <conditionalFormatting sqref="E66:V68">
    <cfRule type="expression" dxfId="204" priority="21">
      <formula>IF($D$66="No aplica",1,0)</formula>
    </cfRule>
  </conditionalFormatting>
  <conditionalFormatting sqref="Q9">
    <cfRule type="expression" dxfId="203" priority="24">
      <formula>IF($D$12="No aplica",1,0)</formula>
    </cfRule>
  </conditionalFormatting>
  <conditionalFormatting sqref="R9:V9 E10:V11 E9:P9">
    <cfRule type="expression" dxfId="202" priority="23">
      <formula>IF($D$9="No aplica",1,0)</formula>
    </cfRule>
  </conditionalFormatting>
  <conditionalFormatting sqref="U9:V68">
    <cfRule type="cellIs" dxfId="201" priority="2" operator="equal">
      <formula>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I9:I68</xm:sqref>
        </x14:dataValidation>
        <x14:dataValidation type="list" allowBlank="1" showErrorMessage="1" xr:uid="{00000000-0002-0000-0400-000001000000}">
          <x14:formula1>
            <xm:f>Listas!$K$2:$K$4</xm:f>
          </x14:formula1>
          <xm:sqref>L9:L68</xm:sqref>
        </x14:dataValidation>
        <x14:dataValidation type="list" allowBlank="1" showErrorMessage="1" xr:uid="{00000000-0002-0000-0400-000002000000}">
          <x14:formula1>
            <xm:f>Listas!$M$2:$M$4</xm:f>
          </x14:formula1>
          <xm:sqref>N9:N68</xm:sqref>
        </x14:dataValidation>
        <x14:dataValidation type="list" allowBlank="1" showErrorMessage="1" xr:uid="{00000000-0002-0000-0400-000003000000}">
          <x14:formula1>
            <xm:f>Listas!$L$2:$L$4</xm:f>
          </x14:formula1>
          <xm:sqref>M9:M68</xm:sqref>
        </x14:dataValidation>
        <x14:dataValidation type="list" allowBlank="1" showErrorMessage="1" xr:uid="{00000000-0002-0000-0400-000004000000}">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0"/>
  <sheetViews>
    <sheetView topLeftCell="M1" workbookViewId="0">
      <pane ySplit="8" topLeftCell="A27" activePane="bottomLeft" state="frozen"/>
      <selection pane="bottomLeft" activeCell="H24" sqref="H24"/>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1.5703125" customWidth="1"/>
    <col min="6" max="6" width="22.5703125" customWidth="1"/>
    <col min="7" max="7" width="29.14062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x14ac:dyDescent="0.3">
      <c r="A1" s="80"/>
      <c r="B1" s="75"/>
      <c r="C1" s="80" t="s">
        <v>0</v>
      </c>
      <c r="D1" s="81"/>
      <c r="E1" s="81"/>
      <c r="F1" s="81"/>
      <c r="G1" s="81"/>
      <c r="H1" s="81"/>
      <c r="I1" s="81"/>
      <c r="J1" s="81"/>
      <c r="K1" s="81"/>
      <c r="L1" s="81"/>
      <c r="M1" s="81"/>
      <c r="N1" s="81"/>
      <c r="O1" s="81"/>
      <c r="P1" s="81"/>
      <c r="Q1" s="81"/>
      <c r="R1" s="81"/>
      <c r="S1" s="81"/>
      <c r="T1" s="81"/>
      <c r="U1" s="81"/>
      <c r="V1" s="81"/>
      <c r="W1" s="81"/>
      <c r="X1" s="81"/>
      <c r="Y1" s="81"/>
      <c r="Z1" s="75"/>
      <c r="AA1" s="112" t="s">
        <v>249</v>
      </c>
      <c r="AB1" s="64"/>
      <c r="AC1" s="3"/>
      <c r="AD1" s="3"/>
      <c r="AE1" s="3"/>
      <c r="AF1" s="3"/>
      <c r="AG1" s="3"/>
      <c r="AH1" s="3"/>
      <c r="AI1" s="3"/>
      <c r="AJ1" s="3"/>
      <c r="AK1" s="3"/>
      <c r="AL1" s="3"/>
      <c r="AM1" s="3"/>
      <c r="AN1" s="3"/>
      <c r="AO1" s="3"/>
      <c r="AP1" s="3"/>
      <c r="AQ1" s="3"/>
      <c r="AR1" s="3"/>
    </row>
    <row r="2" spans="1:44" ht="16.5" customHeight="1" x14ac:dyDescent="0.3">
      <c r="A2" s="76"/>
      <c r="B2" s="77"/>
      <c r="C2" s="76"/>
      <c r="D2" s="82"/>
      <c r="E2" s="82"/>
      <c r="F2" s="82"/>
      <c r="G2" s="82"/>
      <c r="H2" s="82"/>
      <c r="I2" s="82"/>
      <c r="J2" s="82"/>
      <c r="K2" s="82"/>
      <c r="L2" s="82"/>
      <c r="M2" s="82"/>
      <c r="N2" s="82"/>
      <c r="O2" s="82"/>
      <c r="P2" s="82"/>
      <c r="Q2" s="82"/>
      <c r="R2" s="82"/>
      <c r="S2" s="82"/>
      <c r="T2" s="82"/>
      <c r="U2" s="82"/>
      <c r="V2" s="82"/>
      <c r="W2" s="82"/>
      <c r="X2" s="82"/>
      <c r="Y2" s="82"/>
      <c r="Z2" s="77"/>
      <c r="AA2" s="112" t="s">
        <v>250</v>
      </c>
      <c r="AB2" s="64"/>
      <c r="AC2" s="3"/>
      <c r="AD2" s="3"/>
      <c r="AE2" s="3"/>
      <c r="AF2" s="3"/>
      <c r="AG2" s="3"/>
      <c r="AH2" s="3"/>
      <c r="AI2" s="3"/>
      <c r="AJ2" s="3"/>
      <c r="AK2" s="3"/>
      <c r="AL2" s="3"/>
      <c r="AM2" s="3"/>
      <c r="AN2" s="3"/>
      <c r="AO2" s="3"/>
      <c r="AP2" s="3"/>
      <c r="AQ2" s="3"/>
      <c r="AR2" s="3"/>
    </row>
    <row r="3" spans="1:44" ht="16.5" customHeight="1" x14ac:dyDescent="0.3">
      <c r="A3" s="76"/>
      <c r="B3" s="77"/>
      <c r="C3" s="76"/>
      <c r="D3" s="82"/>
      <c r="E3" s="82"/>
      <c r="F3" s="82"/>
      <c r="G3" s="82"/>
      <c r="H3" s="82"/>
      <c r="I3" s="82"/>
      <c r="J3" s="82"/>
      <c r="K3" s="82"/>
      <c r="L3" s="82"/>
      <c r="M3" s="82"/>
      <c r="N3" s="82"/>
      <c r="O3" s="82"/>
      <c r="P3" s="82"/>
      <c r="Q3" s="82"/>
      <c r="R3" s="82"/>
      <c r="S3" s="82"/>
      <c r="T3" s="82"/>
      <c r="U3" s="82"/>
      <c r="V3" s="82"/>
      <c r="W3" s="82"/>
      <c r="X3" s="82"/>
      <c r="Y3" s="82"/>
      <c r="Z3" s="77"/>
      <c r="AA3" s="112" t="s">
        <v>251</v>
      </c>
      <c r="AB3" s="64"/>
      <c r="AC3" s="3"/>
      <c r="AD3" s="3"/>
      <c r="AE3" s="3"/>
      <c r="AF3" s="3"/>
      <c r="AG3" s="3"/>
      <c r="AH3" s="3"/>
      <c r="AI3" s="3"/>
      <c r="AJ3" s="3"/>
      <c r="AK3" s="3"/>
      <c r="AL3" s="3"/>
      <c r="AM3" s="3"/>
      <c r="AN3" s="3"/>
      <c r="AO3" s="3"/>
      <c r="AP3" s="3"/>
      <c r="AQ3" s="3"/>
      <c r="AR3" s="3"/>
    </row>
    <row r="4" spans="1:44" ht="16.5" customHeight="1" x14ac:dyDescent="0.3">
      <c r="A4" s="78"/>
      <c r="B4" s="79"/>
      <c r="C4" s="78"/>
      <c r="D4" s="83"/>
      <c r="E4" s="83"/>
      <c r="F4" s="83"/>
      <c r="G4" s="83"/>
      <c r="H4" s="83"/>
      <c r="I4" s="83"/>
      <c r="J4" s="83"/>
      <c r="K4" s="83"/>
      <c r="L4" s="83"/>
      <c r="M4" s="83"/>
      <c r="N4" s="83"/>
      <c r="O4" s="83"/>
      <c r="P4" s="83"/>
      <c r="Q4" s="83"/>
      <c r="R4" s="83"/>
      <c r="S4" s="83"/>
      <c r="T4" s="83"/>
      <c r="U4" s="83"/>
      <c r="V4" s="83"/>
      <c r="W4" s="83"/>
      <c r="X4" s="83"/>
      <c r="Y4" s="83"/>
      <c r="Z4" s="79"/>
      <c r="AA4" s="112" t="s">
        <v>252</v>
      </c>
      <c r="AB4" s="64"/>
      <c r="AC4" s="3"/>
      <c r="AD4" s="3"/>
      <c r="AE4" s="3"/>
      <c r="AF4" s="3"/>
      <c r="AG4" s="3"/>
      <c r="AH4" s="3"/>
      <c r="AI4" s="3"/>
      <c r="AJ4" s="3"/>
      <c r="AK4" s="3"/>
      <c r="AL4" s="3"/>
      <c r="AM4" s="3"/>
      <c r="AN4" s="3"/>
      <c r="AO4" s="3"/>
      <c r="AP4" s="3"/>
      <c r="AQ4" s="3"/>
      <c r="AR4" s="3"/>
    </row>
    <row r="5" spans="1:44" ht="16.5" customHeight="1" x14ac:dyDescent="0.3">
      <c r="A5" s="17"/>
      <c r="B5" s="17"/>
      <c r="C5" s="17"/>
      <c r="D5" s="17"/>
      <c r="E5" s="17"/>
      <c r="F5" s="17"/>
      <c r="G5" s="17"/>
      <c r="H5" s="17"/>
      <c r="I5" s="17"/>
      <c r="J5" s="17"/>
      <c r="K5" s="17"/>
      <c r="L5" s="17"/>
      <c r="M5" s="17"/>
      <c r="N5" s="17"/>
      <c r="O5" s="17"/>
      <c r="P5" s="17"/>
      <c r="Q5" s="17"/>
      <c r="R5" s="20"/>
      <c r="S5" s="20"/>
      <c r="T5" s="20"/>
      <c r="U5" s="17"/>
      <c r="V5" s="17"/>
      <c r="W5" s="17"/>
      <c r="X5" s="17"/>
      <c r="Y5" s="17"/>
      <c r="Z5" s="17"/>
      <c r="AA5" s="17"/>
      <c r="AB5" s="17"/>
      <c r="AC5" s="3"/>
      <c r="AD5" s="3"/>
      <c r="AE5" s="3"/>
      <c r="AF5" s="3"/>
      <c r="AG5" s="3"/>
      <c r="AH5" s="3"/>
      <c r="AI5" s="3"/>
      <c r="AJ5" s="3"/>
      <c r="AK5" s="3"/>
      <c r="AL5" s="3"/>
      <c r="AM5" s="3"/>
      <c r="AN5" s="3"/>
      <c r="AO5" s="3"/>
      <c r="AP5" s="3"/>
      <c r="AQ5" s="3"/>
      <c r="AR5" s="3"/>
    </row>
    <row r="6" spans="1:44" ht="15.75" customHeight="1" x14ac:dyDescent="0.3">
      <c r="A6" s="99" t="s">
        <v>93</v>
      </c>
      <c r="B6" s="63"/>
      <c r="C6" s="63"/>
      <c r="D6" s="64"/>
      <c r="E6" s="99" t="s">
        <v>207</v>
      </c>
      <c r="F6" s="63"/>
      <c r="G6" s="63"/>
      <c r="H6" s="63"/>
      <c r="I6" s="63"/>
      <c r="J6" s="64"/>
      <c r="K6" s="99" t="s">
        <v>253</v>
      </c>
      <c r="L6" s="63"/>
      <c r="M6" s="63"/>
      <c r="N6" s="63"/>
      <c r="O6" s="63"/>
      <c r="P6" s="63"/>
      <c r="Q6" s="63"/>
      <c r="R6" s="63"/>
      <c r="S6" s="63"/>
      <c r="T6" s="63"/>
      <c r="U6" s="63"/>
      <c r="V6" s="63"/>
      <c r="W6" s="63"/>
      <c r="X6" s="63"/>
      <c r="Y6" s="63"/>
      <c r="Z6" s="63"/>
      <c r="AA6" s="63"/>
      <c r="AB6" s="64"/>
      <c r="AC6" s="3"/>
      <c r="AD6" s="3"/>
      <c r="AE6" s="3"/>
      <c r="AF6" s="3"/>
      <c r="AG6" s="3"/>
      <c r="AH6" s="3"/>
      <c r="AI6" s="3"/>
      <c r="AJ6" s="3"/>
      <c r="AK6" s="3"/>
      <c r="AL6" s="3"/>
      <c r="AM6" s="3"/>
      <c r="AN6" s="3"/>
      <c r="AO6" s="3"/>
      <c r="AP6" s="3"/>
      <c r="AQ6" s="3"/>
      <c r="AR6" s="3"/>
    </row>
    <row r="7" spans="1:44" ht="18" customHeight="1" x14ac:dyDescent="0.3">
      <c r="A7" s="96" t="s">
        <v>91</v>
      </c>
      <c r="B7" s="98" t="s">
        <v>92</v>
      </c>
      <c r="C7" s="93" t="s">
        <v>100</v>
      </c>
      <c r="D7" s="93" t="s">
        <v>101</v>
      </c>
      <c r="E7" s="101" t="s">
        <v>204</v>
      </c>
      <c r="F7" s="101" t="s">
        <v>254</v>
      </c>
      <c r="G7" s="101" t="s">
        <v>255</v>
      </c>
      <c r="H7" s="101" t="s">
        <v>256</v>
      </c>
      <c r="I7" s="125" t="s">
        <v>257</v>
      </c>
      <c r="J7" s="101" t="s">
        <v>258</v>
      </c>
      <c r="K7" s="124" t="s">
        <v>259</v>
      </c>
      <c r="L7" s="124" t="s">
        <v>260</v>
      </c>
      <c r="M7" s="124" t="s">
        <v>261</v>
      </c>
      <c r="N7" s="124" t="s">
        <v>262</v>
      </c>
      <c r="O7" s="124" t="s">
        <v>263</v>
      </c>
      <c r="P7" s="124" t="s">
        <v>264</v>
      </c>
      <c r="Q7" s="124" t="s">
        <v>265</v>
      </c>
      <c r="R7" s="93" t="s">
        <v>266</v>
      </c>
      <c r="S7" s="93" t="s">
        <v>267</v>
      </c>
      <c r="T7" s="93" t="s">
        <v>268</v>
      </c>
      <c r="U7" s="101" t="s">
        <v>269</v>
      </c>
      <c r="V7" s="93" t="s">
        <v>270</v>
      </c>
      <c r="W7" s="93" t="s">
        <v>271</v>
      </c>
      <c r="X7" s="93" t="s">
        <v>272</v>
      </c>
      <c r="Y7" s="93" t="s">
        <v>273</v>
      </c>
      <c r="Z7" s="101" t="s">
        <v>274</v>
      </c>
      <c r="AA7" s="93" t="s">
        <v>275</v>
      </c>
      <c r="AB7" s="93" t="s">
        <v>276</v>
      </c>
      <c r="AC7" s="3"/>
      <c r="AD7" s="3"/>
      <c r="AE7" s="3"/>
      <c r="AF7" s="3"/>
      <c r="AG7" s="3"/>
      <c r="AH7" s="3"/>
      <c r="AI7" s="3"/>
      <c r="AJ7" s="3"/>
      <c r="AK7" s="3"/>
      <c r="AL7" s="3"/>
      <c r="AM7" s="3"/>
      <c r="AN7" s="3"/>
      <c r="AO7" s="3"/>
      <c r="AP7" s="3"/>
      <c r="AQ7" s="3"/>
      <c r="AR7" s="3"/>
    </row>
    <row r="8" spans="1:44" ht="59.25" customHeight="1" x14ac:dyDescent="0.25">
      <c r="A8" s="92"/>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18"/>
      <c r="AD8" s="18"/>
      <c r="AE8" s="18"/>
      <c r="AF8" s="18"/>
      <c r="AG8" s="18"/>
      <c r="AH8" s="18"/>
      <c r="AI8" s="18"/>
      <c r="AJ8" s="18"/>
      <c r="AK8" s="18"/>
      <c r="AL8" s="18"/>
      <c r="AM8" s="18"/>
      <c r="AN8" s="18"/>
      <c r="AO8" s="18"/>
      <c r="AP8" s="18"/>
      <c r="AQ8" s="18"/>
      <c r="AR8" s="18"/>
    </row>
    <row r="9" spans="1:44" ht="45.75" customHeight="1" x14ac:dyDescent="0.25">
      <c r="A9" s="102">
        <v>1</v>
      </c>
      <c r="B9" s="12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0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16"/>
      <c r="F9" s="16"/>
      <c r="G9" s="16"/>
      <c r="H9" s="28"/>
      <c r="I9" s="28"/>
      <c r="J9" s="28"/>
      <c r="K9" s="29"/>
      <c r="L9" s="29"/>
      <c r="M9" s="29"/>
      <c r="N9" s="29"/>
      <c r="O9" s="29"/>
      <c r="P9" s="29"/>
      <c r="Q9" s="29"/>
      <c r="R9" s="25" t="str">
        <f t="shared" ref="R9:R68" si="0">IF(AND(S9&gt;=0,S9&lt;=85),"Débil",
IF(AND(S9&gt;=86,S9&lt;=95),"Moderado",
IF(AND(S9&gt;=96,S9&lt;=100),"Fuerte","")))</f>
        <v/>
      </c>
      <c r="S9" s="25"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5"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5"/>
      <c r="V9" s="25"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23" t="str">
        <f>IF(AND(S9="",S10="",S11=""),"",AVERAGE(S9:S11))</f>
        <v/>
      </c>
      <c r="X9" s="123" t="str">
        <f>IF(W9="","",
IF(W9=100,"Fuerte",
IF(W9&lt;50,"Débil",
IF(OR(W9&gt;=50,W9&lt;100),"Moderado",""))))</f>
        <v/>
      </c>
      <c r="Y9" s="103" t="str">
        <f>IF(X9="","",IF(X9="Fuerte","NO","SI"))</f>
        <v/>
      </c>
      <c r="Z9" s="103"/>
      <c r="AA9" s="103"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111"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9"/>
      <c r="AD9" s="19"/>
      <c r="AE9" s="19"/>
      <c r="AF9" s="19"/>
      <c r="AG9" s="19"/>
      <c r="AH9" s="19"/>
      <c r="AI9" s="19"/>
      <c r="AJ9" s="19"/>
      <c r="AK9" s="19"/>
      <c r="AL9" s="19"/>
      <c r="AM9" s="19"/>
      <c r="AN9" s="19"/>
      <c r="AO9" s="19"/>
      <c r="AP9" s="19"/>
      <c r="AQ9" s="19"/>
      <c r="AR9" s="19"/>
    </row>
    <row r="10" spans="1:44" ht="45.75" customHeight="1" x14ac:dyDescent="0.3">
      <c r="A10" s="97"/>
      <c r="B10" s="97"/>
      <c r="C10" s="97"/>
      <c r="D10" s="97"/>
      <c r="E10" s="16"/>
      <c r="F10" s="16"/>
      <c r="G10" s="16"/>
      <c r="H10" s="28"/>
      <c r="I10" s="28"/>
      <c r="J10" s="28"/>
      <c r="K10" s="29"/>
      <c r="L10" s="29"/>
      <c r="M10" s="29"/>
      <c r="N10" s="29"/>
      <c r="O10" s="29"/>
      <c r="P10" s="29"/>
      <c r="Q10" s="29"/>
      <c r="R10" s="25" t="str">
        <f t="shared" si="0"/>
        <v/>
      </c>
      <c r="S10" s="25"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5" t="str">
        <f t="shared" si="1"/>
        <v/>
      </c>
      <c r="U10" s="25"/>
      <c r="V10" s="25" t="str">
        <f t="shared" si="2"/>
        <v/>
      </c>
      <c r="W10" s="97"/>
      <c r="X10" s="97"/>
      <c r="Y10" s="97"/>
      <c r="Z10" s="97"/>
      <c r="AA10" s="97"/>
      <c r="AB10" s="97"/>
      <c r="AC10" s="3"/>
      <c r="AD10" s="3"/>
      <c r="AE10" s="3"/>
      <c r="AF10" s="3"/>
      <c r="AG10" s="3"/>
      <c r="AH10" s="3"/>
      <c r="AI10" s="3"/>
      <c r="AJ10" s="3"/>
      <c r="AK10" s="3"/>
      <c r="AL10" s="3"/>
      <c r="AM10" s="3"/>
      <c r="AN10" s="3"/>
      <c r="AO10" s="3"/>
      <c r="AP10" s="3"/>
      <c r="AQ10" s="3"/>
      <c r="AR10" s="3"/>
    </row>
    <row r="11" spans="1:44" ht="45.75" customHeight="1" x14ac:dyDescent="0.3">
      <c r="A11" s="92"/>
      <c r="B11" s="92"/>
      <c r="C11" s="92"/>
      <c r="D11" s="92"/>
      <c r="E11" s="16"/>
      <c r="F11" s="16"/>
      <c r="G11" s="16"/>
      <c r="H11" s="28"/>
      <c r="I11" s="28"/>
      <c r="J11" s="28"/>
      <c r="K11" s="29"/>
      <c r="L11" s="29"/>
      <c r="M11" s="29"/>
      <c r="N11" s="29"/>
      <c r="O11" s="29"/>
      <c r="P11" s="29"/>
      <c r="Q11" s="29"/>
      <c r="R11" s="25" t="str">
        <f t="shared" si="0"/>
        <v/>
      </c>
      <c r="S11" s="25"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5" t="str">
        <f t="shared" si="1"/>
        <v/>
      </c>
      <c r="U11" s="25"/>
      <c r="V11" s="25" t="str">
        <f t="shared" si="2"/>
        <v/>
      </c>
      <c r="W11" s="92"/>
      <c r="X11" s="92"/>
      <c r="Y11" s="92"/>
      <c r="Z11" s="92"/>
      <c r="AA11" s="92"/>
      <c r="AB11" s="92"/>
      <c r="AC11" s="3"/>
      <c r="AD11" s="3"/>
      <c r="AE11" s="3"/>
      <c r="AF11" s="3"/>
      <c r="AG11" s="3"/>
      <c r="AH11" s="3"/>
      <c r="AI11" s="3"/>
      <c r="AJ11" s="3"/>
      <c r="AK11" s="3"/>
      <c r="AL11" s="3"/>
      <c r="AM11" s="3"/>
      <c r="AN11" s="3"/>
      <c r="AO11" s="3"/>
      <c r="AP11" s="3"/>
      <c r="AQ11" s="3"/>
      <c r="AR11" s="3"/>
    </row>
    <row r="12" spans="1:44" ht="45.75" customHeight="1" x14ac:dyDescent="0.3">
      <c r="A12" s="102">
        <v>2</v>
      </c>
      <c r="B12" s="12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0"/>
      <c r="F12" s="30"/>
      <c r="G12" s="30"/>
      <c r="H12" s="31"/>
      <c r="I12" s="31"/>
      <c r="J12" s="31"/>
      <c r="K12" s="29"/>
      <c r="L12" s="29"/>
      <c r="M12" s="29"/>
      <c r="N12" s="29"/>
      <c r="O12" s="29"/>
      <c r="P12" s="29"/>
      <c r="Q12" s="29"/>
      <c r="R12" s="25" t="str">
        <f t="shared" si="0"/>
        <v/>
      </c>
      <c r="S12" s="25"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5" t="str">
        <f t="shared" si="1"/>
        <v/>
      </c>
      <c r="U12" s="25"/>
      <c r="V12" s="25" t="str">
        <f t="shared" si="2"/>
        <v/>
      </c>
      <c r="W12" s="123" t="str">
        <f>IF(AND(S12="",S13="",S14=""),"",AVERAGE(S12:S14))</f>
        <v/>
      </c>
      <c r="X12" s="123" t="str">
        <f>IF(W12="","",
IF(W12=100,"Fuerte",
IF(W12&lt;50,"Débil",
IF(OR(W12&gt;=50,W12&lt;100),"Moderado",""))))</f>
        <v/>
      </c>
      <c r="Y12" s="103" t="str">
        <f>IF(X12="","",IF(X12="Fuerte","NO","SI"))</f>
        <v/>
      </c>
      <c r="Z12" s="103"/>
      <c r="AA12" s="103"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11"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x14ac:dyDescent="0.3">
      <c r="A13" s="97"/>
      <c r="B13" s="97"/>
      <c r="C13" s="97"/>
      <c r="D13" s="97"/>
      <c r="E13" s="30"/>
      <c r="F13" s="30"/>
      <c r="G13" s="30"/>
      <c r="H13" s="31"/>
      <c r="I13" s="31"/>
      <c r="J13" s="31"/>
      <c r="K13" s="29"/>
      <c r="L13" s="29"/>
      <c r="M13" s="29"/>
      <c r="N13" s="29"/>
      <c r="O13" s="29"/>
      <c r="P13" s="29"/>
      <c r="Q13" s="29"/>
      <c r="R13" s="25" t="str">
        <f t="shared" si="0"/>
        <v/>
      </c>
      <c r="S13" s="25"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5" t="str">
        <f t="shared" si="1"/>
        <v/>
      </c>
      <c r="U13" s="25"/>
      <c r="V13" s="25" t="str">
        <f t="shared" si="2"/>
        <v/>
      </c>
      <c r="W13" s="97"/>
      <c r="X13" s="97"/>
      <c r="Y13" s="97"/>
      <c r="Z13" s="97"/>
      <c r="AA13" s="97"/>
      <c r="AB13" s="97"/>
      <c r="AC13" s="3"/>
      <c r="AD13" s="3"/>
      <c r="AE13" s="3"/>
      <c r="AF13" s="3"/>
      <c r="AG13" s="3"/>
      <c r="AH13" s="3"/>
      <c r="AI13" s="3"/>
      <c r="AJ13" s="3"/>
      <c r="AK13" s="3"/>
      <c r="AL13" s="3"/>
      <c r="AM13" s="3"/>
      <c r="AN13" s="3"/>
      <c r="AO13" s="3"/>
      <c r="AP13" s="3"/>
      <c r="AQ13" s="3"/>
      <c r="AR13" s="3"/>
    </row>
    <row r="14" spans="1:44" ht="45.75" customHeight="1" x14ac:dyDescent="0.3">
      <c r="A14" s="92"/>
      <c r="B14" s="92"/>
      <c r="C14" s="92"/>
      <c r="D14" s="92"/>
      <c r="E14" s="30"/>
      <c r="F14" s="30"/>
      <c r="G14" s="30"/>
      <c r="H14" s="31"/>
      <c r="I14" s="31"/>
      <c r="J14" s="31"/>
      <c r="K14" s="29"/>
      <c r="L14" s="29"/>
      <c r="M14" s="29"/>
      <c r="N14" s="29"/>
      <c r="O14" s="29"/>
      <c r="P14" s="29"/>
      <c r="Q14" s="29"/>
      <c r="R14" s="25" t="str">
        <f t="shared" si="0"/>
        <v/>
      </c>
      <c r="S14" s="25"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5" t="str">
        <f t="shared" si="1"/>
        <v/>
      </c>
      <c r="U14" s="25"/>
      <c r="V14" s="25" t="str">
        <f t="shared" si="2"/>
        <v/>
      </c>
      <c r="W14" s="92"/>
      <c r="X14" s="92"/>
      <c r="Y14" s="92"/>
      <c r="Z14" s="92"/>
      <c r="AA14" s="92"/>
      <c r="AB14" s="92"/>
      <c r="AC14" s="3"/>
      <c r="AD14" s="3"/>
      <c r="AE14" s="3"/>
      <c r="AF14" s="3"/>
      <c r="AG14" s="3"/>
      <c r="AH14" s="3"/>
      <c r="AI14" s="3"/>
      <c r="AJ14" s="3"/>
      <c r="AK14" s="3"/>
      <c r="AL14" s="3"/>
      <c r="AM14" s="3"/>
      <c r="AN14" s="3"/>
      <c r="AO14" s="3"/>
      <c r="AP14" s="3"/>
      <c r="AQ14" s="3"/>
      <c r="AR14" s="3"/>
    </row>
    <row r="15" spans="1:44" ht="45.75" customHeight="1" x14ac:dyDescent="0.3">
      <c r="A15" s="102">
        <v>3</v>
      </c>
      <c r="B15" s="12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0"/>
      <c r="F15" s="30"/>
      <c r="G15" s="30"/>
      <c r="H15" s="31"/>
      <c r="I15" s="31"/>
      <c r="J15" s="31"/>
      <c r="K15" s="29"/>
      <c r="L15" s="29"/>
      <c r="M15" s="29"/>
      <c r="N15" s="29"/>
      <c r="O15" s="29"/>
      <c r="P15" s="29"/>
      <c r="Q15" s="29"/>
      <c r="R15" s="25" t="str">
        <f t="shared" si="0"/>
        <v/>
      </c>
      <c r="S15" s="25"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5" t="str">
        <f t="shared" si="1"/>
        <v/>
      </c>
      <c r="U15" s="25"/>
      <c r="V15" s="25" t="str">
        <f t="shared" si="2"/>
        <v/>
      </c>
      <c r="W15" s="123" t="str">
        <f>IF(AND(S15="",S16="",S17=""),"",AVERAGE(S15:S17))</f>
        <v/>
      </c>
      <c r="X15" s="123" t="str">
        <f>IF(W15="","",
IF(W15=100,"Fuerte",
IF(W15&lt;50,"Débil",
IF(OR(W15&gt;=50,W15&lt;100),"Moderado",""))))</f>
        <v/>
      </c>
      <c r="Y15" s="103" t="str">
        <f>IF(X15="","",IF(X15="Fuerte","NO","SI"))</f>
        <v/>
      </c>
      <c r="Z15" s="103"/>
      <c r="AA15" s="103"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11"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x14ac:dyDescent="0.3">
      <c r="A16" s="97"/>
      <c r="B16" s="97"/>
      <c r="C16" s="97"/>
      <c r="D16" s="97"/>
      <c r="E16" s="30"/>
      <c r="F16" s="30"/>
      <c r="G16" s="30"/>
      <c r="H16" s="31"/>
      <c r="I16" s="31"/>
      <c r="J16" s="31"/>
      <c r="K16" s="29"/>
      <c r="L16" s="29"/>
      <c r="M16" s="29"/>
      <c r="N16" s="29"/>
      <c r="O16" s="29"/>
      <c r="P16" s="29"/>
      <c r="Q16" s="29"/>
      <c r="R16" s="25" t="str">
        <f t="shared" si="0"/>
        <v/>
      </c>
      <c r="S16" s="25"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5" t="str">
        <f t="shared" si="1"/>
        <v/>
      </c>
      <c r="U16" s="25"/>
      <c r="V16" s="25" t="str">
        <f t="shared" si="2"/>
        <v/>
      </c>
      <c r="W16" s="97"/>
      <c r="X16" s="97"/>
      <c r="Y16" s="97"/>
      <c r="Z16" s="97"/>
      <c r="AA16" s="97"/>
      <c r="AB16" s="97"/>
      <c r="AC16" s="3"/>
      <c r="AD16" s="3"/>
      <c r="AE16" s="3"/>
      <c r="AF16" s="3"/>
      <c r="AG16" s="3"/>
      <c r="AH16" s="3"/>
      <c r="AI16" s="3"/>
      <c r="AJ16" s="3"/>
      <c r="AK16" s="3"/>
      <c r="AL16" s="3"/>
      <c r="AM16" s="3"/>
      <c r="AN16" s="3"/>
      <c r="AO16" s="3"/>
      <c r="AP16" s="3"/>
      <c r="AQ16" s="3"/>
      <c r="AR16" s="3"/>
    </row>
    <row r="17" spans="1:44" ht="45.75" customHeight="1" x14ac:dyDescent="0.3">
      <c r="A17" s="92"/>
      <c r="B17" s="92"/>
      <c r="C17" s="92"/>
      <c r="D17" s="92"/>
      <c r="E17" s="30"/>
      <c r="F17" s="30"/>
      <c r="G17" s="30"/>
      <c r="H17" s="31"/>
      <c r="I17" s="31"/>
      <c r="J17" s="31"/>
      <c r="K17" s="29"/>
      <c r="L17" s="29"/>
      <c r="M17" s="29"/>
      <c r="N17" s="29"/>
      <c r="O17" s="29"/>
      <c r="P17" s="29"/>
      <c r="Q17" s="29"/>
      <c r="R17" s="25" t="str">
        <f t="shared" si="0"/>
        <v/>
      </c>
      <c r="S17" s="25"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5" t="str">
        <f t="shared" si="1"/>
        <v/>
      </c>
      <c r="U17" s="25"/>
      <c r="V17" s="25" t="str">
        <f t="shared" si="2"/>
        <v/>
      </c>
      <c r="W17" s="92"/>
      <c r="X17" s="92"/>
      <c r="Y17" s="92"/>
      <c r="Z17" s="92"/>
      <c r="AA17" s="92"/>
      <c r="AB17" s="92"/>
      <c r="AC17" s="3"/>
      <c r="AD17" s="3"/>
      <c r="AE17" s="3"/>
      <c r="AF17" s="3"/>
      <c r="AG17" s="3"/>
      <c r="AH17" s="3"/>
      <c r="AI17" s="3"/>
      <c r="AJ17" s="3"/>
      <c r="AK17" s="3"/>
      <c r="AL17" s="3"/>
      <c r="AM17" s="3"/>
      <c r="AN17" s="3"/>
      <c r="AO17" s="3"/>
      <c r="AP17" s="3"/>
      <c r="AQ17" s="3"/>
      <c r="AR17" s="3"/>
    </row>
    <row r="18" spans="1:44" ht="45.75" customHeight="1" x14ac:dyDescent="0.3">
      <c r="A18" s="102">
        <v>4</v>
      </c>
      <c r="B18" s="12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10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30"/>
      <c r="F18" s="30"/>
      <c r="G18" s="30"/>
      <c r="H18" s="31"/>
      <c r="I18" s="31"/>
      <c r="J18" s="31"/>
      <c r="K18" s="29"/>
      <c r="L18" s="29"/>
      <c r="M18" s="29"/>
      <c r="N18" s="29"/>
      <c r="O18" s="29"/>
      <c r="P18" s="29"/>
      <c r="Q18" s="29"/>
      <c r="R18" s="25" t="str">
        <f t="shared" si="0"/>
        <v/>
      </c>
      <c r="S18" s="25"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5" t="str">
        <f t="shared" si="1"/>
        <v/>
      </c>
      <c r="U18" s="25"/>
      <c r="V18" s="25" t="str">
        <f t="shared" si="2"/>
        <v/>
      </c>
      <c r="W18" s="123" t="str">
        <f>IF(AND(S18="",S19="",S20=""),"",AVERAGE(S18:S20))</f>
        <v/>
      </c>
      <c r="X18" s="123" t="str">
        <f>IF(W18="","",
IF(W18=100,"Fuerte",
IF(W18&lt;50,"Débil",
IF(OR(W18&gt;=50,W18&lt;100),"Moderado",""))))</f>
        <v/>
      </c>
      <c r="Y18" s="103" t="str">
        <f>IF(X18="","",IF(X18="Fuerte","NO","SI"))</f>
        <v/>
      </c>
      <c r="Z18" s="103"/>
      <c r="AA18" s="103"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11"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x14ac:dyDescent="0.3">
      <c r="A19" s="97"/>
      <c r="B19" s="97"/>
      <c r="C19" s="97"/>
      <c r="D19" s="97"/>
      <c r="E19" s="30"/>
      <c r="F19" s="30"/>
      <c r="G19" s="30"/>
      <c r="H19" s="31"/>
      <c r="I19" s="31"/>
      <c r="J19" s="31"/>
      <c r="K19" s="29"/>
      <c r="L19" s="29"/>
      <c r="M19" s="29"/>
      <c r="N19" s="29"/>
      <c r="O19" s="29"/>
      <c r="P19" s="29"/>
      <c r="Q19" s="29"/>
      <c r="R19" s="25" t="str">
        <f t="shared" si="0"/>
        <v/>
      </c>
      <c r="S19" s="25"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5" t="str">
        <f t="shared" si="1"/>
        <v/>
      </c>
      <c r="U19" s="25"/>
      <c r="V19" s="25" t="str">
        <f t="shared" si="2"/>
        <v/>
      </c>
      <c r="W19" s="97"/>
      <c r="X19" s="97"/>
      <c r="Y19" s="97"/>
      <c r="Z19" s="97"/>
      <c r="AA19" s="97"/>
      <c r="AB19" s="97"/>
      <c r="AC19" s="3"/>
      <c r="AD19" s="3"/>
      <c r="AE19" s="3"/>
      <c r="AF19" s="3"/>
      <c r="AG19" s="3"/>
      <c r="AH19" s="3"/>
      <c r="AI19" s="3"/>
      <c r="AJ19" s="3"/>
      <c r="AK19" s="3"/>
      <c r="AL19" s="3"/>
      <c r="AM19" s="3"/>
      <c r="AN19" s="3"/>
      <c r="AO19" s="3"/>
      <c r="AP19" s="3"/>
      <c r="AQ19" s="3"/>
      <c r="AR19" s="3"/>
    </row>
    <row r="20" spans="1:44" ht="45.75" customHeight="1" x14ac:dyDescent="0.3">
      <c r="A20" s="92"/>
      <c r="B20" s="92"/>
      <c r="C20" s="92"/>
      <c r="D20" s="92"/>
      <c r="E20" s="30"/>
      <c r="F20" s="30"/>
      <c r="G20" s="30"/>
      <c r="H20" s="31"/>
      <c r="I20" s="31"/>
      <c r="J20" s="31"/>
      <c r="K20" s="29"/>
      <c r="L20" s="29"/>
      <c r="M20" s="29"/>
      <c r="N20" s="29"/>
      <c r="O20" s="29"/>
      <c r="P20" s="29"/>
      <c r="Q20" s="29"/>
      <c r="R20" s="25" t="str">
        <f t="shared" si="0"/>
        <v/>
      </c>
      <c r="S20" s="25"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5" t="str">
        <f t="shared" si="1"/>
        <v/>
      </c>
      <c r="U20" s="25"/>
      <c r="V20" s="25" t="str">
        <f t="shared" si="2"/>
        <v/>
      </c>
      <c r="W20" s="92"/>
      <c r="X20" s="92"/>
      <c r="Y20" s="92"/>
      <c r="Z20" s="92"/>
      <c r="AA20" s="92"/>
      <c r="AB20" s="92"/>
      <c r="AC20" s="3"/>
      <c r="AD20" s="3"/>
      <c r="AE20" s="3"/>
      <c r="AF20" s="3"/>
      <c r="AG20" s="3"/>
      <c r="AH20" s="3"/>
      <c r="AI20" s="3"/>
      <c r="AJ20" s="3"/>
      <c r="AK20" s="3"/>
      <c r="AL20" s="3"/>
      <c r="AM20" s="3"/>
      <c r="AN20" s="3"/>
      <c r="AO20" s="3"/>
      <c r="AP20" s="3"/>
      <c r="AQ20" s="3"/>
      <c r="AR20" s="3"/>
    </row>
    <row r="21" spans="1:44" ht="45.75" customHeight="1" x14ac:dyDescent="0.3">
      <c r="A21" s="102">
        <v>5</v>
      </c>
      <c r="B21" s="12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10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0"/>
      <c r="F21" s="30"/>
      <c r="G21" s="30"/>
      <c r="H21" s="31"/>
      <c r="I21" s="31"/>
      <c r="J21" s="31"/>
      <c r="K21" s="29"/>
      <c r="L21" s="29"/>
      <c r="M21" s="29"/>
      <c r="N21" s="29"/>
      <c r="O21" s="29"/>
      <c r="P21" s="29"/>
      <c r="Q21" s="29"/>
      <c r="R21" s="25" t="str">
        <f t="shared" si="0"/>
        <v/>
      </c>
      <c r="S21" s="25"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5" t="str">
        <f t="shared" si="1"/>
        <v/>
      </c>
      <c r="U21" s="25"/>
      <c r="V21" s="25" t="str">
        <f t="shared" si="2"/>
        <v/>
      </c>
      <c r="W21" s="123" t="str">
        <f>IF(AND(S21="",S22="",S23=""),"",AVERAGE(S21:S23))</f>
        <v/>
      </c>
      <c r="X21" s="123" t="str">
        <f>IF(W21="","",
IF(W21=100,"Fuerte",
IF(W21&lt;50,"Débil",
IF(OR(W21&gt;=50,W21&lt;100),"Moderado",""))))</f>
        <v/>
      </c>
      <c r="Y21" s="103" t="str">
        <f>IF(X21="","",IF(X21="Fuerte","NO","SI"))</f>
        <v/>
      </c>
      <c r="Z21" s="103"/>
      <c r="AA21" s="103"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11"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x14ac:dyDescent="0.3">
      <c r="A22" s="97"/>
      <c r="B22" s="97"/>
      <c r="C22" s="97"/>
      <c r="D22" s="97"/>
      <c r="E22" s="30"/>
      <c r="F22" s="30"/>
      <c r="G22" s="30"/>
      <c r="H22" s="31"/>
      <c r="I22" s="31"/>
      <c r="J22" s="31"/>
      <c r="K22" s="29"/>
      <c r="L22" s="29"/>
      <c r="M22" s="29"/>
      <c r="N22" s="29"/>
      <c r="O22" s="29"/>
      <c r="P22" s="29"/>
      <c r="Q22" s="29"/>
      <c r="R22" s="25" t="str">
        <f t="shared" si="0"/>
        <v/>
      </c>
      <c r="S22" s="25"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5" t="str">
        <f t="shared" si="1"/>
        <v/>
      </c>
      <c r="U22" s="25"/>
      <c r="V22" s="25" t="str">
        <f t="shared" si="2"/>
        <v/>
      </c>
      <c r="W22" s="97"/>
      <c r="X22" s="97"/>
      <c r="Y22" s="97"/>
      <c r="Z22" s="97"/>
      <c r="AA22" s="97"/>
      <c r="AB22" s="97"/>
      <c r="AC22" s="3"/>
      <c r="AD22" s="3"/>
      <c r="AE22" s="3"/>
      <c r="AF22" s="3"/>
      <c r="AG22" s="3"/>
      <c r="AH22" s="3"/>
      <c r="AI22" s="3"/>
      <c r="AJ22" s="3"/>
      <c r="AK22" s="3"/>
      <c r="AL22" s="3"/>
      <c r="AM22" s="3"/>
      <c r="AN22" s="3"/>
      <c r="AO22" s="3"/>
      <c r="AP22" s="3"/>
      <c r="AQ22" s="3"/>
      <c r="AR22" s="3"/>
    </row>
    <row r="23" spans="1:44" ht="45.75" customHeight="1" x14ac:dyDescent="0.3">
      <c r="A23" s="92"/>
      <c r="B23" s="92"/>
      <c r="C23" s="92"/>
      <c r="D23" s="92"/>
      <c r="E23" s="30"/>
      <c r="F23" s="30"/>
      <c r="G23" s="30"/>
      <c r="H23" s="31"/>
      <c r="I23" s="31"/>
      <c r="J23" s="31"/>
      <c r="K23" s="29"/>
      <c r="L23" s="29"/>
      <c r="M23" s="29"/>
      <c r="N23" s="29"/>
      <c r="O23" s="29"/>
      <c r="P23" s="29"/>
      <c r="Q23" s="29"/>
      <c r="R23" s="25" t="str">
        <f t="shared" si="0"/>
        <v/>
      </c>
      <c r="S23" s="25"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5" t="str">
        <f t="shared" si="1"/>
        <v/>
      </c>
      <c r="U23" s="25"/>
      <c r="V23" s="25" t="str">
        <f t="shared" si="2"/>
        <v/>
      </c>
      <c r="W23" s="92"/>
      <c r="X23" s="92"/>
      <c r="Y23" s="92"/>
      <c r="Z23" s="92"/>
      <c r="AA23" s="92"/>
      <c r="AB23" s="92"/>
      <c r="AC23" s="3"/>
      <c r="AD23" s="3"/>
      <c r="AE23" s="3"/>
      <c r="AF23" s="3"/>
      <c r="AG23" s="3"/>
      <c r="AH23" s="3"/>
      <c r="AI23" s="3"/>
      <c r="AJ23" s="3"/>
      <c r="AK23" s="3"/>
      <c r="AL23" s="3"/>
      <c r="AM23" s="3"/>
      <c r="AN23" s="3"/>
      <c r="AO23" s="3"/>
      <c r="AP23" s="3"/>
      <c r="AQ23" s="3"/>
      <c r="AR23" s="3"/>
    </row>
    <row r="24" spans="1:44" s="169" customFormat="1" ht="192" customHeight="1" x14ac:dyDescent="0.2">
      <c r="A24" s="155">
        <v>6</v>
      </c>
      <c r="B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Contractual</v>
      </c>
      <c r="C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Posibilidad de afectación economica y reputacional al recibir o solicitar dadivas o beneficios a nombre propio o de terceros, mediante el direccionamiento de los requisitos técnicos, por parte del nivel directivo durante la estructuración contractual.</v>
      </c>
      <c r="D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E24" s="164" t="s">
        <v>277</v>
      </c>
      <c r="F24" s="164" t="s">
        <v>278</v>
      </c>
      <c r="G24" s="164" t="s">
        <v>279</v>
      </c>
      <c r="H24" s="163" t="s">
        <v>280</v>
      </c>
      <c r="I24" s="163" t="s">
        <v>281</v>
      </c>
      <c r="J24" s="163" t="s">
        <v>543</v>
      </c>
      <c r="K24" s="164" t="s">
        <v>282</v>
      </c>
      <c r="L24" s="164" t="s">
        <v>283</v>
      </c>
      <c r="M24" s="164" t="s">
        <v>284</v>
      </c>
      <c r="N24" s="164" t="s">
        <v>285</v>
      </c>
      <c r="O24" s="164" t="s">
        <v>286</v>
      </c>
      <c r="P24" s="164" t="s">
        <v>287</v>
      </c>
      <c r="Q24" s="164" t="s">
        <v>288</v>
      </c>
      <c r="R24" s="164" t="str">
        <f t="shared" si="0"/>
        <v>Débil</v>
      </c>
      <c r="S24" s="164">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80</v>
      </c>
      <c r="T24" s="164" t="str">
        <f t="shared" si="1"/>
        <v>Debe establecer un plan de acción en la hoja No. 7, que permita tener un control bien diseñado.</v>
      </c>
      <c r="U24" s="164" t="s">
        <v>289</v>
      </c>
      <c r="V24" s="164" t="str">
        <f t="shared" si="2"/>
        <v>Débil</v>
      </c>
      <c r="W24" s="176">
        <f>IF(AND(S24="",S25="",S26=""),"",AVERAGE(S24:S26))</f>
        <v>80</v>
      </c>
      <c r="X24" s="176" t="str">
        <f>IF(W24="","",
IF(W24=100,"Fuerte",
IF(W24&lt;50,"Débil",
IF(OR(W24&gt;=50,W24&lt;100),"Moderado",""))))</f>
        <v>Moderado</v>
      </c>
      <c r="Y24" s="156" t="str">
        <f>IF(X24="","",IF(X24="Fuerte","NO","SI"))</f>
        <v>SI</v>
      </c>
      <c r="Z24" s="156" t="s">
        <v>290</v>
      </c>
      <c r="AA24" s="156">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1</v>
      </c>
      <c r="AB24" s="160"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Rara vez</v>
      </c>
      <c r="AC24" s="170"/>
      <c r="AD24" s="170"/>
      <c r="AE24" s="170"/>
      <c r="AF24" s="170"/>
      <c r="AG24" s="170"/>
      <c r="AH24" s="170"/>
      <c r="AI24" s="170"/>
      <c r="AJ24" s="170"/>
      <c r="AK24" s="170"/>
      <c r="AL24" s="170"/>
      <c r="AM24" s="170"/>
      <c r="AN24" s="170"/>
      <c r="AO24" s="170"/>
      <c r="AP24" s="170"/>
      <c r="AQ24" s="170"/>
      <c r="AR24" s="170"/>
    </row>
    <row r="25" spans="1:44" s="169" customFormat="1" ht="19.5" customHeight="1" x14ac:dyDescent="0.2">
      <c r="A25" s="158"/>
      <c r="B25" s="158"/>
      <c r="C25" s="158"/>
      <c r="D25" s="158"/>
      <c r="E25" s="164"/>
      <c r="F25" s="164"/>
      <c r="G25" s="164"/>
      <c r="H25" s="163"/>
      <c r="I25" s="163"/>
      <c r="J25" s="163"/>
      <c r="K25" s="164"/>
      <c r="L25" s="164"/>
      <c r="M25" s="164"/>
      <c r="N25" s="164"/>
      <c r="O25" s="164"/>
      <c r="P25" s="164"/>
      <c r="Q25" s="164"/>
      <c r="R25" s="164" t="str">
        <f t="shared" si="0"/>
        <v/>
      </c>
      <c r="S25" s="164"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164" t="str">
        <f t="shared" si="1"/>
        <v/>
      </c>
      <c r="U25" s="164"/>
      <c r="V25" s="164" t="str">
        <f t="shared" si="2"/>
        <v/>
      </c>
      <c r="W25" s="158"/>
      <c r="X25" s="158"/>
      <c r="Y25" s="158"/>
      <c r="Z25" s="158"/>
      <c r="AA25" s="158"/>
      <c r="AB25" s="158"/>
      <c r="AC25" s="170"/>
      <c r="AD25" s="170"/>
      <c r="AE25" s="170"/>
      <c r="AF25" s="170"/>
      <c r="AG25" s="170"/>
      <c r="AH25" s="170"/>
      <c r="AI25" s="170"/>
      <c r="AJ25" s="170"/>
      <c r="AK25" s="170"/>
      <c r="AL25" s="170"/>
      <c r="AM25" s="170"/>
      <c r="AN25" s="170"/>
      <c r="AO25" s="170"/>
      <c r="AP25" s="170"/>
      <c r="AQ25" s="170"/>
      <c r="AR25" s="170"/>
    </row>
    <row r="26" spans="1:44" s="169" customFormat="1" ht="19.5" customHeight="1" x14ac:dyDescent="0.2">
      <c r="A26" s="159"/>
      <c r="B26" s="159"/>
      <c r="C26" s="159"/>
      <c r="D26" s="159"/>
      <c r="E26" s="164"/>
      <c r="F26" s="164"/>
      <c r="G26" s="164"/>
      <c r="H26" s="163"/>
      <c r="I26" s="163"/>
      <c r="J26" s="163"/>
      <c r="K26" s="164"/>
      <c r="L26" s="164"/>
      <c r="M26" s="164"/>
      <c r="N26" s="164"/>
      <c r="O26" s="164"/>
      <c r="P26" s="164"/>
      <c r="Q26" s="164"/>
      <c r="R26" s="164" t="str">
        <f t="shared" si="0"/>
        <v/>
      </c>
      <c r="S26" s="164"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164" t="str">
        <f t="shared" si="1"/>
        <v/>
      </c>
      <c r="U26" s="164"/>
      <c r="V26" s="164" t="str">
        <f t="shared" si="2"/>
        <v/>
      </c>
      <c r="W26" s="159"/>
      <c r="X26" s="159"/>
      <c r="Y26" s="159"/>
      <c r="Z26" s="159"/>
      <c r="AA26" s="159"/>
      <c r="AB26" s="159"/>
      <c r="AC26" s="170"/>
      <c r="AD26" s="170"/>
      <c r="AE26" s="170"/>
      <c r="AF26" s="170"/>
      <c r="AG26" s="170"/>
      <c r="AH26" s="170"/>
      <c r="AI26" s="170"/>
      <c r="AJ26" s="170"/>
      <c r="AK26" s="170"/>
      <c r="AL26" s="170"/>
      <c r="AM26" s="170"/>
      <c r="AN26" s="170"/>
      <c r="AO26" s="170"/>
      <c r="AP26" s="170"/>
      <c r="AQ26" s="170"/>
      <c r="AR26" s="170"/>
    </row>
    <row r="27" spans="1:44" s="169" customFormat="1" ht="129" customHeight="1" x14ac:dyDescent="0.2">
      <c r="A27" s="155">
        <v>7</v>
      </c>
      <c r="B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Contractual</v>
      </c>
      <c r="C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y reputacional al recibir o solicitar dadivas o beneficios a nombre propio o de terceros, mediante la evaluación contractual direccionada y permisiva de los requisitos técnicos,definidos por el nivel directivo</v>
      </c>
      <c r="D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164" t="s">
        <v>291</v>
      </c>
      <c r="F27" s="164" t="s">
        <v>278</v>
      </c>
      <c r="G27" s="164" t="s">
        <v>292</v>
      </c>
      <c r="H27" s="163" t="s">
        <v>293</v>
      </c>
      <c r="I27" s="163" t="s">
        <v>294</v>
      </c>
      <c r="J27" s="163" t="s">
        <v>544</v>
      </c>
      <c r="K27" s="164" t="s">
        <v>282</v>
      </c>
      <c r="L27" s="164" t="s">
        <v>283</v>
      </c>
      <c r="M27" s="164" t="s">
        <v>284</v>
      </c>
      <c r="N27" s="164" t="s">
        <v>285</v>
      </c>
      <c r="O27" s="164" t="s">
        <v>286</v>
      </c>
      <c r="P27" s="164" t="s">
        <v>287</v>
      </c>
      <c r="Q27" s="164" t="s">
        <v>288</v>
      </c>
      <c r="R27" s="164" t="str">
        <f t="shared" si="0"/>
        <v>Débil</v>
      </c>
      <c r="S27" s="164">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80</v>
      </c>
      <c r="T27" s="164" t="str">
        <f t="shared" si="1"/>
        <v>Debe establecer un plan de acción en la hoja No. 7, que permita tener un control bien diseñado.</v>
      </c>
      <c r="U27" s="164" t="s">
        <v>289</v>
      </c>
      <c r="V27" s="164" t="str">
        <f t="shared" si="2"/>
        <v>Débil</v>
      </c>
      <c r="W27" s="176">
        <f>IF(AND(S27="",S28="",S29=""),"",AVERAGE(S27:S29))</f>
        <v>80</v>
      </c>
      <c r="X27" s="176" t="str">
        <f>IF(W27="","",
IF(W27=100,"Fuerte",
IF(W27&lt;50,"Débil",
IF(OR(W27&gt;=50,W27&lt;100),"Moderado",""))))</f>
        <v>Moderado</v>
      </c>
      <c r="Y27" s="156" t="str">
        <f>IF(X27="","",IF(X27="Fuerte","NO","SI"))</f>
        <v>SI</v>
      </c>
      <c r="Z27" s="156" t="s">
        <v>290</v>
      </c>
      <c r="AA27" s="156">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1</v>
      </c>
      <c r="AB27" s="160"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170"/>
      <c r="AD27" s="170"/>
      <c r="AE27" s="170"/>
      <c r="AF27" s="170"/>
      <c r="AG27" s="170"/>
      <c r="AH27" s="170"/>
      <c r="AI27" s="170"/>
      <c r="AJ27" s="170"/>
      <c r="AK27" s="170"/>
      <c r="AL27" s="170"/>
      <c r="AM27" s="170"/>
      <c r="AN27" s="170"/>
      <c r="AO27" s="170"/>
      <c r="AP27" s="170"/>
      <c r="AQ27" s="170"/>
      <c r="AR27" s="170"/>
    </row>
    <row r="28" spans="1:44" s="169" customFormat="1" ht="22.5" customHeight="1" x14ac:dyDescent="0.2">
      <c r="A28" s="158"/>
      <c r="B28" s="158"/>
      <c r="C28" s="158"/>
      <c r="D28" s="158"/>
      <c r="E28" s="164"/>
      <c r="F28" s="164"/>
      <c r="G28" s="164"/>
      <c r="H28" s="163"/>
      <c r="I28" s="163"/>
      <c r="J28" s="163"/>
      <c r="K28" s="164"/>
      <c r="L28" s="164"/>
      <c r="M28" s="164"/>
      <c r="N28" s="164"/>
      <c r="O28" s="164"/>
      <c r="P28" s="164"/>
      <c r="Q28" s="164"/>
      <c r="R28" s="164" t="str">
        <f t="shared" si="0"/>
        <v/>
      </c>
      <c r="S28" s="164"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164" t="str">
        <f t="shared" si="1"/>
        <v/>
      </c>
      <c r="U28" s="164"/>
      <c r="V28" s="164" t="str">
        <f t="shared" si="2"/>
        <v/>
      </c>
      <c r="W28" s="158"/>
      <c r="X28" s="158"/>
      <c r="Y28" s="158"/>
      <c r="Z28" s="158"/>
      <c r="AA28" s="158"/>
      <c r="AB28" s="158"/>
      <c r="AC28" s="170"/>
      <c r="AD28" s="170"/>
      <c r="AE28" s="170"/>
      <c r="AF28" s="170"/>
      <c r="AG28" s="170"/>
      <c r="AH28" s="170"/>
      <c r="AI28" s="170"/>
      <c r="AJ28" s="170"/>
      <c r="AK28" s="170"/>
      <c r="AL28" s="170"/>
      <c r="AM28" s="170"/>
      <c r="AN28" s="170"/>
      <c r="AO28" s="170"/>
      <c r="AP28" s="170"/>
      <c r="AQ28" s="170"/>
      <c r="AR28" s="170"/>
    </row>
    <row r="29" spans="1:44" s="169" customFormat="1" ht="22.5" customHeight="1" x14ac:dyDescent="0.2">
      <c r="A29" s="159"/>
      <c r="B29" s="159"/>
      <c r="C29" s="159"/>
      <c r="D29" s="159"/>
      <c r="E29" s="164"/>
      <c r="F29" s="164"/>
      <c r="G29" s="164"/>
      <c r="H29" s="163"/>
      <c r="I29" s="163"/>
      <c r="J29" s="163"/>
      <c r="K29" s="164"/>
      <c r="L29" s="164"/>
      <c r="M29" s="164"/>
      <c r="N29" s="164"/>
      <c r="O29" s="164"/>
      <c r="P29" s="164"/>
      <c r="Q29" s="164"/>
      <c r="R29" s="164" t="str">
        <f t="shared" si="0"/>
        <v/>
      </c>
      <c r="S29" s="164"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164" t="str">
        <f t="shared" si="1"/>
        <v/>
      </c>
      <c r="U29" s="164"/>
      <c r="V29" s="164" t="str">
        <f t="shared" si="2"/>
        <v/>
      </c>
      <c r="W29" s="159"/>
      <c r="X29" s="159"/>
      <c r="Y29" s="159"/>
      <c r="Z29" s="159"/>
      <c r="AA29" s="159"/>
      <c r="AB29" s="159"/>
      <c r="AC29" s="170"/>
      <c r="AD29" s="170"/>
      <c r="AE29" s="170"/>
      <c r="AF29" s="170"/>
      <c r="AG29" s="170"/>
      <c r="AH29" s="170"/>
      <c r="AI29" s="170"/>
      <c r="AJ29" s="170"/>
      <c r="AK29" s="170"/>
      <c r="AL29" s="170"/>
      <c r="AM29" s="170"/>
      <c r="AN29" s="170"/>
      <c r="AO29" s="170"/>
      <c r="AP29" s="170"/>
      <c r="AQ29" s="170"/>
      <c r="AR29" s="170"/>
    </row>
    <row r="30" spans="1:44" s="169" customFormat="1" ht="119.25" customHeight="1" x14ac:dyDescent="0.2">
      <c r="A30" s="155">
        <v>8</v>
      </c>
      <c r="B30" s="15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Contractual</v>
      </c>
      <c r="C30" s="15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D30" s="17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E30" s="178" t="s">
        <v>295</v>
      </c>
      <c r="F30" s="164" t="s">
        <v>296</v>
      </c>
      <c r="G30" s="178" t="s">
        <v>297</v>
      </c>
      <c r="H30" s="163" t="s">
        <v>298</v>
      </c>
      <c r="I30" s="163" t="s">
        <v>299</v>
      </c>
      <c r="J30" s="163" t="s">
        <v>300</v>
      </c>
      <c r="K30" s="164" t="s">
        <v>282</v>
      </c>
      <c r="L30" s="164" t="s">
        <v>283</v>
      </c>
      <c r="M30" s="164" t="s">
        <v>284</v>
      </c>
      <c r="N30" s="164" t="s">
        <v>285</v>
      </c>
      <c r="O30" s="164" t="s">
        <v>286</v>
      </c>
      <c r="P30" s="164" t="s">
        <v>287</v>
      </c>
      <c r="Q30" s="164" t="s">
        <v>288</v>
      </c>
      <c r="R30" s="164" t="str">
        <f t="shared" si="0"/>
        <v>Débil</v>
      </c>
      <c r="S30" s="164">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80</v>
      </c>
      <c r="T30" s="164" t="str">
        <f t="shared" si="1"/>
        <v>Debe establecer un plan de acción en la hoja No. 7, que permita tener un control bien diseñado.</v>
      </c>
      <c r="U30" s="164" t="s">
        <v>289</v>
      </c>
      <c r="V30" s="164" t="str">
        <f t="shared" si="2"/>
        <v>Débil</v>
      </c>
      <c r="W30" s="176">
        <f>IF(AND(S30="",S31="",S32=""),"",AVERAGE(S30:S32))</f>
        <v>80</v>
      </c>
      <c r="X30" s="176" t="str">
        <f>IF(W30="","",
IF(W30=100,"Fuerte",
IF(W30&lt;50,"Débil",
IF(OR(W30&gt;=50,W30&lt;100),"Moderado",""))))</f>
        <v>Moderado</v>
      </c>
      <c r="Y30" s="156" t="str">
        <f>IF(X30="","",IF(X30="Fuerte","NO","SI"))</f>
        <v>SI</v>
      </c>
      <c r="Z30" s="156" t="s">
        <v>290</v>
      </c>
      <c r="AA30" s="156">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1</v>
      </c>
      <c r="AB30" s="160"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Rara vez</v>
      </c>
      <c r="AC30" s="170"/>
      <c r="AD30" s="170"/>
      <c r="AE30" s="170"/>
      <c r="AF30" s="170"/>
      <c r="AG30" s="170"/>
      <c r="AH30" s="170"/>
      <c r="AI30" s="170"/>
      <c r="AJ30" s="170"/>
      <c r="AK30" s="170"/>
      <c r="AL30" s="170"/>
      <c r="AM30" s="170"/>
      <c r="AN30" s="170"/>
      <c r="AO30" s="170"/>
      <c r="AP30" s="170"/>
      <c r="AQ30" s="170"/>
      <c r="AR30" s="170"/>
    </row>
    <row r="31" spans="1:44" s="169" customFormat="1" ht="18.75" customHeight="1" x14ac:dyDescent="0.2">
      <c r="A31" s="158"/>
      <c r="B31" s="158"/>
      <c r="C31" s="158"/>
      <c r="D31" s="158"/>
      <c r="E31" s="164"/>
      <c r="F31" s="164"/>
      <c r="G31" s="164"/>
      <c r="H31" s="163"/>
      <c r="I31" s="163"/>
      <c r="J31" s="163"/>
      <c r="K31" s="164"/>
      <c r="L31" s="164"/>
      <c r="M31" s="164"/>
      <c r="N31" s="164"/>
      <c r="O31" s="164"/>
      <c r="P31" s="164"/>
      <c r="Q31" s="164"/>
      <c r="R31" s="164" t="str">
        <f t="shared" si="0"/>
        <v/>
      </c>
      <c r="S31" s="164"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164" t="str">
        <f t="shared" si="1"/>
        <v/>
      </c>
      <c r="U31" s="164"/>
      <c r="V31" s="164" t="str">
        <f t="shared" si="2"/>
        <v/>
      </c>
      <c r="W31" s="158"/>
      <c r="X31" s="158"/>
      <c r="Y31" s="158"/>
      <c r="Z31" s="158"/>
      <c r="AA31" s="158"/>
      <c r="AB31" s="158"/>
      <c r="AC31" s="170"/>
      <c r="AD31" s="170"/>
      <c r="AE31" s="170"/>
      <c r="AF31" s="170"/>
      <c r="AG31" s="170"/>
      <c r="AH31" s="170"/>
      <c r="AI31" s="170"/>
      <c r="AJ31" s="170"/>
      <c r="AK31" s="170"/>
      <c r="AL31" s="170"/>
      <c r="AM31" s="170"/>
      <c r="AN31" s="170"/>
      <c r="AO31" s="170"/>
      <c r="AP31" s="170"/>
      <c r="AQ31" s="170"/>
      <c r="AR31" s="170"/>
    </row>
    <row r="32" spans="1:44" s="169" customFormat="1" ht="18.75" customHeight="1" x14ac:dyDescent="0.2">
      <c r="A32" s="159"/>
      <c r="B32" s="159"/>
      <c r="C32" s="159"/>
      <c r="D32" s="159"/>
      <c r="E32" s="164"/>
      <c r="F32" s="164"/>
      <c r="G32" s="164"/>
      <c r="H32" s="163"/>
      <c r="I32" s="163"/>
      <c r="J32" s="163"/>
      <c r="K32" s="164"/>
      <c r="L32" s="164"/>
      <c r="M32" s="164"/>
      <c r="N32" s="164"/>
      <c r="O32" s="164"/>
      <c r="P32" s="164"/>
      <c r="Q32" s="164"/>
      <c r="R32" s="164" t="str">
        <f t="shared" si="0"/>
        <v/>
      </c>
      <c r="S32" s="164"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164" t="str">
        <f t="shared" si="1"/>
        <v/>
      </c>
      <c r="U32" s="164"/>
      <c r="V32" s="164" t="str">
        <f t="shared" si="2"/>
        <v/>
      </c>
      <c r="W32" s="159"/>
      <c r="X32" s="159"/>
      <c r="Y32" s="159"/>
      <c r="Z32" s="159"/>
      <c r="AA32" s="159"/>
      <c r="AB32" s="159"/>
      <c r="AC32" s="170"/>
      <c r="AD32" s="170"/>
      <c r="AE32" s="170"/>
      <c r="AF32" s="170"/>
      <c r="AG32" s="170"/>
      <c r="AH32" s="170"/>
      <c r="AI32" s="170"/>
      <c r="AJ32" s="170"/>
      <c r="AK32" s="170"/>
      <c r="AL32" s="170"/>
      <c r="AM32" s="170"/>
      <c r="AN32" s="170"/>
      <c r="AO32" s="170"/>
      <c r="AP32" s="170"/>
      <c r="AQ32" s="170"/>
      <c r="AR32" s="170"/>
    </row>
    <row r="33" spans="1:44" s="169" customFormat="1" ht="126" customHeight="1" x14ac:dyDescent="0.2">
      <c r="A33" s="155">
        <v>9</v>
      </c>
      <c r="B33" s="15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Gestión Contractual</v>
      </c>
      <c r="C33" s="15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D33" s="17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Corrupción</v>
      </c>
      <c r="E33" s="178" t="s">
        <v>295</v>
      </c>
      <c r="F33" s="164" t="s">
        <v>301</v>
      </c>
      <c r="G33" s="164" t="s">
        <v>302</v>
      </c>
      <c r="H33" s="163" t="s">
        <v>303</v>
      </c>
      <c r="I33" s="163" t="s">
        <v>299</v>
      </c>
      <c r="J33" s="163" t="s">
        <v>304</v>
      </c>
      <c r="K33" s="164" t="s">
        <v>282</v>
      </c>
      <c r="L33" s="164" t="s">
        <v>283</v>
      </c>
      <c r="M33" s="164" t="s">
        <v>284</v>
      </c>
      <c r="N33" s="164" t="s">
        <v>285</v>
      </c>
      <c r="O33" s="164" t="s">
        <v>286</v>
      </c>
      <c r="P33" s="164" t="s">
        <v>287</v>
      </c>
      <c r="Q33" s="164" t="s">
        <v>288</v>
      </c>
      <c r="R33" s="164" t="str">
        <f t="shared" si="0"/>
        <v>Débil</v>
      </c>
      <c r="S33" s="164">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80</v>
      </c>
      <c r="T33" s="164" t="str">
        <f t="shared" si="1"/>
        <v>Debe establecer un plan de acción en la hoja No. 7, que permita tener un control bien diseñado.</v>
      </c>
      <c r="U33" s="164" t="s">
        <v>289</v>
      </c>
      <c r="V33" s="164" t="str">
        <f t="shared" si="2"/>
        <v>Débil</v>
      </c>
      <c r="W33" s="176">
        <f>IF(AND(S33="",S34="",S35=""),"",AVERAGE(S33:S35))</f>
        <v>80</v>
      </c>
      <c r="X33" s="176" t="str">
        <f>IF(W33="","",
IF(W33=100,"Fuerte",
IF(W33&lt;50,"Débil",
IF(OR(W33&gt;=50,W33&lt;100),"Moderado",""))))</f>
        <v>Moderado</v>
      </c>
      <c r="Y33" s="156" t="str">
        <f>IF(X33="","",IF(X33="Fuerte","NO","SI"))</f>
        <v>SI</v>
      </c>
      <c r="Z33" s="156" t="s">
        <v>290</v>
      </c>
      <c r="AA33" s="156">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1</v>
      </c>
      <c r="AB33" s="160"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Rara vez</v>
      </c>
      <c r="AC33" s="170"/>
      <c r="AD33" s="170"/>
      <c r="AE33" s="170"/>
      <c r="AF33" s="170"/>
      <c r="AG33" s="170"/>
      <c r="AH33" s="170"/>
      <c r="AI33" s="170"/>
      <c r="AJ33" s="170"/>
      <c r="AK33" s="170"/>
      <c r="AL33" s="170"/>
      <c r="AM33" s="170"/>
      <c r="AN33" s="170"/>
      <c r="AO33" s="170"/>
      <c r="AP33" s="170"/>
      <c r="AQ33" s="170"/>
      <c r="AR33" s="170"/>
    </row>
    <row r="34" spans="1:44" s="169" customFormat="1" ht="18.75" customHeight="1" x14ac:dyDescent="0.2">
      <c r="A34" s="158"/>
      <c r="B34" s="158"/>
      <c r="C34" s="158"/>
      <c r="D34" s="158"/>
      <c r="E34" s="164"/>
      <c r="F34" s="164"/>
      <c r="G34" s="164"/>
      <c r="H34" s="163"/>
      <c r="I34" s="163"/>
      <c r="J34" s="163"/>
      <c r="K34" s="164"/>
      <c r="L34" s="164"/>
      <c r="M34" s="164"/>
      <c r="N34" s="164"/>
      <c r="O34" s="164"/>
      <c r="P34" s="164"/>
      <c r="Q34" s="164"/>
      <c r="R34" s="164" t="str">
        <f t="shared" si="0"/>
        <v/>
      </c>
      <c r="S34" s="164"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164" t="str">
        <f t="shared" si="1"/>
        <v/>
      </c>
      <c r="U34" s="164"/>
      <c r="V34" s="164" t="str">
        <f t="shared" si="2"/>
        <v/>
      </c>
      <c r="W34" s="158"/>
      <c r="X34" s="158"/>
      <c r="Y34" s="158"/>
      <c r="Z34" s="158"/>
      <c r="AA34" s="158"/>
      <c r="AB34" s="158"/>
      <c r="AC34" s="170"/>
      <c r="AD34" s="170"/>
      <c r="AE34" s="170"/>
      <c r="AF34" s="170"/>
      <c r="AG34" s="170"/>
      <c r="AH34" s="170"/>
      <c r="AI34" s="170"/>
      <c r="AJ34" s="170"/>
      <c r="AK34" s="170"/>
      <c r="AL34" s="170"/>
      <c r="AM34" s="170"/>
      <c r="AN34" s="170"/>
      <c r="AO34" s="170"/>
      <c r="AP34" s="170"/>
      <c r="AQ34" s="170"/>
      <c r="AR34" s="170"/>
    </row>
    <row r="35" spans="1:44" s="169" customFormat="1" ht="18.75" customHeight="1" x14ac:dyDescent="0.2">
      <c r="A35" s="159"/>
      <c r="B35" s="159"/>
      <c r="C35" s="159"/>
      <c r="D35" s="159"/>
      <c r="E35" s="164"/>
      <c r="F35" s="164"/>
      <c r="G35" s="164"/>
      <c r="H35" s="163"/>
      <c r="I35" s="163"/>
      <c r="J35" s="163"/>
      <c r="K35" s="164"/>
      <c r="L35" s="164"/>
      <c r="M35" s="164"/>
      <c r="N35" s="164"/>
      <c r="O35" s="164"/>
      <c r="P35" s="164"/>
      <c r="Q35" s="164"/>
      <c r="R35" s="164" t="str">
        <f t="shared" si="0"/>
        <v/>
      </c>
      <c r="S35" s="164"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164" t="str">
        <f t="shared" si="1"/>
        <v/>
      </c>
      <c r="U35" s="164"/>
      <c r="V35" s="164" t="str">
        <f t="shared" si="2"/>
        <v/>
      </c>
      <c r="W35" s="159"/>
      <c r="X35" s="159"/>
      <c r="Y35" s="159"/>
      <c r="Z35" s="159"/>
      <c r="AA35" s="159"/>
      <c r="AB35" s="159"/>
      <c r="AC35" s="170"/>
      <c r="AD35" s="170"/>
      <c r="AE35" s="170"/>
      <c r="AF35" s="170"/>
      <c r="AG35" s="170"/>
      <c r="AH35" s="170"/>
      <c r="AI35" s="170"/>
      <c r="AJ35" s="170"/>
      <c r="AK35" s="170"/>
      <c r="AL35" s="170"/>
      <c r="AM35" s="170"/>
      <c r="AN35" s="170"/>
      <c r="AO35" s="170"/>
      <c r="AP35" s="170"/>
      <c r="AQ35" s="170"/>
      <c r="AR35" s="170"/>
    </row>
    <row r="36" spans="1:44" s="169" customFormat="1" ht="111.75" customHeight="1" x14ac:dyDescent="0.2">
      <c r="A36" s="179">
        <v>10</v>
      </c>
      <c r="B36" s="18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Gestión Contractual</v>
      </c>
      <c r="C36" s="18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D36" s="18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Corrupción</v>
      </c>
      <c r="E36" s="181" t="s">
        <v>305</v>
      </c>
      <c r="F36" s="181" t="s">
        <v>278</v>
      </c>
      <c r="G36" s="181" t="s">
        <v>306</v>
      </c>
      <c r="H36" s="182" t="s">
        <v>545</v>
      </c>
      <c r="I36" s="163"/>
      <c r="J36" s="163"/>
      <c r="K36" s="164" t="s">
        <v>282</v>
      </c>
      <c r="L36" s="164" t="s">
        <v>283</v>
      </c>
      <c r="M36" s="164" t="s">
        <v>284</v>
      </c>
      <c r="N36" s="164"/>
      <c r="O36" s="164"/>
      <c r="P36" s="164"/>
      <c r="Q36" s="164"/>
      <c r="R36" s="164" t="str">
        <f t="shared" si="0"/>
        <v/>
      </c>
      <c r="S36" s="164"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Finalice la valoración del control para emitir su calificación</v>
      </c>
      <c r="T36" s="164" t="str">
        <f t="shared" si="1"/>
        <v/>
      </c>
      <c r="U36" s="164"/>
      <c r="V36" s="164" t="str">
        <f t="shared" si="2"/>
        <v/>
      </c>
      <c r="W36" s="176" t="e">
        <f>IF(AND(S36="",S37="",S38=""),"",AVERAGE(S36:S38))</f>
        <v>#DIV/0!</v>
      </c>
      <c r="X36" s="176" t="e">
        <f>IF(W36="","",
IF(W36=100,"Fuerte",
IF(W36&lt;50,"Débil",
IF(OR(W36&gt;=50,W36&lt;100),"Moderado",""))))</f>
        <v>#DIV/0!</v>
      </c>
      <c r="Y36" s="156" t="e">
        <f>IF(X36="","",IF(X36="Fuerte","NO","SI"))</f>
        <v>#DIV/0!</v>
      </c>
      <c r="Z36" s="156"/>
      <c r="AA36" s="156" t="e">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#DIV/0!</v>
      </c>
      <c r="AB36" s="160" t="e">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#DIV/0!</v>
      </c>
      <c r="AC36" s="170"/>
      <c r="AD36" s="170"/>
      <c r="AE36" s="170"/>
      <c r="AF36" s="170"/>
      <c r="AG36" s="170"/>
      <c r="AH36" s="170"/>
      <c r="AI36" s="170"/>
      <c r="AJ36" s="170"/>
      <c r="AK36" s="170"/>
      <c r="AL36" s="170"/>
      <c r="AM36" s="170"/>
      <c r="AN36" s="170"/>
      <c r="AO36" s="170"/>
      <c r="AP36" s="170"/>
      <c r="AQ36" s="170"/>
      <c r="AR36" s="170"/>
    </row>
    <row r="37" spans="1:44" s="169" customFormat="1" ht="22.5" customHeight="1" x14ac:dyDescent="0.2">
      <c r="A37" s="183"/>
      <c r="B37" s="183"/>
      <c r="C37" s="183"/>
      <c r="D37" s="183"/>
      <c r="E37" s="181"/>
      <c r="F37" s="181"/>
      <c r="G37" s="181"/>
      <c r="H37" s="182"/>
      <c r="I37" s="163"/>
      <c r="J37" s="163"/>
      <c r="K37" s="164"/>
      <c r="L37" s="164"/>
      <c r="M37" s="164"/>
      <c r="N37" s="164"/>
      <c r="O37" s="164"/>
      <c r="P37" s="164"/>
      <c r="Q37" s="164"/>
      <c r="R37" s="164" t="str">
        <f t="shared" si="0"/>
        <v/>
      </c>
      <c r="S37" s="164"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164" t="str">
        <f t="shared" si="1"/>
        <v/>
      </c>
      <c r="U37" s="164"/>
      <c r="V37" s="164" t="str">
        <f t="shared" si="2"/>
        <v/>
      </c>
      <c r="W37" s="158"/>
      <c r="X37" s="158"/>
      <c r="Y37" s="158"/>
      <c r="Z37" s="158"/>
      <c r="AA37" s="158"/>
      <c r="AB37" s="158"/>
      <c r="AC37" s="171"/>
      <c r="AD37" s="171"/>
      <c r="AE37" s="171"/>
      <c r="AF37" s="171"/>
      <c r="AG37" s="171"/>
      <c r="AH37" s="171"/>
      <c r="AI37" s="171"/>
      <c r="AJ37" s="171"/>
      <c r="AK37" s="171"/>
      <c r="AL37" s="171"/>
      <c r="AM37" s="171"/>
      <c r="AN37" s="171"/>
      <c r="AO37" s="171"/>
      <c r="AP37" s="171"/>
      <c r="AQ37" s="171"/>
      <c r="AR37" s="171"/>
    </row>
    <row r="38" spans="1:44" s="169" customFormat="1" ht="22.5" customHeight="1" x14ac:dyDescent="0.2">
      <c r="A38" s="184"/>
      <c r="B38" s="184"/>
      <c r="C38" s="184"/>
      <c r="D38" s="184"/>
      <c r="E38" s="181"/>
      <c r="F38" s="181"/>
      <c r="G38" s="181"/>
      <c r="H38" s="182"/>
      <c r="I38" s="163"/>
      <c r="J38" s="163"/>
      <c r="K38" s="164"/>
      <c r="L38" s="164"/>
      <c r="M38" s="164"/>
      <c r="N38" s="164"/>
      <c r="O38" s="164"/>
      <c r="P38" s="164"/>
      <c r="Q38" s="164"/>
      <c r="R38" s="164" t="str">
        <f t="shared" si="0"/>
        <v/>
      </c>
      <c r="S38" s="164"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164" t="str">
        <f t="shared" si="1"/>
        <v/>
      </c>
      <c r="U38" s="164"/>
      <c r="V38" s="164" t="str">
        <f t="shared" si="2"/>
        <v/>
      </c>
      <c r="W38" s="159"/>
      <c r="X38" s="159"/>
      <c r="Y38" s="159"/>
      <c r="Z38" s="159"/>
      <c r="AA38" s="159"/>
      <c r="AB38" s="159"/>
      <c r="AC38" s="171"/>
      <c r="AD38" s="171"/>
      <c r="AE38" s="171"/>
      <c r="AF38" s="171"/>
      <c r="AG38" s="171"/>
      <c r="AH38" s="171"/>
      <c r="AI38" s="171"/>
      <c r="AJ38" s="171"/>
      <c r="AK38" s="171"/>
      <c r="AL38" s="171"/>
      <c r="AM38" s="171"/>
      <c r="AN38" s="171"/>
      <c r="AO38" s="171"/>
      <c r="AP38" s="171"/>
      <c r="AQ38" s="171"/>
      <c r="AR38" s="171"/>
    </row>
    <row r="39" spans="1:44" ht="45.75" customHeight="1" x14ac:dyDescent="0.3">
      <c r="A39" s="102">
        <v>11</v>
      </c>
      <c r="B39" s="12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0"/>
      <c r="F39" s="30"/>
      <c r="G39" s="30"/>
      <c r="H39" s="31"/>
      <c r="I39" s="31"/>
      <c r="J39" s="31"/>
      <c r="K39" s="29"/>
      <c r="L39" s="29"/>
      <c r="M39" s="29"/>
      <c r="N39" s="29"/>
      <c r="O39" s="29"/>
      <c r="P39" s="29"/>
      <c r="Q39" s="29"/>
      <c r="R39" s="25" t="str">
        <f t="shared" si="0"/>
        <v/>
      </c>
      <c r="S39" s="25"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5" t="str">
        <f t="shared" si="1"/>
        <v/>
      </c>
      <c r="U39" s="25"/>
      <c r="V39" s="25" t="str">
        <f t="shared" si="2"/>
        <v/>
      </c>
      <c r="W39" s="123" t="str">
        <f>IF(AND(S39="",S40="",S41=""),"",AVERAGE(S39:S41))</f>
        <v/>
      </c>
      <c r="X39" s="123" t="str">
        <f>IF(W39="","",
IF(W39=100,"Fuerte",
IF(W39&lt;50,"Débil",
IF(OR(W39&gt;=50,W39&lt;100),"Moderado",""))))</f>
        <v/>
      </c>
      <c r="Y39" s="103" t="str">
        <f>IF(X39="","",IF(X39="Fuerte","NO","SI"))</f>
        <v/>
      </c>
      <c r="Z39" s="103"/>
      <c r="AA39" s="103"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11"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x14ac:dyDescent="0.3">
      <c r="A40" s="97"/>
      <c r="B40" s="97"/>
      <c r="C40" s="97"/>
      <c r="D40" s="97"/>
      <c r="E40" s="30"/>
      <c r="F40" s="30"/>
      <c r="G40" s="30"/>
      <c r="H40" s="31"/>
      <c r="I40" s="31"/>
      <c r="J40" s="31"/>
      <c r="K40" s="29"/>
      <c r="L40" s="29"/>
      <c r="M40" s="29"/>
      <c r="N40" s="29"/>
      <c r="O40" s="29"/>
      <c r="P40" s="29"/>
      <c r="Q40" s="29"/>
      <c r="R40" s="25" t="str">
        <f t="shared" si="0"/>
        <v/>
      </c>
      <c r="S40" s="25"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5" t="str">
        <f t="shared" si="1"/>
        <v/>
      </c>
      <c r="U40" s="25"/>
      <c r="V40" s="25" t="str">
        <f t="shared" si="2"/>
        <v/>
      </c>
      <c r="W40" s="97"/>
      <c r="X40" s="97"/>
      <c r="Y40" s="97"/>
      <c r="Z40" s="97"/>
      <c r="AA40" s="97"/>
      <c r="AB40" s="97"/>
      <c r="AC40" s="2"/>
      <c r="AD40" s="2"/>
      <c r="AE40" s="2"/>
      <c r="AF40" s="2"/>
      <c r="AG40" s="2"/>
      <c r="AH40" s="2"/>
      <c r="AI40" s="2"/>
      <c r="AJ40" s="2"/>
      <c r="AK40" s="2"/>
      <c r="AL40" s="2"/>
      <c r="AM40" s="2"/>
      <c r="AN40" s="2"/>
      <c r="AO40" s="2"/>
      <c r="AP40" s="2"/>
      <c r="AQ40" s="2"/>
      <c r="AR40" s="2"/>
    </row>
    <row r="41" spans="1:44" ht="45.75" customHeight="1" x14ac:dyDescent="0.3">
      <c r="A41" s="92"/>
      <c r="B41" s="92"/>
      <c r="C41" s="92"/>
      <c r="D41" s="92"/>
      <c r="E41" s="30"/>
      <c r="F41" s="30"/>
      <c r="G41" s="30"/>
      <c r="H41" s="31"/>
      <c r="I41" s="31"/>
      <c r="J41" s="31"/>
      <c r="K41" s="29"/>
      <c r="L41" s="29"/>
      <c r="M41" s="29"/>
      <c r="N41" s="29"/>
      <c r="O41" s="29"/>
      <c r="P41" s="29"/>
      <c r="Q41" s="29"/>
      <c r="R41" s="25" t="str">
        <f t="shared" si="0"/>
        <v/>
      </c>
      <c r="S41" s="25"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5" t="str">
        <f t="shared" si="1"/>
        <v/>
      </c>
      <c r="U41" s="25"/>
      <c r="V41" s="25" t="str">
        <f t="shared" si="2"/>
        <v/>
      </c>
      <c r="W41" s="92"/>
      <c r="X41" s="92"/>
      <c r="Y41" s="92"/>
      <c r="Z41" s="92"/>
      <c r="AA41" s="92"/>
      <c r="AB41" s="92"/>
      <c r="AC41" s="2"/>
      <c r="AD41" s="2"/>
      <c r="AE41" s="2"/>
      <c r="AF41" s="2"/>
      <c r="AG41" s="2"/>
      <c r="AH41" s="2"/>
      <c r="AI41" s="2"/>
      <c r="AJ41" s="2"/>
      <c r="AK41" s="2"/>
      <c r="AL41" s="2"/>
      <c r="AM41" s="2"/>
      <c r="AN41" s="2"/>
      <c r="AO41" s="2"/>
      <c r="AP41" s="2"/>
      <c r="AQ41" s="2"/>
      <c r="AR41" s="2"/>
    </row>
    <row r="42" spans="1:44" ht="45.75" customHeight="1" x14ac:dyDescent="0.3">
      <c r="A42" s="102">
        <v>12</v>
      </c>
      <c r="B42" s="12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0"/>
      <c r="F42" s="30"/>
      <c r="G42" s="30"/>
      <c r="H42" s="31"/>
      <c r="I42" s="31"/>
      <c r="J42" s="31"/>
      <c r="K42" s="29"/>
      <c r="L42" s="29"/>
      <c r="M42" s="29"/>
      <c r="N42" s="29"/>
      <c r="O42" s="29"/>
      <c r="P42" s="29"/>
      <c r="Q42" s="29"/>
      <c r="R42" s="25" t="str">
        <f t="shared" si="0"/>
        <v/>
      </c>
      <c r="S42" s="25"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5" t="str">
        <f t="shared" si="1"/>
        <v/>
      </c>
      <c r="U42" s="25"/>
      <c r="V42" s="25" t="str">
        <f t="shared" si="2"/>
        <v/>
      </c>
      <c r="W42" s="123" t="str">
        <f>IF(AND(S42="",S43="",S44=""),"",AVERAGE(S42:S44))</f>
        <v/>
      </c>
      <c r="X42" s="123" t="str">
        <f>IF(W42="","",
IF(W42=100,"Fuerte",
IF(W42&lt;50,"Débil",
IF(OR(W42&gt;=50,W42&lt;100),"Moderado",""))))</f>
        <v/>
      </c>
      <c r="Y42" s="103" t="str">
        <f>IF(X42="","",IF(X42="Fuerte","NO","SI"))</f>
        <v/>
      </c>
      <c r="Z42" s="103"/>
      <c r="AA42" s="103"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11"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x14ac:dyDescent="0.3">
      <c r="A43" s="97"/>
      <c r="B43" s="97"/>
      <c r="C43" s="97"/>
      <c r="D43" s="97"/>
      <c r="E43" s="30"/>
      <c r="F43" s="30"/>
      <c r="G43" s="30"/>
      <c r="H43" s="31"/>
      <c r="I43" s="31"/>
      <c r="J43" s="31"/>
      <c r="K43" s="29"/>
      <c r="L43" s="29"/>
      <c r="M43" s="29"/>
      <c r="N43" s="29"/>
      <c r="O43" s="29"/>
      <c r="P43" s="29"/>
      <c r="Q43" s="29"/>
      <c r="R43" s="25" t="str">
        <f t="shared" si="0"/>
        <v/>
      </c>
      <c r="S43" s="25"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5" t="str">
        <f t="shared" si="1"/>
        <v/>
      </c>
      <c r="U43" s="25"/>
      <c r="V43" s="25" t="str">
        <f t="shared" si="2"/>
        <v/>
      </c>
      <c r="W43" s="97"/>
      <c r="X43" s="97"/>
      <c r="Y43" s="97"/>
      <c r="Z43" s="97"/>
      <c r="AA43" s="97"/>
      <c r="AB43" s="97"/>
      <c r="AC43" s="2"/>
      <c r="AD43" s="2"/>
      <c r="AE43" s="2"/>
      <c r="AF43" s="2"/>
      <c r="AG43" s="2"/>
      <c r="AH43" s="2"/>
      <c r="AI43" s="2"/>
      <c r="AJ43" s="2"/>
      <c r="AK43" s="2"/>
      <c r="AL43" s="2"/>
      <c r="AM43" s="2"/>
      <c r="AN43" s="2"/>
      <c r="AO43" s="2"/>
      <c r="AP43" s="2"/>
      <c r="AQ43" s="2"/>
      <c r="AR43" s="2"/>
    </row>
    <row r="44" spans="1:44" ht="45.75" customHeight="1" x14ac:dyDescent="0.3">
      <c r="A44" s="92"/>
      <c r="B44" s="92"/>
      <c r="C44" s="92"/>
      <c r="D44" s="92"/>
      <c r="E44" s="30"/>
      <c r="F44" s="30"/>
      <c r="G44" s="30"/>
      <c r="H44" s="31"/>
      <c r="I44" s="31"/>
      <c r="J44" s="31"/>
      <c r="K44" s="29"/>
      <c r="L44" s="29"/>
      <c r="M44" s="29"/>
      <c r="N44" s="29"/>
      <c r="O44" s="29"/>
      <c r="P44" s="29"/>
      <c r="Q44" s="29"/>
      <c r="R44" s="25" t="str">
        <f t="shared" si="0"/>
        <v/>
      </c>
      <c r="S44" s="25"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5" t="str">
        <f t="shared" si="1"/>
        <v/>
      </c>
      <c r="U44" s="25"/>
      <c r="V44" s="25" t="str">
        <f t="shared" si="2"/>
        <v/>
      </c>
      <c r="W44" s="92"/>
      <c r="X44" s="92"/>
      <c r="Y44" s="92"/>
      <c r="Z44" s="92"/>
      <c r="AA44" s="92"/>
      <c r="AB44" s="92"/>
      <c r="AC44" s="2"/>
      <c r="AD44" s="2"/>
      <c r="AE44" s="2"/>
      <c r="AF44" s="2"/>
      <c r="AG44" s="2"/>
      <c r="AH44" s="2"/>
      <c r="AI44" s="2"/>
      <c r="AJ44" s="2"/>
      <c r="AK44" s="2"/>
      <c r="AL44" s="2"/>
      <c r="AM44" s="2"/>
      <c r="AN44" s="2"/>
      <c r="AO44" s="2"/>
      <c r="AP44" s="2"/>
      <c r="AQ44" s="2"/>
      <c r="AR44" s="2"/>
    </row>
    <row r="45" spans="1:44" ht="45.75" customHeight="1" x14ac:dyDescent="0.3">
      <c r="A45" s="102">
        <v>13</v>
      </c>
      <c r="B45" s="12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0"/>
      <c r="F45" s="30"/>
      <c r="G45" s="30"/>
      <c r="H45" s="31"/>
      <c r="I45" s="31"/>
      <c r="J45" s="31"/>
      <c r="K45" s="29"/>
      <c r="L45" s="29"/>
      <c r="M45" s="29"/>
      <c r="N45" s="29"/>
      <c r="O45" s="29"/>
      <c r="P45" s="29"/>
      <c r="Q45" s="29"/>
      <c r="R45" s="25" t="str">
        <f t="shared" si="0"/>
        <v/>
      </c>
      <c r="S45" s="25"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5" t="str">
        <f t="shared" si="1"/>
        <v/>
      </c>
      <c r="U45" s="25"/>
      <c r="V45" s="25" t="str">
        <f t="shared" si="2"/>
        <v/>
      </c>
      <c r="W45" s="123" t="str">
        <f>IF(AND(S45="",S46="",S47=""),"",AVERAGE(S45:S47))</f>
        <v/>
      </c>
      <c r="X45" s="123" t="str">
        <f>IF(W45="","",
IF(W45=100,"Fuerte",
IF(W45&lt;50,"Débil",
IF(OR(W45&gt;=50,W45&lt;100),"Moderado",""))))</f>
        <v/>
      </c>
      <c r="Y45" s="103" t="str">
        <f>IF(X45="","",IF(X45="Fuerte","NO","SI"))</f>
        <v/>
      </c>
      <c r="Z45" s="103"/>
      <c r="AA45" s="103"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11"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x14ac:dyDescent="0.3">
      <c r="A46" s="97"/>
      <c r="B46" s="97"/>
      <c r="C46" s="97"/>
      <c r="D46" s="97"/>
      <c r="E46" s="30"/>
      <c r="F46" s="30"/>
      <c r="G46" s="30"/>
      <c r="H46" s="31"/>
      <c r="I46" s="31"/>
      <c r="J46" s="31"/>
      <c r="K46" s="29"/>
      <c r="L46" s="29"/>
      <c r="M46" s="29"/>
      <c r="N46" s="29"/>
      <c r="O46" s="29"/>
      <c r="P46" s="29"/>
      <c r="Q46" s="29"/>
      <c r="R46" s="25" t="str">
        <f t="shared" si="0"/>
        <v/>
      </c>
      <c r="S46" s="25"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5" t="str">
        <f t="shared" si="1"/>
        <v/>
      </c>
      <c r="U46" s="25"/>
      <c r="V46" s="25" t="str">
        <f t="shared" si="2"/>
        <v/>
      </c>
      <c r="W46" s="97"/>
      <c r="X46" s="97"/>
      <c r="Y46" s="97"/>
      <c r="Z46" s="97"/>
      <c r="AA46" s="97"/>
      <c r="AB46" s="97"/>
      <c r="AC46" s="2"/>
      <c r="AD46" s="2"/>
      <c r="AE46" s="2"/>
      <c r="AF46" s="2"/>
      <c r="AG46" s="2"/>
      <c r="AH46" s="2"/>
      <c r="AI46" s="2"/>
      <c r="AJ46" s="2"/>
      <c r="AK46" s="2"/>
      <c r="AL46" s="2"/>
      <c r="AM46" s="2"/>
      <c r="AN46" s="2"/>
      <c r="AO46" s="2"/>
      <c r="AP46" s="2"/>
      <c r="AQ46" s="2"/>
      <c r="AR46" s="2"/>
    </row>
    <row r="47" spans="1:44" ht="45.75" customHeight="1" x14ac:dyDescent="0.3">
      <c r="A47" s="92"/>
      <c r="B47" s="92"/>
      <c r="C47" s="92"/>
      <c r="D47" s="92"/>
      <c r="E47" s="30"/>
      <c r="F47" s="30"/>
      <c r="G47" s="30"/>
      <c r="H47" s="31"/>
      <c r="I47" s="31"/>
      <c r="J47" s="31"/>
      <c r="K47" s="29"/>
      <c r="L47" s="29"/>
      <c r="M47" s="29"/>
      <c r="N47" s="29"/>
      <c r="O47" s="29"/>
      <c r="P47" s="29"/>
      <c r="Q47" s="29"/>
      <c r="R47" s="25" t="str">
        <f t="shared" si="0"/>
        <v/>
      </c>
      <c r="S47" s="25"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5" t="str">
        <f t="shared" si="1"/>
        <v/>
      </c>
      <c r="U47" s="25"/>
      <c r="V47" s="25" t="str">
        <f t="shared" si="2"/>
        <v/>
      </c>
      <c r="W47" s="92"/>
      <c r="X47" s="92"/>
      <c r="Y47" s="92"/>
      <c r="Z47" s="92"/>
      <c r="AA47" s="92"/>
      <c r="AB47" s="92"/>
      <c r="AC47" s="2"/>
      <c r="AD47" s="2"/>
      <c r="AE47" s="2"/>
      <c r="AF47" s="2"/>
      <c r="AG47" s="2"/>
      <c r="AH47" s="2"/>
      <c r="AI47" s="2"/>
      <c r="AJ47" s="2"/>
      <c r="AK47" s="2"/>
      <c r="AL47" s="2"/>
      <c r="AM47" s="2"/>
      <c r="AN47" s="2"/>
      <c r="AO47" s="2"/>
      <c r="AP47" s="2"/>
      <c r="AQ47" s="2"/>
      <c r="AR47" s="2"/>
    </row>
    <row r="48" spans="1:44" ht="45.75" customHeight="1" x14ac:dyDescent="0.3">
      <c r="A48" s="102">
        <v>14</v>
      </c>
      <c r="B48" s="12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0"/>
      <c r="F48" s="30"/>
      <c r="G48" s="30"/>
      <c r="H48" s="31"/>
      <c r="I48" s="31"/>
      <c r="J48" s="31"/>
      <c r="K48" s="29"/>
      <c r="L48" s="29"/>
      <c r="M48" s="29"/>
      <c r="N48" s="29"/>
      <c r="O48" s="29"/>
      <c r="P48" s="29"/>
      <c r="Q48" s="29"/>
      <c r="R48" s="25" t="str">
        <f t="shared" si="0"/>
        <v/>
      </c>
      <c r="S48" s="25"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5" t="str">
        <f t="shared" si="1"/>
        <v/>
      </c>
      <c r="U48" s="25"/>
      <c r="V48" s="25" t="str">
        <f t="shared" si="2"/>
        <v/>
      </c>
      <c r="W48" s="123" t="str">
        <f>IF(AND(S48="",S49="",S50=""),"",AVERAGE(S48:S50))</f>
        <v/>
      </c>
      <c r="X48" s="123" t="str">
        <f>IF(W48="","",
IF(W48=100,"Fuerte",
IF(W48&lt;50,"Débil",
IF(OR(W48&gt;=50,W48&lt;100),"Moderado",""))))</f>
        <v/>
      </c>
      <c r="Y48" s="103" t="str">
        <f>IF(X48="","",IF(X48="Fuerte","NO","SI"))</f>
        <v/>
      </c>
      <c r="Z48" s="103"/>
      <c r="AA48" s="103"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11"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x14ac:dyDescent="0.3">
      <c r="A49" s="97"/>
      <c r="B49" s="97"/>
      <c r="C49" s="97"/>
      <c r="D49" s="97"/>
      <c r="E49" s="30"/>
      <c r="F49" s="30"/>
      <c r="G49" s="30"/>
      <c r="H49" s="31"/>
      <c r="I49" s="31"/>
      <c r="J49" s="31"/>
      <c r="K49" s="29"/>
      <c r="L49" s="29"/>
      <c r="M49" s="29"/>
      <c r="N49" s="29"/>
      <c r="O49" s="29"/>
      <c r="P49" s="29"/>
      <c r="Q49" s="29"/>
      <c r="R49" s="25" t="str">
        <f t="shared" si="0"/>
        <v/>
      </c>
      <c r="S49" s="25"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5" t="str">
        <f t="shared" si="1"/>
        <v/>
      </c>
      <c r="U49" s="25"/>
      <c r="V49" s="25" t="str">
        <f t="shared" si="2"/>
        <v/>
      </c>
      <c r="W49" s="97"/>
      <c r="X49" s="97"/>
      <c r="Y49" s="97"/>
      <c r="Z49" s="97"/>
      <c r="AA49" s="97"/>
      <c r="AB49" s="97"/>
      <c r="AC49" s="2"/>
      <c r="AD49" s="2"/>
      <c r="AE49" s="2"/>
      <c r="AF49" s="2"/>
      <c r="AG49" s="2"/>
      <c r="AH49" s="2"/>
      <c r="AI49" s="2"/>
      <c r="AJ49" s="2"/>
      <c r="AK49" s="2"/>
      <c r="AL49" s="2"/>
      <c r="AM49" s="2"/>
      <c r="AN49" s="2"/>
      <c r="AO49" s="2"/>
      <c r="AP49" s="2"/>
      <c r="AQ49" s="2"/>
      <c r="AR49" s="2"/>
    </row>
    <row r="50" spans="1:44" ht="45.75" customHeight="1" x14ac:dyDescent="0.3">
      <c r="A50" s="92"/>
      <c r="B50" s="92"/>
      <c r="C50" s="92"/>
      <c r="D50" s="92"/>
      <c r="E50" s="30"/>
      <c r="F50" s="30"/>
      <c r="G50" s="30"/>
      <c r="H50" s="31"/>
      <c r="I50" s="31"/>
      <c r="J50" s="31"/>
      <c r="K50" s="29"/>
      <c r="L50" s="29"/>
      <c r="M50" s="29"/>
      <c r="N50" s="29"/>
      <c r="O50" s="29"/>
      <c r="P50" s="29"/>
      <c r="Q50" s="29"/>
      <c r="R50" s="25" t="str">
        <f t="shared" si="0"/>
        <v/>
      </c>
      <c r="S50" s="25"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5" t="str">
        <f t="shared" si="1"/>
        <v/>
      </c>
      <c r="U50" s="25"/>
      <c r="V50" s="25" t="str">
        <f t="shared" si="2"/>
        <v/>
      </c>
      <c r="W50" s="92"/>
      <c r="X50" s="92"/>
      <c r="Y50" s="92"/>
      <c r="Z50" s="92"/>
      <c r="AA50" s="92"/>
      <c r="AB50" s="92"/>
      <c r="AC50" s="2"/>
      <c r="AD50" s="2"/>
      <c r="AE50" s="2"/>
      <c r="AF50" s="2"/>
      <c r="AG50" s="2"/>
      <c r="AH50" s="2"/>
      <c r="AI50" s="2"/>
      <c r="AJ50" s="2"/>
      <c r="AK50" s="2"/>
      <c r="AL50" s="2"/>
      <c r="AM50" s="2"/>
      <c r="AN50" s="2"/>
      <c r="AO50" s="2"/>
      <c r="AP50" s="2"/>
      <c r="AQ50" s="2"/>
      <c r="AR50" s="2"/>
    </row>
    <row r="51" spans="1:44" ht="45.75" customHeight="1" x14ac:dyDescent="0.3">
      <c r="A51" s="102">
        <v>15</v>
      </c>
      <c r="B51" s="12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0"/>
      <c r="F51" s="30"/>
      <c r="G51" s="30"/>
      <c r="H51" s="31"/>
      <c r="I51" s="31"/>
      <c r="J51" s="31"/>
      <c r="K51" s="29"/>
      <c r="L51" s="29"/>
      <c r="M51" s="29"/>
      <c r="N51" s="29"/>
      <c r="O51" s="29"/>
      <c r="P51" s="29"/>
      <c r="Q51" s="29"/>
      <c r="R51" s="25" t="str">
        <f t="shared" si="0"/>
        <v/>
      </c>
      <c r="S51" s="25"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5" t="str">
        <f t="shared" si="1"/>
        <v/>
      </c>
      <c r="U51" s="25"/>
      <c r="V51" s="25" t="str">
        <f t="shared" si="2"/>
        <v/>
      </c>
      <c r="W51" s="123" t="str">
        <f>IF(AND(S51="",S52="",S53=""),"",AVERAGE(S51:S53))</f>
        <v/>
      </c>
      <c r="X51" s="123" t="str">
        <f>IF(W51="","",
IF(W51=100,"Fuerte",
IF(W51&lt;50,"Débil",
IF(OR(W51&gt;=50,W51&lt;100),"Moderado",""))))</f>
        <v/>
      </c>
      <c r="Y51" s="103" t="str">
        <f>IF(X51="","",IF(X51="Fuerte","NO","SI"))</f>
        <v/>
      </c>
      <c r="Z51" s="103"/>
      <c r="AA51" s="103"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11"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x14ac:dyDescent="0.3">
      <c r="A52" s="97"/>
      <c r="B52" s="97"/>
      <c r="C52" s="97"/>
      <c r="D52" s="97"/>
      <c r="E52" s="30"/>
      <c r="F52" s="30"/>
      <c r="G52" s="30"/>
      <c r="H52" s="31"/>
      <c r="I52" s="31"/>
      <c r="J52" s="31"/>
      <c r="K52" s="29"/>
      <c r="L52" s="29"/>
      <c r="M52" s="29"/>
      <c r="N52" s="29"/>
      <c r="O52" s="29"/>
      <c r="P52" s="29"/>
      <c r="Q52" s="29"/>
      <c r="R52" s="25" t="str">
        <f t="shared" si="0"/>
        <v/>
      </c>
      <c r="S52" s="25"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5" t="str">
        <f t="shared" si="1"/>
        <v/>
      </c>
      <c r="U52" s="25"/>
      <c r="V52" s="25" t="str">
        <f t="shared" si="2"/>
        <v/>
      </c>
      <c r="W52" s="97"/>
      <c r="X52" s="97"/>
      <c r="Y52" s="97"/>
      <c r="Z52" s="97"/>
      <c r="AA52" s="97"/>
      <c r="AB52" s="97"/>
      <c r="AC52" s="2"/>
      <c r="AD52" s="2"/>
      <c r="AE52" s="2"/>
      <c r="AF52" s="2"/>
      <c r="AG52" s="2"/>
      <c r="AH52" s="2"/>
      <c r="AI52" s="2"/>
      <c r="AJ52" s="2"/>
      <c r="AK52" s="2"/>
      <c r="AL52" s="2"/>
      <c r="AM52" s="2"/>
      <c r="AN52" s="2"/>
      <c r="AO52" s="2"/>
      <c r="AP52" s="2"/>
      <c r="AQ52" s="2"/>
      <c r="AR52" s="2"/>
    </row>
    <row r="53" spans="1:44" ht="45.75" customHeight="1" x14ac:dyDescent="0.3">
      <c r="A53" s="92"/>
      <c r="B53" s="92"/>
      <c r="C53" s="92"/>
      <c r="D53" s="92"/>
      <c r="E53" s="30"/>
      <c r="F53" s="30"/>
      <c r="G53" s="30"/>
      <c r="H53" s="31"/>
      <c r="I53" s="31"/>
      <c r="J53" s="31"/>
      <c r="K53" s="29"/>
      <c r="L53" s="29"/>
      <c r="M53" s="29"/>
      <c r="N53" s="29"/>
      <c r="O53" s="29"/>
      <c r="P53" s="29"/>
      <c r="Q53" s="29"/>
      <c r="R53" s="25" t="str">
        <f t="shared" si="0"/>
        <v/>
      </c>
      <c r="S53" s="25"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5" t="str">
        <f t="shared" si="1"/>
        <v/>
      </c>
      <c r="U53" s="25"/>
      <c r="V53" s="25" t="str">
        <f t="shared" si="2"/>
        <v/>
      </c>
      <c r="W53" s="92"/>
      <c r="X53" s="92"/>
      <c r="Y53" s="92"/>
      <c r="Z53" s="92"/>
      <c r="AA53" s="92"/>
      <c r="AB53" s="92"/>
      <c r="AC53" s="2"/>
      <c r="AD53" s="2"/>
      <c r="AE53" s="2"/>
      <c r="AF53" s="2"/>
      <c r="AG53" s="2"/>
      <c r="AH53" s="2"/>
      <c r="AI53" s="2"/>
      <c r="AJ53" s="2"/>
      <c r="AK53" s="2"/>
      <c r="AL53" s="2"/>
      <c r="AM53" s="2"/>
      <c r="AN53" s="2"/>
      <c r="AO53" s="2"/>
      <c r="AP53" s="2"/>
      <c r="AQ53" s="2"/>
      <c r="AR53" s="2"/>
    </row>
    <row r="54" spans="1:44" ht="45.75" customHeight="1" x14ac:dyDescent="0.3">
      <c r="A54" s="102">
        <v>16</v>
      </c>
      <c r="B54" s="12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0"/>
      <c r="F54" s="30"/>
      <c r="G54" s="30"/>
      <c r="H54" s="31"/>
      <c r="I54" s="31"/>
      <c r="J54" s="31"/>
      <c r="K54" s="29"/>
      <c r="L54" s="29"/>
      <c r="M54" s="29"/>
      <c r="N54" s="29"/>
      <c r="O54" s="29"/>
      <c r="P54" s="29"/>
      <c r="Q54" s="29"/>
      <c r="R54" s="25" t="str">
        <f t="shared" si="0"/>
        <v/>
      </c>
      <c r="S54" s="25"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5" t="str">
        <f t="shared" si="1"/>
        <v/>
      </c>
      <c r="U54" s="25"/>
      <c r="V54" s="25" t="str">
        <f t="shared" si="2"/>
        <v/>
      </c>
      <c r="W54" s="123" t="str">
        <f>IF(AND(S54="",S55="",S56=""),"",AVERAGE(S54:S56))</f>
        <v/>
      </c>
      <c r="X54" s="123" t="str">
        <f>IF(W54="","",
IF(W54=100,"Fuerte",
IF(W54&lt;50,"Débil",
IF(OR(W54&gt;=50,W54&lt;100),"Moderado",""))))</f>
        <v/>
      </c>
      <c r="Y54" s="103" t="str">
        <f>IF(X54="","",IF(X54="Fuerte","NO","SI"))</f>
        <v/>
      </c>
      <c r="Z54" s="103"/>
      <c r="AA54" s="103"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11"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x14ac:dyDescent="0.3">
      <c r="A55" s="97"/>
      <c r="B55" s="97"/>
      <c r="C55" s="97"/>
      <c r="D55" s="97"/>
      <c r="E55" s="30"/>
      <c r="F55" s="30"/>
      <c r="G55" s="30"/>
      <c r="H55" s="31"/>
      <c r="I55" s="31"/>
      <c r="J55" s="31"/>
      <c r="K55" s="29"/>
      <c r="L55" s="29"/>
      <c r="M55" s="29"/>
      <c r="N55" s="29"/>
      <c r="O55" s="29"/>
      <c r="P55" s="29"/>
      <c r="Q55" s="29"/>
      <c r="R55" s="25" t="str">
        <f t="shared" si="0"/>
        <v/>
      </c>
      <c r="S55" s="25"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5" t="str">
        <f t="shared" si="1"/>
        <v/>
      </c>
      <c r="U55" s="25"/>
      <c r="V55" s="25" t="str">
        <f t="shared" si="2"/>
        <v/>
      </c>
      <c r="W55" s="97"/>
      <c r="X55" s="97"/>
      <c r="Y55" s="97"/>
      <c r="Z55" s="97"/>
      <c r="AA55" s="97"/>
      <c r="AB55" s="97"/>
      <c r="AC55" s="2"/>
      <c r="AD55" s="2"/>
      <c r="AE55" s="2"/>
      <c r="AF55" s="2"/>
      <c r="AG55" s="2"/>
      <c r="AH55" s="2"/>
      <c r="AI55" s="2"/>
      <c r="AJ55" s="2"/>
      <c r="AK55" s="2"/>
      <c r="AL55" s="2"/>
      <c r="AM55" s="2"/>
      <c r="AN55" s="2"/>
      <c r="AO55" s="2"/>
      <c r="AP55" s="2"/>
      <c r="AQ55" s="2"/>
      <c r="AR55" s="2"/>
    </row>
    <row r="56" spans="1:44" ht="45.75" customHeight="1" x14ac:dyDescent="0.3">
      <c r="A56" s="92"/>
      <c r="B56" s="92"/>
      <c r="C56" s="92"/>
      <c r="D56" s="92"/>
      <c r="E56" s="30"/>
      <c r="F56" s="30"/>
      <c r="G56" s="30"/>
      <c r="H56" s="31"/>
      <c r="I56" s="31"/>
      <c r="J56" s="31"/>
      <c r="K56" s="29"/>
      <c r="L56" s="29"/>
      <c r="M56" s="29"/>
      <c r="N56" s="29"/>
      <c r="O56" s="29"/>
      <c r="P56" s="29"/>
      <c r="Q56" s="29"/>
      <c r="R56" s="25" t="str">
        <f t="shared" si="0"/>
        <v/>
      </c>
      <c r="S56" s="25"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5" t="str">
        <f t="shared" si="1"/>
        <v/>
      </c>
      <c r="U56" s="25"/>
      <c r="V56" s="25" t="str">
        <f t="shared" si="2"/>
        <v/>
      </c>
      <c r="W56" s="92"/>
      <c r="X56" s="92"/>
      <c r="Y56" s="92"/>
      <c r="Z56" s="92"/>
      <c r="AA56" s="92"/>
      <c r="AB56" s="92"/>
      <c r="AC56" s="2"/>
      <c r="AD56" s="2"/>
      <c r="AE56" s="2"/>
      <c r="AF56" s="2"/>
      <c r="AG56" s="2"/>
      <c r="AH56" s="2"/>
      <c r="AI56" s="2"/>
      <c r="AJ56" s="2"/>
      <c r="AK56" s="2"/>
      <c r="AL56" s="2"/>
      <c r="AM56" s="2"/>
      <c r="AN56" s="2"/>
      <c r="AO56" s="2"/>
      <c r="AP56" s="2"/>
      <c r="AQ56" s="2"/>
      <c r="AR56" s="2"/>
    </row>
    <row r="57" spans="1:44" ht="45.75" customHeight="1" x14ac:dyDescent="0.3">
      <c r="A57" s="102">
        <v>17</v>
      </c>
      <c r="B57" s="12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0"/>
      <c r="F57" s="30"/>
      <c r="G57" s="30"/>
      <c r="H57" s="31"/>
      <c r="I57" s="31"/>
      <c r="J57" s="31"/>
      <c r="K57" s="29"/>
      <c r="L57" s="29"/>
      <c r="M57" s="29"/>
      <c r="N57" s="29"/>
      <c r="O57" s="29"/>
      <c r="P57" s="29"/>
      <c r="Q57" s="29"/>
      <c r="R57" s="25" t="str">
        <f t="shared" si="0"/>
        <v/>
      </c>
      <c r="S57" s="25"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5" t="str">
        <f t="shared" si="1"/>
        <v/>
      </c>
      <c r="U57" s="25"/>
      <c r="V57" s="25" t="str">
        <f t="shared" si="2"/>
        <v/>
      </c>
      <c r="W57" s="123" t="str">
        <f>IF(AND(S57="",S58="",S59=""),"",AVERAGE(S57:S59))</f>
        <v/>
      </c>
      <c r="X57" s="123" t="str">
        <f>IF(W57="","",
IF(W57=100,"Fuerte",
IF(W57&lt;50,"Débil",
IF(OR(W57&gt;=50,W57&lt;100),"Moderado",""))))</f>
        <v/>
      </c>
      <c r="Y57" s="103" t="str">
        <f>IF(X57="","",IF(X57="Fuerte","NO","SI"))</f>
        <v/>
      </c>
      <c r="Z57" s="103"/>
      <c r="AA57" s="103"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11"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x14ac:dyDescent="0.3">
      <c r="A58" s="97"/>
      <c r="B58" s="97"/>
      <c r="C58" s="97"/>
      <c r="D58" s="97"/>
      <c r="E58" s="30"/>
      <c r="F58" s="30"/>
      <c r="G58" s="30"/>
      <c r="H58" s="31"/>
      <c r="I58" s="31"/>
      <c r="J58" s="31"/>
      <c r="K58" s="29"/>
      <c r="L58" s="29"/>
      <c r="M58" s="29"/>
      <c r="N58" s="29"/>
      <c r="O58" s="29"/>
      <c r="P58" s="29"/>
      <c r="Q58" s="29"/>
      <c r="R58" s="25" t="str">
        <f t="shared" si="0"/>
        <v/>
      </c>
      <c r="S58" s="25"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5" t="str">
        <f t="shared" si="1"/>
        <v/>
      </c>
      <c r="U58" s="25"/>
      <c r="V58" s="25" t="str">
        <f t="shared" si="2"/>
        <v/>
      </c>
      <c r="W58" s="97"/>
      <c r="X58" s="97"/>
      <c r="Y58" s="97"/>
      <c r="Z58" s="97"/>
      <c r="AA58" s="97"/>
      <c r="AB58" s="97"/>
      <c r="AC58" s="2"/>
      <c r="AD58" s="2"/>
      <c r="AE58" s="2"/>
      <c r="AF58" s="2"/>
      <c r="AG58" s="2"/>
      <c r="AH58" s="2"/>
      <c r="AI58" s="2"/>
      <c r="AJ58" s="2"/>
      <c r="AK58" s="2"/>
      <c r="AL58" s="2"/>
      <c r="AM58" s="2"/>
      <c r="AN58" s="2"/>
      <c r="AO58" s="2"/>
      <c r="AP58" s="2"/>
      <c r="AQ58" s="2"/>
      <c r="AR58" s="2"/>
    </row>
    <row r="59" spans="1:44" ht="45.75" customHeight="1" x14ac:dyDescent="0.3">
      <c r="A59" s="92"/>
      <c r="B59" s="92"/>
      <c r="C59" s="92"/>
      <c r="D59" s="92"/>
      <c r="E59" s="30"/>
      <c r="F59" s="30"/>
      <c r="G59" s="30"/>
      <c r="H59" s="31"/>
      <c r="I59" s="31"/>
      <c r="J59" s="31"/>
      <c r="K59" s="29"/>
      <c r="L59" s="29"/>
      <c r="M59" s="29"/>
      <c r="N59" s="29"/>
      <c r="O59" s="29"/>
      <c r="P59" s="29"/>
      <c r="Q59" s="29"/>
      <c r="R59" s="25" t="str">
        <f t="shared" si="0"/>
        <v/>
      </c>
      <c r="S59" s="25"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5" t="str">
        <f t="shared" si="1"/>
        <v/>
      </c>
      <c r="U59" s="25"/>
      <c r="V59" s="25" t="str">
        <f t="shared" si="2"/>
        <v/>
      </c>
      <c r="W59" s="92"/>
      <c r="X59" s="92"/>
      <c r="Y59" s="92"/>
      <c r="Z59" s="92"/>
      <c r="AA59" s="92"/>
      <c r="AB59" s="92"/>
      <c r="AC59" s="2"/>
      <c r="AD59" s="2"/>
      <c r="AE59" s="2"/>
      <c r="AF59" s="2"/>
      <c r="AG59" s="2"/>
      <c r="AH59" s="2"/>
      <c r="AI59" s="2"/>
      <c r="AJ59" s="2"/>
      <c r="AK59" s="2"/>
      <c r="AL59" s="2"/>
      <c r="AM59" s="2"/>
      <c r="AN59" s="2"/>
      <c r="AO59" s="2"/>
      <c r="AP59" s="2"/>
      <c r="AQ59" s="2"/>
      <c r="AR59" s="2"/>
    </row>
    <row r="60" spans="1:44" ht="45.75" customHeight="1" x14ac:dyDescent="0.3">
      <c r="A60" s="102">
        <v>18</v>
      </c>
      <c r="B60" s="12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0"/>
      <c r="F60" s="30"/>
      <c r="G60" s="30"/>
      <c r="H60" s="31"/>
      <c r="I60" s="31"/>
      <c r="J60" s="31"/>
      <c r="K60" s="29"/>
      <c r="L60" s="29"/>
      <c r="M60" s="29"/>
      <c r="N60" s="29"/>
      <c r="O60" s="29"/>
      <c r="P60" s="29"/>
      <c r="Q60" s="29"/>
      <c r="R60" s="25" t="str">
        <f t="shared" si="0"/>
        <v/>
      </c>
      <c r="S60" s="25"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5" t="str">
        <f t="shared" si="1"/>
        <v/>
      </c>
      <c r="U60" s="25"/>
      <c r="V60" s="25" t="str">
        <f t="shared" si="2"/>
        <v/>
      </c>
      <c r="W60" s="123" t="str">
        <f>IF(AND(S60="",S61="",S62=""),"",AVERAGE(S60:S62))</f>
        <v/>
      </c>
      <c r="X60" s="123" t="str">
        <f>IF(W60="","",
IF(W60=100,"Fuerte",
IF(W60&lt;50,"Débil",
IF(OR(W60&gt;=50,W60&lt;100),"Moderado",""))))</f>
        <v/>
      </c>
      <c r="Y60" s="103" t="str">
        <f>IF(X60="","",IF(X60="Fuerte","NO","SI"))</f>
        <v/>
      </c>
      <c r="Z60" s="103"/>
      <c r="AA60" s="103"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11"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x14ac:dyDescent="0.3">
      <c r="A61" s="97"/>
      <c r="B61" s="97"/>
      <c r="C61" s="97"/>
      <c r="D61" s="97"/>
      <c r="E61" s="30"/>
      <c r="F61" s="30"/>
      <c r="G61" s="30"/>
      <c r="H61" s="31"/>
      <c r="I61" s="31"/>
      <c r="J61" s="31"/>
      <c r="K61" s="29"/>
      <c r="L61" s="29"/>
      <c r="M61" s="29"/>
      <c r="N61" s="29"/>
      <c r="O61" s="29"/>
      <c r="P61" s="29"/>
      <c r="Q61" s="29"/>
      <c r="R61" s="25" t="str">
        <f t="shared" si="0"/>
        <v/>
      </c>
      <c r="S61" s="25"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5" t="str">
        <f t="shared" si="1"/>
        <v/>
      </c>
      <c r="U61" s="25"/>
      <c r="V61" s="25" t="str">
        <f t="shared" si="2"/>
        <v/>
      </c>
      <c r="W61" s="97"/>
      <c r="X61" s="97"/>
      <c r="Y61" s="97"/>
      <c r="Z61" s="97"/>
      <c r="AA61" s="97"/>
      <c r="AB61" s="97"/>
      <c r="AC61" s="2"/>
      <c r="AD61" s="2"/>
      <c r="AE61" s="2"/>
      <c r="AF61" s="2"/>
      <c r="AG61" s="2"/>
      <c r="AH61" s="2"/>
      <c r="AI61" s="2"/>
      <c r="AJ61" s="2"/>
      <c r="AK61" s="2"/>
      <c r="AL61" s="2"/>
      <c r="AM61" s="2"/>
      <c r="AN61" s="2"/>
      <c r="AO61" s="2"/>
      <c r="AP61" s="2"/>
      <c r="AQ61" s="2"/>
      <c r="AR61" s="2"/>
    </row>
    <row r="62" spans="1:44" ht="45.75" customHeight="1" x14ac:dyDescent="0.3">
      <c r="A62" s="92"/>
      <c r="B62" s="92"/>
      <c r="C62" s="92"/>
      <c r="D62" s="92"/>
      <c r="E62" s="30"/>
      <c r="F62" s="30"/>
      <c r="G62" s="30"/>
      <c r="H62" s="31"/>
      <c r="I62" s="31"/>
      <c r="J62" s="31"/>
      <c r="K62" s="29"/>
      <c r="L62" s="29"/>
      <c r="M62" s="29"/>
      <c r="N62" s="29"/>
      <c r="O62" s="29"/>
      <c r="P62" s="29"/>
      <c r="Q62" s="29"/>
      <c r="R62" s="25" t="str">
        <f t="shared" si="0"/>
        <v/>
      </c>
      <c r="S62" s="25"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5" t="str">
        <f t="shared" si="1"/>
        <v/>
      </c>
      <c r="U62" s="25"/>
      <c r="V62" s="25" t="str">
        <f t="shared" si="2"/>
        <v/>
      </c>
      <c r="W62" s="92"/>
      <c r="X62" s="92"/>
      <c r="Y62" s="92"/>
      <c r="Z62" s="92"/>
      <c r="AA62" s="92"/>
      <c r="AB62" s="92"/>
      <c r="AC62" s="2"/>
      <c r="AD62" s="2"/>
      <c r="AE62" s="2"/>
      <c r="AF62" s="2"/>
      <c r="AG62" s="2"/>
      <c r="AH62" s="2"/>
      <c r="AI62" s="2"/>
      <c r="AJ62" s="2"/>
      <c r="AK62" s="2"/>
      <c r="AL62" s="2"/>
      <c r="AM62" s="2"/>
      <c r="AN62" s="2"/>
      <c r="AO62" s="2"/>
      <c r="AP62" s="2"/>
      <c r="AQ62" s="2"/>
      <c r="AR62" s="2"/>
    </row>
    <row r="63" spans="1:44" ht="45.75" customHeight="1" x14ac:dyDescent="0.3">
      <c r="A63" s="102">
        <v>19</v>
      </c>
      <c r="B63" s="12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0"/>
      <c r="F63" s="30"/>
      <c r="G63" s="30"/>
      <c r="H63" s="31"/>
      <c r="I63" s="31"/>
      <c r="J63" s="31"/>
      <c r="K63" s="29"/>
      <c r="L63" s="29"/>
      <c r="M63" s="29"/>
      <c r="N63" s="29"/>
      <c r="O63" s="29"/>
      <c r="P63" s="29"/>
      <c r="Q63" s="29"/>
      <c r="R63" s="25" t="str">
        <f t="shared" si="0"/>
        <v/>
      </c>
      <c r="S63" s="25"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5" t="str">
        <f t="shared" si="1"/>
        <v/>
      </c>
      <c r="U63" s="25"/>
      <c r="V63" s="25" t="str">
        <f t="shared" si="2"/>
        <v/>
      </c>
      <c r="W63" s="123" t="str">
        <f>IF(AND(S63="",S64="",S65=""),"",AVERAGE(S63:S65))</f>
        <v/>
      </c>
      <c r="X63" s="123" t="str">
        <f>IF(W63="","",
IF(W63=100,"Fuerte",
IF(W63&lt;50,"Débil",
IF(OR(W63&gt;=50,W63&lt;100),"Moderado",""))))</f>
        <v/>
      </c>
      <c r="Y63" s="103" t="str">
        <f>IF(X63="","",IF(X63="Fuerte","NO","SI"))</f>
        <v/>
      </c>
      <c r="Z63" s="103"/>
      <c r="AA63" s="103"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11"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x14ac:dyDescent="0.3">
      <c r="A64" s="97"/>
      <c r="B64" s="97"/>
      <c r="C64" s="97"/>
      <c r="D64" s="97"/>
      <c r="E64" s="30"/>
      <c r="F64" s="30"/>
      <c r="G64" s="30"/>
      <c r="H64" s="31"/>
      <c r="I64" s="31"/>
      <c r="J64" s="31"/>
      <c r="K64" s="29"/>
      <c r="L64" s="29"/>
      <c r="M64" s="29"/>
      <c r="N64" s="29"/>
      <c r="O64" s="29"/>
      <c r="P64" s="29"/>
      <c r="Q64" s="29"/>
      <c r="R64" s="25" t="str">
        <f t="shared" si="0"/>
        <v/>
      </c>
      <c r="S64" s="25"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5" t="str">
        <f t="shared" si="1"/>
        <v/>
      </c>
      <c r="U64" s="25"/>
      <c r="V64" s="25" t="str">
        <f t="shared" si="2"/>
        <v/>
      </c>
      <c r="W64" s="97"/>
      <c r="X64" s="97"/>
      <c r="Y64" s="97"/>
      <c r="Z64" s="97"/>
      <c r="AA64" s="97"/>
      <c r="AB64" s="97"/>
      <c r="AC64" s="2"/>
      <c r="AD64" s="2"/>
      <c r="AE64" s="2"/>
      <c r="AF64" s="2"/>
      <c r="AG64" s="2"/>
      <c r="AH64" s="2"/>
      <c r="AI64" s="2"/>
      <c r="AJ64" s="2"/>
      <c r="AK64" s="2"/>
      <c r="AL64" s="2"/>
      <c r="AM64" s="2"/>
      <c r="AN64" s="2"/>
      <c r="AO64" s="2"/>
      <c r="AP64" s="2"/>
      <c r="AQ64" s="2"/>
      <c r="AR64" s="2"/>
    </row>
    <row r="65" spans="1:44" ht="45.75" customHeight="1" x14ac:dyDescent="0.3">
      <c r="A65" s="92"/>
      <c r="B65" s="92"/>
      <c r="C65" s="92"/>
      <c r="D65" s="92"/>
      <c r="E65" s="30"/>
      <c r="F65" s="30"/>
      <c r="G65" s="30"/>
      <c r="H65" s="31"/>
      <c r="I65" s="31"/>
      <c r="J65" s="31"/>
      <c r="K65" s="29"/>
      <c r="L65" s="29"/>
      <c r="M65" s="29"/>
      <c r="N65" s="29"/>
      <c r="O65" s="29"/>
      <c r="P65" s="29"/>
      <c r="Q65" s="29"/>
      <c r="R65" s="25" t="str">
        <f t="shared" si="0"/>
        <v/>
      </c>
      <c r="S65" s="25"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5" t="str">
        <f t="shared" si="1"/>
        <v/>
      </c>
      <c r="U65" s="25"/>
      <c r="V65" s="25" t="str">
        <f t="shared" si="2"/>
        <v/>
      </c>
      <c r="W65" s="92"/>
      <c r="X65" s="92"/>
      <c r="Y65" s="92"/>
      <c r="Z65" s="92"/>
      <c r="AA65" s="92"/>
      <c r="AB65" s="92"/>
      <c r="AC65" s="2"/>
      <c r="AD65" s="2"/>
      <c r="AE65" s="2"/>
      <c r="AF65" s="2"/>
      <c r="AG65" s="2"/>
      <c r="AH65" s="2"/>
      <c r="AI65" s="2"/>
      <c r="AJ65" s="2"/>
      <c r="AK65" s="2"/>
      <c r="AL65" s="2"/>
      <c r="AM65" s="2"/>
      <c r="AN65" s="2"/>
      <c r="AO65" s="2"/>
      <c r="AP65" s="2"/>
      <c r="AQ65" s="2"/>
      <c r="AR65" s="2"/>
    </row>
    <row r="66" spans="1:44" ht="45.75" customHeight="1" x14ac:dyDescent="0.3">
      <c r="A66" s="102">
        <v>20</v>
      </c>
      <c r="B66" s="12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0"/>
      <c r="F66" s="30"/>
      <c r="G66" s="30"/>
      <c r="H66" s="31"/>
      <c r="I66" s="31"/>
      <c r="J66" s="31"/>
      <c r="K66" s="29"/>
      <c r="L66" s="29"/>
      <c r="M66" s="29"/>
      <c r="N66" s="29"/>
      <c r="O66" s="29"/>
      <c r="P66" s="29"/>
      <c r="Q66" s="29"/>
      <c r="R66" s="25" t="str">
        <f t="shared" si="0"/>
        <v/>
      </c>
      <c r="S66" s="25"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5" t="str">
        <f t="shared" si="1"/>
        <v/>
      </c>
      <c r="U66" s="25"/>
      <c r="V66" s="25" t="str">
        <f t="shared" si="2"/>
        <v/>
      </c>
      <c r="W66" s="123" t="str">
        <f>IF(AND(S66="",S67="",S68=""),"",AVERAGE(S66:S68))</f>
        <v/>
      </c>
      <c r="X66" s="123" t="str">
        <f>IF(W66="","",
IF(W66=100,"Fuerte",
IF(W66&lt;50,"Débil",
IF(OR(W66&gt;=50,W66&lt;100),"Moderado",""))))</f>
        <v/>
      </c>
      <c r="Y66" s="103" t="str">
        <f>IF(X66="","",IF(X66="Fuerte","NO","SI"))</f>
        <v/>
      </c>
      <c r="Z66" s="103"/>
      <c r="AA66" s="103"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11"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x14ac:dyDescent="0.3">
      <c r="A67" s="97"/>
      <c r="B67" s="97"/>
      <c r="C67" s="97"/>
      <c r="D67" s="97"/>
      <c r="E67" s="30"/>
      <c r="F67" s="30"/>
      <c r="G67" s="30"/>
      <c r="H67" s="31"/>
      <c r="I67" s="31"/>
      <c r="J67" s="31"/>
      <c r="K67" s="29"/>
      <c r="L67" s="29"/>
      <c r="M67" s="29"/>
      <c r="N67" s="29"/>
      <c r="O67" s="29"/>
      <c r="P67" s="29"/>
      <c r="Q67" s="29"/>
      <c r="R67" s="25" t="str">
        <f t="shared" si="0"/>
        <v/>
      </c>
      <c r="S67" s="25"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5" t="str">
        <f t="shared" si="1"/>
        <v/>
      </c>
      <c r="U67" s="25"/>
      <c r="V67" s="25" t="str">
        <f t="shared" si="2"/>
        <v/>
      </c>
      <c r="W67" s="97"/>
      <c r="X67" s="97"/>
      <c r="Y67" s="97"/>
      <c r="Z67" s="97"/>
      <c r="AA67" s="97"/>
      <c r="AB67" s="97"/>
      <c r="AC67" s="2"/>
      <c r="AD67" s="2"/>
      <c r="AE67" s="2"/>
      <c r="AF67" s="2"/>
      <c r="AG67" s="2"/>
      <c r="AH67" s="2"/>
      <c r="AI67" s="2"/>
      <c r="AJ67" s="2"/>
      <c r="AK67" s="2"/>
      <c r="AL67" s="2"/>
      <c r="AM67" s="2"/>
      <c r="AN67" s="2"/>
      <c r="AO67" s="2"/>
      <c r="AP67" s="2"/>
      <c r="AQ67" s="2"/>
      <c r="AR67" s="2"/>
    </row>
    <row r="68" spans="1:44" ht="45.75" customHeight="1" x14ac:dyDescent="0.3">
      <c r="A68" s="92"/>
      <c r="B68" s="92"/>
      <c r="C68" s="92"/>
      <c r="D68" s="92"/>
      <c r="E68" s="30"/>
      <c r="F68" s="30"/>
      <c r="G68" s="30"/>
      <c r="H68" s="31"/>
      <c r="I68" s="31"/>
      <c r="J68" s="31"/>
      <c r="K68" s="29"/>
      <c r="L68" s="29"/>
      <c r="M68" s="29"/>
      <c r="N68" s="29"/>
      <c r="O68" s="29"/>
      <c r="P68" s="29"/>
      <c r="Q68" s="29"/>
      <c r="R68" s="25" t="str">
        <f t="shared" si="0"/>
        <v/>
      </c>
      <c r="S68" s="25"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5" t="str">
        <f t="shared" si="1"/>
        <v/>
      </c>
      <c r="U68" s="25"/>
      <c r="V68" s="25" t="str">
        <f t="shared" si="2"/>
        <v/>
      </c>
      <c r="W68" s="92"/>
      <c r="X68" s="92"/>
      <c r="Y68" s="92"/>
      <c r="Z68" s="92"/>
      <c r="AA68" s="92"/>
      <c r="AB68" s="92"/>
      <c r="AC68" s="2"/>
      <c r="AD68" s="2"/>
      <c r="AE68" s="2"/>
      <c r="AF68" s="2"/>
      <c r="AG68" s="2"/>
      <c r="AH68" s="2"/>
      <c r="AI68" s="2"/>
      <c r="AJ68" s="2"/>
      <c r="AK68" s="2"/>
      <c r="AL68" s="2"/>
      <c r="AM68" s="2"/>
      <c r="AN68" s="2"/>
      <c r="AO68" s="2"/>
      <c r="AP68" s="2"/>
      <c r="AQ68" s="2"/>
      <c r="AR68" s="2"/>
    </row>
    <row r="69" spans="1:44"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AA7:AA8"/>
    <mergeCell ref="AB7:AB8"/>
    <mergeCell ref="X12:X14"/>
    <mergeCell ref="Y12:Y14"/>
    <mergeCell ref="Z12:Z14"/>
    <mergeCell ref="AA12:AA14"/>
    <mergeCell ref="W9:W11"/>
    <mergeCell ref="X9:X11"/>
    <mergeCell ref="Y9:Y11"/>
    <mergeCell ref="Z9:Z11"/>
    <mergeCell ref="AA9:AA1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B9:D68">
    <cfRule type="expression" dxfId="200" priority="6">
      <formula>IF($D9="No aplica",1,0)</formula>
    </cfRule>
  </conditionalFormatting>
  <conditionalFormatting sqref="E9:AB11">
    <cfRule type="expression" dxfId="199" priority="13">
      <formula>IF($D$9="No aplica",1,0)</formula>
    </cfRule>
  </conditionalFormatting>
  <conditionalFormatting sqref="E12:AB14">
    <cfRule type="expression" dxfId="198" priority="12">
      <formula>IF($D$12="No aplica",1,0)</formula>
    </cfRule>
  </conditionalFormatting>
  <conditionalFormatting sqref="E15:AB17">
    <cfRule type="expression" dxfId="197" priority="19">
      <formula>IF($D$15="No aplica",1,0)</formula>
    </cfRule>
  </conditionalFormatting>
  <conditionalFormatting sqref="E18:AB20">
    <cfRule type="expression" dxfId="196" priority="25">
      <formula>IF($D$18="No aplica",1,0)</formula>
    </cfRule>
  </conditionalFormatting>
  <conditionalFormatting sqref="E21:AB23">
    <cfRule type="expression" dxfId="195" priority="31">
      <formula>IF($D$21="No aplica",1,0)</formula>
    </cfRule>
  </conditionalFormatting>
  <conditionalFormatting sqref="E24:AB26">
    <cfRule type="expression" dxfId="194" priority="37">
      <formula>IF($D$24="No aplica",1,0)</formula>
    </cfRule>
  </conditionalFormatting>
  <conditionalFormatting sqref="E27:AB29">
    <cfRule type="expression" dxfId="193" priority="43">
      <formula>IF($D$27="No aplica",1,0)</formula>
    </cfRule>
  </conditionalFormatting>
  <conditionalFormatting sqref="E30:AB32">
    <cfRule type="expression" dxfId="192" priority="49">
      <formula>IF($D$30="No aplica",1,0)</formula>
    </cfRule>
  </conditionalFormatting>
  <conditionalFormatting sqref="E33:AB35">
    <cfRule type="expression" dxfId="191" priority="55">
      <formula>IF($D$33="No aplica",1,0)</formula>
    </cfRule>
  </conditionalFormatting>
  <conditionalFormatting sqref="E39:AB41">
    <cfRule type="expression" dxfId="190" priority="67">
      <formula>IF($D$39="No aplica",1,0)</formula>
    </cfRule>
  </conditionalFormatting>
  <conditionalFormatting sqref="E42:AB44">
    <cfRule type="expression" dxfId="189" priority="73">
      <formula>IF($D$42="No aplica",1,0)</formula>
    </cfRule>
  </conditionalFormatting>
  <conditionalFormatting sqref="E45:AB47">
    <cfRule type="expression" dxfId="188" priority="79">
      <formula>IF($D$45="No aplica",1,0)</formula>
    </cfRule>
  </conditionalFormatting>
  <conditionalFormatting sqref="E48:AB50">
    <cfRule type="expression" dxfId="187" priority="85">
      <formula>IF($D$48="No aplica",1,0)</formula>
    </cfRule>
  </conditionalFormatting>
  <conditionalFormatting sqref="E51:AB53">
    <cfRule type="expression" dxfId="186" priority="91">
      <formula>IF($D$51="No aplica",1,0)</formula>
    </cfRule>
  </conditionalFormatting>
  <conditionalFormatting sqref="E54:AB56">
    <cfRule type="expression" dxfId="185" priority="97">
      <formula>IF($D$54="No aplica",1,0)</formula>
    </cfRule>
  </conditionalFormatting>
  <conditionalFormatting sqref="E57:AB59">
    <cfRule type="expression" dxfId="184" priority="103">
      <formula>IF($D$57="No aplica",1,0)</formula>
    </cfRule>
  </conditionalFormatting>
  <conditionalFormatting sqref="E60:AB62">
    <cfRule type="expression" dxfId="183" priority="109">
      <formula>IF($D$60="No aplica",1,0)</formula>
    </cfRule>
  </conditionalFormatting>
  <conditionalFormatting sqref="E63:AB65">
    <cfRule type="expression" dxfId="182" priority="115">
      <formula>IF($D$63="No aplica",1,0)</formula>
    </cfRule>
  </conditionalFormatting>
  <conditionalFormatting sqref="E66:AB68">
    <cfRule type="expression" dxfId="181" priority="121">
      <formula>IF($D$66="No aplica",1,0)</formula>
    </cfRule>
  </conditionalFormatting>
  <conditionalFormatting sqref="F36">
    <cfRule type="expression" dxfId="180" priority="122">
      <formula>IF($D$27="No aplica",1,0)</formula>
    </cfRule>
  </conditionalFormatting>
  <conditionalFormatting sqref="G36:AB36 E36 E37:AB38">
    <cfRule type="expression" dxfId="179" priority="61">
      <formula>IF($D$36="No aplica",1,0)</formula>
    </cfRule>
  </conditionalFormatting>
  <conditionalFormatting sqref="AB9">
    <cfRule type="expression" dxfId="178" priority="2">
      <formula>IF($AB9="Probable",1,0)</formula>
    </cfRule>
    <cfRule type="expression" dxfId="177" priority="3">
      <formula>IF($AB9="Posible",1,0)</formula>
    </cfRule>
    <cfRule type="expression" dxfId="176" priority="4">
      <formula>IF($AB9="Improbable",1,0)</formula>
    </cfRule>
    <cfRule type="expression" dxfId="175" priority="5">
      <formula>IF($AB9="Rara vez",1,0)</formula>
    </cfRule>
    <cfRule type="expression" dxfId="174" priority="1">
      <formula>IF($AB9="Casi seguro",1,0)</formula>
    </cfRule>
  </conditionalFormatting>
  <conditionalFormatting sqref="AB12">
    <cfRule type="expression" dxfId="173" priority="7">
      <formula>IF($AB12="Casi seguro",1,0)</formula>
    </cfRule>
    <cfRule type="expression" dxfId="172" priority="8">
      <formula>IF($AB12="Probable",1,0)</formula>
    </cfRule>
    <cfRule type="expression" dxfId="171" priority="9">
      <formula>IF($AB12="Posible",1,0)</formula>
    </cfRule>
    <cfRule type="expression" dxfId="170" priority="11">
      <formula>IF($AB12="Rara vez",1,0)</formula>
    </cfRule>
    <cfRule type="expression" dxfId="169" priority="10">
      <formula>IF($AB12="Improbable",1,0)</formula>
    </cfRule>
  </conditionalFormatting>
  <conditionalFormatting sqref="AB15">
    <cfRule type="expression" dxfId="168" priority="14">
      <formula>IF($AB15="Casi seguro",1,0)</formula>
    </cfRule>
    <cfRule type="expression" dxfId="167" priority="15">
      <formula>IF($AB15="Probable",1,0)</formula>
    </cfRule>
    <cfRule type="expression" dxfId="166" priority="17">
      <formula>IF($AB15="Improbable",1,0)</formula>
    </cfRule>
    <cfRule type="expression" dxfId="165" priority="18">
      <formula>IF($AB15="Rara vez",1,0)</formula>
    </cfRule>
    <cfRule type="expression" dxfId="164" priority="16">
      <formula>IF($AB15="Posible",1,0)</formula>
    </cfRule>
  </conditionalFormatting>
  <conditionalFormatting sqref="AB18">
    <cfRule type="expression" dxfId="163" priority="22">
      <formula>IF($AB18="Posible",1,0)</formula>
    </cfRule>
    <cfRule type="expression" dxfId="162" priority="23">
      <formula>IF($AB18="Improbable",1,0)</formula>
    </cfRule>
    <cfRule type="expression" dxfId="161" priority="20">
      <formula>IF($AB18="Casi seguro",1,0)</formula>
    </cfRule>
    <cfRule type="expression" dxfId="160" priority="21">
      <formula>IF($AB18="Probable",1,0)</formula>
    </cfRule>
    <cfRule type="expression" dxfId="159" priority="24">
      <formula>IF($AB18="Rara vez",1,0)</formula>
    </cfRule>
  </conditionalFormatting>
  <conditionalFormatting sqref="AB21">
    <cfRule type="expression" dxfId="158" priority="29">
      <formula>IF($AB21="Improbable",1,0)</formula>
    </cfRule>
    <cfRule type="expression" dxfId="157" priority="28">
      <formula>IF($AB21="Posible",1,0)</formula>
    </cfRule>
    <cfRule type="expression" dxfId="156" priority="30">
      <formula>IF($AB21="Rara vez",1,0)</formula>
    </cfRule>
    <cfRule type="expression" dxfId="155" priority="27">
      <formula>IF($AB21="Probable",1,0)</formula>
    </cfRule>
    <cfRule type="expression" dxfId="154" priority="26">
      <formula>IF($AB21="Casi seguro",1,0)</formula>
    </cfRule>
  </conditionalFormatting>
  <conditionalFormatting sqref="AB24">
    <cfRule type="expression" dxfId="153" priority="36">
      <formula>IF($AB24="Rara vez",1,0)</formula>
    </cfRule>
    <cfRule type="expression" dxfId="152" priority="35">
      <formula>IF($AB24="Improbable",1,0)</formula>
    </cfRule>
    <cfRule type="expression" dxfId="151" priority="34">
      <formula>IF($AB24="Posible",1,0)</formula>
    </cfRule>
    <cfRule type="expression" dxfId="150" priority="33">
      <formula>IF($AB24="Probable",1,0)</formula>
    </cfRule>
    <cfRule type="expression" dxfId="149" priority="32">
      <formula>IF($AB24="Casi seguro",1,0)</formula>
    </cfRule>
  </conditionalFormatting>
  <conditionalFormatting sqref="AB27">
    <cfRule type="expression" dxfId="148" priority="38">
      <formula>IF($AB27="Casi seguro",1,0)</formula>
    </cfRule>
    <cfRule type="expression" dxfId="147" priority="40">
      <formula>IF($AB27="Posible",1,0)</formula>
    </cfRule>
    <cfRule type="expression" dxfId="146" priority="41">
      <formula>IF($AB27="Improbable",1,0)</formula>
    </cfRule>
    <cfRule type="expression" dxfId="145" priority="42">
      <formula>IF($AB27="Rara vez",1,0)</formula>
    </cfRule>
    <cfRule type="expression" dxfId="144" priority="39">
      <formula>IF($AB27="Probable",1,0)</formula>
    </cfRule>
  </conditionalFormatting>
  <conditionalFormatting sqref="AB30">
    <cfRule type="expression" dxfId="143" priority="48">
      <formula>IF($AB30="Rara vez",1,0)</formula>
    </cfRule>
    <cfRule type="expression" dxfId="142" priority="44">
      <formula>IF($AB30="Casi seguro",1,0)</formula>
    </cfRule>
    <cfRule type="expression" dxfId="141" priority="45">
      <formula>IF($AB30="Probable",1,0)</formula>
    </cfRule>
    <cfRule type="expression" dxfId="140" priority="46">
      <formula>IF($AB30="Posible",1,0)</formula>
    </cfRule>
    <cfRule type="expression" dxfId="139" priority="47">
      <formula>IF($AB30="Improbable",1,0)</formula>
    </cfRule>
  </conditionalFormatting>
  <conditionalFormatting sqref="AB33">
    <cfRule type="expression" dxfId="138" priority="51">
      <formula>IF($AB33="Probable",1,0)</formula>
    </cfRule>
    <cfRule type="expression" dxfId="137" priority="54">
      <formula>IF($AB33="Rara vez",1,0)</formula>
    </cfRule>
    <cfRule type="expression" dxfId="136" priority="52">
      <formula>IF($AB33="Posible",1,0)</formula>
    </cfRule>
    <cfRule type="expression" dxfId="135" priority="53">
      <formula>IF($AB33="Improbable",1,0)</formula>
    </cfRule>
    <cfRule type="expression" dxfId="134" priority="50">
      <formula>IF($AB33="Casi seguro",1,0)</formula>
    </cfRule>
  </conditionalFormatting>
  <conditionalFormatting sqref="AB36">
    <cfRule type="expression" dxfId="133" priority="56">
      <formula>IF($AB36="Casi seguro",1,0)</formula>
    </cfRule>
    <cfRule type="expression" dxfId="132" priority="57">
      <formula>IF($AB36="Probable",1,0)</formula>
    </cfRule>
    <cfRule type="expression" dxfId="131" priority="58">
      <formula>IF($AB36="Posible",1,0)</formula>
    </cfRule>
    <cfRule type="expression" dxfId="130" priority="59">
      <formula>IF($AB36="Improbable",1,0)</formula>
    </cfRule>
    <cfRule type="expression" dxfId="129" priority="60">
      <formula>IF($AB36="Rara vez",1,0)</formula>
    </cfRule>
  </conditionalFormatting>
  <conditionalFormatting sqref="AB39">
    <cfRule type="expression" dxfId="128" priority="63">
      <formula>IF($AB39="Probable",1,0)</formula>
    </cfRule>
    <cfRule type="expression" dxfId="127" priority="64">
      <formula>IF($AB39="Posible",1,0)</formula>
    </cfRule>
    <cfRule type="expression" dxfId="126" priority="65">
      <formula>IF($AB39="Improbable",1,0)</formula>
    </cfRule>
    <cfRule type="expression" dxfId="125" priority="66">
      <formula>IF($AB39="Rara vez",1,0)</formula>
    </cfRule>
    <cfRule type="expression" dxfId="124" priority="62">
      <formula>IF($AB39="Casi seguro",1,0)</formula>
    </cfRule>
  </conditionalFormatting>
  <conditionalFormatting sqref="AB42">
    <cfRule type="expression" dxfId="123" priority="69">
      <formula>IF($AB42="Probable",1,0)</formula>
    </cfRule>
    <cfRule type="expression" dxfId="122" priority="70">
      <formula>IF($AB42="Posible",1,0)</formula>
    </cfRule>
    <cfRule type="expression" dxfId="121" priority="71">
      <formula>IF($AB42="Improbable",1,0)</formula>
    </cfRule>
    <cfRule type="expression" dxfId="120" priority="72">
      <formula>IF($AB42="Rara vez",1,0)</formula>
    </cfRule>
    <cfRule type="expression" dxfId="119" priority="68">
      <formula>IF($AB42="Casi seguro",1,0)</formula>
    </cfRule>
  </conditionalFormatting>
  <conditionalFormatting sqref="AB45">
    <cfRule type="expression" dxfId="118" priority="78">
      <formula>IF($AB45="Rara vez",1,0)</formula>
    </cfRule>
    <cfRule type="expression" dxfId="117" priority="74">
      <formula>IF($AB45="Casi seguro",1,0)</formula>
    </cfRule>
    <cfRule type="expression" dxfId="116" priority="75">
      <formula>IF($AB45="Probable",1,0)</formula>
    </cfRule>
    <cfRule type="expression" dxfId="115" priority="76">
      <formula>IF($AB45="Posible",1,0)</formula>
    </cfRule>
    <cfRule type="expression" dxfId="114" priority="77">
      <formula>IF($AB45="Improbable",1,0)</formula>
    </cfRule>
  </conditionalFormatting>
  <conditionalFormatting sqref="AB48">
    <cfRule type="expression" dxfId="113" priority="80">
      <formula>IF($AB48="Casi seguro",1,0)</formula>
    </cfRule>
    <cfRule type="expression" dxfId="112" priority="81">
      <formula>IF($AB48="Probable",1,0)</formula>
    </cfRule>
    <cfRule type="expression" dxfId="111" priority="82">
      <formula>IF($AB48="Posible",1,0)</formula>
    </cfRule>
    <cfRule type="expression" dxfId="110" priority="83">
      <formula>IF($AB48="Improbable",1,0)</formula>
    </cfRule>
    <cfRule type="expression" dxfId="109" priority="84">
      <formula>IF($AB48="Rara vez",1,0)</formula>
    </cfRule>
  </conditionalFormatting>
  <conditionalFormatting sqref="AB51">
    <cfRule type="expression" dxfId="108" priority="86">
      <formula>IF($AB51="Casi seguro",1,0)</formula>
    </cfRule>
    <cfRule type="expression" dxfId="107" priority="87">
      <formula>IF($AB51="Probable",1,0)</formula>
    </cfRule>
    <cfRule type="expression" dxfId="106" priority="88">
      <formula>IF($AB51="Posible",1,0)</formula>
    </cfRule>
    <cfRule type="expression" dxfId="105" priority="89">
      <formula>IF($AB51="Improbable",1,0)</formula>
    </cfRule>
    <cfRule type="expression" dxfId="104" priority="90">
      <formula>IF($AB51="Rara vez",1,0)</formula>
    </cfRule>
  </conditionalFormatting>
  <conditionalFormatting sqref="AB54">
    <cfRule type="expression" dxfId="103" priority="93">
      <formula>IF($AB54="Probable",1,0)</formula>
    </cfRule>
    <cfRule type="expression" dxfId="102" priority="94">
      <formula>IF($AB54="Posible",1,0)</formula>
    </cfRule>
    <cfRule type="expression" dxfId="101" priority="95">
      <formula>IF($AB54="Improbable",1,0)</formula>
    </cfRule>
    <cfRule type="expression" dxfId="100" priority="96">
      <formula>IF($AB54="Rara vez",1,0)</formula>
    </cfRule>
    <cfRule type="expression" dxfId="99" priority="92">
      <formula>IF($AB54="Casi seguro",1,0)</formula>
    </cfRule>
  </conditionalFormatting>
  <conditionalFormatting sqref="AB57">
    <cfRule type="expression" dxfId="98" priority="98">
      <formula>IF($AB57="Casi seguro",1,0)</formula>
    </cfRule>
    <cfRule type="expression" dxfId="97" priority="99">
      <formula>IF($AB57="Probable",1,0)</formula>
    </cfRule>
    <cfRule type="expression" dxfId="96" priority="100">
      <formula>IF($AB57="Posible",1,0)</formula>
    </cfRule>
    <cfRule type="expression" dxfId="95" priority="101">
      <formula>IF($AB57="Improbable",1,0)</formula>
    </cfRule>
    <cfRule type="expression" dxfId="94" priority="102">
      <formula>IF($AB57="Rara vez",1,0)</formula>
    </cfRule>
  </conditionalFormatting>
  <conditionalFormatting sqref="AB60">
    <cfRule type="expression" dxfId="93" priority="108">
      <formula>IF($AB60="Rara vez",1,0)</formula>
    </cfRule>
    <cfRule type="expression" dxfId="92" priority="105">
      <formula>IF($AB60="Probable",1,0)</formula>
    </cfRule>
    <cfRule type="expression" dxfId="91" priority="107">
      <formula>IF($AB60="Improbable",1,0)</formula>
    </cfRule>
    <cfRule type="expression" dxfId="90" priority="106">
      <formula>IF($AB60="Posible",1,0)</formula>
    </cfRule>
    <cfRule type="expression" dxfId="89" priority="104">
      <formula>IF($AB60="Casi seguro",1,0)</formula>
    </cfRule>
  </conditionalFormatting>
  <conditionalFormatting sqref="AB63">
    <cfRule type="expression" dxfId="88" priority="110">
      <formula>IF($AB63="Casi seguro",1,0)</formula>
    </cfRule>
    <cfRule type="expression" dxfId="87" priority="111">
      <formula>IF($AB63="Probable",1,0)</formula>
    </cfRule>
    <cfRule type="expression" dxfId="86" priority="113">
      <formula>IF($AB63="Improbable",1,0)</formula>
    </cfRule>
    <cfRule type="expression" dxfId="85" priority="114">
      <formula>IF($AB63="Rara vez",1,0)</formula>
    </cfRule>
    <cfRule type="expression" dxfId="84" priority="112">
      <formula>IF($AB63="Posible",1,0)</formula>
    </cfRule>
  </conditionalFormatting>
  <conditionalFormatting sqref="AB66">
    <cfRule type="expression" dxfId="83" priority="116">
      <formula>IF($AB66="Casi seguro",1,0)</formula>
    </cfRule>
    <cfRule type="expression" dxfId="82" priority="118">
      <formula>IF($AB66="Posible",1,0)</formula>
    </cfRule>
    <cfRule type="expression" dxfId="81" priority="119">
      <formula>IF($AB66="Improbable",1,0)</formula>
    </cfRule>
    <cfRule type="expression" dxfId="80" priority="120">
      <formula>IF($AB66="Rara vez",1,0)</formula>
    </cfRule>
    <cfRule type="expression" dxfId="79" priority="117">
      <formula>IF($AB66="Probable",1,0)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O9:O68</xm:sqref>
        </x14:dataValidation>
        <x14:dataValidation type="list" allowBlank="1" showErrorMessage="1" xr:uid="{00000000-0002-0000-0500-000001000000}">
          <x14:formula1>
            <xm:f>IF($E9="",Listas!$R$3,Listas!$V$2:$V$4)</xm:f>
          </x14:formula1>
          <xm:sqref>N9:N68</xm:sqref>
        </x14:dataValidation>
        <x14:dataValidation type="list" allowBlank="1" showErrorMessage="1" xr:uid="{00000000-0002-0000-0500-000002000000}">
          <x14:formula1>
            <xm:f>Listas!$AB$2:$AB$4</xm:f>
          </x14:formula1>
          <xm:sqref>U9:U68</xm:sqref>
        </x14:dataValidation>
        <x14:dataValidation type="list" allowBlank="1" showErrorMessage="1" xr:uid="{00000000-0002-0000-0500-000003000000}">
          <x14:formula1>
            <xm:f>IF($E9="",Listas!$R$3,Listas!$Y$2:$Y$4)</xm:f>
          </x14:formula1>
          <xm:sqref>Q9:Q68</xm:sqref>
        </x14:dataValidation>
        <x14:dataValidation type="list" allowBlank="1" showErrorMessage="1" xr:uid="{00000000-0002-0000-0500-000004000000}">
          <x14:formula1>
            <xm:f>IF($E9="",Listas!$R$3,Listas!$X$2:$X$3)</xm:f>
          </x14:formula1>
          <xm:sqref>P9:P68</xm:sqref>
        </x14:dataValidation>
        <x14:dataValidation type="list" allowBlank="1" showErrorMessage="1" xr:uid="{00000000-0002-0000-0500-000005000000}">
          <x14:formula1>
            <xm:f>IF($E9="",Listas!$R$3,Listas!$S$2:$S$3)</xm:f>
          </x14:formula1>
          <xm:sqref>K9:K68</xm:sqref>
        </x14:dataValidation>
        <x14:dataValidation type="list" allowBlank="1" showErrorMessage="1" xr:uid="{00000000-0002-0000-0500-000006000000}">
          <x14:formula1>
            <xm:f>IF($E9="",Listas!$R$3,Listas!$T$2:$T$3)</xm:f>
          </x14:formula1>
          <xm:sqref>L9:L68</xm:sqref>
        </x14:dataValidation>
        <x14:dataValidation type="list" allowBlank="1" showErrorMessage="1" xr:uid="{00000000-0002-0000-0500-000007000000}">
          <x14:formula1>
            <xm:f>Listas!$AC$2:$AC$5</xm:f>
          </x14:formula1>
          <xm:sqref>Z9 Z12 Z15 Z18 Z21 Z24 Z27 Z30 Z33 Z36 Z39 Z42 Z45 Z48 Z51 Z54 Z57 Z60 Z63 Z66</xm:sqref>
        </x14:dataValidation>
        <x14:dataValidation type="list" allowBlank="1" showErrorMessage="1" xr:uid="{00000000-0002-0000-0500-000008000000}">
          <x14:formula1>
            <xm:f>IF($E9="",Listas!$R$3,Listas!$U$2:$U$3)</xm:f>
          </x14:formula1>
          <xm:sqref>M9:M68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1000"/>
  <sheetViews>
    <sheetView workbookViewId="0">
      <pane ySplit="8" topLeftCell="A9" activePane="bottomLeft" state="frozen"/>
      <selection pane="bottomLeft" activeCell="G36" sqref="G36:G38"/>
    </sheetView>
  </sheetViews>
  <sheetFormatPr baseColWidth="10" defaultColWidth="14.42578125" defaultRowHeight="15" customHeight="1" x14ac:dyDescent="0.25"/>
  <cols>
    <col min="1" max="1" width="4" customWidth="1"/>
    <col min="2" max="3" width="16.5703125" customWidth="1"/>
    <col min="4" max="4" width="17.85546875" customWidth="1"/>
    <col min="5" max="5" width="22.140625" customWidth="1"/>
    <col min="6" max="6" width="23.5703125" customWidth="1"/>
    <col min="7" max="7" width="48.2851562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x14ac:dyDescent="0.3">
      <c r="A1" s="127" t="s">
        <v>307</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75"/>
      <c r="AQ1" s="112" t="s">
        <v>308</v>
      </c>
      <c r="AR1" s="64"/>
      <c r="AS1" s="3"/>
      <c r="AT1" s="3"/>
      <c r="AU1" s="3"/>
      <c r="AV1" s="3"/>
      <c r="AW1" s="3"/>
      <c r="AX1" s="3"/>
      <c r="AY1" s="3"/>
      <c r="AZ1" s="3"/>
      <c r="BA1" s="3"/>
      <c r="BB1" s="3"/>
      <c r="BC1" s="3"/>
      <c r="BD1" s="3"/>
      <c r="BE1" s="3"/>
      <c r="BF1" s="3"/>
      <c r="BG1" s="3"/>
      <c r="BH1" s="3"/>
      <c r="BI1" s="3"/>
      <c r="BJ1" s="3"/>
      <c r="BK1" s="3"/>
      <c r="BL1" s="3"/>
    </row>
    <row r="2" spans="1:64" ht="16.5" customHeight="1" x14ac:dyDescent="0.3">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77"/>
      <c r="AQ2" s="112" t="s">
        <v>309</v>
      </c>
      <c r="AR2" s="64"/>
      <c r="AS2" s="3"/>
      <c r="AT2" s="3"/>
      <c r="AU2" s="3"/>
      <c r="AV2" s="3"/>
      <c r="AW2" s="3"/>
      <c r="AX2" s="3"/>
      <c r="AY2" s="3"/>
      <c r="AZ2" s="3"/>
      <c r="BA2" s="3"/>
      <c r="BB2" s="3"/>
      <c r="BC2" s="3"/>
      <c r="BD2" s="3"/>
      <c r="BE2" s="3"/>
      <c r="BF2" s="3"/>
      <c r="BG2" s="3"/>
      <c r="BH2" s="3"/>
      <c r="BI2" s="3"/>
      <c r="BJ2" s="3"/>
      <c r="BK2" s="3"/>
      <c r="BL2" s="3"/>
    </row>
    <row r="3" spans="1:64" ht="16.5" customHeight="1" x14ac:dyDescent="0.3">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77"/>
      <c r="AQ3" s="112" t="s">
        <v>310</v>
      </c>
      <c r="AR3" s="64"/>
      <c r="AS3" s="3"/>
      <c r="AT3" s="3"/>
      <c r="AU3" s="3"/>
      <c r="AV3" s="3"/>
      <c r="AW3" s="3"/>
      <c r="AX3" s="3"/>
      <c r="AY3" s="3"/>
      <c r="AZ3" s="3"/>
      <c r="BA3" s="3"/>
      <c r="BB3" s="3"/>
      <c r="BC3" s="3"/>
      <c r="BD3" s="3"/>
      <c r="BE3" s="3"/>
      <c r="BF3" s="3"/>
      <c r="BG3" s="3"/>
      <c r="BH3" s="3"/>
      <c r="BI3" s="3"/>
      <c r="BJ3" s="3"/>
      <c r="BK3" s="3"/>
      <c r="BL3" s="3"/>
    </row>
    <row r="4" spans="1:64" ht="16.5" customHeight="1" x14ac:dyDescent="0.3">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79"/>
      <c r="AQ4" s="112" t="s">
        <v>311</v>
      </c>
      <c r="AR4" s="64"/>
      <c r="AS4" s="3"/>
      <c r="AT4" s="3"/>
      <c r="AU4" s="3"/>
      <c r="AV4" s="3"/>
      <c r="AW4" s="3"/>
      <c r="AX4" s="3"/>
      <c r="AY4" s="3"/>
      <c r="AZ4" s="3"/>
      <c r="BA4" s="3"/>
      <c r="BB4" s="3"/>
      <c r="BC4" s="3"/>
      <c r="BD4" s="3"/>
      <c r="BE4" s="3"/>
      <c r="BF4" s="3"/>
      <c r="BG4" s="3"/>
      <c r="BH4" s="3"/>
      <c r="BI4" s="3"/>
      <c r="BJ4" s="3"/>
      <c r="BK4" s="3"/>
      <c r="BL4" s="3"/>
    </row>
    <row r="5" spans="1:64" ht="12" customHeight="1" x14ac:dyDescent="0.3">
      <c r="A5" s="17"/>
      <c r="B5" s="17"/>
      <c r="C5" s="17"/>
      <c r="D5" s="20"/>
      <c r="E5" s="17"/>
      <c r="F5" s="17"/>
      <c r="G5" s="17"/>
      <c r="H5" s="17"/>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x14ac:dyDescent="0.3">
      <c r="A6" s="99" t="s">
        <v>93</v>
      </c>
      <c r="B6" s="63"/>
      <c r="C6" s="63"/>
      <c r="D6" s="63"/>
      <c r="E6" s="63"/>
      <c r="F6" s="63"/>
      <c r="G6" s="63"/>
      <c r="H6" s="63"/>
      <c r="I6" s="63"/>
      <c r="J6" s="64"/>
      <c r="K6" s="99" t="s">
        <v>94</v>
      </c>
      <c r="L6" s="63"/>
      <c r="M6" s="63"/>
      <c r="N6" s="63"/>
      <c r="O6" s="63"/>
      <c r="P6" s="64"/>
      <c r="Q6" s="99" t="s">
        <v>203</v>
      </c>
      <c r="R6" s="63"/>
      <c r="S6" s="63"/>
      <c r="T6" s="63"/>
      <c r="U6" s="63"/>
      <c r="V6" s="63"/>
      <c r="W6" s="63"/>
      <c r="X6" s="63"/>
      <c r="Y6" s="63"/>
      <c r="Z6" s="63"/>
      <c r="AA6" s="63"/>
      <c r="AB6" s="63"/>
      <c r="AC6" s="63"/>
      <c r="AD6" s="63"/>
      <c r="AE6" s="63"/>
      <c r="AF6" s="63"/>
      <c r="AG6" s="64"/>
      <c r="AH6" s="99" t="s">
        <v>312</v>
      </c>
      <c r="AI6" s="63"/>
      <c r="AJ6" s="63"/>
      <c r="AK6" s="63"/>
      <c r="AL6" s="63"/>
      <c r="AM6" s="63"/>
      <c r="AN6" s="64"/>
      <c r="AO6" s="126" t="s">
        <v>313</v>
      </c>
      <c r="AP6" s="63"/>
      <c r="AQ6" s="63"/>
      <c r="AR6" s="64"/>
      <c r="AS6" s="3"/>
      <c r="AT6" s="3"/>
      <c r="AU6" s="3"/>
      <c r="AV6" s="3"/>
      <c r="AW6" s="3"/>
      <c r="AX6" s="3"/>
      <c r="AY6" s="3"/>
      <c r="AZ6" s="3"/>
      <c r="BA6" s="3"/>
      <c r="BB6" s="3"/>
      <c r="BC6" s="3"/>
      <c r="BD6" s="3"/>
      <c r="BE6" s="3"/>
      <c r="BF6" s="3"/>
      <c r="BG6" s="3"/>
      <c r="BH6" s="3"/>
      <c r="BI6" s="3"/>
      <c r="BJ6" s="3"/>
      <c r="BK6" s="3"/>
      <c r="BL6" s="3"/>
    </row>
    <row r="7" spans="1:64" ht="18" customHeight="1" x14ac:dyDescent="0.3">
      <c r="A7" s="96" t="s">
        <v>91</v>
      </c>
      <c r="B7" s="98" t="s">
        <v>92</v>
      </c>
      <c r="C7" s="93" t="s">
        <v>96</v>
      </c>
      <c r="D7" s="93" t="s">
        <v>97</v>
      </c>
      <c r="E7" s="93" t="s">
        <v>98</v>
      </c>
      <c r="F7" s="93" t="s">
        <v>99</v>
      </c>
      <c r="G7" s="98" t="s">
        <v>100</v>
      </c>
      <c r="H7" s="93" t="s">
        <v>101</v>
      </c>
      <c r="I7" s="93" t="s">
        <v>102</v>
      </c>
      <c r="J7" s="93" t="s">
        <v>103</v>
      </c>
      <c r="K7" s="93" t="s">
        <v>104</v>
      </c>
      <c r="L7" s="98" t="s">
        <v>105</v>
      </c>
      <c r="M7" s="93" t="s">
        <v>314</v>
      </c>
      <c r="N7" s="93" t="s">
        <v>107</v>
      </c>
      <c r="O7" s="98" t="s">
        <v>105</v>
      </c>
      <c r="P7" s="93" t="s">
        <v>108</v>
      </c>
      <c r="Q7" s="93" t="s">
        <v>315</v>
      </c>
      <c r="R7" s="119" t="s">
        <v>316</v>
      </c>
      <c r="S7" s="63"/>
      <c r="T7" s="63"/>
      <c r="U7" s="63"/>
      <c r="V7" s="63"/>
      <c r="W7" s="64"/>
      <c r="X7" s="119" t="s">
        <v>208</v>
      </c>
      <c r="Y7" s="63"/>
      <c r="Z7" s="64"/>
      <c r="AA7" s="119" t="s">
        <v>209</v>
      </c>
      <c r="AB7" s="63"/>
      <c r="AC7" s="63"/>
      <c r="AD7" s="63"/>
      <c r="AE7" s="63"/>
      <c r="AF7" s="64"/>
      <c r="AG7" s="93" t="s">
        <v>210</v>
      </c>
      <c r="AH7" s="93" t="s">
        <v>276</v>
      </c>
      <c r="AI7" s="93" t="s">
        <v>105</v>
      </c>
      <c r="AJ7" s="93" t="s">
        <v>317</v>
      </c>
      <c r="AK7" s="93" t="s">
        <v>105</v>
      </c>
      <c r="AL7" s="93" t="s">
        <v>318</v>
      </c>
      <c r="AM7" s="101" t="s">
        <v>319</v>
      </c>
      <c r="AN7" s="93" t="s">
        <v>320</v>
      </c>
      <c r="AO7" s="101" t="s">
        <v>321</v>
      </c>
      <c r="AP7" s="101" t="s">
        <v>322</v>
      </c>
      <c r="AQ7" s="93" t="s">
        <v>323</v>
      </c>
      <c r="AR7" s="101" t="s">
        <v>324</v>
      </c>
      <c r="AS7" s="3"/>
      <c r="AT7" s="3"/>
      <c r="AU7" s="3"/>
      <c r="AV7" s="3"/>
      <c r="AW7" s="3"/>
      <c r="AX7" s="3"/>
      <c r="AY7" s="3"/>
      <c r="AZ7" s="3"/>
      <c r="BA7" s="3"/>
      <c r="BB7" s="3"/>
      <c r="BC7" s="3"/>
      <c r="BD7" s="3"/>
      <c r="BE7" s="3"/>
      <c r="BF7" s="3"/>
      <c r="BG7" s="3"/>
      <c r="BH7" s="3"/>
      <c r="BI7" s="3"/>
      <c r="BJ7" s="3"/>
      <c r="BK7" s="3"/>
      <c r="BL7" s="3"/>
    </row>
    <row r="8" spans="1:64" ht="47.25" customHeight="1" x14ac:dyDescent="0.25">
      <c r="A8" s="92"/>
      <c r="B8" s="92"/>
      <c r="C8" s="92"/>
      <c r="D8" s="92"/>
      <c r="E8" s="92"/>
      <c r="F8" s="92"/>
      <c r="G8" s="92"/>
      <c r="H8" s="92"/>
      <c r="I8" s="92"/>
      <c r="J8" s="92"/>
      <c r="K8" s="92"/>
      <c r="L8" s="92"/>
      <c r="M8" s="92"/>
      <c r="N8" s="92"/>
      <c r="O8" s="92"/>
      <c r="P8" s="92"/>
      <c r="Q8" s="92"/>
      <c r="R8" s="22" t="s">
        <v>204</v>
      </c>
      <c r="S8" s="22" t="s">
        <v>254</v>
      </c>
      <c r="T8" s="22" t="s">
        <v>255</v>
      </c>
      <c r="U8" s="22" t="s">
        <v>256</v>
      </c>
      <c r="V8" s="22" t="s">
        <v>257</v>
      </c>
      <c r="W8" s="22" t="s">
        <v>258</v>
      </c>
      <c r="X8" s="22" t="s">
        <v>213</v>
      </c>
      <c r="Y8" s="22" t="s">
        <v>214</v>
      </c>
      <c r="Z8" s="22" t="s">
        <v>215</v>
      </c>
      <c r="AA8" s="22" t="s">
        <v>216</v>
      </c>
      <c r="AB8" s="22" t="s">
        <v>217</v>
      </c>
      <c r="AC8" s="22" t="s">
        <v>218</v>
      </c>
      <c r="AD8" s="22" t="s">
        <v>219</v>
      </c>
      <c r="AE8" s="22" t="s">
        <v>220</v>
      </c>
      <c r="AF8" s="22" t="s">
        <v>221</v>
      </c>
      <c r="AG8" s="92"/>
      <c r="AH8" s="92"/>
      <c r="AI8" s="92"/>
      <c r="AJ8" s="92"/>
      <c r="AK8" s="92"/>
      <c r="AL8" s="92"/>
      <c r="AM8" s="92"/>
      <c r="AN8" s="92"/>
      <c r="AO8" s="92"/>
      <c r="AP8" s="92"/>
      <c r="AQ8" s="92"/>
      <c r="AR8" s="92"/>
      <c r="AS8" s="18"/>
      <c r="AT8" s="18"/>
      <c r="AU8" s="18"/>
      <c r="AV8" s="18"/>
      <c r="AW8" s="18"/>
      <c r="AX8" s="18"/>
      <c r="AY8" s="18"/>
      <c r="AZ8" s="18"/>
      <c r="BA8" s="18"/>
      <c r="BB8" s="18"/>
      <c r="BC8" s="18"/>
      <c r="BD8" s="18"/>
      <c r="BE8" s="18"/>
      <c r="BF8" s="18"/>
      <c r="BG8" s="18"/>
      <c r="BH8" s="18"/>
      <c r="BI8" s="18"/>
      <c r="BJ8" s="18"/>
      <c r="BK8" s="18"/>
      <c r="BL8" s="18"/>
    </row>
    <row r="9" spans="1:64" s="169" customFormat="1" ht="32.25" customHeight="1" x14ac:dyDescent="0.2">
      <c r="A9" s="155">
        <v>1</v>
      </c>
      <c r="B9" s="156" t="str">
        <f>'2. Identificación del Riesgo'!B9:B11</f>
        <v>Gestión Contractual</v>
      </c>
      <c r="C9" s="156" t="str">
        <f>IF('2. Identificación del Riesgo'!C9:C11="","",'2. Identificación del Riesgo'!C9:C11)</f>
        <v xml:space="preserve">Procesos contractuales </v>
      </c>
      <c r="D9" s="156" t="str">
        <f>IF('2. Identificación del Riesgo'!D9:D11="","",'2. Identificación del Riesgo'!D9:D11)</f>
        <v>Afectación Económica o Presupuestal</v>
      </c>
      <c r="E9" s="156" t="str">
        <f>IF('2. Identificación del Riesgo'!E9:E11="","",'2. Identificación del Riesgo'!E9:E11)</f>
        <v xml:space="preserve">Incumplimiento legal en la aplicación de los requisitos juridicos </v>
      </c>
      <c r="F9" s="156" t="str">
        <f>IF('2. Identificación del Riesgo'!F9:F11="","",'2. Identificación del Riesgo'!F9:F11)</f>
        <v>Falta de conocimientos juridicos  y experiencia por parte de los abogados contratistas definidos por la Dirección encargados de llevar los  procesos</v>
      </c>
      <c r="G9" s="156" t="str">
        <f>IF('2. Identificación del Riesgo'!G9:G11="","",'2. Identificación del Riesgo'!G9:G11)</f>
        <v>Posibilidad de afectacion económica y reputacional por el Incumplimiento legal, en la  aplicación de requisitos juridicos  debido a la falta de conocimientos jurídicos y experiencia por parte de los abogados encargados de llevar los procesos</v>
      </c>
      <c r="H9" s="156" t="str">
        <f>IF('2. Identificación del Riesgo'!H9:H11="","",'2. Identificación del Riesgo'!H9:H11)</f>
        <v>Gestión</v>
      </c>
      <c r="I9" s="156" t="str">
        <f>IF('2. Identificación del Riesgo'!I9:I11="","",'2. Identificación del Riesgo'!I9:I11)</f>
        <v>Ejecución y Administración de procesos</v>
      </c>
      <c r="J9" s="156" t="str">
        <f>IF('2. Identificación del Riesgo'!J9:J11="","",'2. Identificación del Riesgo'!J9:J11)</f>
        <v>Media: La actividad que conlleva el riesgo se ejecuta de 24 a 500 veces por año</v>
      </c>
      <c r="K9" s="160" t="str">
        <f>'2. Identificación del Riesgo'!K9:K11</f>
        <v>Media</v>
      </c>
      <c r="L9" s="161">
        <f>'2. Identificación del Riesgo'!L9:L11</f>
        <v>0.6</v>
      </c>
      <c r="M9" s="16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con algunos usuarios de relevancia frente al logro de los objetivos</v>
      </c>
      <c r="N9" s="160" t="str">
        <f>'2. Identificación del Riesgo'!N9:N11</f>
        <v>Moderado</v>
      </c>
      <c r="O9" s="161">
        <f>'2. Identificación del Riesgo'!O9:O11</f>
        <v>0.6</v>
      </c>
      <c r="P9" s="162" t="str">
        <f>'2. Identificación del Riesgo'!P9:P11</f>
        <v>Moderado</v>
      </c>
      <c r="Q9" s="163" t="str">
        <f>IF($H$9="","",
IF(OR($H$9="Corrupción",$H$9="Lavado de Activos",$H$9="Financiación del Terrorismo",$H$9="Corrupción en Trámites, OPAs y Consultas de Acceso a la Información Pública"),"No Aplica",'5. Valoración de Controles'!H9))</f>
        <v>La profesional  especializada 222-29 del grupo precontractual 
Creación de perfiles a contratar de acuerdo a la necesidad de la oficina jurídica deben garantizar el cumplimiento de las obligaciones especificas Cuadro necesidad OAP antes de PAA,  idoneidad y experiencia requerida de la Oficina Jurídica y documento de seguimiento personal contratado en cumplimiento de productos.</v>
      </c>
      <c r="R9" s="163" t="str">
        <f>IF($H$9="","",
IF(OR($H$9="Corrupción",$H$9="Lavado de Activos",$H$9="Financiación del Terrorismo",$H$9="Corrupción en Trámites, OPAs y Consultas de Acceso a la Información Pública"),'6.Valoración Control Corrupción'!E9,"No Aplica"))</f>
        <v>No Aplica</v>
      </c>
      <c r="S9" s="163" t="str">
        <f>IF($H$9="","",
IF(OR($H$9="Corrupción",$H$9="Lavado de Activos",$H$9="Financiación del Terrorismo",$H$9="Corrupción en Trámites, OPAs y Consultas de Acceso a la Información Pública"),'6.Valoración Control Corrupción'!F9,"No Aplica"))</f>
        <v>No Aplica</v>
      </c>
      <c r="T9" s="163" t="str">
        <f>IF($H$9="","",
IF(OR($H$9="Corrupción",$H$9="Lavado de Activos",$H$9="Financiación del Terrorismo",$H$9="Corrupción en Trámites, OPAs y Consultas de Acceso a la Información Pública"),'6.Valoración Control Corrupción'!G9,"No Aplica"))</f>
        <v>No Aplica</v>
      </c>
      <c r="U9" s="163" t="str">
        <f>IF($H$9="","",
IF(OR($H$9="Corrupción",$H$9="Lavado de Activos",$H$9="Financiación del Terrorismo",$H$9="Corrupción en Trámites, OPAs y Consultas de Acceso a la Información Pública"),'6.Valoración Control Corrupción'!H9,"No Aplica"))</f>
        <v>No Aplica</v>
      </c>
      <c r="V9" s="163" t="str">
        <f>IF($H$9="","",
IF(OR($H$9="Corrupción",$H$9="Lavado de Activos",$H$9="Financiación del Terrorismo",$H$9="Corrupción en Trámites, OPAs y Consultas de Acceso a la Información Pública"),'6.Valoración Control Corrupción'!I9,"No Aplica"))</f>
        <v>No Aplica</v>
      </c>
      <c r="W9" s="163" t="str">
        <f>IF($H$9="","",
IF(OR($H$9="Corrupción",$H$9="Lavado de Activos",$H$9="Financiación del Terrorismo",$H$9="Corrupción en Trámites, OPAs y Consultas de Acceso a la Información Pública"),'6.Valoración Control Corrupción'!J9,"No Aplica"))</f>
        <v>No Aplica</v>
      </c>
      <c r="X9" s="164" t="str">
        <f>IF($H$9="","",
IF(OR($H$9="Corrupción",$H$9="Lavado de Activos",$H$9="Financiación del Terrorismo",$H$9="Corrupción en Trámites, OPAs y Consultas de Acceso a la Información Pública"),"No Aplica",'5. Valoración de Controles'!I9))</f>
        <v>Preventivo</v>
      </c>
      <c r="Y9" s="164" t="str">
        <f>IF($H$9="","",
IF(OR($H$9="Corrupción",$H$9="Lavado de Activos",$H$9="Financiación del Terrorismo",$H$9="Corrupción en Trámites, OPAs y Consultas de Acceso a la Información Pública"),"No Aplica",'5. Valoración de Controles'!J9))</f>
        <v>Afecta probabilidad</v>
      </c>
      <c r="Z9" s="164" t="str">
        <f>IF($H$9="","",
IF(OR($H$9="Corrupción",$H$9="Lavado de Activos",$H$9="Financiación del Terrorismo",$H$9="Corrupción en Trámites, OPAs y Consultas de Acceso a la Información Pública"),"No Aplica",'5. Valoración de Controles'!K9))</f>
        <v>Manual</v>
      </c>
      <c r="AA9" s="164" t="str">
        <f>IF($H$9="","",
IF(OR($H$9="Corrupción",$H$9="Lavado de Activos",$H$9="Financiación del Terrorismo",$H$9="Corrupción en Trámites, OPAs y Consultas de Acceso a la Información Pública"),"No Aplica",'5. Valoración de Controles'!L9))</f>
        <v>Documentado</v>
      </c>
      <c r="AB9" s="164" t="str">
        <f>IF($H$9="","",
IF(OR($H$9="Corrupción",$H$9="Lavado de Activos",$H$9="Financiación del Terrorismo",$H$9="Corrupción en Trámites, OPAs y Consultas de Acceso a la Información Pública"),"No Aplica",'5. Valoración de Controles'!M9))</f>
        <v>Aleatoria</v>
      </c>
      <c r="AC9" s="164" t="str">
        <f>IF($H$9="","",
IF(OR($H$9="Corrupción",$H$9="Lavado de Activos",$H$9="Financiación del Terrorismo",$H$9="Corrupción en Trámites, OPAs y Consultas de Acceso a la Información Pública"),"No Aplica",'5. Valoración de Controles'!N9))</f>
        <v>Con registro</v>
      </c>
      <c r="AD9" s="164" t="str">
        <f>IF($H$9="","",
IF(OR($H$9="Corrupción",$H$9="Lavado de Activos",$H$9="Financiación del Terrorismo",$H$9="Corrupción en Trámites, OPAs y Consultas de Acceso a la Información Pública"),"No Aplica",'5. Valoración de Controles'!O9))</f>
        <v>Documento con el listado de perfiles de educación y experiencia  de personal requerido para apoyar los procesos contractuales de la Oficina Jurídica y cuadro de seguimiento de actividades y productos entregados contratistas</v>
      </c>
      <c r="AE9" s="164" t="str">
        <f>IF($H$9="","",
IF(OR($H$9="Corrupción",$H$9="Lavado de Activos",$H$9="Financiación del Terrorismo",$H$9="Corrupción en Trámites, OPAs y Consultas de Acceso a la Información Pública"),"No Aplica",'5. Valoración de Controles'!P9))</f>
        <v>Drive Oficina Jurídica - Carpeta contractual</v>
      </c>
      <c r="AF9" s="164" t="str">
        <f>IF($H$9="","",
IF(OR($H$9="Corrupción",$H$9="Lavado de Activos",$H$9="Financiación del Terrorismo",$H$9="Corrupción en Trámites, OPAs y Consultas de Acceso a la Información Pública"),"No Aplica",'5. Valoración de Controles'!Q9))</f>
        <v>En la revisión de faltantes de información  de actividades o productos por entregar, se realiza la solicitud de ajuste a los contratistas</v>
      </c>
      <c r="AG9" s="165">
        <f>IF($H$9="","",
IF(OR($H$9="Corrupción",$H$9="Lavado de Activos",$H$9="Financiación del Terrorismo",$H$9="Corrupción en Trámites, OPAs y Consultas de Acceso a la Información Pública"),"No Aplica",'5. Valoración de Controles'!R9))</f>
        <v>0.4</v>
      </c>
      <c r="AH9" s="160"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66">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0.36</v>
      </c>
      <c r="AJ9" s="160"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66">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0.6</v>
      </c>
      <c r="AL9" s="16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161" t="s">
        <v>325</v>
      </c>
      <c r="AN9" s="156"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57"/>
      <c r="AP9" s="167"/>
      <c r="AQ9" s="167" t="str">
        <f>IF(AO9="","","∑ Peso porcentual de cada acción definida")</f>
        <v/>
      </c>
      <c r="AR9" s="156"/>
      <c r="AS9" s="168"/>
      <c r="AT9" s="168"/>
      <c r="AU9" s="168"/>
      <c r="AV9" s="168"/>
      <c r="AW9" s="168"/>
      <c r="AX9" s="168"/>
      <c r="AY9" s="168"/>
      <c r="AZ9" s="168"/>
      <c r="BA9" s="168"/>
      <c r="BB9" s="168"/>
      <c r="BC9" s="168"/>
      <c r="BD9" s="168"/>
      <c r="BE9" s="168"/>
      <c r="BF9" s="168"/>
      <c r="BG9" s="168"/>
      <c r="BH9" s="168"/>
      <c r="BI9" s="168"/>
      <c r="BJ9" s="168"/>
      <c r="BK9" s="168"/>
      <c r="BL9" s="168"/>
    </row>
    <row r="10" spans="1:64" s="169" customFormat="1" ht="31.5" customHeight="1" x14ac:dyDescent="0.2">
      <c r="A10" s="158"/>
      <c r="B10" s="158"/>
      <c r="C10" s="158"/>
      <c r="D10" s="158"/>
      <c r="E10" s="158"/>
      <c r="F10" s="158"/>
      <c r="G10" s="158"/>
      <c r="H10" s="158"/>
      <c r="I10" s="158"/>
      <c r="J10" s="158"/>
      <c r="K10" s="158"/>
      <c r="L10" s="158"/>
      <c r="M10" s="158"/>
      <c r="N10" s="158"/>
      <c r="O10" s="158"/>
      <c r="P10" s="158"/>
      <c r="Q10" s="163" t="str">
        <f>IF($H$9="","",
IF(OR($H$9="Corrupción",$H$9="Lavado de Activos",$H$9="Financiación del Terrorismo",$H$9="Corrupción en Trámites, OPAs y Consultas de Acceso a la Información Pública"),"No Aplica",'5. Valoración de Controles'!H10))</f>
        <v xml:space="preserve">  </v>
      </c>
      <c r="R10" s="163" t="str">
        <f>IF($H$9="","",
IF(OR($H$9="Corrupción",$H$9="Lavado de Activos",$H$9="Financiación del Terrorismo",$H$9="Corrupción en Trámites, OPAs y Consultas de Acceso a la Información Pública"),'6.Valoración Control Corrupción'!E10,"No Aplica"))</f>
        <v>No Aplica</v>
      </c>
      <c r="S10" s="163" t="str">
        <f>IF($H$9="","",
IF(OR($H$9="Corrupción",$H$9="Lavado de Activos",$H$9="Financiación del Terrorismo",$H$9="Corrupción en Trámites, OPAs y Consultas de Acceso a la Información Pública"),'6.Valoración Control Corrupción'!F10,"No Aplica"))</f>
        <v>No Aplica</v>
      </c>
      <c r="T10" s="163" t="str">
        <f>IF($H$9="","",
IF(OR($H$9="Corrupción",$H$9="Lavado de Activos",$H$9="Financiación del Terrorismo",$H$9="Corrupción en Trámites, OPAs y Consultas de Acceso a la Información Pública"),'6.Valoración Control Corrupción'!G10,"No Aplica"))</f>
        <v>No Aplica</v>
      </c>
      <c r="U10" s="163" t="str">
        <f>IF($H$9="","",
IF(OR($H$9="Corrupción",$H$9="Lavado de Activos",$H$9="Financiación del Terrorismo",$H$9="Corrupción en Trámites, OPAs y Consultas de Acceso a la Información Pública"),'6.Valoración Control Corrupción'!H10,"No Aplica"))</f>
        <v>No Aplica</v>
      </c>
      <c r="V10" s="163" t="str">
        <f>IF($H$9="","",
IF(OR($H$9="Corrupción",$H$9="Lavado de Activos",$H$9="Financiación del Terrorismo",$H$9="Corrupción en Trámites, OPAs y Consultas de Acceso a la Información Pública"),'6.Valoración Control Corrupción'!I10,"No Aplica"))</f>
        <v>No Aplica</v>
      </c>
      <c r="W10" s="163" t="str">
        <f>IF($H$9="","",
IF(OR($H$9="Corrupción",$H$9="Lavado de Activos",$H$9="Financiación del Terrorismo",$H$9="Corrupción en Trámites, OPAs y Consultas de Acceso a la Información Pública"),'6.Valoración Control Corrupción'!J10,"No Aplica"))</f>
        <v>No Aplica</v>
      </c>
      <c r="X10" s="164">
        <f>IF($H$9="","",
IF(OR($H$9="Corrupción",$H$9="Lavado de Activos",$H$9="Financiación del Terrorismo",$H$9="Corrupción en Trámites, OPAs y Consultas de Acceso a la Información Pública"),"No Aplica",'5. Valoración de Controles'!I10))</f>
        <v>0</v>
      </c>
      <c r="Y10" s="164" t="str">
        <f>IF($H$9="","",
IF(OR($H$9="Corrupción",$H$9="Lavado de Activos",$H$9="Financiación del Terrorismo",$H$9="Corrupción en Trámites, OPAs y Consultas de Acceso a la Información Pública"),"No Aplica",'5. Valoración de Controles'!J10))</f>
        <v/>
      </c>
      <c r="Z10" s="164">
        <f>IF($H$9="","",
IF(OR($H$9="Corrupción",$H$9="Lavado de Activos",$H$9="Financiación del Terrorismo",$H$9="Corrupción en Trámites, OPAs y Consultas de Acceso a la Información Pública"),"No Aplica",'5. Valoración de Controles'!K10))</f>
        <v>0</v>
      </c>
      <c r="AA10" s="164">
        <f>IF($H$9="","",
IF(OR($H$9="Corrupción",$H$9="Lavado de Activos",$H$9="Financiación del Terrorismo",$H$9="Corrupción en Trámites, OPAs y Consultas de Acceso a la Información Pública"),"No Aplica",'5. Valoración de Controles'!L10))</f>
        <v>0</v>
      </c>
      <c r="AB10" s="164">
        <f>IF($H$9="","",
IF(OR($H$9="Corrupción",$H$9="Lavado de Activos",$H$9="Financiación del Terrorismo",$H$9="Corrupción en Trámites, OPAs y Consultas de Acceso a la Información Pública"),"No Aplica",'5. Valoración de Controles'!M10))</f>
        <v>0</v>
      </c>
      <c r="AC10" s="164">
        <f>IF($H$9="","",
IF(OR($H$9="Corrupción",$H$9="Lavado de Activos",$H$9="Financiación del Terrorismo",$H$9="Corrupción en Trámites, OPAs y Consultas de Acceso a la Información Pública"),"No Aplica",'5. Valoración de Controles'!N10))</f>
        <v>0</v>
      </c>
      <c r="AD10" s="164">
        <f>IF($H$9="","",
IF(OR($H$9="Corrupción",$H$9="Lavado de Activos",$H$9="Financiación del Terrorismo",$H$9="Corrupción en Trámites, OPAs y Consultas de Acceso a la Información Pública"),"No Aplica",'5. Valoración de Controles'!O10))</f>
        <v>0</v>
      </c>
      <c r="AE10" s="164">
        <f>IF($H$9="","",
IF(OR($H$9="Corrupción",$H$9="Lavado de Activos",$H$9="Financiación del Terrorismo",$H$9="Corrupción en Trámites, OPAs y Consultas de Acceso a la Información Pública"),"No Aplica",'5. Valoración de Controles'!P10))</f>
        <v>0</v>
      </c>
      <c r="AF10" s="164">
        <f>IF($H$9="","",
IF(OR($H$9="Corrupción",$H$9="Lavado de Activos",$H$9="Financiación del Terrorismo",$H$9="Corrupción en Trámites, OPAs y Consultas de Acceso a la Información Pública"),"No Aplica",'5. Valoración de Controles'!Q10))</f>
        <v>0</v>
      </c>
      <c r="AG10" s="165" t="str">
        <f>IF($H$9="","",
IF(OR($H$9="Corrupción",$H$9="Lavado de Activos",$H$9="Financiación del Terrorismo",$H$9="Corrupción en Trámites, OPAs y Consultas de Acceso a la Información Pública"),"No Aplica",'5. Valoración de Controles'!R10))</f>
        <v/>
      </c>
      <c r="AH10" s="158"/>
      <c r="AI10" s="158"/>
      <c r="AJ10" s="158"/>
      <c r="AK10" s="158"/>
      <c r="AL10" s="158"/>
      <c r="AM10" s="158"/>
      <c r="AN10" s="158"/>
      <c r="AO10" s="158"/>
      <c r="AP10" s="158"/>
      <c r="AQ10" s="158"/>
      <c r="AR10" s="158"/>
      <c r="AS10" s="170"/>
      <c r="AT10" s="170"/>
      <c r="AU10" s="170"/>
      <c r="AV10" s="170"/>
      <c r="AW10" s="170"/>
      <c r="AX10" s="170"/>
      <c r="AY10" s="170"/>
      <c r="AZ10" s="170"/>
      <c r="BA10" s="170"/>
      <c r="BB10" s="170"/>
      <c r="BC10" s="170"/>
      <c r="BD10" s="170"/>
      <c r="BE10" s="170"/>
      <c r="BF10" s="170"/>
      <c r="BG10" s="170"/>
      <c r="BH10" s="170"/>
      <c r="BI10" s="170"/>
      <c r="BJ10" s="170"/>
      <c r="BK10" s="170"/>
      <c r="BL10" s="170"/>
    </row>
    <row r="11" spans="1:64" s="169" customFormat="1" ht="31.5" customHeight="1" x14ac:dyDescent="0.2">
      <c r="A11" s="159"/>
      <c r="B11" s="159"/>
      <c r="C11" s="159"/>
      <c r="D11" s="159"/>
      <c r="E11" s="159"/>
      <c r="F11" s="159"/>
      <c r="G11" s="159"/>
      <c r="H11" s="159"/>
      <c r="I11" s="159"/>
      <c r="J11" s="159"/>
      <c r="K11" s="159"/>
      <c r="L11" s="159"/>
      <c r="M11" s="159"/>
      <c r="N11" s="159"/>
      <c r="O11" s="159"/>
      <c r="P11" s="159"/>
      <c r="Q11" s="163" t="str">
        <f>IF($H$9="","",
IF(OR($H$9="Corrupción",$H$9="Lavado de Activos",$H$9="Financiación del Terrorismo",$H$9="Corrupción en Trámites, OPAs y Consultas de Acceso a la Información Pública"),"No Aplica",'5. Valoración de Controles'!H11))</f>
        <v xml:space="preserve">  </v>
      </c>
      <c r="R11" s="163" t="str">
        <f>IF($H$9="","",
IF(OR($H$9="Corrupción",$H$9="Lavado de Activos",$H$9="Financiación del Terrorismo",$H$9="Corrupción en Trámites, OPAs y Consultas de Acceso a la Información Pública"),'6.Valoración Control Corrupción'!E11,"No Aplica"))</f>
        <v>No Aplica</v>
      </c>
      <c r="S11" s="163" t="str">
        <f>IF($H$9="","",
IF(OR($H$9="Corrupción",$H$9="Lavado de Activos",$H$9="Financiación del Terrorismo",$H$9="Corrupción en Trámites, OPAs y Consultas de Acceso a la Información Pública"),'6.Valoración Control Corrupción'!F11,"No Aplica"))</f>
        <v>No Aplica</v>
      </c>
      <c r="T11" s="163" t="str">
        <f>IF($H$9="","",
IF(OR($H$9="Corrupción",$H$9="Lavado de Activos",$H$9="Financiación del Terrorismo",$H$9="Corrupción en Trámites, OPAs y Consultas de Acceso a la Información Pública"),'6.Valoración Control Corrupción'!G11,"No Aplica"))</f>
        <v>No Aplica</v>
      </c>
      <c r="U11" s="163" t="str">
        <f>IF($H$9="","",
IF(OR($H$9="Corrupción",$H$9="Lavado de Activos",$H$9="Financiación del Terrorismo",$H$9="Corrupción en Trámites, OPAs y Consultas de Acceso a la Información Pública"),'6.Valoración Control Corrupción'!H11,"No Aplica"))</f>
        <v>No Aplica</v>
      </c>
      <c r="V11" s="163" t="str">
        <f>IF($H$9="","",
IF(OR($H$9="Corrupción",$H$9="Lavado de Activos",$H$9="Financiación del Terrorismo",$H$9="Corrupción en Trámites, OPAs y Consultas de Acceso a la Información Pública"),'6.Valoración Control Corrupción'!I11,"No Aplica"))</f>
        <v>No Aplica</v>
      </c>
      <c r="W11" s="163" t="str">
        <f>IF($H$9="","",
IF(OR($H$9="Corrupción",$H$9="Lavado de Activos",$H$9="Financiación del Terrorismo",$H$9="Corrupción en Trámites, OPAs y Consultas de Acceso a la Información Pública"),'6.Valoración Control Corrupción'!J11,"No Aplica"))</f>
        <v>No Aplica</v>
      </c>
      <c r="X11" s="164">
        <f>IF($H$9="","",
IF(OR($H$9="Corrupción",$H$9="Lavado de Activos",$H$9="Financiación del Terrorismo",$H$9="Corrupción en Trámites, OPAs y Consultas de Acceso a la Información Pública"),"No Aplica",'5. Valoración de Controles'!I11))</f>
        <v>0</v>
      </c>
      <c r="Y11" s="164" t="str">
        <f>IF($H$9="","",
IF(OR($H$9="Corrupción",$H$9="Lavado de Activos",$H$9="Financiación del Terrorismo",$H$9="Corrupción en Trámites, OPAs y Consultas de Acceso a la Información Pública"),"No Aplica",'5. Valoración de Controles'!J11))</f>
        <v/>
      </c>
      <c r="Z11" s="164">
        <f>IF($H$9="","",
IF(OR($H$9="Corrupción",$H$9="Lavado de Activos",$H$9="Financiación del Terrorismo",$H$9="Corrupción en Trámites, OPAs y Consultas de Acceso a la Información Pública"),"No Aplica",'5. Valoración de Controles'!K11))</f>
        <v>0</v>
      </c>
      <c r="AA11" s="164">
        <f>IF($H$9="","",
IF(OR($H$9="Corrupción",$H$9="Lavado de Activos",$H$9="Financiación del Terrorismo",$H$9="Corrupción en Trámites, OPAs y Consultas de Acceso a la Información Pública"),"No Aplica",'5. Valoración de Controles'!L11))</f>
        <v>0</v>
      </c>
      <c r="AB11" s="164">
        <f>IF($H$9="","",
IF(OR($H$9="Corrupción",$H$9="Lavado de Activos",$H$9="Financiación del Terrorismo",$H$9="Corrupción en Trámites, OPAs y Consultas de Acceso a la Información Pública"),"No Aplica",'5. Valoración de Controles'!M11))</f>
        <v>0</v>
      </c>
      <c r="AC11" s="164">
        <f>IF($H$9="","",
IF(OR($H$9="Corrupción",$H$9="Lavado de Activos",$H$9="Financiación del Terrorismo",$H$9="Corrupción en Trámites, OPAs y Consultas de Acceso a la Información Pública"),"No Aplica",'5. Valoración de Controles'!N11))</f>
        <v>0</v>
      </c>
      <c r="AD11" s="164">
        <f>IF($H$9="","",
IF(OR($H$9="Corrupción",$H$9="Lavado de Activos",$H$9="Financiación del Terrorismo",$H$9="Corrupción en Trámites, OPAs y Consultas de Acceso a la Información Pública"),"No Aplica",'5. Valoración de Controles'!O11))</f>
        <v>0</v>
      </c>
      <c r="AE11" s="164">
        <f>IF($H$9="","",
IF(OR($H$9="Corrupción",$H$9="Lavado de Activos",$H$9="Financiación del Terrorismo",$H$9="Corrupción en Trámites, OPAs y Consultas de Acceso a la Información Pública"),"No Aplica",'5. Valoración de Controles'!P11))</f>
        <v>0</v>
      </c>
      <c r="AF11" s="164">
        <f>IF($H$9="","",
IF(OR($H$9="Corrupción",$H$9="Lavado de Activos",$H$9="Financiación del Terrorismo",$H$9="Corrupción en Trámites, OPAs y Consultas de Acceso a la Información Pública"),"No Aplica",'5. Valoración de Controles'!Q11))</f>
        <v>0</v>
      </c>
      <c r="AG11" s="165" t="str">
        <f>IF($H$9="","",
IF(OR($H$9="Corrupción",$H$9="Lavado de Activos",$H$9="Financiación del Terrorismo",$H$9="Corrupción en Trámites, OPAs y Consultas de Acceso a la Información Pública"),"No Aplica",'5. Valoración de Controles'!R11))</f>
        <v/>
      </c>
      <c r="AH11" s="159"/>
      <c r="AI11" s="159"/>
      <c r="AJ11" s="159"/>
      <c r="AK11" s="159"/>
      <c r="AL11" s="159"/>
      <c r="AM11" s="159"/>
      <c r="AN11" s="159"/>
      <c r="AO11" s="159"/>
      <c r="AP11" s="159"/>
      <c r="AQ11" s="159"/>
      <c r="AR11" s="159"/>
      <c r="AS11" s="170"/>
      <c r="AT11" s="170"/>
      <c r="AU11" s="170"/>
      <c r="AV11" s="170"/>
      <c r="AW11" s="170"/>
      <c r="AX11" s="170"/>
      <c r="AY11" s="170"/>
      <c r="AZ11" s="170"/>
      <c r="BA11" s="170"/>
      <c r="BB11" s="170"/>
      <c r="BC11" s="170"/>
      <c r="BD11" s="170"/>
      <c r="BE11" s="170"/>
      <c r="BF11" s="170"/>
      <c r="BG11" s="170"/>
      <c r="BH11" s="170"/>
      <c r="BI11" s="170"/>
      <c r="BJ11" s="170"/>
      <c r="BK11" s="170"/>
      <c r="BL11" s="170"/>
    </row>
    <row r="12" spans="1:64" s="169" customFormat="1" ht="40.5" customHeight="1" x14ac:dyDescent="0.2">
      <c r="A12" s="155">
        <v>2</v>
      </c>
      <c r="B12" s="156" t="str">
        <f>'2. Identificación del Riesgo'!B12:B14</f>
        <v>Gestión Contractual</v>
      </c>
      <c r="C12" s="156" t="str">
        <f>IF('2. Identificación del Riesgo'!C12:C14="","",'2. Identificación del Riesgo'!C12:C14)</f>
        <v>Publicacion de la informacion</v>
      </c>
      <c r="D12" s="156" t="str">
        <f>IF('2. Identificación del Riesgo'!D12:D14="","",'2. Identificación del Riesgo'!D12:D14)</f>
        <v>Afectación Reputacional</v>
      </c>
      <c r="E12" s="156" t="str">
        <f>IF('2. Identificación del Riesgo'!E12:E14="","",'2. Identificación del Riesgo'!E12:E14)</f>
        <v>Publicacion extemporanea o no publicacion en el portal SECOP II de la informacion de la gestion contractual de responsabilidad de la OAJ</v>
      </c>
      <c r="F12" s="156" t="str">
        <f>IF('2. Identificación del Riesgo'!F12:F14="","",'2. Identificación del Riesgo'!F12:F14)</f>
        <v>Falta de conocimientos juridicos  y experiencia por parte de los abogados contratistas definidos por la Dirección encargados de llevar los  procesos y desatención de los supervisores en los tiempos que se deben tener encuenta para la publicación en la plataforma</v>
      </c>
      <c r="G12" s="156" t="str">
        <f>IF('2. Identificación del Riesgo'!G12:G14="","",'2. Identificación del Riesgo'!G12:G14)</f>
        <v>Posibilidad de afectacion reputacional por la Publicacion extemporanea o no publicacion en el portal SECOP II de la informacion de la gestion contractual de responsabilidad de la Oficina Jurídica, debido a la falta de conocimientos juridicos  y experiencia por parte de los abogado contratistas defindo por la Driección encargados de llevar los  procesos y de los supervisores que tambien son sujeto activo dentro de la ejecución contractual y tienen el deber de efectuar las publicaciones</v>
      </c>
      <c r="H12" s="156" t="str">
        <f>IF('2. Identificación del Riesgo'!H12:H14="","",'2. Identificación del Riesgo'!H12:H14)</f>
        <v>Gestión</v>
      </c>
      <c r="I12" s="156" t="str">
        <f>IF('2. Identificación del Riesgo'!I12:I14="","",'2. Identificación del Riesgo'!I12:I14)</f>
        <v>Ejecución y Administración de procesos</v>
      </c>
      <c r="J12" s="156" t="str">
        <f>IF('2. Identificación del Riesgo'!J12:J14="","",'2. Identificación del Riesgo'!J12:J14)</f>
        <v>Media: La actividad que conlleva el riesgo se ejecuta de 24 a 500 veces por año</v>
      </c>
      <c r="K12" s="160" t="str">
        <f>'2. Identificación del Riesgo'!K12:K14</f>
        <v>Media</v>
      </c>
      <c r="L12" s="161">
        <f>'2. Identificación del Riesgo'!L12:L14</f>
        <v>0.6</v>
      </c>
      <c r="M12" s="16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160" t="str">
        <f>'2. Identificación del Riesgo'!N12:N14</f>
        <v>Moderado</v>
      </c>
      <c r="O12" s="161">
        <f>'2. Identificación del Riesgo'!O12:O14</f>
        <v>0.6</v>
      </c>
      <c r="P12" s="162" t="str">
        <f>'2. Identificación del Riesgo'!P12:P14</f>
        <v>Moderado</v>
      </c>
      <c r="Q12" s="163" t="str">
        <f>IF($H$12="","",
IF(OR($H$12="Corrupción",$H$12="Lavado de Activos",$H$12="Financiación del Terrorismo",$H$12="Corrupción en Trámites, OPAs y Consultas de Acceso a la Información Pública"),"No Aplica",'5. Valoración de Controles'!H12))</f>
        <v>Profesional especializado 222-29 grupo contractual (actividad 1) Supervisor de contrato (actividad 2)              
1. Socializar una pieza interna que indique claramente los pasos a seguir para la publicación oportuna en el portal SECOP II.
2. Mediante recordatorios por correo electrónico recordar al personal de la Entidad que participan en el proceso de contratación estar al tanto de la importancia de la puntualidad en la presentación y publicación de la información contractual.
 De manera bimensual</v>
      </c>
      <c r="R12" s="163" t="str">
        <f>IF($H$12="","",
IF(OR($H$12="Corrupción",$H$12="Lavado de Activos",$H$12="Financiación del Terrorismo",$H$12="Corrupción en Trámites, OPAs y Consultas de Acceso a la Información Pública"),'6.Valoración Control Corrupción'!E12,"No Aplica"))</f>
        <v>No Aplica</v>
      </c>
      <c r="S12" s="163" t="str">
        <f>IF($H$12="","",
IF(OR($H$12="Corrupción",$H$12="Lavado de Activos",$H$12="Financiación del Terrorismo",$H$12="Corrupción en Trámites, OPAs y Consultas de Acceso a la Información Pública"),'6.Valoración Control Corrupción'!F12,"No Aplica"))</f>
        <v>No Aplica</v>
      </c>
      <c r="T12" s="163" t="str">
        <f>IF($H$12="","",
IF(OR($H$12="Corrupción",$H$12="Lavado de Activos",$H$12="Financiación del Terrorismo",$H$12="Corrupción en Trámites, OPAs y Consultas de Acceso a la Información Pública"),'6.Valoración Control Corrupción'!G12,"No Aplica"))</f>
        <v>No Aplica</v>
      </c>
      <c r="U12" s="163" t="str">
        <f>IF($H$12="","",
IF(OR($H$12="Corrupción",$H$12="Lavado de Activos",$H$12="Financiación del Terrorismo",$H$12="Corrupción en Trámites, OPAs y Consultas de Acceso a la Información Pública"),'6.Valoración Control Corrupción'!H12,"No Aplica"))</f>
        <v>No Aplica</v>
      </c>
      <c r="V12" s="163" t="str">
        <f>IF($H$12="","",
IF(OR($H$12="Corrupción",$H$12="Lavado de Activos",$H$12="Financiación del Terrorismo",$H$12="Corrupción en Trámites, OPAs y Consultas de Acceso a la Información Pública"),'6.Valoración Control Corrupción'!I12,"No Aplica"))</f>
        <v>No Aplica</v>
      </c>
      <c r="W12" s="163" t="str">
        <f>IF($H$12="","",
IF(OR($H$12="Corrupción",$H$12="Lavado de Activos",$H$12="Financiación del Terrorismo",$H$12="Corrupción en Trámites, OPAs y Consultas de Acceso a la Información Pública"),'6.Valoración Control Corrupción'!J12,"No Aplica"))</f>
        <v>No Aplica</v>
      </c>
      <c r="X12" s="164" t="str">
        <f>IF($H$12="","",
IF(OR($H$12="Corrupción",$H$12="Lavado de Activos",$H$12="Financiación del Terrorismo",$H$12="Trámites, OPAs y Consultas de Acceso a la Información Pública"),"No Aplica",'5. Valoración de Controles'!I12))</f>
        <v>Preventivo</v>
      </c>
      <c r="Y12" s="164" t="str">
        <f>IF($H$12="","",
IF(OR($H$12="Corrupción",$H$12="Lavado de Activos",$H$12="Financiación del Terrorismo",$H$12="Trámites, OPAs y Consultas de Acceso a la Información Pública"),"No Aplica",'5. Valoración de Controles'!J12))</f>
        <v>Afecta probabilidad</v>
      </c>
      <c r="Z12" s="164" t="str">
        <f>IF($H$12="","",
IF(OR($H$12="Corrupción",$H$12="Lavado de Activos",$H$12="Financiación del Terrorismo",$H$12="Trámites, OPAs y Consultas de Acceso a la Información Pública"),"No Aplica",'5. Valoración de Controles'!K12))</f>
        <v>Manual</v>
      </c>
      <c r="AA12" s="164" t="str">
        <f>IF($H$12="","",
IF(OR($H$12="Corrupción",$H$12="Lavado de Activos",$H$12="Financiación del Terrorismo",$H$12="Trámites, OPAs y Consultas de Acceso a la Información Pública"),"No Aplica",'5. Valoración de Controles'!L12))</f>
        <v>Documentado</v>
      </c>
      <c r="AB12" s="164" t="str">
        <f>IF($H$12="","",
IF(OR($H$12="Corrupción",$H$12="Lavado de Activos",$H$12="Financiación del Terrorismo",$H$12="Trámites, OPAs y Consultas de Acceso a la Información Pública"),"No Aplica",'5. Valoración de Controles'!M12))</f>
        <v>Aleatoria</v>
      </c>
      <c r="AC12" s="164" t="str">
        <f>IF($H$12="","",
IF(OR($H$12="Corrupción",$H$12="Lavado de Activos",$H$12="Financiación del Terrorismo",$H$12="Trámites, OPAs y Consultas de Acceso a la Información Pública"),"No Aplica",'5. Valoración de Controles'!N12))</f>
        <v>Con registro</v>
      </c>
      <c r="AD12" s="164" t="str">
        <f>IF($H$12="","",
IF(OR($H$12="Corrupción",$H$12="Lavado de Activos",$H$12="Financiación del Terrorismo",$H$12="Trámites, OPAs y Consultas de Acceso a la Información Pública"),"No Aplica",'5. Valoración de Controles'!O12))</f>
        <v xml:space="preserve">1. Pieza interna socializada
2. Correos electronicos enviados a toda la Entidad con la importancia de la puntualidad en la publicación de la ifnormación
</v>
      </c>
      <c r="AE12" s="164">
        <f>IF($H$12="","",
IF(OR($H$12="Corrupción",$H$12="Lavado de Activos",$H$12="Financiación del Terrorismo",$H$12="Trámites, OPAs y Consultas de Acceso a la Información Pública"),"No Aplica",'5. Valoración de Controles'!P12))</f>
        <v>0</v>
      </c>
      <c r="AF12" s="164" t="str">
        <f>IF($H$12="","",
IF(OR($H$12="Corrupción",$H$12="Lavado de Activos",$H$12="Financiación del Terrorismo",$H$12="Trámites, OPAs y Consultas de Acceso a la Información Pública"),"No Aplica",'5. Valoración de Controles'!Q12))</f>
        <v>En la revisión de faltantes de informes de actividades, se realiza la solicitud de ajuste a los supervisores de contratos</v>
      </c>
      <c r="AG12" s="165">
        <f>IF($H$12="","",
IF(OR($H$12="Corrupción",$H$12="Lavado de Activos",$H$12="Financiación del Terrorismo",$H$12="Corrupción en Trámites, OPAs y Consultas de Acceso a la Información Pública"),"No Aplica",'5. Valoración de Controles'!R12))</f>
        <v>0.4</v>
      </c>
      <c r="AH12" s="160"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66">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160"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66">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16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61" t="s">
        <v>325</v>
      </c>
      <c r="AN12" s="156"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57"/>
      <c r="AP12" s="167"/>
      <c r="AQ12" s="167" t="str">
        <f>IF(AO12="","","∑ Peso porcentual de cada acción definida")</f>
        <v/>
      </c>
      <c r="AR12" s="156"/>
      <c r="AS12" s="170"/>
      <c r="AT12" s="170"/>
      <c r="AU12" s="170"/>
      <c r="AV12" s="170"/>
      <c r="AW12" s="170"/>
      <c r="AX12" s="170"/>
      <c r="AY12" s="170"/>
      <c r="AZ12" s="170"/>
      <c r="BA12" s="170"/>
      <c r="BB12" s="170"/>
      <c r="BC12" s="170"/>
      <c r="BD12" s="170"/>
      <c r="BE12" s="170"/>
      <c r="BF12" s="170"/>
      <c r="BG12" s="170"/>
      <c r="BH12" s="170"/>
      <c r="BI12" s="170"/>
      <c r="BJ12" s="170"/>
      <c r="BK12" s="170"/>
      <c r="BL12" s="170"/>
    </row>
    <row r="13" spans="1:64" s="169" customFormat="1" ht="40.5" customHeight="1" x14ac:dyDescent="0.2">
      <c r="A13" s="158"/>
      <c r="B13" s="158"/>
      <c r="C13" s="158"/>
      <c r="D13" s="158"/>
      <c r="E13" s="158"/>
      <c r="F13" s="158"/>
      <c r="G13" s="158"/>
      <c r="H13" s="158"/>
      <c r="I13" s="158"/>
      <c r="J13" s="158"/>
      <c r="K13" s="158"/>
      <c r="L13" s="158"/>
      <c r="M13" s="158"/>
      <c r="N13" s="158"/>
      <c r="O13" s="158"/>
      <c r="P13" s="158"/>
      <c r="Q13" s="163" t="str">
        <f>IF($H$12="","",
IF(OR($H$12="Corrupción",$H$12="Lavado de Activos",$H$12="Financiación del Terrorismo",$H$12="Corrupción en Trámites, OPAs y Consultas de Acceso a la Información Pública"),"No Aplica",'5. Valoración de Controles'!H13))</f>
        <v xml:space="preserve">  </v>
      </c>
      <c r="R13" s="163" t="str">
        <f>IF($H$12="","",
IF(OR($H$12="Corrupción",$H$12="Lavado de Activos",$H$12="Financiación del Terrorismo",$H$12="Corrupción en Trámites, OPAs y Consultas de Acceso a la Información Pública"),'6.Valoración Control Corrupción'!E13,"No Aplica"))</f>
        <v>No Aplica</v>
      </c>
      <c r="S13" s="163" t="str">
        <f>IF($H$12="","",
IF(OR($H$12="Corrupción",$H$12="Lavado de Activos",$H$12="Financiación del Terrorismo",$H$12="Corrupción en Trámites, OPAs y Consultas de Acceso a la Información Pública"),'6.Valoración Control Corrupción'!F13,"No Aplica"))</f>
        <v>No Aplica</v>
      </c>
      <c r="T13" s="163" t="str">
        <f>IF($H$12="","",
IF(OR($H$12="Corrupción",$H$12="Lavado de Activos",$H$12="Financiación del Terrorismo",$H$12="Corrupción en Trámites, OPAs y Consultas de Acceso a la Información Pública"),'6.Valoración Control Corrupción'!G13,"No Aplica"))</f>
        <v>No Aplica</v>
      </c>
      <c r="U13" s="163" t="str">
        <f>IF($H$12="","",
IF(OR($H$12="Corrupción",$H$12="Lavado de Activos",$H$12="Financiación del Terrorismo",$H$12="Corrupción en Trámites, OPAs y Consultas de Acceso a la Información Pública"),'6.Valoración Control Corrupción'!H13,"No Aplica"))</f>
        <v>No Aplica</v>
      </c>
      <c r="V13" s="163" t="str">
        <f>IF($H$12="","",
IF(OR($H$12="Corrupción",$H$12="Lavado de Activos",$H$12="Financiación del Terrorismo",$H$12="Corrupción en Trámites, OPAs y Consultas de Acceso a la Información Pública"),'6.Valoración Control Corrupción'!I13,"No Aplica"))</f>
        <v>No Aplica</v>
      </c>
      <c r="W13" s="163" t="str">
        <f>IF($H$12="","",
IF(OR($H$12="Corrupción",$H$12="Lavado de Activos",$H$12="Financiación del Terrorismo",$H$12="Corrupción en Trámites, OPAs y Consultas de Acceso a la Información Pública"),'6.Valoración Control Corrupción'!J13,"No Aplica"))</f>
        <v>No Aplica</v>
      </c>
      <c r="X13" s="164">
        <f>IF($H$12="","",
IF(OR($H$12="Corrupción",$H$12="Lavado de Activos",$H$12="Financiación del Terrorismo",$H$12="Trámites, OPAs y Consultas de Acceso a la Información Pública"),"No Aplica",'5. Valoración de Controles'!I13))</f>
        <v>0</v>
      </c>
      <c r="Y13" s="164" t="str">
        <f>IF($H$12="","",
IF(OR($H$12="Corrupción",$H$12="Lavado de Activos",$H$12="Financiación del Terrorismo",$H$12="Trámites, OPAs y Consultas de Acceso a la Información Pública"),"No Aplica",'5. Valoración de Controles'!J13))</f>
        <v/>
      </c>
      <c r="Z13" s="164">
        <f>IF($H$12="","",
IF(OR($H$12="Corrupción",$H$12="Lavado de Activos",$H$12="Financiación del Terrorismo",$H$12="Trámites, OPAs y Consultas de Acceso a la Información Pública"),"No Aplica",'5. Valoración de Controles'!K13))</f>
        <v>0</v>
      </c>
      <c r="AA13" s="164">
        <f>IF($H$12="","",
IF(OR($H$12="Corrupción",$H$12="Lavado de Activos",$H$12="Financiación del Terrorismo",$H$12="Trámites, OPAs y Consultas de Acceso a la Información Pública"),"No Aplica",'5. Valoración de Controles'!L13))</f>
        <v>0</v>
      </c>
      <c r="AB13" s="164">
        <f>IF($H$12="","",
IF(OR($H$12="Corrupción",$H$12="Lavado de Activos",$H$12="Financiación del Terrorismo",$H$12="Trámites, OPAs y Consultas de Acceso a la Información Pública"),"No Aplica",'5. Valoración de Controles'!M13))</f>
        <v>0</v>
      </c>
      <c r="AC13" s="164">
        <f>IF($H$12="","",
IF(OR($H$12="Corrupción",$H$12="Lavado de Activos",$H$12="Financiación del Terrorismo",$H$12="Trámites, OPAs y Consultas de Acceso a la Información Pública"),"No Aplica",'5. Valoración de Controles'!N13))</f>
        <v>0</v>
      </c>
      <c r="AD13" s="164">
        <f>IF($H$12="","",
IF(OR($H$12="Corrupción",$H$12="Lavado de Activos",$H$12="Financiación del Terrorismo",$H$12="Trámites, OPAs y Consultas de Acceso a la Información Pública"),"No Aplica",'5. Valoración de Controles'!O13))</f>
        <v>0</v>
      </c>
      <c r="AE13" s="164">
        <f>IF($H$12="","",
IF(OR($H$12="Corrupción",$H$12="Lavado de Activos",$H$12="Financiación del Terrorismo",$H$12="Trámites, OPAs y Consultas de Acceso a la Información Pública"),"No Aplica",'5. Valoración de Controles'!P13))</f>
        <v>0</v>
      </c>
      <c r="AF13" s="164">
        <f>IF($H$12="","",
IF(OR($H$12="Corrupción",$H$12="Lavado de Activos",$H$12="Financiación del Terrorismo",$H$12="Trámites, OPAs y Consultas de Acceso a la Información Pública"),"No Aplica",'5. Valoración de Controles'!Q13))</f>
        <v>0</v>
      </c>
      <c r="AG13" s="165" t="str">
        <f>IF($H$12="","",
IF(OR($H$12="Corrupción",$H$12="Lavado de Activos",$H$12="Financiación del Terrorismo",$H$12="Corrupción en Trámites, OPAs y Consultas de Acceso a la Información Pública"),"No Aplica",'5. Valoración de Controles'!R13))</f>
        <v/>
      </c>
      <c r="AH13" s="158"/>
      <c r="AI13" s="158"/>
      <c r="AJ13" s="158"/>
      <c r="AK13" s="158"/>
      <c r="AL13" s="158"/>
      <c r="AM13" s="158"/>
      <c r="AN13" s="158"/>
      <c r="AO13" s="158"/>
      <c r="AP13" s="158"/>
      <c r="AQ13" s="158"/>
      <c r="AR13" s="158"/>
      <c r="AS13" s="170"/>
      <c r="AT13" s="170"/>
      <c r="AU13" s="170"/>
      <c r="AV13" s="170"/>
      <c r="AW13" s="170"/>
      <c r="AX13" s="170"/>
      <c r="AY13" s="170"/>
      <c r="AZ13" s="170"/>
      <c r="BA13" s="170"/>
      <c r="BB13" s="170"/>
      <c r="BC13" s="170"/>
      <c r="BD13" s="170"/>
      <c r="BE13" s="170"/>
      <c r="BF13" s="170"/>
      <c r="BG13" s="170"/>
      <c r="BH13" s="170"/>
      <c r="BI13" s="170"/>
      <c r="BJ13" s="170"/>
      <c r="BK13" s="170"/>
      <c r="BL13" s="170"/>
    </row>
    <row r="14" spans="1:64" s="169" customFormat="1" ht="40.5" customHeight="1" x14ac:dyDescent="0.2">
      <c r="A14" s="159"/>
      <c r="B14" s="159"/>
      <c r="C14" s="159"/>
      <c r="D14" s="159"/>
      <c r="E14" s="159"/>
      <c r="F14" s="159"/>
      <c r="G14" s="159"/>
      <c r="H14" s="159"/>
      <c r="I14" s="159"/>
      <c r="J14" s="159"/>
      <c r="K14" s="159"/>
      <c r="L14" s="159"/>
      <c r="M14" s="159"/>
      <c r="N14" s="159"/>
      <c r="O14" s="159"/>
      <c r="P14" s="159"/>
      <c r="Q14" s="163" t="str">
        <f>IF($H$12="","",
IF(OR($H$12="Corrupción",$H$12="Lavado de Activos",$H$12="Financiación del Terrorismo",$H$12="Corrupción en Trámites, OPAs y Consultas de Acceso a la Información Pública"),"No Aplica",'5. Valoración de Controles'!H14))</f>
        <v xml:space="preserve">  </v>
      </c>
      <c r="R14" s="163" t="str">
        <f>IF($H$12="","",
IF(OR($H$12="Corrupción",$H$12="Lavado de Activos",$H$12="Financiación del Terrorismo",$H$12="Corrupción en Trámites, OPAs y Consultas de Acceso a la Información Pública"),'6.Valoración Control Corrupción'!E14,"No Aplica"))</f>
        <v>No Aplica</v>
      </c>
      <c r="S14" s="163" t="str">
        <f>IF($H$12="","",
IF(OR($H$12="Corrupción",$H$12="Lavado de Activos",$H$12="Financiación del Terrorismo",$H$12="Corrupción en Trámites, OPAs y Consultas de Acceso a la Información Pública"),'6.Valoración Control Corrupción'!F14,"No Aplica"))</f>
        <v>No Aplica</v>
      </c>
      <c r="T14" s="163" t="str">
        <f>IF($H$12="","",
IF(OR($H$12="Corrupción",$H$12="Lavado de Activos",$H$12="Financiación del Terrorismo",$H$12="Corrupción en Trámites, OPAs y Consultas de Acceso a la Información Pública"),'6.Valoración Control Corrupción'!G14,"No Aplica"))</f>
        <v>No Aplica</v>
      </c>
      <c r="U14" s="163" t="str">
        <f>IF($H$12="","",
IF(OR($H$12="Corrupción",$H$12="Lavado de Activos",$H$12="Financiación del Terrorismo",$H$12="Corrupción en Trámites, OPAs y Consultas de Acceso a la Información Pública"),'6.Valoración Control Corrupción'!H14,"No Aplica"))</f>
        <v>No Aplica</v>
      </c>
      <c r="V14" s="163" t="str">
        <f>IF($H$12="","",
IF(OR($H$12="Corrupción",$H$12="Lavado de Activos",$H$12="Financiación del Terrorismo",$H$12="Corrupción en Trámites, OPAs y Consultas de Acceso a la Información Pública"),'6.Valoración Control Corrupción'!I14,"No Aplica"))</f>
        <v>No Aplica</v>
      </c>
      <c r="W14" s="163" t="str">
        <f>IF($H$12="","",
IF(OR($H$12="Corrupción",$H$12="Lavado de Activos",$H$12="Financiación del Terrorismo",$H$12="Corrupción en Trámites, OPAs y Consultas de Acceso a la Información Pública"),'6.Valoración Control Corrupción'!J14,"No Aplica"))</f>
        <v>No Aplica</v>
      </c>
      <c r="X14" s="164">
        <f>IF($H$12="","",
IF(OR($H$12="Corrupción",$H$12="Lavado de Activos",$H$12="Financiación del Terrorismo",$H$12="Trámites, OPAs y Consultas de Acceso a la Información Pública"),"No Aplica",'5. Valoración de Controles'!I14))</f>
        <v>0</v>
      </c>
      <c r="Y14" s="164" t="str">
        <f>IF($H$12="","",
IF(OR($H$12="Corrupción",$H$12="Lavado de Activos",$H$12="Financiación del Terrorismo",$H$12="Trámites, OPAs y Consultas de Acceso a la Información Pública"),"No Aplica",'5. Valoración de Controles'!J14))</f>
        <v/>
      </c>
      <c r="Z14" s="164">
        <f>IF($H$12="","",
IF(OR($H$12="Corrupción",$H$12="Lavado de Activos",$H$12="Financiación del Terrorismo",$H$12="Trámites, OPAs y Consultas de Acceso a la Información Pública"),"No Aplica",'5. Valoración de Controles'!K14))</f>
        <v>0</v>
      </c>
      <c r="AA14" s="164">
        <f>IF($H$12="","",
IF(OR($H$12="Corrupción",$H$12="Lavado de Activos",$H$12="Financiación del Terrorismo",$H$12="Trámites, OPAs y Consultas de Acceso a la Información Pública"),"No Aplica",'5. Valoración de Controles'!L14))</f>
        <v>0</v>
      </c>
      <c r="AB14" s="164">
        <f>IF($H$12="","",
IF(OR($H$12="Corrupción",$H$12="Lavado de Activos",$H$12="Financiación del Terrorismo",$H$12="Trámites, OPAs y Consultas de Acceso a la Información Pública"),"No Aplica",'5. Valoración de Controles'!M14))</f>
        <v>0</v>
      </c>
      <c r="AC14" s="164">
        <f>IF($H$12="","",
IF(OR($H$12="Corrupción",$H$12="Lavado de Activos",$H$12="Financiación del Terrorismo",$H$12="Trámites, OPAs y Consultas de Acceso a la Información Pública"),"No Aplica",'5. Valoración de Controles'!N14))</f>
        <v>0</v>
      </c>
      <c r="AD14" s="164">
        <f>IF($H$12="","",
IF(OR($H$12="Corrupción",$H$12="Lavado de Activos",$H$12="Financiación del Terrorismo",$H$12="Trámites, OPAs y Consultas de Acceso a la Información Pública"),"No Aplica",'5. Valoración de Controles'!O14))</f>
        <v>0</v>
      </c>
      <c r="AE14" s="164">
        <f>IF($H$12="","",
IF(OR($H$12="Corrupción",$H$12="Lavado de Activos",$H$12="Financiación del Terrorismo",$H$12="Trámites, OPAs y Consultas de Acceso a la Información Pública"),"No Aplica",'5. Valoración de Controles'!P14))</f>
        <v>0</v>
      </c>
      <c r="AF14" s="164">
        <f>IF($H$12="","",
IF(OR($H$12="Corrupción",$H$12="Lavado de Activos",$H$12="Financiación del Terrorismo",$H$12="Trámites, OPAs y Consultas de Acceso a la Información Pública"),"No Aplica",'5. Valoración de Controles'!Q14))</f>
        <v>0</v>
      </c>
      <c r="AG14" s="165" t="str">
        <f>IF($H$12="","",
IF(OR($H$12="Corrupción",$H$12="Lavado de Activos",$H$12="Financiación del Terrorismo",$H$12="Corrupción en Trámites, OPAs y Consultas de Acceso a la Información Pública"),"No Aplica",'5. Valoración de Controles'!R14))</f>
        <v/>
      </c>
      <c r="AH14" s="159"/>
      <c r="AI14" s="159"/>
      <c r="AJ14" s="159"/>
      <c r="AK14" s="159"/>
      <c r="AL14" s="159"/>
      <c r="AM14" s="159"/>
      <c r="AN14" s="159"/>
      <c r="AO14" s="159"/>
      <c r="AP14" s="159"/>
      <c r="AQ14" s="159"/>
      <c r="AR14" s="159"/>
      <c r="AS14" s="170"/>
      <c r="AT14" s="170"/>
      <c r="AU14" s="170"/>
      <c r="AV14" s="170"/>
      <c r="AW14" s="170"/>
      <c r="AX14" s="170"/>
      <c r="AY14" s="170"/>
      <c r="AZ14" s="170"/>
      <c r="BA14" s="170"/>
      <c r="BB14" s="170"/>
      <c r="BC14" s="170"/>
      <c r="BD14" s="170"/>
      <c r="BE14" s="170"/>
      <c r="BF14" s="170"/>
      <c r="BG14" s="170"/>
      <c r="BH14" s="170"/>
      <c r="BI14" s="170"/>
      <c r="BJ14" s="170"/>
      <c r="BK14" s="170"/>
      <c r="BL14" s="170"/>
    </row>
    <row r="15" spans="1:64" s="169" customFormat="1" ht="31.5" customHeight="1" x14ac:dyDescent="0.2">
      <c r="A15" s="155">
        <v>3</v>
      </c>
      <c r="B15" s="156" t="str">
        <f>'2. Identificación del Riesgo'!B15:B17</f>
        <v>Gestión Contractual</v>
      </c>
      <c r="C15" s="156" t="str">
        <f>IF('2. Identificación del Riesgo'!C15:C17="","",'2. Identificación del Riesgo'!C15:C17)</f>
        <v>Aprobacion de polizas de garantias</v>
      </c>
      <c r="D15" s="156" t="str">
        <f>IF('2. Identificación del Riesgo'!D15:D17="","",'2. Identificación del Riesgo'!D15:D17)</f>
        <v>Afectación Reputacional</v>
      </c>
      <c r="E15" s="156" t="str">
        <f>IF('2. Identificación del Riesgo'!E15:E17="","",'2. Identificación del Riesgo'!E15:E17)</f>
        <v>Aprobacion de polizas que no cumplen con las condiciones legalmente establecidas</v>
      </c>
      <c r="F15" s="156" t="str">
        <f>IF('2. Identificación del Riesgo'!F15:F17="","",'2. Identificación del Riesgo'!F15:F17)</f>
        <v>Falta de conocimientos juridicos  de los abogados contratista definidos por la Dirección encargados de llevar los  procesos</v>
      </c>
      <c r="G15" s="156" t="str">
        <f>IF('2. Identificación del Riesgo'!G15:G17="","",'2. Identificación del Riesgo'!G15:G17)</f>
        <v>Posibilidad de afectacion reputacional por la aprobacion de polizas que no cumplen con las condiciones legalmente establecidas debido a la falta de conocimientos contractuales de los abogados contratistas que apoyan el proceso contractual</v>
      </c>
      <c r="H15" s="156" t="str">
        <f>IF('2. Identificación del Riesgo'!H15:H17="","",'2. Identificación del Riesgo'!H15:H17)</f>
        <v>Gestión</v>
      </c>
      <c r="I15" s="156" t="str">
        <f>IF('2. Identificación del Riesgo'!I15:I17="","",'2. Identificación del Riesgo'!I15:I17)</f>
        <v>Ejecución y Administración de procesos</v>
      </c>
      <c r="J15" s="156" t="str">
        <f>IF('2. Identificación del Riesgo'!J15:J17="","",'2. Identificación del Riesgo'!J15:J17)</f>
        <v>Media: La actividad que conlleva el riesgo se ejecuta de 24 a 500 veces por año</v>
      </c>
      <c r="K15" s="160" t="str">
        <f>'2. Identificación del Riesgo'!K15:K17</f>
        <v>Media</v>
      </c>
      <c r="L15" s="161">
        <f>'2. Identificación del Riesgo'!L15:L17</f>
        <v>0.6</v>
      </c>
      <c r="M15" s="16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con algunos usuarios de relevancia frente al logro de los objetivos</v>
      </c>
      <c r="N15" s="160" t="str">
        <f>'2. Identificación del Riesgo'!N15:N17</f>
        <v>Moderado</v>
      </c>
      <c r="O15" s="161">
        <f>'2. Identificación del Riesgo'!O15:O17</f>
        <v>0.6</v>
      </c>
      <c r="P15" s="162" t="str">
        <f>'2. Identificación del Riesgo'!P15:P17</f>
        <v>Moderado</v>
      </c>
      <c r="Q15" s="163" t="str">
        <f>IF($H$15="","",
IF(OR($H$15="Corrupción",$H$15="Lavado de Activos",$H$15="Financiación del Terrorismo",$H$15="Corrupción en Trámites, OPAs y Consultas de Acceso a la Información Pública"),"No Aplica",'5. Valoración de Controles'!H15))</f>
        <v>Supervisor de contrato o Jefe de la Oficina Jurídica 
1. Socializar una pieza interna que indique claramente al personal encargado que información verificar en las pólizas, cuanto tiempo máximo tiene para la revisión y cual canal de comunicación usar para la respectiva aprobación                
2. Cuadro de seguimiento de los contratos con la fecha de aprobación de las pólizas  verificando así la efectividad y correcta aplicación de dicho formato o herramienta de control a los contratos que se revisan la OAJ, una vez de manera trimestral (nueva muestra)</v>
      </c>
      <c r="R15" s="163" t="str">
        <f>IF($H$15="","",
IF(OR($H$15="Corrupción",$H$15="Lavado de Activos",$H$15="Financiación del Terrorismo",$H$15="Corrupción en Trámites, OPAs y Consultas de Acceso a la Información Pública"),'6.Valoración Control Corrupción'!E15,"No Aplica"))</f>
        <v>No Aplica</v>
      </c>
      <c r="S15" s="163" t="str">
        <f>IF($H$15="","",
IF(OR($H$15="Corrupción",$H$15="Lavado de Activos",$H$15="Financiación del Terrorismo",$H$15="Corrupción en Trámites, OPAs y Consultas de Acceso a la Información Pública"),'6.Valoración Control Corrupción'!F15,"No Aplica"))</f>
        <v>No Aplica</v>
      </c>
      <c r="T15" s="163" t="str">
        <f>IF($H$15="","",
IF(OR($H$15="Corrupción",$H$15="Lavado de Activos",$H$15="Financiación del Terrorismo",$H$15="Corrupción en Trámites, OPAs y Consultas de Acceso a la Información Pública"),'6.Valoración Control Corrupción'!G15,"No Aplica"))</f>
        <v>No Aplica</v>
      </c>
      <c r="U15" s="163" t="str">
        <f>IF($H$15="","",
IF(OR($H$15="Corrupción",$H$15="Lavado de Activos",$H$15="Financiación del Terrorismo",$H$15="Corrupción en Trámites, OPAs y Consultas de Acceso a la Información Pública"),'6.Valoración Control Corrupción'!H15,"No Aplica"))</f>
        <v>No Aplica</v>
      </c>
      <c r="V15" s="163" t="str">
        <f>IF($H$15="","",
IF(OR($H$15="Corrupción",$H$15="Lavado de Activos",$H$15="Financiación del Terrorismo",$H$15="Corrupción en Trámites, OPAs y Consultas de Acceso a la Información Pública"),'6.Valoración Control Corrupción'!I15,"No Aplica"))</f>
        <v>No Aplica</v>
      </c>
      <c r="W15" s="163" t="str">
        <f>IF($H$15="","",
IF(OR($H$15="Corrupción",$H$15="Lavado de Activos",$H$15="Financiación del Terrorismo",$H$15="Corrupción en Trámites, OPAs y Consultas de Acceso a la Información Pública"),'6.Valoración Control Corrupción'!J15,"No Aplica"))</f>
        <v>No Aplica</v>
      </c>
      <c r="X15" s="164" t="str">
        <f>IF($H$15="","",
IF(OR($H$15="Corrupción",$H$15="Lavado de Activos",$H$15="Financiación del Terrorismo",$H$15="Trámites, OPAs y Consultas de Acceso a la Información Pública"),"No Aplica",'5. Valoración de Controles'!I15))</f>
        <v>Preventivo</v>
      </c>
      <c r="Y15" s="164" t="str">
        <f>IF($H$15="","",
IF(OR($H$15="Corrupción",$H$15="Lavado de Activos",$H$15="Financiación del Terrorismo",$H$15="Trámites, OPAs y Consultas de Acceso a la Información Pública"),"No Aplica",'5. Valoración de Controles'!J15))</f>
        <v>Afecta probabilidad</v>
      </c>
      <c r="Z15" s="164" t="str">
        <f>IF($H$15="","",
IF(OR($H$15="Corrupción",$H$15="Lavado de Activos",$H$15="Financiación del Terrorismo",$H$15="Trámites, OPAs y Consultas de Acceso a la Información Pública"),"No Aplica",'5. Valoración de Controles'!K15))</f>
        <v>Manual</v>
      </c>
      <c r="AA15" s="164" t="str">
        <f>IF($H$15="","",
IF(OR($H$15="Corrupción",$H$15="Lavado de Activos",$H$15="Financiación del Terrorismo",$H$15="Trámites, OPAs y Consultas de Acceso a la Información Pública"),"No Aplica",'5. Valoración de Controles'!L15))</f>
        <v>Documentado</v>
      </c>
      <c r="AB15" s="164" t="str">
        <f>IF($H$15="","",
IF(OR($H$15="Corrupción",$H$15="Lavado de Activos",$H$15="Financiación del Terrorismo",$H$15="Trámites, OPAs y Consultas de Acceso a la Información Pública"),"No Aplica",'5. Valoración de Controles'!M15))</f>
        <v>Aleatoria</v>
      </c>
      <c r="AC15" s="164" t="str">
        <f>IF($H$15="","",
IF(OR($H$15="Corrupción",$H$15="Lavado de Activos",$H$15="Financiación del Terrorismo",$H$15="Trámites, OPAs y Consultas de Acceso a la Información Pública"),"No Aplica",'5. Valoración de Controles'!N15))</f>
        <v>Con registro</v>
      </c>
      <c r="AD15" s="164" t="str">
        <f>IF($H$15="","",
IF(OR($H$15="Corrupción",$H$15="Lavado de Activos",$H$15="Financiación del Terrorismo",$H$15="Trámites, OPAs y Consultas de Acceso a la Información Pública"),"No Aplica",'5. Valoración de Controles'!O15))</f>
        <v>Formato excel del control aleatorio, y se tienen en las carpetas digitales  del IDIGER, la contratista de apoyo y la Profesional especilaizada 222-29</v>
      </c>
      <c r="AE15" s="164" t="str">
        <f>IF($H$15="","",
IF(OR($H$15="Corrupción",$H$15="Lavado de Activos",$H$15="Financiación del Terrorismo",$H$15="Trámites, OPAs y Consultas de Acceso a la Información Pública"),"No Aplica",'5. Valoración de Controles'!P15))</f>
        <v>La remite la contratista apoyo a planeacion de la OAJ y/o la profesional especializado 222-29</v>
      </c>
      <c r="AF15" s="164" t="str">
        <f>IF($H$15="","",
IF(OR($H$15="Corrupción",$H$15="Lavado de Activos",$H$15="Financiación del Terrorismo",$H$15="Trámites, OPAs y Consultas de Acceso a la Información Pública"),"No Aplica",'5. Valoración de Controles'!Q15))</f>
        <v>En la revisión del formato de póliza si se encuentra alguna incosistencia, se actualiza la información contenida en el formato</v>
      </c>
      <c r="AG15" s="165">
        <f>IF($H$15="","",
IF(OR($H$15="Corrupción",$H$15="Lavado de Activos",$H$15="Financiación del Terrorismo",$H$15="Corrupción en Trámites, OPAs y Consultas de Acceso a la Información Pública"),"No Aplica",'5. Valoración de Controles'!R15))</f>
        <v>0.4</v>
      </c>
      <c r="AH15" s="160"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66">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160"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66">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0.6</v>
      </c>
      <c r="AL15" s="16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161" t="s">
        <v>325</v>
      </c>
      <c r="AN15" s="156"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57"/>
      <c r="AP15" s="167"/>
      <c r="AQ15" s="167" t="str">
        <f>IF(AO15="","","∑ Peso porcentual de cada acción definida")</f>
        <v/>
      </c>
      <c r="AR15" s="156"/>
      <c r="AS15" s="170"/>
      <c r="AT15" s="170"/>
      <c r="AU15" s="170"/>
      <c r="AV15" s="170"/>
      <c r="AW15" s="170"/>
      <c r="AX15" s="170"/>
      <c r="AY15" s="170"/>
      <c r="AZ15" s="170"/>
      <c r="BA15" s="170"/>
      <c r="BB15" s="170"/>
      <c r="BC15" s="170"/>
      <c r="BD15" s="170"/>
      <c r="BE15" s="170"/>
      <c r="BF15" s="170"/>
      <c r="BG15" s="170"/>
      <c r="BH15" s="170"/>
      <c r="BI15" s="170"/>
      <c r="BJ15" s="170"/>
      <c r="BK15" s="170"/>
      <c r="BL15" s="170"/>
    </row>
    <row r="16" spans="1:64" s="169" customFormat="1" ht="31.5" customHeight="1" x14ac:dyDescent="0.2">
      <c r="A16" s="158"/>
      <c r="B16" s="158"/>
      <c r="C16" s="158"/>
      <c r="D16" s="158"/>
      <c r="E16" s="158"/>
      <c r="F16" s="158"/>
      <c r="G16" s="158"/>
      <c r="H16" s="158"/>
      <c r="I16" s="158"/>
      <c r="J16" s="158"/>
      <c r="K16" s="158"/>
      <c r="L16" s="158"/>
      <c r="M16" s="158"/>
      <c r="N16" s="158"/>
      <c r="O16" s="158"/>
      <c r="P16" s="158"/>
      <c r="Q16" s="163" t="str">
        <f>IF($H$15="","",
IF(OR($H$15="Corrupción",$H$15="Lavado de Activos",$H$15="Financiación del Terrorismo",$H$15="Corrupción en Trámites, OPAs y Consultas de Acceso a la Información Pública"),"No Aplica",'5. Valoración de Controles'!H16))</f>
        <v xml:space="preserve">  </v>
      </c>
      <c r="R16" s="163" t="str">
        <f>IF($H$15="","",
IF(OR($H$15="Corrupción",$H$15="Lavado de Activos",$H$15="Financiación del Terrorismo",$H$15="Corrupción en Trámites, OPAs y Consultas de Acceso a la Información Pública"),'6.Valoración Control Corrupción'!E16,"No Aplica"))</f>
        <v>No Aplica</v>
      </c>
      <c r="S16" s="163" t="str">
        <f>IF($H$15="","",
IF(OR($H$15="Corrupción",$H$15="Lavado de Activos",$H$15="Financiación del Terrorismo",$H$15="Corrupción en Trámites, OPAs y Consultas de Acceso a la Información Pública"),'6.Valoración Control Corrupción'!F16,"No Aplica"))</f>
        <v>No Aplica</v>
      </c>
      <c r="T16" s="163" t="str">
        <f>IF($H$15="","",
IF(OR($H$15="Corrupción",$H$15="Lavado de Activos",$H$15="Financiación del Terrorismo",$H$15="Corrupción en Trámites, OPAs y Consultas de Acceso a la Información Pública"),'6.Valoración Control Corrupción'!G16,"No Aplica"))</f>
        <v>No Aplica</v>
      </c>
      <c r="U16" s="163" t="str">
        <f>IF($H$15="","",
IF(OR($H$15="Corrupción",$H$15="Lavado de Activos",$H$15="Financiación del Terrorismo",$H$15="Corrupción en Trámites, OPAs y Consultas de Acceso a la Información Pública"),'6.Valoración Control Corrupción'!H16,"No Aplica"))</f>
        <v>No Aplica</v>
      </c>
      <c r="V16" s="163" t="str">
        <f>IF($H$15="","",
IF(OR($H$15="Corrupción",$H$15="Lavado de Activos",$H$15="Financiación del Terrorismo",$H$15="Corrupción en Trámites, OPAs y Consultas de Acceso a la Información Pública"),'6.Valoración Control Corrupción'!I16,"No Aplica"))</f>
        <v>No Aplica</v>
      </c>
      <c r="W16" s="163" t="str">
        <f>IF($H$15="","",
IF(OR($H$15="Corrupción",$H$15="Lavado de Activos",$H$15="Financiación del Terrorismo",$H$15="Corrupción en Trámites, OPAs y Consultas de Acceso a la Información Pública"),'6.Valoración Control Corrupción'!J16,"No Aplica"))</f>
        <v>No Aplica</v>
      </c>
      <c r="X16" s="164">
        <f>IF($H$15="","",
IF(OR($H$15="Corrupción",$H$15="Lavado de Activos",$H$15="Financiación del Terrorismo",$H$15="Trámites, OPAs y Consultas de Acceso a la Información Pública"),"No Aplica",'5. Valoración de Controles'!I16))</f>
        <v>0</v>
      </c>
      <c r="Y16" s="164" t="str">
        <f>IF($H$15="","",
IF(OR($H$15="Corrupción",$H$15="Lavado de Activos",$H$15="Financiación del Terrorismo",$H$15="Trámites, OPAs y Consultas de Acceso a la Información Pública"),"No Aplica",'5. Valoración de Controles'!J16))</f>
        <v/>
      </c>
      <c r="Z16" s="164">
        <f>IF($H$15="","",
IF(OR($H$15="Corrupción",$H$15="Lavado de Activos",$H$15="Financiación del Terrorismo",$H$15="Trámites, OPAs y Consultas de Acceso a la Información Pública"),"No Aplica",'5. Valoración de Controles'!K16))</f>
        <v>0</v>
      </c>
      <c r="AA16" s="164">
        <f>IF($H$15="","",
IF(OR($H$15="Corrupción",$H$15="Lavado de Activos",$H$15="Financiación del Terrorismo",$H$15="Trámites, OPAs y Consultas de Acceso a la Información Pública"),"No Aplica",'5. Valoración de Controles'!L16))</f>
        <v>0</v>
      </c>
      <c r="AB16" s="164">
        <f>IF($H$15="","",
IF(OR($H$15="Corrupción",$H$15="Lavado de Activos",$H$15="Financiación del Terrorismo",$H$15="Trámites, OPAs y Consultas de Acceso a la Información Pública"),"No Aplica",'5. Valoración de Controles'!M16))</f>
        <v>0</v>
      </c>
      <c r="AC16" s="164">
        <f>IF($H$15="","",
IF(OR($H$15="Corrupción",$H$15="Lavado de Activos",$H$15="Financiación del Terrorismo",$H$15="Trámites, OPAs y Consultas de Acceso a la Información Pública"),"No Aplica",'5. Valoración de Controles'!N16))</f>
        <v>0</v>
      </c>
      <c r="AD16" s="164">
        <f>IF($H$15="","",
IF(OR($H$15="Corrupción",$H$15="Lavado de Activos",$H$15="Financiación del Terrorismo",$H$15="Trámites, OPAs y Consultas de Acceso a la Información Pública"),"No Aplica",'5. Valoración de Controles'!O16))</f>
        <v>0</v>
      </c>
      <c r="AE16" s="164">
        <f>IF($H$15="","",
IF(OR($H$15="Corrupción",$H$15="Lavado de Activos",$H$15="Financiación del Terrorismo",$H$15="Trámites, OPAs y Consultas de Acceso a la Información Pública"),"No Aplica",'5. Valoración de Controles'!P16))</f>
        <v>0</v>
      </c>
      <c r="AF16" s="164">
        <f>IF($H$15="","",
IF(OR($H$15="Corrupción",$H$15="Lavado de Activos",$H$15="Financiación del Terrorismo",$H$15="Trámites, OPAs y Consultas de Acceso a la Información Pública"),"No Aplica",'5. Valoración de Controles'!Q16))</f>
        <v>0</v>
      </c>
      <c r="AG16" s="165" t="str">
        <f>IF($H$15="","",
IF(OR($H$15="Corrupción",$H$15="Lavado de Activos",$H$15="Financiación del Terrorismo",$H$15="Corrupción en Trámites, OPAs y Consultas de Acceso a la Información Pública"),"No Aplica",'5. Valoración de Controles'!R16))</f>
        <v/>
      </c>
      <c r="AH16" s="158"/>
      <c r="AI16" s="158"/>
      <c r="AJ16" s="158"/>
      <c r="AK16" s="158"/>
      <c r="AL16" s="158"/>
      <c r="AM16" s="158"/>
      <c r="AN16" s="158"/>
      <c r="AO16" s="158"/>
      <c r="AP16" s="158"/>
      <c r="AQ16" s="158"/>
      <c r="AR16" s="158"/>
      <c r="AS16" s="170"/>
      <c r="AT16" s="170"/>
      <c r="AU16" s="170"/>
      <c r="AV16" s="170"/>
      <c r="AW16" s="170"/>
      <c r="AX16" s="170"/>
      <c r="AY16" s="170"/>
      <c r="AZ16" s="170"/>
      <c r="BA16" s="170"/>
      <c r="BB16" s="170"/>
      <c r="BC16" s="170"/>
      <c r="BD16" s="170"/>
      <c r="BE16" s="170"/>
      <c r="BF16" s="170"/>
      <c r="BG16" s="170"/>
      <c r="BH16" s="170"/>
      <c r="BI16" s="170"/>
      <c r="BJ16" s="170"/>
      <c r="BK16" s="170"/>
      <c r="BL16" s="170"/>
    </row>
    <row r="17" spans="1:64" s="169" customFormat="1" ht="31.5" customHeight="1" x14ac:dyDescent="0.2">
      <c r="A17" s="159"/>
      <c r="B17" s="159"/>
      <c r="C17" s="159"/>
      <c r="D17" s="159"/>
      <c r="E17" s="159"/>
      <c r="F17" s="159"/>
      <c r="G17" s="159"/>
      <c r="H17" s="159"/>
      <c r="I17" s="159"/>
      <c r="J17" s="159"/>
      <c r="K17" s="159"/>
      <c r="L17" s="159"/>
      <c r="M17" s="159"/>
      <c r="N17" s="159"/>
      <c r="O17" s="159"/>
      <c r="P17" s="159"/>
      <c r="Q17" s="163" t="str">
        <f>IF($H$15="","",
IF(OR($H$15="Corrupción",$H$15="Lavado de Activos",$H$15="Financiación del Terrorismo",$H$15="Corrupción en Trámites, OPAs y Consultas de Acceso a la Información Pública"),"No Aplica",'5. Valoración de Controles'!H17))</f>
        <v xml:space="preserve">  </v>
      </c>
      <c r="R17" s="163" t="str">
        <f>IF($H$15="","",
IF(OR($H$15="Corrupción",$H$15="Lavado de Activos",$H$15="Financiación del Terrorismo",$H$15="Corrupción en Trámites, OPAs y Consultas de Acceso a la Información Pública"),'6.Valoración Control Corrupción'!E17,"No Aplica"))</f>
        <v>No Aplica</v>
      </c>
      <c r="S17" s="163" t="str">
        <f>IF($H$15="","",
IF(OR($H$15="Corrupción",$H$15="Lavado de Activos",$H$15="Financiación del Terrorismo",$H$15="Corrupción en Trámites, OPAs y Consultas de Acceso a la Información Pública"),'6.Valoración Control Corrupción'!F17,"No Aplica"))</f>
        <v>No Aplica</v>
      </c>
      <c r="T17" s="163" t="str">
        <f>IF($H$15="","",
IF(OR($H$15="Corrupción",$H$15="Lavado de Activos",$H$15="Financiación del Terrorismo",$H$15="Corrupción en Trámites, OPAs y Consultas de Acceso a la Información Pública"),'6.Valoración Control Corrupción'!G17,"No Aplica"))</f>
        <v>No Aplica</v>
      </c>
      <c r="U17" s="163" t="str">
        <f>IF($H$15="","",
IF(OR($H$15="Corrupción",$H$15="Lavado de Activos",$H$15="Financiación del Terrorismo",$H$15="Corrupción en Trámites, OPAs y Consultas de Acceso a la Información Pública"),'6.Valoración Control Corrupción'!H17,"No Aplica"))</f>
        <v>No Aplica</v>
      </c>
      <c r="V17" s="163" t="str">
        <f>IF($H$15="","",
IF(OR($H$15="Corrupción",$H$15="Lavado de Activos",$H$15="Financiación del Terrorismo",$H$15="Corrupción en Trámites, OPAs y Consultas de Acceso a la Información Pública"),'6.Valoración Control Corrupción'!I17,"No Aplica"))</f>
        <v>No Aplica</v>
      </c>
      <c r="W17" s="163" t="str">
        <f>IF($H$15="","",
IF(OR($H$15="Corrupción",$H$15="Lavado de Activos",$H$15="Financiación del Terrorismo",$H$15="Corrupción en Trámites, OPAs y Consultas de Acceso a la Información Pública"),'6.Valoración Control Corrupción'!J17,"No Aplica"))</f>
        <v>No Aplica</v>
      </c>
      <c r="X17" s="164">
        <f>IF($H$15="","",
IF(OR($H$15="Corrupción",$H$15="Lavado de Activos",$H$15="Financiación del Terrorismo",$H$15="Trámites, OPAs y Consultas de Acceso a la Información Pública"),"No Aplica",'5. Valoración de Controles'!I17))</f>
        <v>0</v>
      </c>
      <c r="Y17" s="164" t="str">
        <f>IF($H$15="","",
IF(OR($H$15="Corrupción",$H$15="Lavado de Activos",$H$15="Financiación del Terrorismo",$H$15="Trámites, OPAs y Consultas de Acceso a la Información Pública"),"No Aplica",'5. Valoración de Controles'!J17))</f>
        <v/>
      </c>
      <c r="Z17" s="164">
        <f>IF($H$15="","",
IF(OR($H$15="Corrupción",$H$15="Lavado de Activos",$H$15="Financiación del Terrorismo",$H$15="Trámites, OPAs y Consultas de Acceso a la Información Pública"),"No Aplica",'5. Valoración de Controles'!K17))</f>
        <v>0</v>
      </c>
      <c r="AA17" s="164">
        <f>IF($H$15="","",
IF(OR($H$15="Corrupción",$H$15="Lavado de Activos",$H$15="Financiación del Terrorismo",$H$15="Trámites, OPAs y Consultas de Acceso a la Información Pública"),"No Aplica",'5. Valoración de Controles'!L17))</f>
        <v>0</v>
      </c>
      <c r="AB17" s="164">
        <f>IF($H$15="","",
IF(OR($H$15="Corrupción",$H$15="Lavado de Activos",$H$15="Financiación del Terrorismo",$H$15="Trámites, OPAs y Consultas de Acceso a la Información Pública"),"No Aplica",'5. Valoración de Controles'!M17))</f>
        <v>0</v>
      </c>
      <c r="AC17" s="164">
        <f>IF($H$15="","",
IF(OR($H$15="Corrupción",$H$15="Lavado de Activos",$H$15="Financiación del Terrorismo",$H$15="Trámites, OPAs y Consultas de Acceso a la Información Pública"),"No Aplica",'5. Valoración de Controles'!N17))</f>
        <v>0</v>
      </c>
      <c r="AD17" s="164">
        <f>IF($H$15="","",
IF(OR($H$15="Corrupción",$H$15="Lavado de Activos",$H$15="Financiación del Terrorismo",$H$15="Trámites, OPAs y Consultas de Acceso a la Información Pública"),"No Aplica",'5. Valoración de Controles'!O17))</f>
        <v>0</v>
      </c>
      <c r="AE17" s="164">
        <f>IF($H$15="","",
IF(OR($H$15="Corrupción",$H$15="Lavado de Activos",$H$15="Financiación del Terrorismo",$H$15="Trámites, OPAs y Consultas de Acceso a la Información Pública"),"No Aplica",'5. Valoración de Controles'!P17))</f>
        <v>0</v>
      </c>
      <c r="AF17" s="164">
        <f>IF($H$15="","",
IF(OR($H$15="Corrupción",$H$15="Lavado de Activos",$H$15="Financiación del Terrorismo",$H$15="Trámites, OPAs y Consultas de Acceso a la Información Pública"),"No Aplica",'5. Valoración de Controles'!Q17))</f>
        <v>0</v>
      </c>
      <c r="AG17" s="165" t="str">
        <f>IF($H$15="","",
IF(OR($H$15="Corrupción",$H$15="Lavado de Activos",$H$15="Financiación del Terrorismo",$H$15="Corrupción en Trámites, OPAs y Consultas de Acceso a la Información Pública"),"No Aplica",'5. Valoración de Controles'!R17))</f>
        <v/>
      </c>
      <c r="AH17" s="159"/>
      <c r="AI17" s="159"/>
      <c r="AJ17" s="159"/>
      <c r="AK17" s="159"/>
      <c r="AL17" s="159"/>
      <c r="AM17" s="159"/>
      <c r="AN17" s="159"/>
      <c r="AO17" s="159"/>
      <c r="AP17" s="159"/>
      <c r="AQ17" s="159"/>
      <c r="AR17" s="159"/>
      <c r="AS17" s="170"/>
      <c r="AT17" s="170"/>
      <c r="AU17" s="170"/>
      <c r="AV17" s="170"/>
      <c r="AW17" s="170"/>
      <c r="AX17" s="170"/>
      <c r="AY17" s="170"/>
      <c r="AZ17" s="170"/>
      <c r="BA17" s="170"/>
      <c r="BB17" s="170"/>
      <c r="BC17" s="170"/>
      <c r="BD17" s="170"/>
      <c r="BE17" s="170"/>
      <c r="BF17" s="170"/>
      <c r="BG17" s="170"/>
      <c r="BH17" s="170"/>
      <c r="BI17" s="170"/>
      <c r="BJ17" s="170"/>
      <c r="BK17" s="170"/>
      <c r="BL17" s="170"/>
    </row>
    <row r="18" spans="1:64" s="169" customFormat="1" ht="31.5" customHeight="1" x14ac:dyDescent="0.2">
      <c r="A18" s="155">
        <v>4</v>
      </c>
      <c r="B18" s="156" t="str">
        <f>'2. Identificación del Riesgo'!B18:B20</f>
        <v>Gestión Contractual</v>
      </c>
      <c r="C18" s="156" t="str">
        <f>IF('2. Identificación del Riesgo'!C18:C20="","",'2. Identificación del Riesgo'!C18:C20)</f>
        <v>Contratos a liquidar</v>
      </c>
      <c r="D18" s="156" t="str">
        <f>IF('2. Identificación del Riesgo'!D18:D20="","",'2. Identificación del Riesgo'!D18:D20)</f>
        <v>Afectación Reputacional</v>
      </c>
      <c r="E18" s="156" t="str">
        <f>IF('2. Identificación del Riesgo'!E18:E20="","",'2. Identificación del Riesgo'!E18:E20)</f>
        <v>Perdida de competencia para liquidar contratos por parte de la entidad</v>
      </c>
      <c r="F18" s="156" t="str">
        <f>IF('2. Identificación del Riesgo'!F18:F20="","",'2. Identificación del Riesgo'!F18:F20)</f>
        <v>Falta de conocimientos de supervisores en los tiempos para radicar liquidaciones de contratos y la existencia de varios filtros que retrazaban la firma de las liquidaciones</v>
      </c>
      <c r="G18" s="156" t="str">
        <f>IF('2. Identificación del Riesgo'!G18:G20="","",'2. Identificación del Riesgo'!G18:G20)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H18" s="156" t="str">
        <f>IF('2. Identificación del Riesgo'!H18:H20="","",'2. Identificación del Riesgo'!H18:H20)</f>
        <v>Gestión</v>
      </c>
      <c r="I18" s="156" t="str">
        <f>IF('2. Identificación del Riesgo'!I18:I20="","",'2. Identificación del Riesgo'!I18:I20)</f>
        <v>Ejecución y Administración de procesos</v>
      </c>
      <c r="J18" s="156" t="str">
        <f>IF('2. Identificación del Riesgo'!J18:J20="","",'2. Identificación del Riesgo'!J18:J20)</f>
        <v>Media: La actividad que conlleva el riesgo se ejecuta de 24 a 500 veces por año</v>
      </c>
      <c r="K18" s="160" t="str">
        <f>'2. Identificación del Riesgo'!K18:K20</f>
        <v>Media</v>
      </c>
      <c r="L18" s="161">
        <f>'2. Identificación del Riesgo'!L18:L20</f>
        <v>0.6</v>
      </c>
      <c r="M18" s="16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la entidad con algunos usuarios de relevancia frente al logro de los objetivos</v>
      </c>
      <c r="N18" s="160" t="str">
        <f>'2. Identificación del Riesgo'!N18:N20</f>
        <v>Moderado</v>
      </c>
      <c r="O18" s="161">
        <f>'2. Identificación del Riesgo'!O18:O20</f>
        <v>0.6</v>
      </c>
      <c r="P18" s="162" t="str">
        <f>'2. Identificación del Riesgo'!P18:P20</f>
        <v>Moderado</v>
      </c>
      <c r="Q18" s="163" t="str">
        <f>IF($H$18="","",
IF(OR($H$18="Corrupción",$H$18="Lavado de Activos",$H$18="Financiación del Terrorismo",$H$18="Corrupción en Trámites, OPAs y Consultas de Acceso a la Información Pública"),"No Aplica",'5. Valoración de Controles'!H18))</f>
        <v>Jefe de la Oficina Jurídica, grupo liquidador y supervisores de contratos Grupo liquidador realiza  el seguimiento, acompañamiento y control a las liquidaciones que se llevan en la entidad y mantiene comunicación con supervisores de contrato u ordenadores del gasto para identificación de tiempos y ajustes a documentos para liquidar a través de un cuadro excel de seguimiento que incluye la información necesaria que permite llevar un control sobre los contratos que tiene la entidad que requieren liquidación, cada dos meses.</v>
      </c>
      <c r="R18" s="163" t="str">
        <f>IF($H$18="","",
IF(OR($H$18="Corrupción",$H$18="Lavado de Activos",$H$18="Financiación del Terrorismo",$H$18="Corrupción en Trámites, OPAs y Consultas de Acceso a la Información Pública"),'6.Valoración Control Corrupción'!E18,"No Aplica"))</f>
        <v>No Aplica</v>
      </c>
      <c r="S18" s="163" t="str">
        <f>IF($H$18="","",
IF(OR($H$18="Corrupción",$H$18="Lavado de Activos",$H$18="Financiación del Terrorismo",$H$18="Corrupción en Trámites, OPAs y Consultas de Acceso a la Información Pública"),'6.Valoración Control Corrupción'!F18,"No Aplica"))</f>
        <v>No Aplica</v>
      </c>
      <c r="T18" s="163" t="str">
        <f>IF($H$18="","",
IF(OR($H$18="Corrupción",$H$18="Lavado de Activos",$H$18="Financiación del Terrorismo",$H$18="Corrupción en Trámites, OPAs y Consultas de Acceso a la Información Pública"),'6.Valoración Control Corrupción'!G18,"No Aplica"))</f>
        <v>No Aplica</v>
      </c>
      <c r="U18" s="163" t="str">
        <f>IF($H$18="","",
IF(OR($H$18="Corrupción",$H$18="Lavado de Activos",$H$18="Financiación del Terrorismo",$H$18="Corrupción en Trámites, OPAs y Consultas de Acceso a la Información Pública"),'6.Valoración Control Corrupción'!H18,"No Aplica"))</f>
        <v>No Aplica</v>
      </c>
      <c r="V18" s="163" t="str">
        <f>IF($H$18="","",
IF(OR($H$18="Corrupción",$H$18="Lavado de Activos",$H$18="Financiación del Terrorismo",$H$18="Corrupción en Trámites, OPAs y Consultas de Acceso a la Información Pública"),'6.Valoración Control Corrupción'!I18,"No Aplica"))</f>
        <v>No Aplica</v>
      </c>
      <c r="W18" s="163" t="str">
        <f>IF($H$18="","",
IF(OR($H$18="Corrupción",$H$18="Lavado de Activos",$H$18="Financiación del Terrorismo",$H$18="Corrupción en Trámites, OPAs y Consultas de Acceso a la Información Pública"),'6.Valoración Control Corrupción'!J18,"No Aplica"))</f>
        <v>No Aplica</v>
      </c>
      <c r="X18" s="164" t="str">
        <f>IF($H$18="","",
IF(OR($H$18="Corrupción",$H$18="Lavado de Activos",$H$18="Financiación del Terrorismo",$H$18="Trámites, OPAs y Consultas de Acceso a la Información Pública"),"No Aplica",'5. Valoración de Controles'!I18))</f>
        <v>Preventivo</v>
      </c>
      <c r="Y18" s="164" t="str">
        <f>IF($H$18="","",
IF(OR($H$18="Corrupción",$H$18="Lavado de Activos",$H$18="Financiación del Terrorismo",$H$18="Trámites, OPAs y Consultas de Acceso a la Información Pública"),"No Aplica",'5. Valoración de Controles'!J18))</f>
        <v>Afecta probabilidad</v>
      </c>
      <c r="Z18" s="164" t="str">
        <f>IF($H$18="","",
IF(OR($H$18="Corrupción",$H$18="Lavado de Activos",$H$18="Financiación del Terrorismo",$H$18="Trámites, OPAs y Consultas de Acceso a la Información Pública"),"No Aplica",'5. Valoración de Controles'!K18))</f>
        <v>Manual</v>
      </c>
      <c r="AA18" s="164" t="str">
        <f>IF($H$18="","",
IF(OR($H$18="Corrupción",$H$18="Lavado de Activos",$H$18="Financiación del Terrorismo",$H$18="Trámites, OPAs y Consultas de Acceso a la Información Pública"),"No Aplica",'5. Valoración de Controles'!L18))</f>
        <v>Documentado</v>
      </c>
      <c r="AB18" s="164" t="str">
        <f>IF($H$18="","",
IF(OR($H$18="Corrupción",$H$18="Lavado de Activos",$H$18="Financiación del Terrorismo",$H$18="Trámites, OPAs y Consultas de Acceso a la Información Pública"),"No Aplica",'5. Valoración de Controles'!M18))</f>
        <v>Continua</v>
      </c>
      <c r="AC18" s="164" t="str">
        <f>IF($H$18="","",
IF(OR($H$18="Corrupción",$H$18="Lavado de Activos",$H$18="Financiación del Terrorismo",$H$18="Trámites, OPAs y Consultas de Acceso a la Información Pública"),"No Aplica",'5. Valoración de Controles'!N18))</f>
        <v>Con registro</v>
      </c>
      <c r="AD18" s="164" t="str">
        <f>IF($H$18="","",
IF(OR($H$18="Corrupción",$H$18="Lavado de Activos",$H$18="Financiación del Terrorismo",$H$18="Trámites, OPAs y Consultas de Acceso a la Información Pública"),"No Aplica",'5. Valoración de Controles'!O18))</f>
        <v>Formato excel del control aleatorio, y se tienen en las carpetas digitales  del IDIGER, la contratista de designada para el seguimiento a las liquiudaciones  y la Profesional especilaizada 222-29</v>
      </c>
      <c r="AE18" s="164" t="str">
        <f>IF($H$18="","",
IF(OR($H$18="Corrupción",$H$18="Lavado de Activos",$H$18="Financiación del Terrorismo",$H$18="Trámites, OPAs y Consultas de Acceso a la Información Pública"),"No Aplica",'5. Valoración de Controles'!P18))</f>
        <v>La remite la contratista apoyo a planeacion de la OAJ y/o la profesional especializado 222-29</v>
      </c>
      <c r="AF18" s="164" t="str">
        <f>IF($H$18="","",
IF(OR($H$18="Corrupción",$H$18="Lavado de Activos",$H$18="Financiación del Terrorismo",$H$18="Trámites, OPAs y Consultas de Acceso a la Información Pública"),"No Aplica",'5. Valoración de Controles'!Q18))</f>
        <v>El cuadro excel está generado con el fin de prevenir que algún contrato presente perdida de compentencia</v>
      </c>
      <c r="AG18" s="165">
        <f>IF($H$18="","",
IF(OR($H$18="Corrupción",$H$18="Lavado de Activos",$H$18="Financiación del Terrorismo",$H$18="Corrupción en Trámites, OPAs y Consultas de Acceso a la Información Pública"),"No Aplica",'5. Valoración de Controles'!R18))</f>
        <v>0.4</v>
      </c>
      <c r="AH18" s="160"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66">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0.36</v>
      </c>
      <c r="AJ18" s="160"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Moderado</v>
      </c>
      <c r="AK18" s="166">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0.6</v>
      </c>
      <c r="AL18" s="16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Moderado</v>
      </c>
      <c r="AM18" s="161" t="s">
        <v>325</v>
      </c>
      <c r="AN18" s="156"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57"/>
      <c r="AP18" s="167"/>
      <c r="AQ18" s="167" t="str">
        <f>IF(AO18="","","∑ Peso porcentual de cada acción definida")</f>
        <v/>
      </c>
      <c r="AR18" s="156"/>
      <c r="AS18" s="170"/>
      <c r="AT18" s="170"/>
      <c r="AU18" s="170"/>
      <c r="AV18" s="170"/>
      <c r="AW18" s="170"/>
      <c r="AX18" s="170"/>
      <c r="AY18" s="170"/>
      <c r="AZ18" s="170"/>
      <c r="BA18" s="170"/>
      <c r="BB18" s="170"/>
      <c r="BC18" s="170"/>
      <c r="BD18" s="170"/>
      <c r="BE18" s="170"/>
      <c r="BF18" s="170"/>
      <c r="BG18" s="170"/>
      <c r="BH18" s="170"/>
      <c r="BI18" s="170"/>
      <c r="BJ18" s="170"/>
      <c r="BK18" s="170"/>
      <c r="BL18" s="170"/>
    </row>
    <row r="19" spans="1:64" s="169" customFormat="1" ht="31.5" customHeight="1" x14ac:dyDescent="0.2">
      <c r="A19" s="158"/>
      <c r="B19" s="158"/>
      <c r="C19" s="158"/>
      <c r="D19" s="158"/>
      <c r="E19" s="158"/>
      <c r="F19" s="158"/>
      <c r="G19" s="158"/>
      <c r="H19" s="158"/>
      <c r="I19" s="158"/>
      <c r="J19" s="158"/>
      <c r="K19" s="158"/>
      <c r="L19" s="158"/>
      <c r="M19" s="158"/>
      <c r="N19" s="158"/>
      <c r="O19" s="158"/>
      <c r="P19" s="158"/>
      <c r="Q19" s="163" t="str">
        <f>IF($H$18="","",
IF(OR($H$18="Corrupción",$H$18="Lavado de Activos",$H$18="Financiación del Terrorismo",$H$18="Corrupción en Trámites, OPAs y Consultas de Acceso a la Información Pública"),"No Aplica",'5. Valoración de Controles'!H19))</f>
        <v xml:space="preserve">  </v>
      </c>
      <c r="R19" s="163" t="str">
        <f>IF($H$18="","",
IF(OR($H$18="Corrupción",$H$18="Lavado de Activos",$H$18="Financiación del Terrorismo",$H$18="Corrupción en Trámites, OPAs y Consultas de Acceso a la Información Pública"),'6.Valoración Control Corrupción'!E19,"No Aplica"))</f>
        <v>No Aplica</v>
      </c>
      <c r="S19" s="163" t="str">
        <f>IF($H$18="","",
IF(OR($H$18="Corrupción",$H$18="Lavado de Activos",$H$18="Financiación del Terrorismo",$H$18="Corrupción en Trámites, OPAs y Consultas de Acceso a la Información Pública"),'6.Valoración Control Corrupción'!F19,"No Aplica"))</f>
        <v>No Aplica</v>
      </c>
      <c r="T19" s="163" t="str">
        <f>IF($H$18="","",
IF(OR($H$18="Corrupción",$H$18="Lavado de Activos",$H$18="Financiación del Terrorismo",$H$18="Corrupción en Trámites, OPAs y Consultas de Acceso a la Información Pública"),'6.Valoración Control Corrupción'!G19,"No Aplica"))</f>
        <v>No Aplica</v>
      </c>
      <c r="U19" s="163" t="str">
        <f>IF($H$18="","",
IF(OR($H$18="Corrupción",$H$18="Lavado de Activos",$H$18="Financiación del Terrorismo",$H$18="Corrupción en Trámites, OPAs y Consultas de Acceso a la Información Pública"),'6.Valoración Control Corrupción'!H19,"No Aplica"))</f>
        <v>No Aplica</v>
      </c>
      <c r="V19" s="163" t="str">
        <f>IF($H$18="","",
IF(OR($H$18="Corrupción",$H$18="Lavado de Activos",$H$18="Financiación del Terrorismo",$H$18="Corrupción en Trámites, OPAs y Consultas de Acceso a la Información Pública"),'6.Valoración Control Corrupción'!I19,"No Aplica"))</f>
        <v>No Aplica</v>
      </c>
      <c r="W19" s="163" t="str">
        <f>IF($H$18="","",
IF(OR($H$18="Corrupción",$H$18="Lavado de Activos",$H$18="Financiación del Terrorismo",$H$18="Corrupción en Trámites, OPAs y Consultas de Acceso a la Información Pública"),'6.Valoración Control Corrupción'!J19,"No Aplica"))</f>
        <v>No Aplica</v>
      </c>
      <c r="X19" s="164">
        <f>IF($H$18="","",
IF(OR($H$18="Corrupción",$H$18="Lavado de Activos",$H$18="Financiación del Terrorismo",$H$18="Trámites, OPAs y Consultas de Acceso a la Información Pública"),"No Aplica",'5. Valoración de Controles'!I19))</f>
        <v>0</v>
      </c>
      <c r="Y19" s="164" t="str">
        <f>IF($H$18="","",
IF(OR($H$18="Corrupción",$H$18="Lavado de Activos",$H$18="Financiación del Terrorismo",$H$18="Trámites, OPAs y Consultas de Acceso a la Información Pública"),"No Aplica",'5. Valoración de Controles'!J19))</f>
        <v/>
      </c>
      <c r="Z19" s="164">
        <f>IF($H$18="","",
IF(OR($H$18="Corrupción",$H$18="Lavado de Activos",$H$18="Financiación del Terrorismo",$H$18="Trámites, OPAs y Consultas de Acceso a la Información Pública"),"No Aplica",'5. Valoración de Controles'!K19))</f>
        <v>0</v>
      </c>
      <c r="AA19" s="164">
        <f>IF($H$18="","",
IF(OR($H$18="Corrupción",$H$18="Lavado de Activos",$H$18="Financiación del Terrorismo",$H$18="Trámites, OPAs y Consultas de Acceso a la Información Pública"),"No Aplica",'5. Valoración de Controles'!L19))</f>
        <v>0</v>
      </c>
      <c r="AB19" s="164">
        <f>IF($H$18="","",
IF(OR($H$18="Corrupción",$H$18="Lavado de Activos",$H$18="Financiación del Terrorismo",$H$18="Trámites, OPAs y Consultas de Acceso a la Información Pública"),"No Aplica",'5. Valoración de Controles'!M19))</f>
        <v>0</v>
      </c>
      <c r="AC19" s="164">
        <f>IF($H$18="","",
IF(OR($H$18="Corrupción",$H$18="Lavado de Activos",$H$18="Financiación del Terrorismo",$H$18="Trámites, OPAs y Consultas de Acceso a la Información Pública"),"No Aplica",'5. Valoración de Controles'!N19))</f>
        <v>0</v>
      </c>
      <c r="AD19" s="164">
        <f>IF($H$18="","",
IF(OR($H$18="Corrupción",$H$18="Lavado de Activos",$H$18="Financiación del Terrorismo",$H$18="Trámites, OPAs y Consultas de Acceso a la Información Pública"),"No Aplica",'5. Valoración de Controles'!O19))</f>
        <v>0</v>
      </c>
      <c r="AE19" s="164">
        <f>IF($H$18="","",
IF(OR($H$18="Corrupción",$H$18="Lavado de Activos",$H$18="Financiación del Terrorismo",$H$18="Trámites, OPAs y Consultas de Acceso a la Información Pública"),"No Aplica",'5. Valoración de Controles'!P19))</f>
        <v>0</v>
      </c>
      <c r="AF19" s="164">
        <f>IF($H$18="","",
IF(OR($H$18="Corrupción",$H$18="Lavado de Activos",$H$18="Financiación del Terrorismo",$H$18="Trámites, OPAs y Consultas de Acceso a la Información Pública"),"No Aplica",'5. Valoración de Controles'!Q19))</f>
        <v>0</v>
      </c>
      <c r="AG19" s="165" t="str">
        <f>IF($H$18="","",
IF(OR($H$18="Corrupción",$H$18="Lavado de Activos",$H$18="Financiación del Terrorismo",$H$18="Corrupción en Trámites, OPAs y Consultas de Acceso a la Información Pública"),"No Aplica",'5. Valoración de Controles'!R19))</f>
        <v/>
      </c>
      <c r="AH19" s="158"/>
      <c r="AI19" s="158"/>
      <c r="AJ19" s="158"/>
      <c r="AK19" s="158"/>
      <c r="AL19" s="158"/>
      <c r="AM19" s="158"/>
      <c r="AN19" s="158"/>
      <c r="AO19" s="158"/>
      <c r="AP19" s="158"/>
      <c r="AQ19" s="158"/>
      <c r="AR19" s="158"/>
      <c r="AS19" s="170"/>
      <c r="AT19" s="170"/>
      <c r="AU19" s="170"/>
      <c r="AV19" s="170"/>
      <c r="AW19" s="170"/>
      <c r="AX19" s="170"/>
      <c r="AY19" s="170"/>
      <c r="AZ19" s="170"/>
      <c r="BA19" s="170"/>
      <c r="BB19" s="170"/>
      <c r="BC19" s="170"/>
      <c r="BD19" s="170"/>
      <c r="BE19" s="170"/>
      <c r="BF19" s="170"/>
      <c r="BG19" s="170"/>
      <c r="BH19" s="170"/>
      <c r="BI19" s="170"/>
      <c r="BJ19" s="170"/>
      <c r="BK19" s="170"/>
      <c r="BL19" s="170"/>
    </row>
    <row r="20" spans="1:64" s="169" customFormat="1" ht="31.5" customHeight="1" x14ac:dyDescent="0.2">
      <c r="A20" s="159"/>
      <c r="B20" s="159"/>
      <c r="C20" s="159"/>
      <c r="D20" s="159"/>
      <c r="E20" s="159"/>
      <c r="F20" s="159"/>
      <c r="G20" s="159"/>
      <c r="H20" s="159"/>
      <c r="I20" s="159"/>
      <c r="J20" s="159"/>
      <c r="K20" s="159"/>
      <c r="L20" s="159"/>
      <c r="M20" s="159"/>
      <c r="N20" s="159"/>
      <c r="O20" s="159"/>
      <c r="P20" s="159"/>
      <c r="Q20" s="163" t="str">
        <f>IF($H$18="","",
IF(OR($H$18="Corrupción",$H$18="Lavado de Activos",$H$18="Financiación del Terrorismo",$H$18="Corrupción en Trámites, OPAs y Consultas de Acceso a la Información Pública"),"No Aplica",'5. Valoración de Controles'!H20))</f>
        <v xml:space="preserve">  </v>
      </c>
      <c r="R20" s="163" t="str">
        <f>IF($H$18="","",
IF(OR($H$18="Corrupción",$H$18="Lavado de Activos",$H$18="Financiación del Terrorismo",$H$18="Corrupción en Trámites, OPAs y Consultas de Acceso a la Información Pública"),'6.Valoración Control Corrupción'!E20,"No Aplica"))</f>
        <v>No Aplica</v>
      </c>
      <c r="S20" s="163" t="str">
        <f>IF($H$18="","",
IF(OR($H$18="Corrupción",$H$18="Lavado de Activos",$H$18="Financiación del Terrorismo",$H$18="Corrupción en Trámites, OPAs y Consultas de Acceso a la Información Pública"),'6.Valoración Control Corrupción'!F20,"No Aplica"))</f>
        <v>No Aplica</v>
      </c>
      <c r="T20" s="163" t="str">
        <f>IF($H$18="","",
IF(OR($H$18="Corrupción",$H$18="Lavado de Activos",$H$18="Financiación del Terrorismo",$H$18="Corrupción en Trámites, OPAs y Consultas de Acceso a la Información Pública"),'6.Valoración Control Corrupción'!G20,"No Aplica"))</f>
        <v>No Aplica</v>
      </c>
      <c r="U20" s="163" t="str">
        <f>IF($H$18="","",
IF(OR($H$18="Corrupción",$H$18="Lavado de Activos",$H$18="Financiación del Terrorismo",$H$18="Corrupción en Trámites, OPAs y Consultas de Acceso a la Información Pública"),'6.Valoración Control Corrupción'!H20,"No Aplica"))</f>
        <v>No Aplica</v>
      </c>
      <c r="V20" s="163" t="str">
        <f>IF($H$18="","",
IF(OR($H$18="Corrupción",$H$18="Lavado de Activos",$H$18="Financiación del Terrorismo",$H$18="Corrupción en Trámites, OPAs y Consultas de Acceso a la Información Pública"),'6.Valoración Control Corrupción'!I20,"No Aplica"))</f>
        <v>No Aplica</v>
      </c>
      <c r="W20" s="163" t="str">
        <f>IF($H$18="","",
IF(OR($H$18="Corrupción",$H$18="Lavado de Activos",$H$18="Financiación del Terrorismo",$H$18="Corrupción en Trámites, OPAs y Consultas de Acceso a la Información Pública"),'6.Valoración Control Corrupción'!J20,"No Aplica"))</f>
        <v>No Aplica</v>
      </c>
      <c r="X20" s="164">
        <f>IF($H$18="","",
IF(OR($H$18="Corrupción",$H$18="Lavado de Activos",$H$18="Financiación del Terrorismo",$H$18="Trámites, OPAs y Consultas de Acceso a la Información Pública"),"No Aplica",'5. Valoración de Controles'!I20))</f>
        <v>0</v>
      </c>
      <c r="Y20" s="164" t="str">
        <f>IF($H$18="","",
IF(OR($H$18="Corrupción",$H$18="Lavado de Activos",$H$18="Financiación del Terrorismo",$H$18="Trámites, OPAs y Consultas de Acceso a la Información Pública"),"No Aplica",'5. Valoración de Controles'!J20))</f>
        <v/>
      </c>
      <c r="Z20" s="164">
        <f>IF($H$18="","",
IF(OR($H$18="Corrupción",$H$18="Lavado de Activos",$H$18="Financiación del Terrorismo",$H$18="Trámites, OPAs y Consultas de Acceso a la Información Pública"),"No Aplica",'5. Valoración de Controles'!K20))</f>
        <v>0</v>
      </c>
      <c r="AA20" s="164">
        <f>IF($H$18="","",
IF(OR($H$18="Corrupción",$H$18="Lavado de Activos",$H$18="Financiación del Terrorismo",$H$18="Trámites, OPAs y Consultas de Acceso a la Información Pública"),"No Aplica",'5. Valoración de Controles'!L20))</f>
        <v>0</v>
      </c>
      <c r="AB20" s="164">
        <f>IF($H$18="","",
IF(OR($H$18="Corrupción",$H$18="Lavado de Activos",$H$18="Financiación del Terrorismo",$H$18="Trámites, OPAs y Consultas de Acceso a la Información Pública"),"No Aplica",'5. Valoración de Controles'!M20))</f>
        <v>0</v>
      </c>
      <c r="AC20" s="164">
        <f>IF($H$18="","",
IF(OR($H$18="Corrupción",$H$18="Lavado de Activos",$H$18="Financiación del Terrorismo",$H$18="Trámites, OPAs y Consultas de Acceso a la Información Pública"),"No Aplica",'5. Valoración de Controles'!N20))</f>
        <v>0</v>
      </c>
      <c r="AD20" s="164">
        <f>IF($H$18="","",
IF(OR($H$18="Corrupción",$H$18="Lavado de Activos",$H$18="Financiación del Terrorismo",$H$18="Trámites, OPAs y Consultas de Acceso a la Información Pública"),"No Aplica",'5. Valoración de Controles'!O20))</f>
        <v>0</v>
      </c>
      <c r="AE20" s="164">
        <f>IF($H$18="","",
IF(OR($H$18="Corrupción",$H$18="Lavado de Activos",$H$18="Financiación del Terrorismo",$H$18="Trámites, OPAs y Consultas de Acceso a la Información Pública"),"No Aplica",'5. Valoración de Controles'!P20))</f>
        <v>0</v>
      </c>
      <c r="AF20" s="164">
        <f>IF($H$18="","",
IF(OR($H$18="Corrupción",$H$18="Lavado de Activos",$H$18="Financiación del Terrorismo",$H$18="Trámites, OPAs y Consultas de Acceso a la Información Pública"),"No Aplica",'5. Valoración de Controles'!Q20))</f>
        <v>0</v>
      </c>
      <c r="AG20" s="165" t="str">
        <f>IF($H$18="","",
IF(OR($H$18="Corrupción",$H$18="Lavado de Activos",$H$18="Financiación del Terrorismo",$H$18="Corrupción en Trámites, OPAs y Consultas de Acceso a la Información Pública"),"No Aplica",'5. Valoración de Controles'!R20))</f>
        <v/>
      </c>
      <c r="AH20" s="159"/>
      <c r="AI20" s="159"/>
      <c r="AJ20" s="159"/>
      <c r="AK20" s="159"/>
      <c r="AL20" s="159"/>
      <c r="AM20" s="159"/>
      <c r="AN20" s="159"/>
      <c r="AO20" s="159"/>
      <c r="AP20" s="159"/>
      <c r="AQ20" s="159"/>
      <c r="AR20" s="159"/>
      <c r="AS20" s="170"/>
      <c r="AT20" s="170"/>
      <c r="AU20" s="170"/>
      <c r="AV20" s="170"/>
      <c r="AW20" s="170"/>
      <c r="AX20" s="170"/>
      <c r="AY20" s="170"/>
      <c r="AZ20" s="170"/>
      <c r="BA20" s="170"/>
      <c r="BB20" s="170"/>
      <c r="BC20" s="170"/>
      <c r="BD20" s="170"/>
      <c r="BE20" s="170"/>
      <c r="BF20" s="170"/>
      <c r="BG20" s="170"/>
      <c r="BH20" s="170"/>
      <c r="BI20" s="170"/>
      <c r="BJ20" s="170"/>
      <c r="BK20" s="170"/>
      <c r="BL20" s="170"/>
    </row>
    <row r="21" spans="1:64" s="169" customFormat="1" ht="31.5" customHeight="1" x14ac:dyDescent="0.2">
      <c r="A21" s="155">
        <v>5</v>
      </c>
      <c r="B21" s="156" t="str">
        <f>'2. Identificación del Riesgo'!B21:B23</f>
        <v>Gestión Contractual</v>
      </c>
      <c r="C21" s="156" t="str">
        <f>IF('2. Identificación del Riesgo'!C21:C23="","",'2. Identificación del Riesgo'!C21:C23)</f>
        <v>Procedimientos de la OAJ</v>
      </c>
      <c r="D21" s="156" t="str">
        <f>IF('2. Identificación del Riesgo'!D21:D23="","",'2. Identificación del Riesgo'!D21:D23)</f>
        <v>Afectación Económica (o presupuestal) y Reputacional</v>
      </c>
      <c r="E21" s="156" t="str">
        <f>IF('2. Identificación del Riesgo'!E21:E23="","",'2. Identificación del Riesgo'!E21:E23)</f>
        <v>Inadecuada revision juridica (de forma) de los estudios previos y documentos soportes que hace parte de los procesos de adquisicion de bienes y servicios que tiene a cargo la OJ</v>
      </c>
      <c r="F21" s="156" t="str">
        <f>IF('2. Identificación del Riesgo'!F21:F23="","",'2. Identificación del Riesgo'!F21:F23)</f>
        <v>No hay rigurosidad en la revision por parte del abogado contratista definido por la dirección encargado del proceso, alta carga de asignacion de procesos a los abogados, el abogado encargado no realiza las observaciones y/o falencias encontradas en los estudios  previos de manera oportuna al area encargada .</v>
      </c>
      <c r="G21" s="156"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H21" s="156" t="str">
        <f>IF('2. Identificación del Riesgo'!H21:H23="","",'2. Identificación del Riesgo'!H21:H23)</f>
        <v>Gestión</v>
      </c>
      <c r="I21" s="156" t="str">
        <f>IF('2. Identificación del Riesgo'!I21:I23="","",'2. Identificación del Riesgo'!I21:I23)</f>
        <v>Ejecución y Administración de procesos</v>
      </c>
      <c r="J21" s="156" t="str">
        <f>IF('2. Identificación del Riesgo'!J21:J23="","",'2. Identificación del Riesgo'!J21:J23)</f>
        <v>Media: La actividad que conlleva el riesgo se ejecuta de 24 a 500 veces por año</v>
      </c>
      <c r="K21" s="160" t="str">
        <f>'2. Identificación del Riesgo'!K21:K23</f>
        <v>Media</v>
      </c>
      <c r="L21" s="161">
        <f>'2. Identificación del Riesgo'!L21:L23</f>
        <v>0.6</v>
      </c>
      <c r="M21" s="16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160" t="str">
        <f>'2. Identificación del Riesgo'!N21:N23</f>
        <v>Menor</v>
      </c>
      <c r="O21" s="161">
        <f>'2. Identificación del Riesgo'!O21:O23</f>
        <v>0.4</v>
      </c>
      <c r="P21" s="162" t="str">
        <f>'2. Identificación del Riesgo'!P21:P23</f>
        <v>Moderado</v>
      </c>
      <c r="Q21" s="163" t="str">
        <f>IF($H$21="","",
IF(OR($H$21="Corrupción",$H$21="Lavado de Activos",$H$21="Financiación del Terrorismo",$H$21="Corrupción en Trámites, OPAs y Consultas de Acceso a la Información Pública"),"No Aplica",'5. Valoración de Controles'!H21))</f>
        <v>Supervisor del contrato y jefe de la Oficina Jurídica La profesional  especializado 222-29 del grupo contractual coordina las reuniones y/o capacitaciones y/o mesas de trabajo con el equipo jurídico de la oficina, para que se realice una correcta y acertada revisión, control y verificación a los estudios previos allegados a la OAJ identificando de manera clara y oportuna los puntos de revisión jurídica que se deben efectuar en materia  precontractual. Este control se aplicará de manera cuatrimestral como mínimo, o de acuerdo a la necesidad</v>
      </c>
      <c r="R21" s="163" t="str">
        <f>IF($H$21="","",
IF(OR($H$21="Corrupción",$H$21="Lavado de Activos",$H$21="Financiación del Terrorismo",$H$21="Corrupción en Trámites, OPAs y Consultas de Acceso a la Información Pública"),'6.Valoración Control Corrupción'!E21,"No Aplica"))</f>
        <v>No Aplica</v>
      </c>
      <c r="S21" s="163" t="str">
        <f>IF($H$21="","",
IF(OR($H$21="Corrupción",$H$21="Lavado de Activos",$H$21="Financiación del Terrorismo",$H$21="Corrupción en Trámites, OPAs y Consultas de Acceso a la Información Pública"),'6.Valoración Control Corrupción'!F21,"No Aplica"))</f>
        <v>No Aplica</v>
      </c>
      <c r="T21" s="163" t="str">
        <f>IF($H$21="","",
IF(OR($H$21="Corrupción",$H$21="Lavado de Activos",$H$21="Financiación del Terrorismo",$H$21="Corrupción en Trámites, OPAs y Consultas de Acceso a la Información Pública"),'6.Valoración Control Corrupción'!G21,"No Aplica"))</f>
        <v>No Aplica</v>
      </c>
      <c r="U21" s="163" t="str">
        <f>IF($H$21="","",
IF(OR($H$21="Corrupción",$H$21="Lavado de Activos",$H$21="Financiación del Terrorismo",$H$21="Corrupción en Trámites, OPAs y Consultas de Acceso a la Información Pública"),'6.Valoración Control Corrupción'!H21,"No Aplica"))</f>
        <v>No Aplica</v>
      </c>
      <c r="V21" s="163" t="str">
        <f>IF($H$21="","",
IF(OR($H$21="Corrupción",$H$21="Lavado de Activos",$H$21="Financiación del Terrorismo",$H$21="Corrupción en Trámites, OPAs y Consultas de Acceso a la Información Pública"),'6.Valoración Control Corrupción'!I21,"No Aplica"))</f>
        <v>No Aplica</v>
      </c>
      <c r="W21" s="163" t="str">
        <f>IF($H$21="","",
IF(OR($H$21="Corrupción",$H$21="Lavado de Activos",$H$21="Financiación del Terrorismo",$H$21="Corrupción en Trámites, OPAs y Consultas de Acceso a la Información Pública"),'6.Valoración Control Corrupción'!J21,"No Aplica"))</f>
        <v>No Aplica</v>
      </c>
      <c r="X21" s="164" t="str">
        <f>IF($H$21="","",
IF(OR($H$21="Corrupción",$H$21="Lavado de Activos",$H$21="Financiación del Terrorismo",$H$21="Trámites, OPAs y Consultas de Acceso a la Información Pública"),"No Aplica",'5. Valoración de Controles'!I21))</f>
        <v>Preventivo</v>
      </c>
      <c r="Y21" s="164" t="str">
        <f>IF($H$21="","",
IF(OR($H$21="Corrupción",$H$21="Lavado de Activos",$H$21="Financiación del Terrorismo",$H$21="Trámites, OPAs y Consultas de Acceso a la Información Pública"),"No Aplica",'5. Valoración de Controles'!J21))</f>
        <v>Afecta probabilidad</v>
      </c>
      <c r="Z21" s="164" t="str">
        <f>IF($H$21="","",
IF(OR($H$21="Corrupción",$H$21="Lavado de Activos",$H$21="Financiación del Terrorismo",$H$21="Trámites, OPAs y Consultas de Acceso a la Información Pública"),"No Aplica",'5. Valoración de Controles'!K21))</f>
        <v>Manual</v>
      </c>
      <c r="AA21" s="164" t="str">
        <f>IF($H$21="","",
IF(OR($H$21="Corrupción",$H$21="Lavado de Activos",$H$21="Financiación del Terrorismo",$H$21="Trámites, OPAs y Consultas de Acceso a la Información Pública"),"No Aplica",'5. Valoración de Controles'!L21))</f>
        <v>Documentado</v>
      </c>
      <c r="AB21" s="164" t="str">
        <f>IF($H$21="","",
IF(OR($H$21="Corrupción",$H$21="Lavado de Activos",$H$21="Financiación del Terrorismo",$H$21="Trámites, OPAs y Consultas de Acceso a la Información Pública"),"No Aplica",'5. Valoración de Controles'!M21))</f>
        <v>Continua</v>
      </c>
      <c r="AC21" s="164" t="str">
        <f>IF($H$21="","",
IF(OR($H$21="Corrupción",$H$21="Lavado de Activos",$H$21="Financiación del Terrorismo",$H$21="Trámites, OPAs y Consultas de Acceso a la Información Pública"),"No Aplica",'5. Valoración de Controles'!N21))</f>
        <v>Con registro</v>
      </c>
      <c r="AD21" s="164" t="str">
        <f>IF($H$21="","",
IF(OR($H$21="Corrupción",$H$21="Lavado de Activos",$H$21="Financiación del Terrorismo",$H$21="Trámites, OPAs y Consultas de Acceso a la Información Pública"),"No Aplica",'5. Valoración de Controles'!O21))</f>
        <v>Actas o grabaciones que den cuenta de las acciones desarrolladas y se  tienen en las carpetas digitales  del IDIGER, la contratista designada para segujmiento y la Profesional especilaizada 222-29</v>
      </c>
      <c r="AE21" s="164" t="str">
        <f>IF($H$21="","",
IF(OR($H$21="Corrupción",$H$21="Lavado de Activos",$H$21="Financiación del Terrorismo",$H$21="Trámites, OPAs y Consultas de Acceso a la Información Pública"),"No Aplica",'5. Valoración de Controles'!P21))</f>
        <v>La remite la contratista apoyo a planeacion de la OAJ y/o la profesional especializado 222-29</v>
      </c>
      <c r="AF21" s="164">
        <f>IF($H$21="","",
IF(OR($H$21="Corrupción",$H$21="Lavado de Activos",$H$21="Financiación del Terrorismo",$H$21="Trámites, OPAs y Consultas de Acceso a la Información Pública"),"No Aplica",'5. Valoración de Controles'!Q21))</f>
        <v>0</v>
      </c>
      <c r="AG21" s="165">
        <f>IF($H$21="","",
IF(OR($H$21="Corrupción",$H$21="Lavado de Activos",$H$21="Financiación del Terrorismo",$H$21="Corrupción en Trámites, OPAs y Consultas de Acceso a la Información Pública"),"No Aplica",'5. Valoración de Controles'!R21))</f>
        <v>0.4</v>
      </c>
      <c r="AH21" s="160"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66">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0.36</v>
      </c>
      <c r="AJ21" s="160"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Menor</v>
      </c>
      <c r="AK21" s="166">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0.4</v>
      </c>
      <c r="AL21" s="16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161" t="s">
        <v>325</v>
      </c>
      <c r="AN21" s="156"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57"/>
      <c r="AP21" s="167"/>
      <c r="AQ21" s="167" t="str">
        <f>IF(AO21="","","∑ Peso porcentual de cada acción definida")</f>
        <v/>
      </c>
      <c r="AR21" s="156"/>
      <c r="AS21" s="170"/>
      <c r="AT21" s="170"/>
      <c r="AU21" s="170"/>
      <c r="AV21" s="170"/>
      <c r="AW21" s="170"/>
      <c r="AX21" s="170"/>
      <c r="AY21" s="170"/>
      <c r="AZ21" s="170"/>
      <c r="BA21" s="170"/>
      <c r="BB21" s="170"/>
      <c r="BC21" s="170"/>
      <c r="BD21" s="170"/>
      <c r="BE21" s="170"/>
      <c r="BF21" s="170"/>
      <c r="BG21" s="170"/>
      <c r="BH21" s="170"/>
      <c r="BI21" s="170"/>
      <c r="BJ21" s="170"/>
      <c r="BK21" s="170"/>
      <c r="BL21" s="170"/>
    </row>
    <row r="22" spans="1:64" s="169" customFormat="1" ht="31.5" customHeight="1" x14ac:dyDescent="0.2">
      <c r="A22" s="158"/>
      <c r="B22" s="158"/>
      <c r="C22" s="158"/>
      <c r="D22" s="158"/>
      <c r="E22" s="158"/>
      <c r="F22" s="158"/>
      <c r="G22" s="158"/>
      <c r="H22" s="158"/>
      <c r="I22" s="158"/>
      <c r="J22" s="158"/>
      <c r="K22" s="158"/>
      <c r="L22" s="158"/>
      <c r="M22" s="158"/>
      <c r="N22" s="158"/>
      <c r="O22" s="158"/>
      <c r="P22" s="158"/>
      <c r="Q22" s="163" t="str">
        <f>IF($H$21="","",
IF(OR($H$21="Corrupción",$H$21="Lavado de Activos",$H$21="Financiación del Terrorismo",$H$21="Corrupción en Trámites, OPAs y Consultas de Acceso a la Información Pública"),"No Aplica",'5. Valoración de Controles'!H22))</f>
        <v xml:space="preserve">  </v>
      </c>
      <c r="R22" s="163" t="str">
        <f>IF($H$21="","",
IF(OR($H$21="Corrupción",$H$21="Lavado de Activos",$H$21="Financiación del Terrorismo",$H$21="Corrupción en Trámites, OPAs y Consultas de Acceso a la Información Pública"),'6.Valoración Control Corrupción'!E22,"No Aplica"))</f>
        <v>No Aplica</v>
      </c>
      <c r="S22" s="163" t="str">
        <f>IF($H$21="","",
IF(OR($H$21="Corrupción",$H$21="Lavado de Activos",$H$21="Financiación del Terrorismo",$H$21="Corrupción en Trámites, OPAs y Consultas de Acceso a la Información Pública"),'6.Valoración Control Corrupción'!F22,"No Aplica"))</f>
        <v>No Aplica</v>
      </c>
      <c r="T22" s="163" t="str">
        <f>IF($H$21="","",
IF(OR($H$21="Corrupción",$H$21="Lavado de Activos",$H$21="Financiación del Terrorismo",$H$21="Corrupción en Trámites, OPAs y Consultas de Acceso a la Información Pública"),'6.Valoración Control Corrupción'!G22,"No Aplica"))</f>
        <v>No Aplica</v>
      </c>
      <c r="U22" s="163" t="str">
        <f>IF($H$21="","",
IF(OR($H$21="Corrupción",$H$21="Lavado de Activos",$H$21="Financiación del Terrorismo",$H$21="Corrupción en Trámites, OPAs y Consultas de Acceso a la Información Pública"),'6.Valoración Control Corrupción'!H22,"No Aplica"))</f>
        <v>No Aplica</v>
      </c>
      <c r="V22" s="163" t="str">
        <f>IF($H$21="","",
IF(OR($H$21="Corrupción",$H$21="Lavado de Activos",$H$21="Financiación del Terrorismo",$H$21="Corrupción en Trámites, OPAs y Consultas de Acceso a la Información Pública"),'6.Valoración Control Corrupción'!I22,"No Aplica"))</f>
        <v>No Aplica</v>
      </c>
      <c r="W22" s="163" t="str">
        <f>IF($H$21="","",
IF(OR($H$21="Corrupción",$H$21="Lavado de Activos",$H$21="Financiación del Terrorismo",$H$21="Corrupción en Trámites, OPAs y Consultas de Acceso a la Información Pública"),'6.Valoración Control Corrupción'!J22,"No Aplica"))</f>
        <v>No Aplica</v>
      </c>
      <c r="X22" s="164">
        <f>IF($H$21="","",
IF(OR($H$21="Corrupción",$H$21="Lavado de Activos",$H$21="Financiación del Terrorismo",$H$21="Trámites, OPAs y Consultas de Acceso a la Información Pública"),"No Aplica",'5. Valoración de Controles'!I22))</f>
        <v>0</v>
      </c>
      <c r="Y22" s="164" t="str">
        <f>IF($H$21="","",
IF(OR($H$21="Corrupción",$H$21="Lavado de Activos",$H$21="Financiación del Terrorismo",$H$21="Trámites, OPAs y Consultas de Acceso a la Información Pública"),"No Aplica",'5. Valoración de Controles'!J22))</f>
        <v/>
      </c>
      <c r="Z22" s="164">
        <f>IF($H$21="","",
IF(OR($H$21="Corrupción",$H$21="Lavado de Activos",$H$21="Financiación del Terrorismo",$H$21="Trámites, OPAs y Consultas de Acceso a la Información Pública"),"No Aplica",'5. Valoración de Controles'!K22))</f>
        <v>0</v>
      </c>
      <c r="AA22" s="164">
        <f>IF($H$21="","",
IF(OR($H$21="Corrupción",$H$21="Lavado de Activos",$H$21="Financiación del Terrorismo",$H$21="Trámites, OPAs y Consultas de Acceso a la Información Pública"),"No Aplica",'5. Valoración de Controles'!L22))</f>
        <v>0</v>
      </c>
      <c r="AB22" s="164">
        <f>IF($H$21="","",
IF(OR($H$21="Corrupción",$H$21="Lavado de Activos",$H$21="Financiación del Terrorismo",$H$21="Trámites, OPAs y Consultas de Acceso a la Información Pública"),"No Aplica",'5. Valoración de Controles'!M22))</f>
        <v>0</v>
      </c>
      <c r="AC22" s="164">
        <f>IF($H$21="","",
IF(OR($H$21="Corrupción",$H$21="Lavado de Activos",$H$21="Financiación del Terrorismo",$H$21="Trámites, OPAs y Consultas de Acceso a la Información Pública"),"No Aplica",'5. Valoración de Controles'!N22))</f>
        <v>0</v>
      </c>
      <c r="AD22" s="164">
        <f>IF($H$21="","",
IF(OR($H$21="Corrupción",$H$21="Lavado de Activos",$H$21="Financiación del Terrorismo",$H$21="Trámites, OPAs y Consultas de Acceso a la Información Pública"),"No Aplica",'5. Valoración de Controles'!O22))</f>
        <v>0</v>
      </c>
      <c r="AE22" s="164">
        <f>IF($H$21="","",
IF(OR($H$21="Corrupción",$H$21="Lavado de Activos",$H$21="Financiación del Terrorismo",$H$21="Trámites, OPAs y Consultas de Acceso a la Información Pública"),"No Aplica",'5. Valoración de Controles'!P22))</f>
        <v>0</v>
      </c>
      <c r="AF22" s="164">
        <f>IF($H$21="","",
IF(OR($H$21="Corrupción",$H$21="Lavado de Activos",$H$21="Financiación del Terrorismo",$H$21="Trámites, OPAs y Consultas de Acceso a la Información Pública"),"No Aplica",'5. Valoración de Controles'!Q22))</f>
        <v>0</v>
      </c>
      <c r="AG22" s="165" t="str">
        <f>IF($H$21="","",
IF(OR($H$21="Corrupción",$H$21="Lavado de Activos",$H$21="Financiación del Terrorismo",$H$21="Corrupción en Trámites, OPAs y Consultas de Acceso a la Información Pública"),"No Aplica",'5. Valoración de Controles'!R22))</f>
        <v/>
      </c>
      <c r="AH22" s="158"/>
      <c r="AI22" s="158"/>
      <c r="AJ22" s="158"/>
      <c r="AK22" s="158"/>
      <c r="AL22" s="158"/>
      <c r="AM22" s="158"/>
      <c r="AN22" s="158"/>
      <c r="AO22" s="158"/>
      <c r="AP22" s="158"/>
      <c r="AQ22" s="158"/>
      <c r="AR22" s="158"/>
      <c r="AS22" s="170"/>
      <c r="AT22" s="170"/>
      <c r="AU22" s="170"/>
      <c r="AV22" s="170"/>
      <c r="AW22" s="170"/>
      <c r="AX22" s="170"/>
      <c r="AY22" s="170"/>
      <c r="AZ22" s="170"/>
      <c r="BA22" s="170"/>
      <c r="BB22" s="170"/>
      <c r="BC22" s="170"/>
      <c r="BD22" s="170"/>
      <c r="BE22" s="170"/>
      <c r="BF22" s="170"/>
      <c r="BG22" s="170"/>
      <c r="BH22" s="170"/>
      <c r="BI22" s="170"/>
      <c r="BJ22" s="170"/>
      <c r="BK22" s="170"/>
      <c r="BL22" s="170"/>
    </row>
    <row r="23" spans="1:64" s="169" customFormat="1" ht="31.5" customHeight="1" x14ac:dyDescent="0.2">
      <c r="A23" s="159"/>
      <c r="B23" s="159"/>
      <c r="C23" s="159"/>
      <c r="D23" s="159"/>
      <c r="E23" s="159"/>
      <c r="F23" s="159"/>
      <c r="G23" s="159"/>
      <c r="H23" s="159"/>
      <c r="I23" s="159"/>
      <c r="J23" s="159"/>
      <c r="K23" s="159"/>
      <c r="L23" s="159"/>
      <c r="M23" s="159"/>
      <c r="N23" s="159"/>
      <c r="O23" s="159"/>
      <c r="P23" s="159"/>
      <c r="Q23" s="163" t="str">
        <f>IF($H$21="","",
IF(OR($H$21="Corrupción",$H$21="Lavado de Activos",$H$21="Financiación del Terrorismo",$H$21="Corrupción en Trámites, OPAs y Consultas de Acceso a la Información Pública"),"No Aplica",'5. Valoración de Controles'!H23))</f>
        <v xml:space="preserve">  </v>
      </c>
      <c r="R23" s="163" t="str">
        <f>IF($H$21="","",
IF(OR($H$21="Corrupción",$H$21="Lavado de Activos",$H$21="Financiación del Terrorismo",$H$21="Corrupción en Trámites, OPAs y Consultas de Acceso a la Información Pública"),'6.Valoración Control Corrupción'!E23,"No Aplica"))</f>
        <v>No Aplica</v>
      </c>
      <c r="S23" s="163" t="str">
        <f>IF($H$21="","",
IF(OR($H$21="Corrupción",$H$21="Lavado de Activos",$H$21="Financiación del Terrorismo",$H$21="Corrupción en Trámites, OPAs y Consultas de Acceso a la Información Pública"),'6.Valoración Control Corrupción'!F23,"No Aplica"))</f>
        <v>No Aplica</v>
      </c>
      <c r="T23" s="163" t="str">
        <f>IF($H$21="","",
IF(OR($H$21="Corrupción",$H$21="Lavado de Activos",$H$21="Financiación del Terrorismo",$H$21="Corrupción en Trámites, OPAs y Consultas de Acceso a la Información Pública"),'6.Valoración Control Corrupción'!G23,"No Aplica"))</f>
        <v>No Aplica</v>
      </c>
      <c r="U23" s="163" t="str">
        <f>IF($H$21="","",
IF(OR($H$21="Corrupción",$H$21="Lavado de Activos",$H$21="Financiación del Terrorismo",$H$21="Corrupción en Trámites, OPAs y Consultas de Acceso a la Información Pública"),'6.Valoración Control Corrupción'!H23,"No Aplica"))</f>
        <v>No Aplica</v>
      </c>
      <c r="V23" s="163" t="str">
        <f>IF($H$21="","",
IF(OR($H$21="Corrupción",$H$21="Lavado de Activos",$H$21="Financiación del Terrorismo",$H$21="Corrupción en Trámites, OPAs y Consultas de Acceso a la Información Pública"),'6.Valoración Control Corrupción'!I23,"No Aplica"))</f>
        <v>No Aplica</v>
      </c>
      <c r="W23" s="163" t="str">
        <f>IF($H$21="","",
IF(OR($H$21="Corrupción",$H$21="Lavado de Activos",$H$21="Financiación del Terrorismo",$H$21="Corrupción en Trámites, OPAs y Consultas de Acceso a la Información Pública"),'6.Valoración Control Corrupción'!J23,"No Aplica"))</f>
        <v>No Aplica</v>
      </c>
      <c r="X23" s="164">
        <f>IF($H$21="","",
IF(OR($H$21="Corrupción",$H$21="Lavado de Activos",$H$21="Financiación del Terrorismo",$H$21="Trámites, OPAs y Consultas de Acceso a la Información Pública"),"No Aplica",'5. Valoración de Controles'!I23))</f>
        <v>0</v>
      </c>
      <c r="Y23" s="164" t="str">
        <f>IF($H$21="","",
IF(OR($H$21="Corrupción",$H$21="Lavado de Activos",$H$21="Financiación del Terrorismo",$H$21="Trámites, OPAs y Consultas de Acceso a la Información Pública"),"No Aplica",'5. Valoración de Controles'!J23))</f>
        <v/>
      </c>
      <c r="Z23" s="164">
        <f>IF($H$21="","",
IF(OR($H$21="Corrupción",$H$21="Lavado de Activos",$H$21="Financiación del Terrorismo",$H$21="Trámites, OPAs y Consultas de Acceso a la Información Pública"),"No Aplica",'5. Valoración de Controles'!K23))</f>
        <v>0</v>
      </c>
      <c r="AA23" s="164">
        <f>IF($H$21="","",
IF(OR($H$21="Corrupción",$H$21="Lavado de Activos",$H$21="Financiación del Terrorismo",$H$21="Trámites, OPAs y Consultas de Acceso a la Información Pública"),"No Aplica",'5. Valoración de Controles'!L23))</f>
        <v>0</v>
      </c>
      <c r="AB23" s="164">
        <f>IF($H$21="","",
IF(OR($H$21="Corrupción",$H$21="Lavado de Activos",$H$21="Financiación del Terrorismo",$H$21="Trámites, OPAs y Consultas de Acceso a la Información Pública"),"No Aplica",'5. Valoración de Controles'!M23))</f>
        <v>0</v>
      </c>
      <c r="AC23" s="164">
        <f>IF($H$21="","",
IF(OR($H$21="Corrupción",$H$21="Lavado de Activos",$H$21="Financiación del Terrorismo",$H$21="Trámites, OPAs y Consultas de Acceso a la Información Pública"),"No Aplica",'5. Valoración de Controles'!N23))</f>
        <v>0</v>
      </c>
      <c r="AD23" s="164">
        <f>IF($H$21="","",
IF(OR($H$21="Corrupción",$H$21="Lavado de Activos",$H$21="Financiación del Terrorismo",$H$21="Trámites, OPAs y Consultas de Acceso a la Información Pública"),"No Aplica",'5. Valoración de Controles'!O23))</f>
        <v>0</v>
      </c>
      <c r="AE23" s="164">
        <f>IF($H$21="","",
IF(OR($H$21="Corrupción",$H$21="Lavado de Activos",$H$21="Financiación del Terrorismo",$H$21="Trámites, OPAs y Consultas de Acceso a la Información Pública"),"No Aplica",'5. Valoración de Controles'!P23))</f>
        <v>0</v>
      </c>
      <c r="AF23" s="164">
        <f>IF($H$21="","",
IF(OR($H$21="Corrupción",$H$21="Lavado de Activos",$H$21="Financiación del Terrorismo",$H$21="Trámites, OPAs y Consultas de Acceso a la Información Pública"),"No Aplica",'5. Valoración de Controles'!Q23))</f>
        <v>0</v>
      </c>
      <c r="AG23" s="165" t="str">
        <f>IF($H$21="","",
IF(OR($H$21="Corrupción",$H$21="Lavado de Activos",$H$21="Financiación del Terrorismo",$H$21="Corrupción en Trámites, OPAs y Consultas de Acceso a la Información Pública"),"No Aplica",'5. Valoración de Controles'!R23))</f>
        <v/>
      </c>
      <c r="AH23" s="159"/>
      <c r="AI23" s="159"/>
      <c r="AJ23" s="159"/>
      <c r="AK23" s="159"/>
      <c r="AL23" s="159"/>
      <c r="AM23" s="159"/>
      <c r="AN23" s="159"/>
      <c r="AO23" s="159"/>
      <c r="AP23" s="159"/>
      <c r="AQ23" s="159"/>
      <c r="AR23" s="159"/>
      <c r="AS23" s="170"/>
      <c r="AT23" s="170"/>
      <c r="AU23" s="170"/>
      <c r="AV23" s="170"/>
      <c r="AW23" s="170"/>
      <c r="AX23" s="170"/>
      <c r="AY23" s="170"/>
      <c r="AZ23" s="170"/>
      <c r="BA23" s="170"/>
      <c r="BB23" s="170"/>
      <c r="BC23" s="170"/>
      <c r="BD23" s="170"/>
      <c r="BE23" s="170"/>
      <c r="BF23" s="170"/>
      <c r="BG23" s="170"/>
      <c r="BH23" s="170"/>
      <c r="BI23" s="170"/>
      <c r="BJ23" s="170"/>
      <c r="BK23" s="170"/>
      <c r="BL23" s="170"/>
    </row>
    <row r="24" spans="1:64" s="169" customFormat="1" ht="31.5" customHeight="1" x14ac:dyDescent="0.2">
      <c r="A24" s="155">
        <v>6</v>
      </c>
      <c r="B24" s="156" t="str">
        <f>'2. Identificación del Riesgo'!B24:B26</f>
        <v>Gestión Contractual</v>
      </c>
      <c r="C24" s="156" t="str">
        <f>IF('2. Identificación del Riesgo'!C24:C26="","",'2. Identificación del Riesgo'!C24:C26)</f>
        <v>Contratación (Etapa Precontractual - Estructuración)</v>
      </c>
      <c r="D24" s="156" t="str">
        <f>IF('2. Identificación del Riesgo'!D24:D26="","",'2. Identificación del Riesgo'!D24:D26)</f>
        <v>Afectación Económica (o presupuestal) y Reputacional</v>
      </c>
      <c r="E24" s="156" t="str">
        <f>IF('2. Identificación del Riesgo'!E24:E26="","",'2. Identificación del Riesgo'!E24:E26)</f>
        <v>Recibir o solicitar dadivas o beneficios a nombre propio o para el favorecimiento de un tercero.</v>
      </c>
      <c r="F24" s="156" t="str">
        <f>IF('2. Identificación del Riesgo'!F24:F26="","",'2. Identificación del Riesgo'!F24:F26)</f>
        <v>Direccionamiento de los requisitos técnicos,por parte de la Dirección o nivel directivo durante la estructuración contractual.</v>
      </c>
      <c r="G24" s="156" t="str">
        <f>IF('2. Identificación del Riesgo'!G24:G26="","",'2. Identificación del Riesgo'!G24:G26)</f>
        <v>Posibilidad de afectación economica y reputacional al recibir o solicitar dadivas o beneficios a nombre propio o de terceros, mediante el direccionamiento de los requisitos técnicos, por parte del nivel directivo durante la estructuración contractual.</v>
      </c>
      <c r="H24" s="156" t="str">
        <f>IF('2. Identificación del Riesgo'!H24:H26="","",'2. Identificación del Riesgo'!H24:H26)</f>
        <v>Corrupción</v>
      </c>
      <c r="I24" s="156" t="str">
        <f>IF('2. Identificación del Riesgo'!I24:I26="","",'2. Identificación del Riesgo'!I24:I26)</f>
        <v>Ejecución y Administración de procesos</v>
      </c>
      <c r="J24" s="156" t="str">
        <f>IF('2. Identificación del Riesgo'!J24:J26="","",'2. Identificación del Riesgo'!J24:J26)</f>
        <v>Rara vez: No se ha presentado en los últimos cinco años.</v>
      </c>
      <c r="K24" s="160" t="str">
        <f>'2. Identificación del Riesgo'!K24:K26</f>
        <v>Rara vez</v>
      </c>
      <c r="L24" s="161">
        <f>'2. Identificación del Riesgo'!L24:L26</f>
        <v>0.2</v>
      </c>
      <c r="M24" s="15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No Aplica</v>
      </c>
      <c r="N24" s="160" t="str">
        <f>'2. Identificación del Riesgo'!N24:N26</f>
        <v>Mayor</v>
      </c>
      <c r="O24" s="161">
        <f>'2. Identificación del Riesgo'!O24:O26</f>
        <v>0.8</v>
      </c>
      <c r="P24" s="162" t="str">
        <f>'2. Identificación del Riesgo'!P24:P26</f>
        <v>Alto</v>
      </c>
      <c r="Q24" s="163" t="str">
        <f>IF($H$24="","",
IF(OR($H$24="Corrupción",$H$24="Lavado de Activos",$H$24="Financiación del Terrorismo",$H$24="Corrupción en Trámites, OPAs y Consultas de Acceso a la Información Pública"),"No Aplica",'5. Valoración de Controles'!H24))</f>
        <v>No Aplica</v>
      </c>
      <c r="R24" s="163" t="str">
        <f>IF($H$24="","",
IF(OR($H$24="Corrupción",$H$24="Lavado de Activos",$H$24="Financiación del Terrorismo",$H$24="Corrupción en Trámites, OPAs y Consultas de Acceso a la Información Pública"),'6.Valoración Control Corrupción'!E24,"No Aplica"))</f>
        <v>El equipo técnico, equipó jurídico, subdirectores y jefes de oficina.</v>
      </c>
      <c r="S24" s="163" t="str">
        <f>IF($H$24="","",
IF(OR($H$24="Corrupción",$H$24="Lavado de Activos",$H$24="Financiación del Terrorismo",$H$24="Corrupción en Trámites, OPAs y Consultas de Acceso a la Información Pública"),'6.Valoración Control Corrupción'!F24,"No Aplica"))</f>
        <v>A demanda, de acuerdo a las necesidades que la Entidad tenga de contratación.</v>
      </c>
      <c r="T24" s="163" t="str">
        <f>IF($H$24="","",
IF(OR($H$24="Corrupción",$H$24="Lavado de Activos",$H$24="Financiación del Terrorismo",$H$24="Corrupción en Trámites, OPAs y Consultas de Acceso a la Información Pública"),'6.Valoración Control Corrupción'!G24,"No Aplica"))</f>
        <v>Evitar el direccionamiento indebido de una necesidad de contratación (requisitos técnicos, jurídicos y financieros) para beneficio propio o de terceros.</v>
      </c>
      <c r="U24" s="163" t="str">
        <f>IF($H$24="","",
IF(OR($H$24="Corrupción",$H$24="Lavado de Activos",$H$24="Financiación del Terrorismo",$H$24="Corrupción en Trámites, OPAs y Consultas de Acceso a la Información Pública"),'6.Valoración Control Corrupción'!H24,"No Aplica"))</f>
        <v>1) El equipo técnico elabora la necesidad de contratación y se articula con los componentes de las áreas funcionales externas asociadas a la misma.
2) Los estudios previos construidos por el equipo técnico designado, son revisados por el líder del grupo (Subdirectores o Jefes de Oficina), quien en caso de detectar inconsistencias, los regresa a los técnicos de la dependencia para su ajuste o debida justificación.
3) Una vez subsanadas las observaciones del líder de grupo, los estudios previos son enviados hacia las dependencias encargadas de definir los requisitos jurídicos y financieros, los cuales también son revisados por los lideres pertinentes, con el fin de continuar el proceso.
4) Previo a la publicación del proceso en SECOP, el comité de contratación realiza la revisión de los estudios previos con sus documentos anexos y emite sus recomendaciones.</v>
      </c>
      <c r="V24" s="163" t="str">
        <f>IF($H$24="","",
IF(OR($H$24="Corrupción",$H$24="Lavado de Activos",$H$24="Financiación del Terrorismo",$H$24="Corrupción en Trámites, OPAs y Consultas de Acceso a la Información Pública"),'6.Valoración Control Corrupción'!I24,"No Aplica"))</f>
        <v>1) En caso de que se identifiquen inconsistencias en alguna de las diferentes instancias de revisión que sufren los estudios previos, se realizan las observaciones y devoluciones correspondientes.
2) En caso de que persistan las inconsistencias en la estructuración de los estudios previos, a pesar de las observaciones emitidas por las diferentes instancias, se procederá a reasignar el equipo técnico para iniciar nuevamente la estructuración de los requisitos técnicos, jurídicos y financieros.</v>
      </c>
      <c r="W24" s="163" t="str">
        <f>IF($H$24="","",
IF(OR($H$24="Corrupción",$H$24="Lavado de Activos",$H$24="Financiación del Terrorismo",$H$24="Corrupción en Trámites, OPAs y Consultas de Acceso a la Información Pública"),'6.Valoración Control Corrupción'!J24,"No Aplica"))</f>
        <v>1) Capturas de pantalla de la publicación final de los estudios previos en SECOP
2) Actas de Comité de Contratación con los procesos aprobados</v>
      </c>
      <c r="X24" s="164" t="str">
        <f>IF($H$24="","",
IF(OR($H$24="Corrupción",$H$24="Lavado de Activos",$H$24="Financiación del Terrorismo",$H$24="Trámites, OPAs y Consultas de Acceso a la Información Pública"),"No Aplica",'5. Valoración de Controles'!I24))</f>
        <v>No Aplica</v>
      </c>
      <c r="Y24" s="164" t="str">
        <f>IF($H$24="","",
IF(OR($H$24="Corrupción",$H$24="Lavado de Activos",$H$24="Financiación del Terrorismo",$H$24="Trámites, OPAs y Consultas de Acceso a la Información Pública"),"No Aplica",'5. Valoración de Controles'!J24))</f>
        <v>No Aplica</v>
      </c>
      <c r="Z24" s="164" t="str">
        <f>IF($H$24="","",
IF(OR($H$24="Corrupción",$H$24="Lavado de Activos",$H$24="Financiación del Terrorismo",$H$24="Trámites, OPAs y Consultas de Acceso a la Información Pública"),"No Aplica",'5. Valoración de Controles'!K24))</f>
        <v>No Aplica</v>
      </c>
      <c r="AA24" s="164" t="str">
        <f>IF($H$24="","",
IF(OR($H$24="Corrupción",$H$24="Lavado de Activos",$H$24="Financiación del Terrorismo",$H$24="Trámites, OPAs y Consultas de Acceso a la Información Pública"),"No Aplica",'5. Valoración de Controles'!L24))</f>
        <v>No Aplica</v>
      </c>
      <c r="AB24" s="164" t="str">
        <f>IF($H$24="","",
IF(OR($H$24="Corrupción",$H$24="Lavado de Activos",$H$24="Financiación del Terrorismo",$H$24="Trámites, OPAs y Consultas de Acceso a la Información Pública"),"No Aplica",'5. Valoración de Controles'!M24))</f>
        <v>No Aplica</v>
      </c>
      <c r="AC24" s="164" t="str">
        <f>IF($H$24="","",
IF(OR($H$24="Corrupción",$H$24="Lavado de Activos",$H$24="Financiación del Terrorismo",$H$24="Trámites, OPAs y Consultas de Acceso a la Información Pública"),"No Aplica",'5. Valoración de Controles'!N24))</f>
        <v>No Aplica</v>
      </c>
      <c r="AD24" s="164" t="str">
        <f>IF($H$24="","",
IF(OR($H$24="Corrupción",$H$24="Lavado de Activos",$H$24="Financiación del Terrorismo",$H$24="Trámites, OPAs y Consultas de Acceso a la Información Pública"),"No Aplica",'5. Valoración de Controles'!O24))</f>
        <v>No Aplica</v>
      </c>
      <c r="AE24" s="164" t="str">
        <f>IF($H$24="","",
IF(OR($H$24="Corrupción",$H$24="Lavado de Activos",$H$24="Financiación del Terrorismo",$H$24="Trámites, OPAs y Consultas de Acceso a la Información Pública"),"No Aplica",'5. Valoración de Controles'!P24))</f>
        <v>No Aplica</v>
      </c>
      <c r="AF24" s="164" t="str">
        <f>IF($H$24="","",
IF(OR($H$24="Corrupción",$H$24="Lavado de Activos",$H$24="Financiación del Terrorismo",$H$24="Trámites, OPAs y Consultas de Acceso a la Información Pública"),"No Aplica",'5. Valoración de Controles'!Q24))</f>
        <v>No Aplica</v>
      </c>
      <c r="AG24" s="165" t="str">
        <f>IF($H$24="","",
IF(OR($H$24="Corrupción",$H$24="Lavado de Activos",$H$24="Financiación del Terrorismo",$H$24="Corrupción en Trámites, OPAs y Consultas de Acceso a la Información Pública"),"No Aplica",'5. Valoración de Controles'!R24))</f>
        <v>No Aplica</v>
      </c>
      <c r="AH24" s="160"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Rara vez</v>
      </c>
      <c r="AI24" s="166"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No aplica</v>
      </c>
      <c r="AJ24" s="160"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Mayor</v>
      </c>
      <c r="AK24" s="166"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No aplica</v>
      </c>
      <c r="AL24" s="16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161" t="s">
        <v>326</v>
      </c>
      <c r="AN24" s="156"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57" t="s">
        <v>327</v>
      </c>
      <c r="AP24" s="167" t="s">
        <v>328</v>
      </c>
      <c r="AQ24" s="167" t="str">
        <f>IF(AO24="","","∑ Peso porcentual de cada acción definida")</f>
        <v>∑ Peso porcentual de cada acción definida</v>
      </c>
      <c r="AR24" s="156" t="s">
        <v>6</v>
      </c>
      <c r="AS24" s="170"/>
      <c r="AT24" s="170"/>
      <c r="AU24" s="170"/>
      <c r="AV24" s="170"/>
      <c r="AW24" s="170"/>
      <c r="AX24" s="170"/>
      <c r="AY24" s="170"/>
      <c r="AZ24" s="170"/>
      <c r="BA24" s="170"/>
      <c r="BB24" s="170"/>
      <c r="BC24" s="170"/>
      <c r="BD24" s="170"/>
      <c r="BE24" s="170"/>
      <c r="BF24" s="170"/>
      <c r="BG24" s="170"/>
      <c r="BH24" s="170"/>
      <c r="BI24" s="170"/>
      <c r="BJ24" s="170"/>
      <c r="BK24" s="170"/>
      <c r="BL24" s="170"/>
    </row>
    <row r="25" spans="1:64" s="169" customFormat="1" ht="31.5" customHeight="1" x14ac:dyDescent="0.2">
      <c r="A25" s="158"/>
      <c r="B25" s="158"/>
      <c r="C25" s="158"/>
      <c r="D25" s="158"/>
      <c r="E25" s="158"/>
      <c r="F25" s="158"/>
      <c r="G25" s="158"/>
      <c r="H25" s="158"/>
      <c r="I25" s="158"/>
      <c r="J25" s="158"/>
      <c r="K25" s="158"/>
      <c r="L25" s="158"/>
      <c r="M25" s="158"/>
      <c r="N25" s="158"/>
      <c r="O25" s="158"/>
      <c r="P25" s="158"/>
      <c r="Q25" s="163" t="str">
        <f>IF($H$24="","",
IF(OR($H$24="Corrupción",$H$24="Lavado de Activos",$H$24="Financiación del Terrorismo",$H$24="Corrupción en Trámites, OPAs y Consultas de Acceso a la Información Pública"),"No Aplica",'5. Valoración de Controles'!H25))</f>
        <v>No Aplica</v>
      </c>
      <c r="R25" s="163">
        <f>IF($H$24="","",
IF(OR($H$24="Corrupción",$H$24="Lavado de Activos",$H$24="Financiación del Terrorismo",$H$24="Corrupción en Trámites, OPAs y Consultas de Acceso a la Información Pública"),'6.Valoración Control Corrupción'!E25,"No Aplica"))</f>
        <v>0</v>
      </c>
      <c r="S25" s="163">
        <f>IF($H$24="","",
IF(OR($H$24="Corrupción",$H$24="Lavado de Activos",$H$24="Financiación del Terrorismo",$H$24="Corrupción en Trámites, OPAs y Consultas de Acceso a la Información Pública"),'6.Valoración Control Corrupción'!F25,"No Aplica"))</f>
        <v>0</v>
      </c>
      <c r="T25" s="163">
        <f>IF($H$24="","",
IF(OR($H$24="Corrupción",$H$24="Lavado de Activos",$H$24="Financiación del Terrorismo",$H$24="Corrupción en Trámites, OPAs y Consultas de Acceso a la Información Pública"),'6.Valoración Control Corrupción'!G25,"No Aplica"))</f>
        <v>0</v>
      </c>
      <c r="U25" s="163">
        <f>IF($H$24="","",
IF(OR($H$24="Corrupción",$H$24="Lavado de Activos",$H$24="Financiación del Terrorismo",$H$24="Corrupción en Trámites, OPAs y Consultas de Acceso a la Información Pública"),'6.Valoración Control Corrupción'!H25,"No Aplica"))</f>
        <v>0</v>
      </c>
      <c r="V25" s="163">
        <f>IF($H$24="","",
IF(OR($H$24="Corrupción",$H$24="Lavado de Activos",$H$24="Financiación del Terrorismo",$H$24="Corrupción en Trámites, OPAs y Consultas de Acceso a la Información Pública"),'6.Valoración Control Corrupción'!I25,"No Aplica"))</f>
        <v>0</v>
      </c>
      <c r="W25" s="163">
        <f>IF($H$24="","",
IF(OR($H$24="Corrupción",$H$24="Lavado de Activos",$H$24="Financiación del Terrorismo",$H$24="Corrupción en Trámites, OPAs y Consultas de Acceso a la Información Pública"),'6.Valoración Control Corrupción'!J25,"No Aplica"))</f>
        <v>0</v>
      </c>
      <c r="X25" s="164" t="str">
        <f>IF($H$24="","",
IF(OR($H$24="Corrupción",$H$24="Lavado de Activos",$H$24="Financiación del Terrorismo",$H$24="Trámites, OPAs y Consultas de Acceso a la Información Pública"),"No Aplica",'5. Valoración de Controles'!I25))</f>
        <v>No Aplica</v>
      </c>
      <c r="Y25" s="164" t="str">
        <f>IF($H$24="","",
IF(OR($H$24="Corrupción",$H$24="Lavado de Activos",$H$24="Financiación del Terrorismo",$H$24="Trámites, OPAs y Consultas de Acceso a la Información Pública"),"No Aplica",'5. Valoración de Controles'!J25))</f>
        <v>No Aplica</v>
      </c>
      <c r="Z25" s="164" t="str">
        <f>IF($H$24="","",
IF(OR($H$24="Corrupción",$H$24="Lavado de Activos",$H$24="Financiación del Terrorismo",$H$24="Trámites, OPAs y Consultas de Acceso a la Información Pública"),"No Aplica",'5. Valoración de Controles'!K25))</f>
        <v>No Aplica</v>
      </c>
      <c r="AA25" s="164" t="str">
        <f>IF($H$24="","",
IF(OR($H$24="Corrupción",$H$24="Lavado de Activos",$H$24="Financiación del Terrorismo",$H$24="Trámites, OPAs y Consultas de Acceso a la Información Pública"),"No Aplica",'5. Valoración de Controles'!L25))</f>
        <v>No Aplica</v>
      </c>
      <c r="AB25" s="164" t="str">
        <f>IF($H$24="","",
IF(OR($H$24="Corrupción",$H$24="Lavado de Activos",$H$24="Financiación del Terrorismo",$H$24="Trámites, OPAs y Consultas de Acceso a la Información Pública"),"No Aplica",'5. Valoración de Controles'!M25))</f>
        <v>No Aplica</v>
      </c>
      <c r="AC25" s="164" t="str">
        <f>IF($H$24="","",
IF(OR($H$24="Corrupción",$H$24="Lavado de Activos",$H$24="Financiación del Terrorismo",$H$24="Trámites, OPAs y Consultas de Acceso a la Información Pública"),"No Aplica",'5. Valoración de Controles'!N25))</f>
        <v>No Aplica</v>
      </c>
      <c r="AD25" s="164" t="str">
        <f>IF($H$24="","",
IF(OR($H$24="Corrupción",$H$24="Lavado de Activos",$H$24="Financiación del Terrorismo",$H$24="Trámites, OPAs y Consultas de Acceso a la Información Pública"),"No Aplica",'5. Valoración de Controles'!O25))</f>
        <v>No Aplica</v>
      </c>
      <c r="AE25" s="164" t="str">
        <f>IF($H$24="","",
IF(OR($H$24="Corrupción",$H$24="Lavado de Activos",$H$24="Financiación del Terrorismo",$H$24="Trámites, OPAs y Consultas de Acceso a la Información Pública"),"No Aplica",'5. Valoración de Controles'!P25))</f>
        <v>No Aplica</v>
      </c>
      <c r="AF25" s="164" t="str">
        <f>IF($H$24="","",
IF(OR($H$24="Corrupción",$H$24="Lavado de Activos",$H$24="Financiación del Terrorismo",$H$24="Trámites, OPAs y Consultas de Acceso a la Información Pública"),"No Aplica",'5. Valoración de Controles'!Q25))</f>
        <v>No Aplica</v>
      </c>
      <c r="AG25" s="165" t="str">
        <f>IF($H$24="","",
IF(OR($H$24="Corrupción",$H$24="Lavado de Activos",$H$24="Financiación del Terrorismo",$H$24="Corrupción en Trámites, OPAs y Consultas de Acceso a la Información Pública"),"No Aplica",'5. Valoración de Controles'!R25))</f>
        <v>No Aplica</v>
      </c>
      <c r="AH25" s="158"/>
      <c r="AI25" s="158"/>
      <c r="AJ25" s="158"/>
      <c r="AK25" s="158"/>
      <c r="AL25" s="158"/>
      <c r="AM25" s="158"/>
      <c r="AN25" s="158"/>
      <c r="AO25" s="158"/>
      <c r="AP25" s="158"/>
      <c r="AQ25" s="158"/>
      <c r="AR25" s="158"/>
      <c r="AS25" s="170"/>
      <c r="AT25" s="170"/>
      <c r="AU25" s="170"/>
      <c r="AV25" s="170"/>
      <c r="AW25" s="170"/>
      <c r="AX25" s="170"/>
      <c r="AY25" s="170"/>
      <c r="AZ25" s="170"/>
      <c r="BA25" s="170"/>
      <c r="BB25" s="170"/>
      <c r="BC25" s="170"/>
      <c r="BD25" s="170"/>
      <c r="BE25" s="170"/>
      <c r="BF25" s="170"/>
      <c r="BG25" s="170"/>
      <c r="BH25" s="170"/>
      <c r="BI25" s="170"/>
      <c r="BJ25" s="170"/>
      <c r="BK25" s="170"/>
      <c r="BL25" s="170"/>
    </row>
    <row r="26" spans="1:64" s="169" customFormat="1" ht="31.5" customHeight="1" x14ac:dyDescent="0.2">
      <c r="A26" s="159"/>
      <c r="B26" s="159"/>
      <c r="C26" s="159"/>
      <c r="D26" s="159"/>
      <c r="E26" s="159"/>
      <c r="F26" s="159"/>
      <c r="G26" s="159"/>
      <c r="H26" s="159"/>
      <c r="I26" s="159"/>
      <c r="J26" s="159"/>
      <c r="K26" s="159"/>
      <c r="L26" s="159"/>
      <c r="M26" s="159"/>
      <c r="N26" s="159"/>
      <c r="O26" s="159"/>
      <c r="P26" s="159"/>
      <c r="Q26" s="163" t="str">
        <f>IF($H$24="","",
IF(OR($H$24="Corrupción",$H$24="Lavado de Activos",$H$24="Financiación del Terrorismo",$H$24="Corrupción en Trámites, OPAs y Consultas de Acceso a la Información Pública"),"No Aplica",'5. Valoración de Controles'!H26))</f>
        <v>No Aplica</v>
      </c>
      <c r="R26" s="163">
        <f>IF($H$24="","",
IF(OR($H$24="Corrupción",$H$24="Lavado de Activos",$H$24="Financiación del Terrorismo",$H$24="Corrupción en Trámites, OPAs y Consultas de Acceso a la Información Pública"),'6.Valoración Control Corrupción'!E26,"No Aplica"))</f>
        <v>0</v>
      </c>
      <c r="S26" s="163">
        <f>IF($H$24="","",
IF(OR($H$24="Corrupción",$H$24="Lavado de Activos",$H$24="Financiación del Terrorismo",$H$24="Corrupción en Trámites, OPAs y Consultas de Acceso a la Información Pública"),'6.Valoración Control Corrupción'!F26,"No Aplica"))</f>
        <v>0</v>
      </c>
      <c r="T26" s="163">
        <f>IF($H$24="","",
IF(OR($H$24="Corrupción",$H$24="Lavado de Activos",$H$24="Financiación del Terrorismo",$H$24="Corrupción en Trámites, OPAs y Consultas de Acceso a la Información Pública"),'6.Valoración Control Corrupción'!G26,"No Aplica"))</f>
        <v>0</v>
      </c>
      <c r="U26" s="163">
        <f>IF($H$24="","",
IF(OR($H$24="Corrupción",$H$24="Lavado de Activos",$H$24="Financiación del Terrorismo",$H$24="Corrupción en Trámites, OPAs y Consultas de Acceso a la Información Pública"),'6.Valoración Control Corrupción'!H26,"No Aplica"))</f>
        <v>0</v>
      </c>
      <c r="V26" s="163">
        <f>IF($H$24="","",
IF(OR($H$24="Corrupción",$H$24="Lavado de Activos",$H$24="Financiación del Terrorismo",$H$24="Corrupción en Trámites, OPAs y Consultas de Acceso a la Información Pública"),'6.Valoración Control Corrupción'!I26,"No Aplica"))</f>
        <v>0</v>
      </c>
      <c r="W26" s="163">
        <f>IF($H$24="","",
IF(OR($H$24="Corrupción",$H$24="Lavado de Activos",$H$24="Financiación del Terrorismo",$H$24="Corrupción en Trámites, OPAs y Consultas de Acceso a la Información Pública"),'6.Valoración Control Corrupción'!J26,"No Aplica"))</f>
        <v>0</v>
      </c>
      <c r="X26" s="164" t="str">
        <f>IF($H$24="","",
IF(OR($H$24="Corrupción",$H$24="Lavado de Activos",$H$24="Financiación del Terrorismo",$H$24="Trámites, OPAs y Consultas de Acceso a la Información Pública"),"No Aplica",'5. Valoración de Controles'!I26))</f>
        <v>No Aplica</v>
      </c>
      <c r="Y26" s="164" t="str">
        <f>IF($H$24="","",
IF(OR($H$24="Corrupción",$H$24="Lavado de Activos",$H$24="Financiación del Terrorismo",$H$24="Trámites, OPAs y Consultas de Acceso a la Información Pública"),"No Aplica",'5. Valoración de Controles'!J26))</f>
        <v>No Aplica</v>
      </c>
      <c r="Z26" s="164" t="str">
        <f>IF($H$24="","",
IF(OR($H$24="Corrupción",$H$24="Lavado de Activos",$H$24="Financiación del Terrorismo",$H$24="Trámites, OPAs y Consultas de Acceso a la Información Pública"),"No Aplica",'5. Valoración de Controles'!K26))</f>
        <v>No Aplica</v>
      </c>
      <c r="AA26" s="164" t="str">
        <f>IF($H$24="","",
IF(OR($H$24="Corrupción",$H$24="Lavado de Activos",$H$24="Financiación del Terrorismo",$H$24="Trámites, OPAs y Consultas de Acceso a la Información Pública"),"No Aplica",'5. Valoración de Controles'!L26))</f>
        <v>No Aplica</v>
      </c>
      <c r="AB26" s="164" t="str">
        <f>IF($H$24="","",
IF(OR($H$24="Corrupción",$H$24="Lavado de Activos",$H$24="Financiación del Terrorismo",$H$24="Trámites, OPAs y Consultas de Acceso a la Información Pública"),"No Aplica",'5. Valoración de Controles'!M26))</f>
        <v>No Aplica</v>
      </c>
      <c r="AC26" s="164" t="str">
        <f>IF($H$24="","",
IF(OR($H$24="Corrupción",$H$24="Lavado de Activos",$H$24="Financiación del Terrorismo",$H$24="Trámites, OPAs y Consultas de Acceso a la Información Pública"),"No Aplica",'5. Valoración de Controles'!N26))</f>
        <v>No Aplica</v>
      </c>
      <c r="AD26" s="164" t="str">
        <f>IF($H$24="","",
IF(OR($H$24="Corrupción",$H$24="Lavado de Activos",$H$24="Financiación del Terrorismo",$H$24="Trámites, OPAs y Consultas de Acceso a la Información Pública"),"No Aplica",'5. Valoración de Controles'!O26))</f>
        <v>No Aplica</v>
      </c>
      <c r="AE26" s="164" t="str">
        <f>IF($H$24="","",
IF(OR($H$24="Corrupción",$H$24="Lavado de Activos",$H$24="Financiación del Terrorismo",$H$24="Trámites, OPAs y Consultas de Acceso a la Información Pública"),"No Aplica",'5. Valoración de Controles'!P26))</f>
        <v>No Aplica</v>
      </c>
      <c r="AF26" s="164" t="str">
        <f>IF($H$24="","",
IF(OR($H$24="Corrupción",$H$24="Lavado de Activos",$H$24="Financiación del Terrorismo",$H$24="Trámites, OPAs y Consultas de Acceso a la Información Pública"),"No Aplica",'5. Valoración de Controles'!Q26))</f>
        <v>No Aplica</v>
      </c>
      <c r="AG26" s="165" t="str">
        <f>IF($H$24="","",
IF(OR($H$24="Corrupción",$H$24="Lavado de Activos",$H$24="Financiación del Terrorismo",$H$24="Corrupción en Trámites, OPAs y Consultas de Acceso a la Información Pública"),"No Aplica",'5. Valoración de Controles'!R26))</f>
        <v>No Aplica</v>
      </c>
      <c r="AH26" s="159"/>
      <c r="AI26" s="159"/>
      <c r="AJ26" s="159"/>
      <c r="AK26" s="159"/>
      <c r="AL26" s="159"/>
      <c r="AM26" s="159"/>
      <c r="AN26" s="159"/>
      <c r="AO26" s="159"/>
      <c r="AP26" s="159"/>
      <c r="AQ26" s="159"/>
      <c r="AR26" s="159"/>
      <c r="AS26" s="170"/>
      <c r="AT26" s="170"/>
      <c r="AU26" s="170"/>
      <c r="AV26" s="170"/>
      <c r="AW26" s="170"/>
      <c r="AX26" s="170"/>
      <c r="AY26" s="170"/>
      <c r="AZ26" s="170"/>
      <c r="BA26" s="170"/>
      <c r="BB26" s="170"/>
      <c r="BC26" s="170"/>
      <c r="BD26" s="170"/>
      <c r="BE26" s="170"/>
      <c r="BF26" s="170"/>
      <c r="BG26" s="170"/>
      <c r="BH26" s="170"/>
      <c r="BI26" s="170"/>
      <c r="BJ26" s="170"/>
      <c r="BK26" s="170"/>
      <c r="BL26" s="170"/>
    </row>
    <row r="27" spans="1:64" s="169" customFormat="1" ht="31.5" customHeight="1" x14ac:dyDescent="0.2">
      <c r="A27" s="155">
        <v>7</v>
      </c>
      <c r="B27" s="156" t="str">
        <f>'2. Identificación del Riesgo'!B27:B29</f>
        <v>Gestión Contractual</v>
      </c>
      <c r="C27" s="156" t="str">
        <f>IF('2. Identificación del Riesgo'!C27:C29="","",'2. Identificación del Riesgo'!C27:C29)</f>
        <v>Contratación (Etapa Precontractual - Evaluación)</v>
      </c>
      <c r="D27" s="156" t="str">
        <f>IF('2. Identificación del Riesgo'!D27:D29="","",'2. Identificación del Riesgo'!D27:D29)</f>
        <v>Afectación Económica (o presupuestal) y Reputacional</v>
      </c>
      <c r="E27" s="156" t="str">
        <f>IF('2. Identificación del Riesgo'!E27:E29="","",'2. Identificación del Riesgo'!E27:E29)</f>
        <v>Recibir o solicitar dadivas o beneficios a nombre propio o para el favorecimiento de un tercero.</v>
      </c>
      <c r="F27" s="156" t="str">
        <f>IF('2. Identificación del Riesgo'!F27:F29="","",'2. Identificación del Riesgo'!F27:F29)</f>
        <v>Evaluación contractual direccionada y permisiva de los requisitos técnicos definidos por el nivel directivo</v>
      </c>
      <c r="G27" s="156" t="str">
        <f>IF('2. Identificación del Riesgo'!G27:G29="","",'2. Identificación del Riesgo'!G27:G29)</f>
        <v>Posibilidad de afectación economica y reputacional al recibir o solicitar dadivas o beneficios a nombre propio o de terceros, mediante la evaluación contractual direccionada y permisiva de los requisitos técnicos,definidos por el nivel directivo</v>
      </c>
      <c r="H27" s="156" t="str">
        <f>IF('2. Identificación del Riesgo'!H27:H29="","",'2. Identificación del Riesgo'!H27:H29)</f>
        <v>Corrupción</v>
      </c>
      <c r="I27" s="156" t="str">
        <f>IF('2. Identificación del Riesgo'!I27:I29="","",'2. Identificación del Riesgo'!I27:I29)</f>
        <v>Ejecución y Administración de procesos</v>
      </c>
      <c r="J27" s="156" t="str">
        <f>IF('2. Identificación del Riesgo'!J27:J29="","",'2. Identificación del Riesgo'!J27:J29)</f>
        <v>Rara vez: No se ha presentado en los últimos cinco años.</v>
      </c>
      <c r="K27" s="160" t="str">
        <f>'2. Identificación del Riesgo'!K27:K29</f>
        <v>Rara vez</v>
      </c>
      <c r="L27" s="161">
        <f>'2. Identificación del Riesgo'!L27:L29</f>
        <v>0.2</v>
      </c>
      <c r="M27" s="15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160" t="str">
        <f>'2. Identificación del Riesgo'!N27:N29</f>
        <v>Mayor</v>
      </c>
      <c r="O27" s="161">
        <f>'2. Identificación del Riesgo'!O27:O29</f>
        <v>0.8</v>
      </c>
      <c r="P27" s="162" t="str">
        <f>'2. Identificación del Riesgo'!P27:P29</f>
        <v>Alto</v>
      </c>
      <c r="Q27" s="163" t="str">
        <f>IF($H$27="","",
IF(OR($H$27="Corrupción",$H$27="Lavado de Activos",$H$27="Financiación del Terrorismo",$H$27="Corrupción en Trámites, OPAs y Consultas de Acceso a la Información Pública"),"No Aplica",'5. Valoración de Controles'!H27))</f>
        <v>No Aplica</v>
      </c>
      <c r="R27" s="163" t="str">
        <f>IF($H$27="","",
IF(OR($H$27="Corrupción",$H$27="Lavado de Activos",$H$27="Financiación del Terrorismo",$H$27="Corrupción en Trámites, OPAs y Consultas de Acceso a la Información Pública"),'6.Valoración Control Corrupción'!E27,"No Aplica"))</f>
        <v>El equipo evaluador y los ordenadores del gasto.</v>
      </c>
      <c r="S27" s="163" t="str">
        <f>IF($H$27="","",
IF(OR($H$27="Corrupción",$H$27="Lavado de Activos",$H$27="Financiación del Terrorismo",$H$27="Corrupción en Trámites, OPAs y Consultas de Acceso a la Información Pública"),'6.Valoración Control Corrupción'!F27,"No Aplica"))</f>
        <v>A demanda, de acuerdo a las necesidades que la Entidad tenga de contratación.</v>
      </c>
      <c r="T27" s="163" t="str">
        <f>IF($H$27="","",
IF(OR($H$27="Corrupción",$H$27="Lavado de Activos",$H$27="Financiación del Terrorismo",$H$27="Corrupción en Trámites, OPAs y Consultas de Acceso a la Información Pública"),'6.Valoración Control Corrupción'!G27,"No Aplica"))</f>
        <v>Evitar la evaluación contractual direccionada y permisiva de los requisitos técnicos, jurídicos y financieros para beneficio propio o de terceros.</v>
      </c>
      <c r="U27" s="163" t="str">
        <f>IF($H$27="","",
IF(OR($H$27="Corrupción",$H$27="Lavado de Activos",$H$27="Financiación del Terrorismo",$H$27="Corrupción en Trámites, OPAs y Consultas de Acceso a la Información Pública"),'6.Valoración Control Corrupción'!H27,"No Aplica"))</f>
        <v>1) Se emite comunicado designando a los miembros del equipo evaluador.
2) Se realiza la revisión detallada de los resultados de la evaluación de ofertas, por todos los evaluadores técnicos responsables de cada uno de los procesos, identificando específicamente porque se asignan puntajes.</v>
      </c>
      <c r="V27" s="163" t="str">
        <f>IF($H$27="","",
IF(OR($H$27="Corrupción",$H$27="Lavado de Activos",$H$27="Financiación del Terrorismo",$H$27="Corrupción en Trámites, OPAs y Consultas de Acceso a la Información Pública"),'6.Valoración Control Corrupción'!I27,"No Aplica"))</f>
        <v>1) En caso de que se identifiquen inconsistencias, se solicita a los oferentes la subsanación de las observaciones identificadas por el equipo evaluador designado.</v>
      </c>
      <c r="W27" s="163" t="str">
        <f>IF($H$27="","",
IF(OR($H$27="Corrupción",$H$27="Lavado de Activos",$H$27="Financiación del Terrorismo",$H$27="Corrupción en Trámites, OPAs y Consultas de Acceso a la Información Pública"),'6.Valoración Control Corrupción'!J27,"No Aplica"))</f>
        <v xml:space="preserve">1) Capturas de pantalla de la publicación preliminar y/o definitiva de los resultados de la evaluación.
2) Informes  de evaluación de procesos firmada (muestreo) </v>
      </c>
      <c r="X27" s="164" t="str">
        <f>IF($H$27="","",
IF(OR($H$27="Corrupción",$H$27="Lavado de Activos",$H$27="Financiación del Terrorismo",$H$27="Trámites, OPAs y Consultas de Acceso a la Información Pública"),"No Aplica",'5. Valoración de Controles'!I27))</f>
        <v>No Aplica</v>
      </c>
      <c r="Y27" s="164" t="str">
        <f>IF($H$27="","",
IF(OR($H$27="Corrupción",$H$27="Lavado de Activos",$H$27="Financiación del Terrorismo",$H$27="Trámites, OPAs y Consultas de Acceso a la Información Pública"),"No Aplica",'5. Valoración de Controles'!J27))</f>
        <v>No Aplica</v>
      </c>
      <c r="Z27" s="164" t="str">
        <f>IF($H$27="","",
IF(OR($H$27="Corrupción",$H$27="Lavado de Activos",$H$27="Financiación del Terrorismo",$H$27="Trámites, OPAs y Consultas de Acceso a la Información Pública"),"No Aplica",'5. Valoración de Controles'!K27))</f>
        <v>No Aplica</v>
      </c>
      <c r="AA27" s="164" t="str">
        <f>IF($H$27="","",
IF(OR($H$27="Corrupción",$H$27="Lavado de Activos",$H$27="Financiación del Terrorismo",$H$27="Trámites, OPAs y Consultas de Acceso a la Información Pública"),"No Aplica",'5. Valoración de Controles'!L27))</f>
        <v>No Aplica</v>
      </c>
      <c r="AB27" s="164" t="str">
        <f>IF($H$27="","",
IF(OR($H$27="Corrupción",$H$27="Lavado de Activos",$H$27="Financiación del Terrorismo",$H$27="Trámites, OPAs y Consultas de Acceso a la Información Pública"),"No Aplica",'5. Valoración de Controles'!M27))</f>
        <v>No Aplica</v>
      </c>
      <c r="AC27" s="164" t="str">
        <f>IF($H$27="","",
IF(OR($H$27="Corrupción",$H$27="Lavado de Activos",$H$27="Financiación del Terrorismo",$H$27="Trámites, OPAs y Consultas de Acceso a la Información Pública"),"No Aplica",'5. Valoración de Controles'!N27))</f>
        <v>No Aplica</v>
      </c>
      <c r="AD27" s="164" t="str">
        <f>IF($H$27="","",
IF(OR($H$27="Corrupción",$H$27="Lavado de Activos",$H$27="Financiación del Terrorismo",$H$27="Trámites, OPAs y Consultas de Acceso a la Información Pública"),"No Aplica",'5. Valoración de Controles'!O27))</f>
        <v>No Aplica</v>
      </c>
      <c r="AE27" s="164" t="str">
        <f>IF($H$27="","",
IF(OR($H$27="Corrupción",$H$27="Lavado de Activos",$H$27="Financiación del Terrorismo",$H$27="Trámites, OPAs y Consultas de Acceso a la Información Pública"),"No Aplica",'5. Valoración de Controles'!P27))</f>
        <v>No Aplica</v>
      </c>
      <c r="AF27" s="164" t="str">
        <f>IF($H$27="","",
IF(OR($H$27="Corrupción",$H$27="Lavado de Activos",$H$27="Financiación del Terrorismo",$H$27="Trámites, OPAs y Consultas de Acceso a la Información Pública"),"No Aplica",'5. Valoración de Controles'!Q27))</f>
        <v>No Aplica</v>
      </c>
      <c r="AG27" s="165" t="str">
        <f>IF($H$27="","",
IF(OR($H$27="Corrupción",$H$27="Lavado de Activos",$H$27="Financiación del Terrorismo",$H$27="Corrupción en Trámites, OPAs y Consultas de Acceso a la Información Pública"),"No Aplica",'5. Valoración de Controles'!R27))</f>
        <v>No Aplica</v>
      </c>
      <c r="AH27" s="160"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66"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160"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Mayor</v>
      </c>
      <c r="AK27" s="166"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16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161" t="s">
        <v>326</v>
      </c>
      <c r="AN27" s="156"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57" t="s">
        <v>329</v>
      </c>
      <c r="AP27" s="167" t="s">
        <v>328</v>
      </c>
      <c r="AQ27" s="167" t="str">
        <f>IF(AO27="","","∑ Peso porcentual de cada acción definida")</f>
        <v>∑ Peso porcentual de cada acción definida</v>
      </c>
      <c r="AR27" s="156" t="s">
        <v>6</v>
      </c>
      <c r="AS27" s="170"/>
      <c r="AT27" s="170"/>
      <c r="AU27" s="170"/>
      <c r="AV27" s="170"/>
      <c r="AW27" s="170"/>
      <c r="AX27" s="170"/>
      <c r="AY27" s="170"/>
      <c r="AZ27" s="170"/>
      <c r="BA27" s="170"/>
      <c r="BB27" s="170"/>
      <c r="BC27" s="170"/>
      <c r="BD27" s="170"/>
      <c r="BE27" s="170"/>
      <c r="BF27" s="170"/>
      <c r="BG27" s="170"/>
      <c r="BH27" s="170"/>
      <c r="BI27" s="170"/>
      <c r="BJ27" s="170"/>
      <c r="BK27" s="170"/>
      <c r="BL27" s="170"/>
    </row>
    <row r="28" spans="1:64" s="169" customFormat="1" ht="31.5" customHeight="1" x14ac:dyDescent="0.2">
      <c r="A28" s="158"/>
      <c r="B28" s="158"/>
      <c r="C28" s="158"/>
      <c r="D28" s="158"/>
      <c r="E28" s="158"/>
      <c r="F28" s="158"/>
      <c r="G28" s="158"/>
      <c r="H28" s="158"/>
      <c r="I28" s="158"/>
      <c r="J28" s="158"/>
      <c r="K28" s="158"/>
      <c r="L28" s="158"/>
      <c r="M28" s="158"/>
      <c r="N28" s="158"/>
      <c r="O28" s="158"/>
      <c r="P28" s="158"/>
      <c r="Q28" s="163" t="str">
        <f>IF($H$27="","",
IF(OR($H$27="Corrupción",$H$27="Lavado de Activos",$H$27="Financiación del Terrorismo",$H$27="Corrupción en Trámites, OPAs y Consultas de Acceso a la Información Pública"),"No Aplica",'5. Valoración de Controles'!H28))</f>
        <v>No Aplica</v>
      </c>
      <c r="R28" s="163">
        <f>IF($H$27="","",
IF(OR($H$27="Corrupción",$H$27="Lavado de Activos",$H$27="Financiación del Terrorismo",$H$27="Corrupción en Trámites, OPAs y Consultas de Acceso a la Información Pública"),'6.Valoración Control Corrupción'!E28,"No Aplica"))</f>
        <v>0</v>
      </c>
      <c r="S28" s="163">
        <f>IF($H$27="","",
IF(OR($H$27="Corrupción",$H$27="Lavado de Activos",$H$27="Financiación del Terrorismo",$H$27="Corrupción en Trámites, OPAs y Consultas de Acceso a la Información Pública"),'6.Valoración Control Corrupción'!F28,"No Aplica"))</f>
        <v>0</v>
      </c>
      <c r="T28" s="163">
        <f>IF($H$27="","",
IF(OR($H$27="Corrupción",$H$27="Lavado de Activos",$H$27="Financiación del Terrorismo",$H$27="Corrupción en Trámites, OPAs y Consultas de Acceso a la Información Pública"),'6.Valoración Control Corrupción'!G28,"No Aplica"))</f>
        <v>0</v>
      </c>
      <c r="U28" s="163">
        <f>IF($H$27="","",
IF(OR($H$27="Corrupción",$H$27="Lavado de Activos",$H$27="Financiación del Terrorismo",$H$27="Corrupción en Trámites, OPAs y Consultas de Acceso a la Información Pública"),'6.Valoración Control Corrupción'!H28,"No Aplica"))</f>
        <v>0</v>
      </c>
      <c r="V28" s="163">
        <f>IF($H$27="","",
IF(OR($H$27="Corrupción",$H$27="Lavado de Activos",$H$27="Financiación del Terrorismo",$H$27="Corrupción en Trámites, OPAs y Consultas de Acceso a la Información Pública"),'6.Valoración Control Corrupción'!I28,"No Aplica"))</f>
        <v>0</v>
      </c>
      <c r="W28" s="163">
        <f>IF($H$27="","",
IF(OR($H$27="Corrupción",$H$27="Lavado de Activos",$H$27="Financiación del Terrorismo",$H$27="Corrupción en Trámites, OPAs y Consultas de Acceso a la Información Pública"),'6.Valoración Control Corrupción'!J28,"No Aplica"))</f>
        <v>0</v>
      </c>
      <c r="X28" s="164" t="str">
        <f>IF($H$27="","",
IF(OR($H$27="Corrupción",$H$27="Lavado de Activos",$H$27="Financiación del Terrorismo",$H$27="Trámites, OPAs y Consultas de Acceso a la Información Pública"),"No Aplica",'5. Valoración de Controles'!I28))</f>
        <v>No Aplica</v>
      </c>
      <c r="Y28" s="164" t="str">
        <f>IF($H$27="","",
IF(OR($H$27="Corrupción",$H$27="Lavado de Activos",$H$27="Financiación del Terrorismo",$H$27="Trámites, OPAs y Consultas de Acceso a la Información Pública"),"No Aplica",'5. Valoración de Controles'!J28))</f>
        <v>No Aplica</v>
      </c>
      <c r="Z28" s="164" t="str">
        <f>IF($H$27="","",
IF(OR($H$27="Corrupción",$H$27="Lavado de Activos",$H$27="Financiación del Terrorismo",$H$27="Trámites, OPAs y Consultas de Acceso a la Información Pública"),"No Aplica",'5. Valoración de Controles'!K28))</f>
        <v>No Aplica</v>
      </c>
      <c r="AA28" s="164" t="str">
        <f>IF($H$27="","",
IF(OR($H$27="Corrupción",$H$27="Lavado de Activos",$H$27="Financiación del Terrorismo",$H$27="Trámites, OPAs y Consultas de Acceso a la Información Pública"),"No Aplica",'5. Valoración de Controles'!L28))</f>
        <v>No Aplica</v>
      </c>
      <c r="AB28" s="164" t="str">
        <f>IF($H$27="","",
IF(OR($H$27="Corrupción",$H$27="Lavado de Activos",$H$27="Financiación del Terrorismo",$H$27="Trámites, OPAs y Consultas de Acceso a la Información Pública"),"No Aplica",'5. Valoración de Controles'!M28))</f>
        <v>No Aplica</v>
      </c>
      <c r="AC28" s="164" t="str">
        <f>IF($H$27="","",
IF(OR($H$27="Corrupción",$H$27="Lavado de Activos",$H$27="Financiación del Terrorismo",$H$27="Trámites, OPAs y Consultas de Acceso a la Información Pública"),"No Aplica",'5. Valoración de Controles'!N28))</f>
        <v>No Aplica</v>
      </c>
      <c r="AD28" s="164" t="str">
        <f>IF($H$27="","",
IF(OR($H$27="Corrupción",$H$27="Lavado de Activos",$H$27="Financiación del Terrorismo",$H$27="Trámites, OPAs y Consultas de Acceso a la Información Pública"),"No Aplica",'5. Valoración de Controles'!O28))</f>
        <v>No Aplica</v>
      </c>
      <c r="AE28" s="164" t="str">
        <f>IF($H$27="","",
IF(OR($H$27="Corrupción",$H$27="Lavado de Activos",$H$27="Financiación del Terrorismo",$H$27="Trámites, OPAs y Consultas de Acceso a la Información Pública"),"No Aplica",'5. Valoración de Controles'!P28))</f>
        <v>No Aplica</v>
      </c>
      <c r="AF28" s="164" t="str">
        <f>IF($H$27="","",
IF(OR($H$27="Corrupción",$H$27="Lavado de Activos",$H$27="Financiación del Terrorismo",$H$27="Trámites, OPAs y Consultas de Acceso a la Información Pública"),"No Aplica",'5. Valoración de Controles'!Q28))</f>
        <v>No Aplica</v>
      </c>
      <c r="AG28" s="165" t="str">
        <f>IF($H$27="","",
IF(OR($H$27="Corrupción",$H$27="Lavado de Activos",$H$27="Financiación del Terrorismo",$H$27="Corrupción en Trámites, OPAs y Consultas de Acceso a la Información Pública"),"No Aplica",'5. Valoración de Controles'!R28))</f>
        <v>No Aplica</v>
      </c>
      <c r="AH28" s="158"/>
      <c r="AI28" s="158"/>
      <c r="AJ28" s="158"/>
      <c r="AK28" s="158"/>
      <c r="AL28" s="158"/>
      <c r="AM28" s="158"/>
      <c r="AN28" s="158"/>
      <c r="AO28" s="158"/>
      <c r="AP28" s="158"/>
      <c r="AQ28" s="158"/>
      <c r="AR28" s="158"/>
      <c r="AS28" s="170"/>
      <c r="AT28" s="170"/>
      <c r="AU28" s="170"/>
      <c r="AV28" s="170"/>
      <c r="AW28" s="170"/>
      <c r="AX28" s="170"/>
      <c r="AY28" s="170"/>
      <c r="AZ28" s="170"/>
      <c r="BA28" s="170"/>
      <c r="BB28" s="170"/>
      <c r="BC28" s="170"/>
      <c r="BD28" s="170"/>
      <c r="BE28" s="170"/>
      <c r="BF28" s="170"/>
      <c r="BG28" s="170"/>
      <c r="BH28" s="170"/>
      <c r="BI28" s="170"/>
      <c r="BJ28" s="170"/>
      <c r="BK28" s="170"/>
      <c r="BL28" s="170"/>
    </row>
    <row r="29" spans="1:64" s="169" customFormat="1" ht="31.5" customHeight="1" x14ac:dyDescent="0.2">
      <c r="A29" s="159"/>
      <c r="B29" s="159"/>
      <c r="C29" s="159"/>
      <c r="D29" s="159"/>
      <c r="E29" s="159"/>
      <c r="F29" s="159"/>
      <c r="G29" s="159"/>
      <c r="H29" s="159"/>
      <c r="I29" s="159"/>
      <c r="J29" s="159"/>
      <c r="K29" s="159"/>
      <c r="L29" s="159"/>
      <c r="M29" s="159"/>
      <c r="N29" s="159"/>
      <c r="O29" s="159"/>
      <c r="P29" s="159"/>
      <c r="Q29" s="163" t="str">
        <f>IF($H$27="","",
IF(OR($H$27="Corrupción",$H$27="Lavado de Activos",$H$27="Financiación del Terrorismo",$H$27="Corrupción en Trámites, OPAs y Consultas de Acceso a la Información Pública"),"No Aplica",'5. Valoración de Controles'!H29))</f>
        <v>No Aplica</v>
      </c>
      <c r="R29" s="163">
        <f>IF($H$27="","",
IF(OR($H$27="Corrupción",$H$27="Lavado de Activos",$H$27="Financiación del Terrorismo",$H$27="Corrupción en Trámites, OPAs y Consultas de Acceso a la Información Pública"),'6.Valoración Control Corrupción'!E29,"No Aplica"))</f>
        <v>0</v>
      </c>
      <c r="S29" s="163">
        <f>IF($H$27="","",
IF(OR($H$27="Corrupción",$H$27="Lavado de Activos",$H$27="Financiación del Terrorismo",$H$27="Corrupción en Trámites, OPAs y Consultas de Acceso a la Información Pública"),'6.Valoración Control Corrupción'!F29,"No Aplica"))</f>
        <v>0</v>
      </c>
      <c r="T29" s="163">
        <f>IF($H$27="","",
IF(OR($H$27="Corrupción",$H$27="Lavado de Activos",$H$27="Financiación del Terrorismo",$H$27="Corrupción en Trámites, OPAs y Consultas de Acceso a la Información Pública"),'6.Valoración Control Corrupción'!G29,"No Aplica"))</f>
        <v>0</v>
      </c>
      <c r="U29" s="163">
        <f>IF($H$27="","",
IF(OR($H$27="Corrupción",$H$27="Lavado de Activos",$H$27="Financiación del Terrorismo",$H$27="Corrupción en Trámites, OPAs y Consultas de Acceso a la Información Pública"),'6.Valoración Control Corrupción'!H29,"No Aplica"))</f>
        <v>0</v>
      </c>
      <c r="V29" s="163">
        <f>IF($H$27="","",
IF(OR($H$27="Corrupción",$H$27="Lavado de Activos",$H$27="Financiación del Terrorismo",$H$27="Corrupción en Trámites, OPAs y Consultas de Acceso a la Información Pública"),'6.Valoración Control Corrupción'!I29,"No Aplica"))</f>
        <v>0</v>
      </c>
      <c r="W29" s="163">
        <f>IF($H$27="","",
IF(OR($H$27="Corrupción",$H$27="Lavado de Activos",$H$27="Financiación del Terrorismo",$H$27="Corrupción en Trámites, OPAs y Consultas de Acceso a la Información Pública"),'6.Valoración Control Corrupción'!J29,"No Aplica"))</f>
        <v>0</v>
      </c>
      <c r="X29" s="164" t="str">
        <f>IF($H$27="","",
IF(OR($H$27="Corrupción",$H$27="Lavado de Activos",$H$27="Financiación del Terrorismo",$H$27="Trámites, OPAs y Consultas de Acceso a la Información Pública"),"No Aplica",'5. Valoración de Controles'!I29))</f>
        <v>No Aplica</v>
      </c>
      <c r="Y29" s="164" t="str">
        <f>IF($H$27="","",
IF(OR($H$27="Corrupción",$H$27="Lavado de Activos",$H$27="Financiación del Terrorismo",$H$27="Trámites, OPAs y Consultas de Acceso a la Información Pública"),"No Aplica",'5. Valoración de Controles'!J29))</f>
        <v>No Aplica</v>
      </c>
      <c r="Z29" s="164" t="str">
        <f>IF($H$27="","",
IF(OR($H$27="Corrupción",$H$27="Lavado de Activos",$H$27="Financiación del Terrorismo",$H$27="Trámites, OPAs y Consultas de Acceso a la Información Pública"),"No Aplica",'5. Valoración de Controles'!K29))</f>
        <v>No Aplica</v>
      </c>
      <c r="AA29" s="164" t="str">
        <f>IF($H$27="","",
IF(OR($H$27="Corrupción",$H$27="Lavado de Activos",$H$27="Financiación del Terrorismo",$H$27="Trámites, OPAs y Consultas de Acceso a la Información Pública"),"No Aplica",'5. Valoración de Controles'!L29))</f>
        <v>No Aplica</v>
      </c>
      <c r="AB29" s="164" t="str">
        <f>IF($H$27="","",
IF(OR($H$27="Corrupción",$H$27="Lavado de Activos",$H$27="Financiación del Terrorismo",$H$27="Trámites, OPAs y Consultas de Acceso a la Información Pública"),"No Aplica",'5. Valoración de Controles'!M29))</f>
        <v>No Aplica</v>
      </c>
      <c r="AC29" s="164" t="str">
        <f>IF($H$27="","",
IF(OR($H$27="Corrupción",$H$27="Lavado de Activos",$H$27="Financiación del Terrorismo",$H$27="Trámites, OPAs y Consultas de Acceso a la Información Pública"),"No Aplica",'5. Valoración de Controles'!N29))</f>
        <v>No Aplica</v>
      </c>
      <c r="AD29" s="164" t="str">
        <f>IF($H$27="","",
IF(OR($H$27="Corrupción",$H$27="Lavado de Activos",$H$27="Financiación del Terrorismo",$H$27="Trámites, OPAs y Consultas de Acceso a la Información Pública"),"No Aplica",'5. Valoración de Controles'!O29))</f>
        <v>No Aplica</v>
      </c>
      <c r="AE29" s="164" t="str">
        <f>IF($H$27="","",
IF(OR($H$27="Corrupción",$H$27="Lavado de Activos",$H$27="Financiación del Terrorismo",$H$27="Trámites, OPAs y Consultas de Acceso a la Información Pública"),"No Aplica",'5. Valoración de Controles'!P29))</f>
        <v>No Aplica</v>
      </c>
      <c r="AF29" s="164" t="str">
        <f>IF($H$27="","",
IF(OR($H$27="Corrupción",$H$27="Lavado de Activos",$H$27="Financiación del Terrorismo",$H$27="Trámites, OPAs y Consultas de Acceso a la Información Pública"),"No Aplica",'5. Valoración de Controles'!Q29))</f>
        <v>No Aplica</v>
      </c>
      <c r="AG29" s="165" t="str">
        <f>IF($H$27="","",
IF(OR($H$27="Corrupción",$H$27="Lavado de Activos",$H$27="Financiación del Terrorismo",$H$27="Corrupción en Trámites, OPAs y Consultas de Acceso a la Información Pública"),"No Aplica",'5. Valoración de Controles'!R29))</f>
        <v>No Aplica</v>
      </c>
      <c r="AH29" s="159"/>
      <c r="AI29" s="159"/>
      <c r="AJ29" s="159"/>
      <c r="AK29" s="159"/>
      <c r="AL29" s="159"/>
      <c r="AM29" s="159"/>
      <c r="AN29" s="159"/>
      <c r="AO29" s="159"/>
      <c r="AP29" s="159"/>
      <c r="AQ29" s="159"/>
      <c r="AR29" s="159"/>
      <c r="AS29" s="170"/>
      <c r="AT29" s="170"/>
      <c r="AU29" s="170"/>
      <c r="AV29" s="170"/>
      <c r="AW29" s="170"/>
      <c r="AX29" s="170"/>
      <c r="AY29" s="170"/>
      <c r="AZ29" s="170"/>
      <c r="BA29" s="170"/>
      <c r="BB29" s="170"/>
      <c r="BC29" s="170"/>
      <c r="BD29" s="170"/>
      <c r="BE29" s="170"/>
      <c r="BF29" s="170"/>
      <c r="BG29" s="170"/>
      <c r="BH29" s="170"/>
      <c r="BI29" s="170"/>
      <c r="BJ29" s="170"/>
      <c r="BK29" s="170"/>
      <c r="BL29" s="170"/>
    </row>
    <row r="30" spans="1:64" s="169" customFormat="1" ht="31.5" customHeight="1" x14ac:dyDescent="0.2">
      <c r="A30" s="155">
        <v>8</v>
      </c>
      <c r="B30" s="156" t="str">
        <f>'2. Identificación del Riesgo'!B30:B32</f>
        <v>Gestión Contractual</v>
      </c>
      <c r="C30" s="156" t="str">
        <f>IF('2. Identificación del Riesgo'!C30:C32="","",'2. Identificación del Riesgo'!C30:C32)</f>
        <v>Contratación (Etapa Contractual - Supervisión)</v>
      </c>
      <c r="D30" s="156" t="str">
        <f>IF('2. Identificación del Riesgo'!D30:D32="","",'2. Identificación del Riesgo'!D30:D32)</f>
        <v>Afectación Económica (o presupuestal) y Reputacional</v>
      </c>
      <c r="E30" s="156" t="str">
        <f>IF('2. Identificación del Riesgo'!E30:E32="","",'2. Identificación del Riesgo'!E30:E32)</f>
        <v>Recibir o solicitar dadivas o beneficios a nombre propio o para el favorecimiento de un tercero.</v>
      </c>
      <c r="F30" s="156" t="str">
        <f>IF('2. Identificación del Riesgo'!F30:F32="","",'2. Identificación del Riesgo'!F30:F32)</f>
        <v>Supervisión o interventoria que avale obligaciones contractuales incumplidas, mayores y menores cantidades, items no previstos, hechos cumplidos y requisitos técnicos incumplidos.</v>
      </c>
      <c r="G30" s="156" t="str">
        <f>IF('2. Identificación del Riesgo'!G30:G32="","",'2. Identificación del Riesgo'!G30:G32)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H30" s="156" t="str">
        <f>IF('2. Identificación del Riesgo'!H30:H32="","",'2. Identificación del Riesgo'!H30:H32)</f>
        <v>Corrupción</v>
      </c>
      <c r="I30" s="156" t="str">
        <f>IF('2. Identificación del Riesgo'!I30:I32="","",'2. Identificación del Riesgo'!I30:I32)</f>
        <v>Ejecución y Administración de procesos</v>
      </c>
      <c r="J30" s="156" t="str">
        <f>IF('2. Identificación del Riesgo'!J30:J32="","",'2. Identificación del Riesgo'!J30:J32)</f>
        <v>Rara vez: No se ha presentado en los últimos cinco años.</v>
      </c>
      <c r="K30" s="160" t="str">
        <f>'2. Identificación del Riesgo'!K30:K32</f>
        <v>Rara vez</v>
      </c>
      <c r="L30" s="161">
        <f>'2. Identificación del Riesgo'!L30:L32</f>
        <v>0.2</v>
      </c>
      <c r="M30" s="15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No Aplica</v>
      </c>
      <c r="N30" s="160" t="str">
        <f>'2. Identificación del Riesgo'!N30:N32</f>
        <v>Catastrófico</v>
      </c>
      <c r="O30" s="161">
        <f>'2. Identificación del Riesgo'!O30:O32</f>
        <v>1</v>
      </c>
      <c r="P30" s="162" t="str">
        <f>'2. Identificación del Riesgo'!P30:P32</f>
        <v>Extremo</v>
      </c>
      <c r="Q30" s="163" t="str">
        <f>IF($H$30="","",
IF(OR($H$30="Corrupción",$H$30="Lavado de Activos",$H$30="Financiación del Terrorismo",$H$30="Corrupción en Trámites, OPAs y Consultas de Acceso a la Información Pública"),"No Aplica",'5. Valoración de Controles'!H30))</f>
        <v>No Aplica</v>
      </c>
      <c r="R30" s="163" t="str">
        <f>IF($H$30="","",
IF(OR($H$30="Corrupción",$H$30="Lavado de Activos",$H$30="Financiación del Terrorismo",$H$30="Corrupción en Trámites, OPAs y Consultas de Acceso a la Información Pública"),'6.Valoración Control Corrupción'!E30,"No Aplica"))</f>
        <v>Supervisor del contrato / apoyo a la supervisión y Ordenadores del Gasto.</v>
      </c>
      <c r="S30" s="163" t="str">
        <f>IF($H$30="","",
IF(OR($H$30="Corrupción",$H$30="Lavado de Activos",$H$30="Financiación del Terrorismo",$H$30="Corrupción en Trámites, OPAs y Consultas de Acceso a la Información Pública"),'6.Valoración Control Corrupción'!F30,"No Aplica"))</f>
        <v>Mensual</v>
      </c>
      <c r="T30" s="163" t="str">
        <f>IF($H$30="","",
IF(OR($H$30="Corrupción",$H$30="Lavado de Activos",$H$30="Financiación del Terrorismo",$H$30="Corrupción en Trámites, OPAs y Consultas de Acceso a la Información Pública"),'6.Valoración Control Corrupción'!G30,"No Aplica"))</f>
        <v>Identificar el posible incumplimiento del objeto, plazo, forma de pago y obligaciones contractuales, mayores y menores cantidades, ítems no previstos, hechos cumplidos y requisitos técnicos incumplidos, para beneficio propio de terceros.</v>
      </c>
      <c r="U30" s="163" t="str">
        <f>IF($H$30="","",
IF(OR($H$30="Corrupción",$H$30="Lavado de Activos",$H$30="Financiación del Terrorismo",$H$30="Corrupción en Trámites, OPAs y Consultas de Acceso a la Información Pública"),'6.Valoración Control Corrupción'!H30,"No Aplica"))</f>
        <v>1) Realizar el seguimiento mensual detallado a la ejecución contractual, mediante la revisión de informes periódicos (incluso publicados en Secop), la revisión de evidencias entregadas y la verificación de las características técnicas de los productos contratados.</v>
      </c>
      <c r="V30" s="163" t="str">
        <f>IF($H$30="","",
IF(OR($H$30="Corrupción",$H$30="Lavado de Activos",$H$30="Financiación del Terrorismo",$H$30="Corrupción en Trámites, OPAs y Consultas de Acceso a la Información Pública"),'6.Valoración Control Corrupción'!I30,"No Aplica"))</f>
        <v>1) En caso de que se identifiquen inconsistencias asociadas al incumplimiento del objeto y obligaciones contractuales, se procede a iniciar el proceso de declaratoria de incumplimiento total o parcial del contrato.</v>
      </c>
      <c r="W30" s="163" t="str">
        <f>IF($H$30="","",
IF(OR($H$30="Corrupción",$H$30="Lavado de Activos",$H$30="Financiación del Terrorismo",$H$30="Corrupción en Trámites, OPAs y Consultas de Acceso a la Información Pública"),'6.Valoración Control Corrupción'!J30,"No Aplica"))</f>
        <v>1) Informe de supervisión de contratos para proveedores o prestación de servicios (muestreo).</v>
      </c>
      <c r="X30" s="164" t="str">
        <f>IF($H$30="","",
IF(OR($H$30="Corrupción",$H$30="Lavado de Activos",$H$30="Financiación del Terrorismo",$H$30="Trámites, OPAs y Consultas de Acceso a la Información Pública"),"No Aplica",'5. Valoración de Controles'!I30))</f>
        <v>No Aplica</v>
      </c>
      <c r="Y30" s="164" t="str">
        <f>IF($H$30="","",
IF(OR($H$30="Corrupción",$H$30="Lavado de Activos",$H$30="Financiación del Terrorismo",$H$30="Trámites, OPAs y Consultas de Acceso a la Información Pública"),"No Aplica",'5. Valoración de Controles'!J30))</f>
        <v>No Aplica</v>
      </c>
      <c r="Z30" s="164" t="str">
        <f>IF($H$30="","",
IF(OR($H$30="Corrupción",$H$30="Lavado de Activos",$H$30="Financiación del Terrorismo",$H$30="Trámites, OPAs y Consultas de Acceso a la Información Pública"),"No Aplica",'5. Valoración de Controles'!K30))</f>
        <v>No Aplica</v>
      </c>
      <c r="AA30" s="164" t="str">
        <f>IF($H$30="","",
IF(OR($H$30="Corrupción",$H$30="Lavado de Activos",$H$30="Financiación del Terrorismo",$H$30="Trámites, OPAs y Consultas de Acceso a la Información Pública"),"No Aplica",'5. Valoración de Controles'!L30))</f>
        <v>No Aplica</v>
      </c>
      <c r="AB30" s="164" t="str">
        <f>IF($H$30="","",
IF(OR($H$30="Corrupción",$H$30="Lavado de Activos",$H$30="Financiación del Terrorismo",$H$30="Trámites, OPAs y Consultas de Acceso a la Información Pública"),"No Aplica",'5. Valoración de Controles'!M30))</f>
        <v>No Aplica</v>
      </c>
      <c r="AC30" s="164" t="str">
        <f>IF($H$30="","",
IF(OR($H$30="Corrupción",$H$30="Lavado de Activos",$H$30="Financiación del Terrorismo",$H$30="Trámites, OPAs y Consultas de Acceso a la Información Pública"),"No Aplica",'5. Valoración de Controles'!N30))</f>
        <v>No Aplica</v>
      </c>
      <c r="AD30" s="164" t="str">
        <f>IF($H$30="","",
IF(OR($H$30="Corrupción",$H$30="Lavado de Activos",$H$30="Financiación del Terrorismo",$H$30="Trámites, OPAs y Consultas de Acceso a la Información Pública"),"No Aplica",'5. Valoración de Controles'!O30))</f>
        <v>No Aplica</v>
      </c>
      <c r="AE30" s="164" t="str">
        <f>IF($H$30="","",
IF(OR($H$30="Corrupción",$H$30="Lavado de Activos",$H$30="Financiación del Terrorismo",$H$30="Trámites, OPAs y Consultas de Acceso a la Información Pública"),"No Aplica",'5. Valoración de Controles'!P30))</f>
        <v>No Aplica</v>
      </c>
      <c r="AF30" s="164" t="str">
        <f>IF($H$30="","",
IF(OR($H$30="Corrupción",$H$30="Lavado de Activos",$H$30="Financiación del Terrorismo",$H$30="Trámites, OPAs y Consultas de Acceso a la Información Pública"),"No Aplica",'5. Valoración de Controles'!Q30))</f>
        <v>No Aplica</v>
      </c>
      <c r="AG30" s="165" t="str">
        <f>IF($H$30="","",
IF(OR($H$30="Corrupción",$H$30="Lavado de Activos",$H$30="Financiación del Terrorismo",$H$30="Corrupción en Trámites, OPAs y Consultas de Acceso a la Información Pública"),"No Aplica",'5. Valoración de Controles'!R30))</f>
        <v>No Aplica</v>
      </c>
      <c r="AH30" s="160"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Rara vez</v>
      </c>
      <c r="AI30" s="166"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No aplica</v>
      </c>
      <c r="AJ30" s="160"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Catastrófico</v>
      </c>
      <c r="AK30" s="166"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No aplica</v>
      </c>
      <c r="AL30" s="16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161" t="s">
        <v>326</v>
      </c>
      <c r="AN30" s="156"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57" t="s">
        <v>330</v>
      </c>
      <c r="AP30" s="167" t="s">
        <v>331</v>
      </c>
      <c r="AQ30" s="167" t="str">
        <f>IF(AO30="","","∑ Peso porcentual de cada acción definida")</f>
        <v>∑ Peso porcentual de cada acción definida</v>
      </c>
      <c r="AR30" s="156" t="s">
        <v>6</v>
      </c>
      <c r="AS30" s="170"/>
      <c r="AT30" s="170"/>
      <c r="AU30" s="170"/>
      <c r="AV30" s="170"/>
      <c r="AW30" s="170"/>
      <c r="AX30" s="170"/>
      <c r="AY30" s="170"/>
      <c r="AZ30" s="170"/>
      <c r="BA30" s="170"/>
      <c r="BB30" s="170"/>
      <c r="BC30" s="170"/>
      <c r="BD30" s="170"/>
      <c r="BE30" s="170"/>
      <c r="BF30" s="170"/>
      <c r="BG30" s="170"/>
      <c r="BH30" s="170"/>
      <c r="BI30" s="170"/>
      <c r="BJ30" s="170"/>
      <c r="BK30" s="170"/>
      <c r="BL30" s="170"/>
    </row>
    <row r="31" spans="1:64" s="169" customFormat="1" ht="31.5" customHeight="1" x14ac:dyDescent="0.2">
      <c r="A31" s="158"/>
      <c r="B31" s="158"/>
      <c r="C31" s="158"/>
      <c r="D31" s="158"/>
      <c r="E31" s="158"/>
      <c r="F31" s="158"/>
      <c r="G31" s="158"/>
      <c r="H31" s="158"/>
      <c r="I31" s="158"/>
      <c r="J31" s="158"/>
      <c r="K31" s="158"/>
      <c r="L31" s="158"/>
      <c r="M31" s="158"/>
      <c r="N31" s="158"/>
      <c r="O31" s="158"/>
      <c r="P31" s="158"/>
      <c r="Q31" s="163" t="str">
        <f>IF($H$30="","",
IF(OR($H$30="Corrupción",$H$30="Lavado de Activos",$H$30="Financiación del Terrorismo",$H$30="Corrupción en Trámites, OPAs y Consultas de Acceso a la Información Pública"),"No Aplica",'5. Valoración de Controles'!H31))</f>
        <v>No Aplica</v>
      </c>
      <c r="R31" s="163">
        <f>IF($H$30="","",
IF(OR($H$30="Corrupción",$H$30="Lavado de Activos",$H$30="Financiación del Terrorismo",$H$30="Corrupción en Trámites, OPAs y Consultas de Acceso a la Información Pública"),'6.Valoración Control Corrupción'!E31,"No Aplica"))</f>
        <v>0</v>
      </c>
      <c r="S31" s="163">
        <f>IF($H$30="","",
IF(OR($H$30="Corrupción",$H$30="Lavado de Activos",$H$30="Financiación del Terrorismo",$H$30="Corrupción en Trámites, OPAs y Consultas de Acceso a la Información Pública"),'6.Valoración Control Corrupción'!F31,"No Aplica"))</f>
        <v>0</v>
      </c>
      <c r="T31" s="163">
        <f>IF($H$30="","",
IF(OR($H$30="Corrupción",$H$30="Lavado de Activos",$H$30="Financiación del Terrorismo",$H$30="Corrupción en Trámites, OPAs y Consultas de Acceso a la Información Pública"),'6.Valoración Control Corrupción'!G31,"No Aplica"))</f>
        <v>0</v>
      </c>
      <c r="U31" s="163">
        <f>IF($H$30="","",
IF(OR($H$30="Corrupción",$H$30="Lavado de Activos",$H$30="Financiación del Terrorismo",$H$30="Corrupción en Trámites, OPAs y Consultas de Acceso a la Información Pública"),'6.Valoración Control Corrupción'!H31,"No Aplica"))</f>
        <v>0</v>
      </c>
      <c r="V31" s="163">
        <f>IF($H$30="","",
IF(OR($H$30="Corrupción",$H$30="Lavado de Activos",$H$30="Financiación del Terrorismo",$H$30="Corrupción en Trámites, OPAs y Consultas de Acceso a la Información Pública"),'6.Valoración Control Corrupción'!I31,"No Aplica"))</f>
        <v>0</v>
      </c>
      <c r="W31" s="163">
        <f>IF($H$30="","",
IF(OR($H$30="Corrupción",$H$30="Lavado de Activos",$H$30="Financiación del Terrorismo",$H$30="Corrupción en Trámites, OPAs y Consultas de Acceso a la Información Pública"),'6.Valoración Control Corrupción'!J31,"No Aplica"))</f>
        <v>0</v>
      </c>
      <c r="X31" s="164" t="str">
        <f>IF($H$30="","",
IF(OR($H$30="Corrupción",$H$30="Lavado de Activos",$H$30="Financiación del Terrorismo",$H$30="Trámites, OPAs y Consultas de Acceso a la Información Pública"),"No Aplica",'5. Valoración de Controles'!I31))</f>
        <v>No Aplica</v>
      </c>
      <c r="Y31" s="164" t="str">
        <f>IF($H$30="","",
IF(OR($H$30="Corrupción",$H$30="Lavado de Activos",$H$30="Financiación del Terrorismo",$H$30="Trámites, OPAs y Consultas de Acceso a la Información Pública"),"No Aplica",'5. Valoración de Controles'!J31))</f>
        <v>No Aplica</v>
      </c>
      <c r="Z31" s="164" t="str">
        <f>IF($H$30="","",
IF(OR($H$30="Corrupción",$H$30="Lavado de Activos",$H$30="Financiación del Terrorismo",$H$30="Trámites, OPAs y Consultas de Acceso a la Información Pública"),"No Aplica",'5. Valoración de Controles'!K31))</f>
        <v>No Aplica</v>
      </c>
      <c r="AA31" s="164" t="str">
        <f>IF($H$30="","",
IF(OR($H$30="Corrupción",$H$30="Lavado de Activos",$H$30="Financiación del Terrorismo",$H$30="Trámites, OPAs y Consultas de Acceso a la Información Pública"),"No Aplica",'5. Valoración de Controles'!L31))</f>
        <v>No Aplica</v>
      </c>
      <c r="AB31" s="164" t="str">
        <f>IF($H$30="","",
IF(OR($H$30="Corrupción",$H$30="Lavado de Activos",$H$30="Financiación del Terrorismo",$H$30="Trámites, OPAs y Consultas de Acceso a la Información Pública"),"No Aplica",'5. Valoración de Controles'!M31))</f>
        <v>No Aplica</v>
      </c>
      <c r="AC31" s="164" t="str">
        <f>IF($H$30="","",
IF(OR($H$30="Corrupción",$H$30="Lavado de Activos",$H$30="Financiación del Terrorismo",$H$30="Trámites, OPAs y Consultas de Acceso a la Información Pública"),"No Aplica",'5. Valoración de Controles'!N31))</f>
        <v>No Aplica</v>
      </c>
      <c r="AD31" s="164" t="str">
        <f>IF($H$30="","",
IF(OR($H$30="Corrupción",$H$30="Lavado de Activos",$H$30="Financiación del Terrorismo",$H$30="Trámites, OPAs y Consultas de Acceso a la Información Pública"),"No Aplica",'5. Valoración de Controles'!O31))</f>
        <v>No Aplica</v>
      </c>
      <c r="AE31" s="164" t="str">
        <f>IF($H$30="","",
IF(OR($H$30="Corrupción",$H$30="Lavado de Activos",$H$30="Financiación del Terrorismo",$H$30="Trámites, OPAs y Consultas de Acceso a la Información Pública"),"No Aplica",'5. Valoración de Controles'!P31))</f>
        <v>No Aplica</v>
      </c>
      <c r="AF31" s="164" t="str">
        <f>IF($H$30="","",
IF(OR($H$30="Corrupción",$H$30="Lavado de Activos",$H$30="Financiación del Terrorismo",$H$30="Trámites, OPAs y Consultas de Acceso a la Información Pública"),"No Aplica",'5. Valoración de Controles'!Q31))</f>
        <v>No Aplica</v>
      </c>
      <c r="AG31" s="165" t="str">
        <f>IF($H$30="","",
IF(OR($H$30="Corrupción",$H$30="Lavado de Activos",$H$30="Financiación del Terrorismo",$H$30="Corrupción en Trámites, OPAs y Consultas de Acceso a la Información Pública"),"No Aplica",'5. Valoración de Controles'!R31))</f>
        <v>No Aplica</v>
      </c>
      <c r="AH31" s="158"/>
      <c r="AI31" s="158"/>
      <c r="AJ31" s="158"/>
      <c r="AK31" s="158"/>
      <c r="AL31" s="158"/>
      <c r="AM31" s="158"/>
      <c r="AN31" s="158"/>
      <c r="AO31" s="158"/>
      <c r="AP31" s="158"/>
      <c r="AQ31" s="158"/>
      <c r="AR31" s="158"/>
      <c r="AS31" s="170"/>
      <c r="AT31" s="170"/>
      <c r="AU31" s="170"/>
      <c r="AV31" s="170"/>
      <c r="AW31" s="170"/>
      <c r="AX31" s="170"/>
      <c r="AY31" s="170"/>
      <c r="AZ31" s="170"/>
      <c r="BA31" s="170"/>
      <c r="BB31" s="170"/>
      <c r="BC31" s="170"/>
      <c r="BD31" s="170"/>
      <c r="BE31" s="170"/>
      <c r="BF31" s="170"/>
      <c r="BG31" s="170"/>
      <c r="BH31" s="170"/>
      <c r="BI31" s="170"/>
      <c r="BJ31" s="170"/>
      <c r="BK31" s="170"/>
      <c r="BL31" s="170"/>
    </row>
    <row r="32" spans="1:64" s="169" customFormat="1" ht="31.5" customHeight="1" x14ac:dyDescent="0.2">
      <c r="A32" s="159"/>
      <c r="B32" s="159"/>
      <c r="C32" s="159"/>
      <c r="D32" s="159"/>
      <c r="E32" s="159"/>
      <c r="F32" s="159"/>
      <c r="G32" s="159"/>
      <c r="H32" s="159"/>
      <c r="I32" s="159"/>
      <c r="J32" s="159"/>
      <c r="K32" s="159"/>
      <c r="L32" s="159"/>
      <c r="M32" s="159"/>
      <c r="N32" s="159"/>
      <c r="O32" s="159"/>
      <c r="P32" s="159"/>
      <c r="Q32" s="163" t="str">
        <f>IF($H$30="","",
IF(OR($H$30="Corrupción",$H$30="Lavado de Activos",$H$30="Financiación del Terrorismo",$H$30="Corrupción en Trámites, OPAs y Consultas de Acceso a la Información Pública"),"No Aplica",'5. Valoración de Controles'!H32))</f>
        <v>No Aplica</v>
      </c>
      <c r="R32" s="163">
        <f>IF($H$30="","",
IF(OR($H$30="Corrupción",$H$30="Lavado de Activos",$H$30="Financiación del Terrorismo",$H$30="Corrupción en Trámites, OPAs y Consultas de Acceso a la Información Pública"),'6.Valoración Control Corrupción'!E32,"No Aplica"))</f>
        <v>0</v>
      </c>
      <c r="S32" s="163">
        <f>IF($H$30="","",
IF(OR($H$30="Corrupción",$H$30="Lavado de Activos",$H$30="Financiación del Terrorismo",$H$30="Corrupción en Trámites, OPAs y Consultas de Acceso a la Información Pública"),'6.Valoración Control Corrupción'!F32,"No Aplica"))</f>
        <v>0</v>
      </c>
      <c r="T32" s="163">
        <f>IF($H$30="","",
IF(OR($H$30="Corrupción",$H$30="Lavado de Activos",$H$30="Financiación del Terrorismo",$H$30="Corrupción en Trámites, OPAs y Consultas de Acceso a la Información Pública"),'6.Valoración Control Corrupción'!G32,"No Aplica"))</f>
        <v>0</v>
      </c>
      <c r="U32" s="163">
        <f>IF($H$30="","",
IF(OR($H$30="Corrupción",$H$30="Lavado de Activos",$H$30="Financiación del Terrorismo",$H$30="Corrupción en Trámites, OPAs y Consultas de Acceso a la Información Pública"),'6.Valoración Control Corrupción'!H32,"No Aplica"))</f>
        <v>0</v>
      </c>
      <c r="V32" s="163">
        <f>IF($H$30="","",
IF(OR($H$30="Corrupción",$H$30="Lavado de Activos",$H$30="Financiación del Terrorismo",$H$30="Corrupción en Trámites, OPAs y Consultas de Acceso a la Información Pública"),'6.Valoración Control Corrupción'!I32,"No Aplica"))</f>
        <v>0</v>
      </c>
      <c r="W32" s="163">
        <f>IF($H$30="","",
IF(OR($H$30="Corrupción",$H$30="Lavado de Activos",$H$30="Financiación del Terrorismo",$H$30="Corrupción en Trámites, OPAs y Consultas de Acceso a la Información Pública"),'6.Valoración Control Corrupción'!J32,"No Aplica"))</f>
        <v>0</v>
      </c>
      <c r="X32" s="164" t="str">
        <f>IF($H$30="","",
IF(OR($H$30="Corrupción",$H$30="Lavado de Activos",$H$30="Financiación del Terrorismo",$H$30="Trámites, OPAs y Consultas de Acceso a la Información Pública"),"No Aplica",'5. Valoración de Controles'!I32))</f>
        <v>No Aplica</v>
      </c>
      <c r="Y32" s="164" t="str">
        <f>IF($H$30="","",
IF(OR($H$30="Corrupción",$H$30="Lavado de Activos",$H$30="Financiación del Terrorismo",$H$30="Trámites, OPAs y Consultas de Acceso a la Información Pública"),"No Aplica",'5. Valoración de Controles'!J32))</f>
        <v>No Aplica</v>
      </c>
      <c r="Z32" s="164" t="str">
        <f>IF($H$30="","",
IF(OR($H$30="Corrupción",$H$30="Lavado de Activos",$H$30="Financiación del Terrorismo",$H$30="Trámites, OPAs y Consultas de Acceso a la Información Pública"),"No Aplica",'5. Valoración de Controles'!K32))</f>
        <v>No Aplica</v>
      </c>
      <c r="AA32" s="164" t="str">
        <f>IF($H$30="","",
IF(OR($H$30="Corrupción",$H$30="Lavado de Activos",$H$30="Financiación del Terrorismo",$H$30="Trámites, OPAs y Consultas de Acceso a la Información Pública"),"No Aplica",'5. Valoración de Controles'!L32))</f>
        <v>No Aplica</v>
      </c>
      <c r="AB32" s="164" t="str">
        <f>IF($H$30="","",
IF(OR($H$30="Corrupción",$H$30="Lavado de Activos",$H$30="Financiación del Terrorismo",$H$30="Trámites, OPAs y Consultas de Acceso a la Información Pública"),"No Aplica",'5. Valoración de Controles'!M32))</f>
        <v>No Aplica</v>
      </c>
      <c r="AC32" s="164" t="str">
        <f>IF($H$30="","",
IF(OR($H$30="Corrupción",$H$30="Lavado de Activos",$H$30="Financiación del Terrorismo",$H$30="Trámites, OPAs y Consultas de Acceso a la Información Pública"),"No Aplica",'5. Valoración de Controles'!N32))</f>
        <v>No Aplica</v>
      </c>
      <c r="AD32" s="164" t="str">
        <f>IF($H$30="","",
IF(OR($H$30="Corrupción",$H$30="Lavado de Activos",$H$30="Financiación del Terrorismo",$H$30="Trámites, OPAs y Consultas de Acceso a la Información Pública"),"No Aplica",'5. Valoración de Controles'!O32))</f>
        <v>No Aplica</v>
      </c>
      <c r="AE32" s="164" t="str">
        <f>IF($H$30="","",
IF(OR($H$30="Corrupción",$H$30="Lavado de Activos",$H$30="Financiación del Terrorismo",$H$30="Trámites, OPAs y Consultas de Acceso a la Información Pública"),"No Aplica",'5. Valoración de Controles'!P32))</f>
        <v>No Aplica</v>
      </c>
      <c r="AF32" s="164" t="str">
        <f>IF($H$30="","",
IF(OR($H$30="Corrupción",$H$30="Lavado de Activos",$H$30="Financiación del Terrorismo",$H$30="Trámites, OPAs y Consultas de Acceso a la Información Pública"),"No Aplica",'5. Valoración de Controles'!Q32))</f>
        <v>No Aplica</v>
      </c>
      <c r="AG32" s="165" t="str">
        <f>IF($H$30="","",
IF(OR($H$30="Corrupción",$H$30="Lavado de Activos",$H$30="Financiación del Terrorismo",$H$30="Corrupción en Trámites, OPAs y Consultas de Acceso a la Información Pública"),"No Aplica",'5. Valoración de Controles'!R32))</f>
        <v>No Aplica</v>
      </c>
      <c r="AH32" s="159"/>
      <c r="AI32" s="159"/>
      <c r="AJ32" s="159"/>
      <c r="AK32" s="159"/>
      <c r="AL32" s="159"/>
      <c r="AM32" s="159"/>
      <c r="AN32" s="159"/>
      <c r="AO32" s="159"/>
      <c r="AP32" s="159"/>
      <c r="AQ32" s="159"/>
      <c r="AR32" s="159"/>
      <c r="AS32" s="170"/>
      <c r="AT32" s="170"/>
      <c r="AU32" s="170"/>
      <c r="AV32" s="170"/>
      <c r="AW32" s="170"/>
      <c r="AX32" s="170"/>
      <c r="AY32" s="170"/>
      <c r="AZ32" s="170"/>
      <c r="BA32" s="170"/>
      <c r="BB32" s="170"/>
      <c r="BC32" s="170"/>
      <c r="BD32" s="170"/>
      <c r="BE32" s="170"/>
      <c r="BF32" s="170"/>
      <c r="BG32" s="170"/>
      <c r="BH32" s="170"/>
      <c r="BI32" s="170"/>
      <c r="BJ32" s="170"/>
      <c r="BK32" s="170"/>
      <c r="BL32" s="170"/>
    </row>
    <row r="33" spans="1:64" s="169" customFormat="1" ht="31.5" customHeight="1" x14ac:dyDescent="0.2">
      <c r="A33" s="155">
        <v>9</v>
      </c>
      <c r="B33" s="156" t="str">
        <f>'2. Identificación del Riesgo'!B33:B35</f>
        <v>Gestión Contractual</v>
      </c>
      <c r="C33" s="156" t="str">
        <f>IF('2. Identificación del Riesgo'!C33:C35="","",'2. Identificación del Riesgo'!C33:C35)</f>
        <v>Contratación (Etapa Post-Contractual - Liquidación de contratos)</v>
      </c>
      <c r="D33" s="156" t="str">
        <f>IF('2. Identificación del Riesgo'!D33:D35="","",'2. Identificación del Riesgo'!D33:D35)</f>
        <v>Afectación Económica (o presupuestal) y Reputacional</v>
      </c>
      <c r="E33" s="156" t="str">
        <f>IF('2. Identificación del Riesgo'!E33:E35="","",'2. Identificación del Riesgo'!E33:E35)</f>
        <v>Recibir o solicitar dadivas o beneficios a nombre propio o para el favorecimiento de un tercero.</v>
      </c>
      <c r="F33" s="156" t="str">
        <f>IF('2. Identificación del Riesgo'!F33:F35="","",'2. Identificación del Riesgo'!F33:F35)</f>
        <v>Liquidación por parte de los interventores sin el cumplimiento de los requisitos establecidos contractualmente, asi como la liquidación permisiva de mayores y menores cantidades, items no previstos, hechos cumplidos y requisitos técnicos.</v>
      </c>
      <c r="G33" s="156" t="str">
        <f>IF('2. Identificación del Riesgo'!G33:G35="","",'2. Identificación del Riesgo'!G33:G35)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H33" s="156" t="str">
        <f>IF('2. Identificación del Riesgo'!H33:H35="","",'2. Identificación del Riesgo'!H33:H35)</f>
        <v>Corrupción</v>
      </c>
      <c r="I33" s="156" t="str">
        <f>IF('2. Identificación del Riesgo'!I33:I35="","",'2. Identificación del Riesgo'!I33:I35)</f>
        <v>Ejecución y Administración de procesos</v>
      </c>
      <c r="J33" s="156" t="str">
        <f>IF('2. Identificación del Riesgo'!J33:J35="","",'2. Identificación del Riesgo'!J33:J35)</f>
        <v>Rara vez: No se ha presentado en los últimos cinco años.</v>
      </c>
      <c r="K33" s="160" t="str">
        <f>'2. Identificación del Riesgo'!K33:K35</f>
        <v>Rara vez</v>
      </c>
      <c r="L33" s="161">
        <f>'2. Identificación del Riesgo'!L33:L35</f>
        <v>0.2</v>
      </c>
      <c r="M33" s="15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No Aplica</v>
      </c>
      <c r="N33" s="160" t="str">
        <f>'2. Identificación del Riesgo'!N33:N35</f>
        <v>Catastrófico</v>
      </c>
      <c r="O33" s="161">
        <f>'2. Identificación del Riesgo'!O33:O35</f>
        <v>1</v>
      </c>
      <c r="P33" s="162" t="str">
        <f>'2. Identificación del Riesgo'!P33:P35</f>
        <v>Extremo</v>
      </c>
      <c r="Q33" s="163" t="str">
        <f>IF($H$33="","",
IF(OR($H$33="Corrupción",$H$33="Lavado de Activos",$H$33="Financiación del Terrorismo",$H$33="Corrupción en Trámites, OPAs y Consultas de Acceso a la Información Pública"),"No Aplica",'5. Valoración de Controles'!H33))</f>
        <v>No Aplica</v>
      </c>
      <c r="R33" s="163" t="str">
        <f>IF($H$33="","",
IF(OR($H$33="Corrupción",$H$33="Lavado de Activos",$H$33="Financiación del Terrorismo",$H$33="Corrupción en Trámites, OPAs y Consultas de Acceso a la Información Pública"),'6.Valoración Control Corrupción'!E33,"No Aplica"))</f>
        <v>Supervisor del contrato / apoyo a la supervisión y Ordenadores del Gasto.</v>
      </c>
      <c r="S33" s="163" t="str">
        <f>IF($H$33="","",
IF(OR($H$33="Corrupción",$H$33="Lavado de Activos",$H$33="Financiación del Terrorismo",$H$33="Corrupción en Trámites, OPAs y Consultas de Acceso a la Información Pública"),'6.Valoración Control Corrupción'!F33,"No Aplica"))</f>
        <v>A demanda, de acuerdo a los términos legales para la liquidación de un contrato.</v>
      </c>
      <c r="T33" s="163" t="str">
        <f>IF($H$33="","",
IF(OR($H$33="Corrupción",$H$33="Lavado de Activos",$H$33="Financiación del Terrorismo",$H$33="Corrupción en Trámites, OPAs y Consultas de Acceso a la Información Pública"),'6.Valoración Control Corrupción'!G33,"No Aplica"))</f>
        <v>Identificar el posible incumplimiento del objeto y obligaciones contractuales, mayores y menores cantidades, ítems no previstos, hechos cumplidos y requisitos técnicos incumplidos, para beneficio propio de terceros.</v>
      </c>
      <c r="U33" s="163" t="str">
        <f>IF($H$33="","",
IF(OR($H$33="Corrupción",$H$33="Lavado de Activos",$H$33="Financiación del Terrorismo",$H$33="Corrupción en Trámites, OPAs y Consultas de Acceso a la Información Pública"),'6.Valoración Control Corrupción'!H33,"No Aplica"))</f>
        <v>1) Realizar la liquidación del contrato, identificando posibles incumplimientos al objeto y las obligaciones contractuales, mayores y menores cantidades, ítems no previstos, hechos cumplidos y requisitos técnicos incumplidos.</v>
      </c>
      <c r="V33" s="163" t="str">
        <f>IF($H$33="","",
IF(OR($H$33="Corrupción",$H$33="Lavado de Activos",$H$33="Financiación del Terrorismo",$H$33="Corrupción en Trámites, OPAs y Consultas de Acceso a la Información Pública"),'6.Valoración Control Corrupción'!I33,"No Aplica"))</f>
        <v>1) En caso de que se identifiquen inconsistencias asociadas al incumplimiento del objeto y obligaciones contractuales, se procede a iniciar el proceso de declaratoria de incumplimiento total o parcial del contrato.</v>
      </c>
      <c r="W33" s="163" t="str">
        <f>IF($H$33="","",
IF(OR($H$33="Corrupción",$H$33="Lavado de Activos",$H$33="Financiación del Terrorismo",$H$33="Corrupción en Trámites, OPAs y Consultas de Acceso a la Información Pública"),'6.Valoración Control Corrupción'!J33,"No Aplica"))</f>
        <v>1) Acta de liquidación firmada. (muestreo)</v>
      </c>
      <c r="X33" s="164" t="str">
        <f>IF($H$33="","",
IF(OR($H$33="Corrupción",$H$33="Lavado de Activos",$H$33="Financiación del Terrorismo",$H$33="Trámites, OPAs y Consultas de Acceso a la Información Pública"),"No Aplica",'5. Valoración de Controles'!I33))</f>
        <v>No Aplica</v>
      </c>
      <c r="Y33" s="164" t="str">
        <f>IF($H$33="","",
IF(OR($H$33="Corrupción",$H$33="Lavado de Activos",$H$33="Financiación del Terrorismo",$H$33="Trámites, OPAs y Consultas de Acceso a la Información Pública"),"No Aplica",'5. Valoración de Controles'!J33))</f>
        <v>No Aplica</v>
      </c>
      <c r="Z33" s="164" t="str">
        <f>IF($H$33="","",
IF(OR($H$33="Corrupción",$H$33="Lavado de Activos",$H$33="Financiación del Terrorismo",$H$33="Trámites, OPAs y Consultas de Acceso a la Información Pública"),"No Aplica",'5. Valoración de Controles'!K33))</f>
        <v>No Aplica</v>
      </c>
      <c r="AA33" s="164" t="str">
        <f>IF($H$33="","",
IF(OR($H$33="Corrupción",$H$33="Lavado de Activos",$H$33="Financiación del Terrorismo",$H$33="Trámites, OPAs y Consultas de Acceso a la Información Pública"),"No Aplica",'5. Valoración de Controles'!L33))</f>
        <v>No Aplica</v>
      </c>
      <c r="AB33" s="164" t="str">
        <f>IF($H$33="","",
IF(OR($H$33="Corrupción",$H$33="Lavado de Activos",$H$33="Financiación del Terrorismo",$H$33="Trámites, OPAs y Consultas de Acceso a la Información Pública"),"No Aplica",'5. Valoración de Controles'!M33))</f>
        <v>No Aplica</v>
      </c>
      <c r="AC33" s="164" t="str">
        <f>IF($H$33="","",
IF(OR($H$33="Corrupción",$H$33="Lavado de Activos",$H$33="Financiación del Terrorismo",$H$33="Trámites, OPAs y Consultas de Acceso a la Información Pública"),"No Aplica",'5. Valoración de Controles'!N33))</f>
        <v>No Aplica</v>
      </c>
      <c r="AD33" s="164" t="str">
        <f>IF($H$33="","",
IF(OR($H$33="Corrupción",$H$33="Lavado de Activos",$H$33="Financiación del Terrorismo",$H$33="Trámites, OPAs y Consultas de Acceso a la Información Pública"),"No Aplica",'5. Valoración de Controles'!O33))</f>
        <v>No Aplica</v>
      </c>
      <c r="AE33" s="164" t="str">
        <f>IF($H$33="","",
IF(OR($H$33="Corrupción",$H$33="Lavado de Activos",$H$33="Financiación del Terrorismo",$H$33="Trámites, OPAs y Consultas de Acceso a la Información Pública"),"No Aplica",'5. Valoración de Controles'!P33))</f>
        <v>No Aplica</v>
      </c>
      <c r="AF33" s="164" t="str">
        <f>IF($H$33="","",
IF(OR($H$33="Corrupción",$H$33="Lavado de Activos",$H$33="Financiación del Terrorismo",$H$33="Trámites, OPAs y Consultas de Acceso a la Información Pública"),"No Aplica",'5. Valoración de Controles'!Q33))</f>
        <v>No Aplica</v>
      </c>
      <c r="AG33" s="165" t="str">
        <f>IF($H$33="","",
IF(OR($H$33="Corrupción",$H$33="Lavado de Activos",$H$33="Financiación del Terrorismo",$H$33="Corrupción en Trámites, OPAs y Consultas de Acceso a la Información Pública"),"No Aplica",'5. Valoración de Controles'!R33))</f>
        <v>No Aplica</v>
      </c>
      <c r="AH33" s="160"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Rara vez</v>
      </c>
      <c r="AI33" s="166"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No aplica</v>
      </c>
      <c r="AJ33" s="160"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Catastrófico</v>
      </c>
      <c r="AK33" s="166"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No aplica</v>
      </c>
      <c r="AL33" s="16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Extremo</v>
      </c>
      <c r="AM33" s="161" t="s">
        <v>326</v>
      </c>
      <c r="AN33" s="156"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Debe establecer el plan de acción a implementar para mitigar el nivel del riesgo</v>
      </c>
      <c r="AO33" s="157" t="s">
        <v>332</v>
      </c>
      <c r="AP33" s="167" t="s">
        <v>328</v>
      </c>
      <c r="AQ33" s="167" t="str">
        <f>IF(AO33="","","∑ Peso porcentual de cada acción definida")</f>
        <v>∑ Peso porcentual de cada acción definida</v>
      </c>
      <c r="AR33" s="156" t="s">
        <v>6</v>
      </c>
      <c r="AS33" s="170"/>
      <c r="AT33" s="170"/>
      <c r="AU33" s="170"/>
      <c r="AV33" s="170"/>
      <c r="AW33" s="170"/>
      <c r="AX33" s="170"/>
      <c r="AY33" s="170"/>
      <c r="AZ33" s="170"/>
      <c r="BA33" s="170"/>
      <c r="BB33" s="170"/>
      <c r="BC33" s="170"/>
      <c r="BD33" s="170"/>
      <c r="BE33" s="170"/>
      <c r="BF33" s="170"/>
      <c r="BG33" s="170"/>
      <c r="BH33" s="170"/>
      <c r="BI33" s="170"/>
      <c r="BJ33" s="170"/>
      <c r="BK33" s="170"/>
      <c r="BL33" s="170"/>
    </row>
    <row r="34" spans="1:64" s="169" customFormat="1" ht="31.5" customHeight="1" x14ac:dyDescent="0.2">
      <c r="A34" s="158"/>
      <c r="B34" s="158"/>
      <c r="C34" s="158"/>
      <c r="D34" s="158"/>
      <c r="E34" s="158"/>
      <c r="F34" s="158"/>
      <c r="G34" s="158"/>
      <c r="H34" s="158"/>
      <c r="I34" s="158"/>
      <c r="J34" s="158"/>
      <c r="K34" s="158"/>
      <c r="L34" s="158"/>
      <c r="M34" s="158"/>
      <c r="N34" s="158"/>
      <c r="O34" s="158"/>
      <c r="P34" s="158"/>
      <c r="Q34" s="163" t="str">
        <f>IF($H$33="","",
IF(OR($H$33="Corrupción",$H$33="Lavado de Activos",$H$33="Financiación del Terrorismo",$H$33="Corrupción en Trámites, OPAs y Consultas de Acceso a la Información Pública"),"No Aplica",'5. Valoración de Controles'!H34))</f>
        <v>No Aplica</v>
      </c>
      <c r="R34" s="163">
        <f>IF($H$33="","",
IF(OR($H$33="Corrupción",$H$33="Lavado de Activos",$H$33="Financiación del Terrorismo",$H$33="Corrupción en Trámites, OPAs y Consultas de Acceso a la Información Pública"),'6.Valoración Control Corrupción'!E34,"No Aplica"))</f>
        <v>0</v>
      </c>
      <c r="S34" s="163">
        <f>IF($H$33="","",
IF(OR($H$33="Corrupción",$H$33="Lavado de Activos",$H$33="Financiación del Terrorismo",$H$33="Corrupción en Trámites, OPAs y Consultas de Acceso a la Información Pública"),'6.Valoración Control Corrupción'!F34,"No Aplica"))</f>
        <v>0</v>
      </c>
      <c r="T34" s="163">
        <f>IF($H$33="","",
IF(OR($H$33="Corrupción",$H$33="Lavado de Activos",$H$33="Financiación del Terrorismo",$H$33="Corrupción en Trámites, OPAs y Consultas de Acceso a la Información Pública"),'6.Valoración Control Corrupción'!G34,"No Aplica"))</f>
        <v>0</v>
      </c>
      <c r="U34" s="163">
        <f>IF($H$33="","",
IF(OR($H$33="Corrupción",$H$33="Lavado de Activos",$H$33="Financiación del Terrorismo",$H$33="Corrupción en Trámites, OPAs y Consultas de Acceso a la Información Pública"),'6.Valoración Control Corrupción'!H34,"No Aplica"))</f>
        <v>0</v>
      </c>
      <c r="V34" s="163">
        <f>IF($H$33="","",
IF(OR($H$33="Corrupción",$H$33="Lavado de Activos",$H$33="Financiación del Terrorismo",$H$33="Corrupción en Trámites, OPAs y Consultas de Acceso a la Información Pública"),'6.Valoración Control Corrupción'!I34,"No Aplica"))</f>
        <v>0</v>
      </c>
      <c r="W34" s="163">
        <f>IF($H$33="","",
IF(OR($H$33="Corrupción",$H$33="Lavado de Activos",$H$33="Financiación del Terrorismo",$H$33="Corrupción en Trámites, OPAs y Consultas de Acceso a la Información Pública"),'6.Valoración Control Corrupción'!J34,"No Aplica"))</f>
        <v>0</v>
      </c>
      <c r="X34" s="164" t="str">
        <f>IF($H$33="","",
IF(OR($H$33="Corrupción",$H$33="Lavado de Activos",$H$33="Financiación del Terrorismo",$H$33="Trámites, OPAs y Consultas de Acceso a la Información Pública"),"No Aplica",'5. Valoración de Controles'!I34))</f>
        <v>No Aplica</v>
      </c>
      <c r="Y34" s="164" t="str">
        <f>IF($H$33="","",
IF(OR($H$33="Corrupción",$H$33="Lavado de Activos",$H$33="Financiación del Terrorismo",$H$33="Trámites, OPAs y Consultas de Acceso a la Información Pública"),"No Aplica",'5. Valoración de Controles'!J34))</f>
        <v>No Aplica</v>
      </c>
      <c r="Z34" s="164" t="str">
        <f>IF($H$33="","",
IF(OR($H$33="Corrupción",$H$33="Lavado de Activos",$H$33="Financiación del Terrorismo",$H$33="Trámites, OPAs y Consultas de Acceso a la Información Pública"),"No Aplica",'5. Valoración de Controles'!K34))</f>
        <v>No Aplica</v>
      </c>
      <c r="AA34" s="164" t="str">
        <f>IF($H$33="","",
IF(OR($H$33="Corrupción",$H$33="Lavado de Activos",$H$33="Financiación del Terrorismo",$H$33="Trámites, OPAs y Consultas de Acceso a la Información Pública"),"No Aplica",'5. Valoración de Controles'!L34))</f>
        <v>No Aplica</v>
      </c>
      <c r="AB34" s="164" t="str">
        <f>IF($H$33="","",
IF(OR($H$33="Corrupción",$H$33="Lavado de Activos",$H$33="Financiación del Terrorismo",$H$33="Trámites, OPAs y Consultas de Acceso a la Información Pública"),"No Aplica",'5. Valoración de Controles'!M34))</f>
        <v>No Aplica</v>
      </c>
      <c r="AC34" s="164" t="str">
        <f>IF($H$33="","",
IF(OR($H$33="Corrupción",$H$33="Lavado de Activos",$H$33="Financiación del Terrorismo",$H$33="Trámites, OPAs y Consultas de Acceso a la Información Pública"),"No Aplica",'5. Valoración de Controles'!N34))</f>
        <v>No Aplica</v>
      </c>
      <c r="AD34" s="164" t="str">
        <f>IF($H$33="","",
IF(OR($H$33="Corrupción",$H$33="Lavado de Activos",$H$33="Financiación del Terrorismo",$H$33="Trámites, OPAs y Consultas de Acceso a la Información Pública"),"No Aplica",'5. Valoración de Controles'!O34))</f>
        <v>No Aplica</v>
      </c>
      <c r="AE34" s="164" t="str">
        <f>IF($H$33="","",
IF(OR($H$33="Corrupción",$H$33="Lavado de Activos",$H$33="Financiación del Terrorismo",$H$33="Trámites, OPAs y Consultas de Acceso a la Información Pública"),"No Aplica",'5. Valoración de Controles'!P34))</f>
        <v>No Aplica</v>
      </c>
      <c r="AF34" s="164" t="str">
        <f>IF($H$33="","",
IF(OR($H$33="Corrupción",$H$33="Lavado de Activos",$H$33="Financiación del Terrorismo",$H$33="Trámites, OPAs y Consultas de Acceso a la Información Pública"),"No Aplica",'5. Valoración de Controles'!Q34))</f>
        <v>No Aplica</v>
      </c>
      <c r="AG34" s="165" t="str">
        <f>IF($H$33="","",
IF(OR($H$33="Corrupción",$H$33="Lavado de Activos",$H$33="Financiación del Terrorismo",$H$33="Corrupción en Trámites, OPAs y Consultas de Acceso a la Información Pública"),"No Aplica",'5. Valoración de Controles'!R34))</f>
        <v>No Aplica</v>
      </c>
      <c r="AH34" s="158"/>
      <c r="AI34" s="158"/>
      <c r="AJ34" s="158"/>
      <c r="AK34" s="158"/>
      <c r="AL34" s="158"/>
      <c r="AM34" s="158"/>
      <c r="AN34" s="158"/>
      <c r="AO34" s="158"/>
      <c r="AP34" s="158"/>
      <c r="AQ34" s="158"/>
      <c r="AR34" s="158"/>
      <c r="AS34" s="170"/>
      <c r="AT34" s="170"/>
      <c r="AU34" s="170"/>
      <c r="AV34" s="170"/>
      <c r="AW34" s="170"/>
      <c r="AX34" s="170"/>
      <c r="AY34" s="170"/>
      <c r="AZ34" s="170"/>
      <c r="BA34" s="170"/>
      <c r="BB34" s="170"/>
      <c r="BC34" s="170"/>
      <c r="BD34" s="170"/>
      <c r="BE34" s="170"/>
      <c r="BF34" s="170"/>
      <c r="BG34" s="170"/>
      <c r="BH34" s="170"/>
      <c r="BI34" s="170"/>
      <c r="BJ34" s="170"/>
      <c r="BK34" s="170"/>
      <c r="BL34" s="170"/>
    </row>
    <row r="35" spans="1:64" s="169" customFormat="1" ht="31.5" customHeight="1" x14ac:dyDescent="0.2">
      <c r="A35" s="159"/>
      <c r="B35" s="159"/>
      <c r="C35" s="159"/>
      <c r="D35" s="159"/>
      <c r="E35" s="159"/>
      <c r="F35" s="159"/>
      <c r="G35" s="159"/>
      <c r="H35" s="159"/>
      <c r="I35" s="159"/>
      <c r="J35" s="159"/>
      <c r="K35" s="159"/>
      <c r="L35" s="159"/>
      <c r="M35" s="159"/>
      <c r="N35" s="159"/>
      <c r="O35" s="159"/>
      <c r="P35" s="159"/>
      <c r="Q35" s="163" t="str">
        <f>IF($H$33="","",
IF(OR($H$33="Corrupción",$H$33="Lavado de Activos",$H$33="Financiación del Terrorismo",$H$33="Corrupción en Trámites, OPAs y Consultas de Acceso a la Información Pública"),"No Aplica",'5. Valoración de Controles'!H35))</f>
        <v>No Aplica</v>
      </c>
      <c r="R35" s="163">
        <f>IF($H$33="","",
IF(OR($H$33="Corrupción",$H$33="Lavado de Activos",$H$33="Financiación del Terrorismo",$H$33="Corrupción en Trámites, OPAs y Consultas de Acceso a la Información Pública"),'6.Valoración Control Corrupción'!E35,"No Aplica"))</f>
        <v>0</v>
      </c>
      <c r="S35" s="163">
        <f>IF($H$33="","",
IF(OR($H$33="Corrupción",$H$33="Lavado de Activos",$H$33="Financiación del Terrorismo",$H$33="Corrupción en Trámites, OPAs y Consultas de Acceso a la Información Pública"),'6.Valoración Control Corrupción'!F35,"No Aplica"))</f>
        <v>0</v>
      </c>
      <c r="T35" s="163">
        <f>IF($H$33="","",
IF(OR($H$33="Corrupción",$H$33="Lavado de Activos",$H$33="Financiación del Terrorismo",$H$33="Corrupción en Trámites, OPAs y Consultas de Acceso a la Información Pública"),'6.Valoración Control Corrupción'!G35,"No Aplica"))</f>
        <v>0</v>
      </c>
      <c r="U35" s="163">
        <f>IF($H$33="","",
IF(OR($H$33="Corrupción",$H$33="Lavado de Activos",$H$33="Financiación del Terrorismo",$H$33="Corrupción en Trámites, OPAs y Consultas de Acceso a la Información Pública"),'6.Valoración Control Corrupción'!H35,"No Aplica"))</f>
        <v>0</v>
      </c>
      <c r="V35" s="163">
        <f>IF($H$33="","",
IF(OR($H$33="Corrupción",$H$33="Lavado de Activos",$H$33="Financiación del Terrorismo",$H$33="Corrupción en Trámites, OPAs y Consultas de Acceso a la Información Pública"),'6.Valoración Control Corrupción'!I35,"No Aplica"))</f>
        <v>0</v>
      </c>
      <c r="W35" s="163">
        <f>IF($H$33="","",
IF(OR($H$33="Corrupción",$H$33="Lavado de Activos",$H$33="Financiación del Terrorismo",$H$33="Corrupción en Trámites, OPAs y Consultas de Acceso a la Información Pública"),'6.Valoración Control Corrupción'!J35,"No Aplica"))</f>
        <v>0</v>
      </c>
      <c r="X35" s="164" t="str">
        <f>IF($H$33="","",
IF(OR($H$33="Corrupción",$H$33="Lavado de Activos",$H$33="Financiación del Terrorismo",$H$33="Trámites, OPAs y Consultas de Acceso a la Información Pública"),"No Aplica",'5. Valoración de Controles'!I35))</f>
        <v>No Aplica</v>
      </c>
      <c r="Y35" s="164" t="str">
        <f>IF($H$33="","",
IF(OR($H$33="Corrupción",$H$33="Lavado de Activos",$H$33="Financiación del Terrorismo",$H$33="Trámites, OPAs y Consultas de Acceso a la Información Pública"),"No Aplica",'5. Valoración de Controles'!J35))</f>
        <v>No Aplica</v>
      </c>
      <c r="Z35" s="164" t="str">
        <f>IF($H$33="","",
IF(OR($H$33="Corrupción",$H$33="Lavado de Activos",$H$33="Financiación del Terrorismo",$H$33="Trámites, OPAs y Consultas de Acceso a la Información Pública"),"No Aplica",'5. Valoración de Controles'!K35))</f>
        <v>No Aplica</v>
      </c>
      <c r="AA35" s="164" t="str">
        <f>IF($H$33="","",
IF(OR($H$33="Corrupción",$H$33="Lavado de Activos",$H$33="Financiación del Terrorismo",$H$33="Trámites, OPAs y Consultas de Acceso a la Información Pública"),"No Aplica",'5. Valoración de Controles'!L35))</f>
        <v>No Aplica</v>
      </c>
      <c r="AB35" s="164" t="str">
        <f>IF($H$33="","",
IF(OR($H$33="Corrupción",$H$33="Lavado de Activos",$H$33="Financiación del Terrorismo",$H$33="Trámites, OPAs y Consultas de Acceso a la Información Pública"),"No Aplica",'5. Valoración de Controles'!M35))</f>
        <v>No Aplica</v>
      </c>
      <c r="AC35" s="164" t="str">
        <f>IF($H$33="","",
IF(OR($H$33="Corrupción",$H$33="Lavado de Activos",$H$33="Financiación del Terrorismo",$H$33="Trámites, OPAs y Consultas de Acceso a la Información Pública"),"No Aplica",'5. Valoración de Controles'!N35))</f>
        <v>No Aplica</v>
      </c>
      <c r="AD35" s="164" t="str">
        <f>IF($H$33="","",
IF(OR($H$33="Corrupción",$H$33="Lavado de Activos",$H$33="Financiación del Terrorismo",$H$33="Trámites, OPAs y Consultas de Acceso a la Información Pública"),"No Aplica",'5. Valoración de Controles'!O35))</f>
        <v>No Aplica</v>
      </c>
      <c r="AE35" s="164" t="str">
        <f>IF($H$33="","",
IF(OR($H$33="Corrupción",$H$33="Lavado de Activos",$H$33="Financiación del Terrorismo",$H$33="Trámites, OPAs y Consultas de Acceso a la Información Pública"),"No Aplica",'5. Valoración de Controles'!P35))</f>
        <v>No Aplica</v>
      </c>
      <c r="AF35" s="164" t="str">
        <f>IF($H$33="","",
IF(OR($H$33="Corrupción",$H$33="Lavado de Activos",$H$33="Financiación del Terrorismo",$H$33="Trámites, OPAs y Consultas de Acceso a la Información Pública"),"No Aplica",'5. Valoración de Controles'!Q35))</f>
        <v>No Aplica</v>
      </c>
      <c r="AG35" s="165" t="str">
        <f>IF($H$33="","",
IF(OR($H$33="Corrupción",$H$33="Lavado de Activos",$H$33="Financiación del Terrorismo",$H$33="Corrupción en Trámites, OPAs y Consultas de Acceso a la Información Pública"),"No Aplica",'5. Valoración de Controles'!R35))</f>
        <v>No Aplica</v>
      </c>
      <c r="AH35" s="159"/>
      <c r="AI35" s="159"/>
      <c r="AJ35" s="159"/>
      <c r="AK35" s="159"/>
      <c r="AL35" s="159"/>
      <c r="AM35" s="159"/>
      <c r="AN35" s="159"/>
      <c r="AO35" s="159"/>
      <c r="AP35" s="159"/>
      <c r="AQ35" s="159"/>
      <c r="AR35" s="159"/>
      <c r="AS35" s="170"/>
      <c r="AT35" s="170"/>
      <c r="AU35" s="170"/>
      <c r="AV35" s="170"/>
      <c r="AW35" s="170"/>
      <c r="AX35" s="170"/>
      <c r="AY35" s="170"/>
      <c r="AZ35" s="170"/>
      <c r="BA35" s="170"/>
      <c r="BB35" s="170"/>
      <c r="BC35" s="170"/>
      <c r="BD35" s="170"/>
      <c r="BE35" s="170"/>
      <c r="BF35" s="170"/>
      <c r="BG35" s="170"/>
      <c r="BH35" s="170"/>
      <c r="BI35" s="170"/>
      <c r="BJ35" s="170"/>
      <c r="BK35" s="170"/>
      <c r="BL35" s="170"/>
    </row>
    <row r="36" spans="1:64" s="169" customFormat="1" ht="31.5" customHeight="1" x14ac:dyDescent="0.2">
      <c r="A36" s="155">
        <v>10</v>
      </c>
      <c r="B36" s="156" t="str">
        <f>'2. Identificación del Riesgo'!B36:B38</f>
        <v>Gestión Contractual</v>
      </c>
      <c r="C36" s="156" t="str">
        <f>IF('2. Identificación del Riesgo'!C36:C38="","",'2. Identificación del Riesgo'!C36:C38)</f>
        <v>Etapa precontractual (Aprobación o no del Comité de Contratación)</v>
      </c>
      <c r="D36" s="156" t="str">
        <f>IF('2. Identificación del Riesgo'!D36:D38="","",'2. Identificación del Riesgo'!D36:D38)</f>
        <v>Afectación Económica o Presupuestal</v>
      </c>
      <c r="E36" s="156" t="str">
        <f>IF('2. Identificación del Riesgo'!E36:E38="","",'2. Identificación del Riesgo'!E36:E38)</f>
        <v>La intervención directa de figuras políticas en el proceso de toma de decisiones relacionado con la asignación de contratos en la Entidad
La desconexión entre las necesidades operativas reales de la entidad y las decisiones políticas que priorizan la lealtad política sobre la competencia técnica y operativa
La falta de una evaluación adecuada de los méritos técnicos y operativos de los contratistas durante el proceso de selección, lo que permite la asignación de contratos sin una consideración adecuada de la capacidad para realizar las actividades requeridas.</v>
      </c>
      <c r="F36" s="156" t="str">
        <f>IF('2. Identificación del Riesgo'!F36:F38="","",'2. Identificación del Riesgo'!F36:F38)</f>
        <v>La influencia de factores políticos en la toma de decisiones, posibles presiones externas, como compromisos políticos o influencias de terceros, que pueden incidir en la toma de decisiones de asignación de contratos
manipulación de la asignación de contratos sin la debida justificación basada en méritos técnicos y operativos
La ausencia de un sistema robusto y objetivo de evaluación y selección de contratistas de prestación de servicios profesionales y de apoyo a la gestión, lo que facilita la introducción de sesgos políticos en el proceso.
La falta de controles internos efectivos para garantizar que la asignación de contratos de prestación de servicios profesionales y de apoyo a la gestió,que se realice de manera justa y basada en criterios objetivos, permitiendo así la interferencia política</v>
      </c>
      <c r="G36" s="156" t="str">
        <f>IF('2. Identificación del Riesgo'!G36:G38="","",'2. Identificación del Riesgo'!G36:G38)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H36" s="156" t="str">
        <f>IF('2. Identificación del Riesgo'!H36:H38="","",'2. Identificación del Riesgo'!H36:H38)</f>
        <v>Corrupción</v>
      </c>
      <c r="I36" s="156" t="str">
        <f>IF('2. Identificación del Riesgo'!I36:I38="","",'2. Identificación del Riesgo'!I36:I38)</f>
        <v>Ejecución y Administración de procesos</v>
      </c>
      <c r="J36" s="156" t="str">
        <f>IF('2. Identificación del Riesgo'!J36:J38="","",'2. Identificación del Riesgo'!J36:J38)</f>
        <v>Casi seguro: Mas de una vez al año.</v>
      </c>
      <c r="K36" s="160" t="str">
        <f>'2. Identificación del Riesgo'!K36:K38</f>
        <v>Casi seguro</v>
      </c>
      <c r="L36" s="161">
        <f>'2. Identificación del Riesgo'!L36:L38</f>
        <v>1</v>
      </c>
      <c r="M36" s="15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No Aplica</v>
      </c>
      <c r="N36" s="160" t="str">
        <f>'2. Identificación del Riesgo'!N36:N38</f>
        <v>Catastrófico</v>
      </c>
      <c r="O36" s="161">
        <f>'2. Identificación del Riesgo'!O36:O38</f>
        <v>1</v>
      </c>
      <c r="P36" s="162" t="str">
        <f>'2. Identificación del Riesgo'!P36:P38</f>
        <v>Extremo</v>
      </c>
      <c r="Q36" s="163" t="str">
        <f>IF($H$36="","",
IF(OR($H$36="Corrupción",$H$36="Lavado de Activos",$H$36="Financiación del Terrorismo",$H$36="Corrupción en Trámites, OPAs y Consultas de Acceso a la Información Pública"),"No Aplica",'5. Valoración de Controles'!H36))</f>
        <v>No Aplica</v>
      </c>
      <c r="R36" s="163" t="str">
        <f>IF($H$36="","",
IF(OR($H$36="Corrupción",$H$36="Lavado de Activos",$H$36="Financiación del Terrorismo",$H$36="Corrupción en Trámites, OPAs y Consultas de Acceso a la Información Pública"),'6.Valoración Control Corrupción'!E36,"No Aplica"))</f>
        <v>Ordenadores de Gasto
Director General</v>
      </c>
      <c r="S36" s="163" t="str">
        <f>IF($H$36="","",
IF(OR($H$36="Corrupción",$H$36="Lavado de Activos",$H$36="Financiación del Terrorismo",$H$36="Corrupción en Trámites, OPAs y Consultas de Acceso a la Información Pública"),'6.Valoración Control Corrupción'!F36,"No Aplica"))</f>
        <v>A demanda, de acuerdo a las necesidades que la Entidad tenga de contratación.</v>
      </c>
      <c r="T36" s="163" t="str">
        <f>IF($H$36="","",
IF(OR($H$36="Corrupción",$H$36="Lavado de Activos",$H$36="Financiación del Terrorismo",$H$36="Corrupción en Trámites, OPAs y Consultas de Acceso a la Información Pública"),'6.Valoración Control Corrupción'!G36,"No Aplica"))</f>
        <v>Garantizar el cumplimiento de personal que se requiere para las áreas especificas con el conocimiento y tiempo disponible para ejecutar las actividades sin generar sobrecarga laboral a las personas de planta y garantizar el apoyo a los procesos</v>
      </c>
      <c r="U36" s="163" t="str">
        <f>IF($H$36="","",
IF(OR($H$36="Corrupción",$H$36="Lavado de Activos",$H$36="Financiación del Terrorismo",$H$36="Corrupción en Trámites, OPAs y Consultas de Acceso a la Información Pública"),'6.Valoración Control Corrupción'!H36,"No Aplica"))</f>
        <v>1. Cumplir con la programación y los perfiles remitidos desde las áreas tecnicas
2. Hacer uso de los bancos de hojas de vida distritales
3. Realizar los procesos de entrevistas
4. Realizar las convocatorias desde la página de transparencia de la Entidad</v>
      </c>
      <c r="V36" s="163">
        <f>IF($H$36="","",
IF(OR($H$36="Corrupción",$H$36="Lavado de Activos",$H$36="Financiación del Terrorismo",$H$36="Corrupción en Trámites, OPAs y Consultas de Acceso a la Información Pública"),'6.Valoración Control Corrupción'!I36,"No Aplica"))</f>
        <v>0</v>
      </c>
      <c r="W36" s="163">
        <f>IF($H$36="","",
IF(OR($H$36="Corrupción",$H$36="Lavado de Activos",$H$36="Financiación del Terrorismo",$H$36="Corrupción en Trámites, OPAs y Consultas de Acceso a la Información Pública"),'6.Valoración Control Corrupción'!J36,"No Aplica"))</f>
        <v>0</v>
      </c>
      <c r="X36" s="164" t="str">
        <f>IF($H$36="","",
IF(OR($H$36="Corrupción",$H$36="Lavado de Activos",$H$36="Financiación del Terrorismo",$H$36="Trámites, OPAs y Consultas de Acceso a la Información Pública"),"No Aplica",'5. Valoración de Controles'!I36))</f>
        <v>No Aplica</v>
      </c>
      <c r="Y36" s="164" t="str">
        <f>IF($H$36="","",
IF(OR($H$36="Corrupción",$H$36="Lavado de Activos",$H$36="Financiación del Terrorismo",$H$36="Trámites, OPAs y Consultas de Acceso a la Información Pública"),"No Aplica",'5. Valoración de Controles'!J36))</f>
        <v>No Aplica</v>
      </c>
      <c r="Z36" s="164" t="str">
        <f>IF($H$36="","",
IF(OR($H$36="Corrupción",$H$36="Lavado de Activos",$H$36="Financiación del Terrorismo",$H$36="Trámites, OPAs y Consultas de Acceso a la Información Pública"),"No Aplica",'5. Valoración de Controles'!K36))</f>
        <v>No Aplica</v>
      </c>
      <c r="AA36" s="164" t="str">
        <f>IF($H$36="","",
IF(OR($H$36="Corrupción",$H$36="Lavado de Activos",$H$36="Financiación del Terrorismo",$H$36="Trámites, OPAs y Consultas de Acceso a la Información Pública"),"No Aplica",'5. Valoración de Controles'!L36))</f>
        <v>No Aplica</v>
      </c>
      <c r="AB36" s="164" t="str">
        <f>IF($H$36="","",
IF(OR($H$36="Corrupción",$H$36="Lavado de Activos",$H$36="Financiación del Terrorismo",$H$36="Trámites, OPAs y Consultas de Acceso a la Información Pública"),"No Aplica",'5. Valoración de Controles'!M36))</f>
        <v>No Aplica</v>
      </c>
      <c r="AC36" s="164" t="str">
        <f>IF($H$36="","",
IF(OR($H$36="Corrupción",$H$36="Lavado de Activos",$H$36="Financiación del Terrorismo",$H$36="Trámites, OPAs y Consultas de Acceso a la Información Pública"),"No Aplica",'5. Valoración de Controles'!N36))</f>
        <v>No Aplica</v>
      </c>
      <c r="AD36" s="164" t="str">
        <f>IF($H$36="","",
IF(OR($H$36="Corrupción",$H$36="Lavado de Activos",$H$36="Financiación del Terrorismo",$H$36="Trámites, OPAs y Consultas de Acceso a la Información Pública"),"No Aplica",'5. Valoración de Controles'!O36))</f>
        <v>No Aplica</v>
      </c>
      <c r="AE36" s="164" t="str">
        <f>IF($H$36="","",
IF(OR($H$36="Corrupción",$H$36="Lavado de Activos",$H$36="Financiación del Terrorismo",$H$36="Trámites, OPAs y Consultas de Acceso a la Información Pública"),"No Aplica",'5. Valoración de Controles'!P36))</f>
        <v>No Aplica</v>
      </c>
      <c r="AF36" s="164" t="str">
        <f>IF($H$36="","",
IF(OR($H$36="Corrupción",$H$36="Lavado de Activos",$H$36="Financiación del Terrorismo",$H$36="Trámites, OPAs y Consultas de Acceso a la Información Pública"),"No Aplica",'5. Valoración de Controles'!Q36))</f>
        <v>No Aplica</v>
      </c>
      <c r="AG36" s="165" t="str">
        <f>IF($H$36="","",
IF(OR($H$36="Corrupción",$H$36="Lavado de Activos",$H$36="Financiación del Terrorismo",$H$36="Corrupción en Trámites, OPAs y Consultas de Acceso a la Información Pública"),"No Aplica",'5. Valoración de Controles'!R36))</f>
        <v>No Aplica</v>
      </c>
      <c r="AH36" s="160" t="e">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#DIV/0!</v>
      </c>
      <c r="AI36" s="166"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No aplica</v>
      </c>
      <c r="AJ36" s="160"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Catastrófico</v>
      </c>
      <c r="AK36" s="166"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No aplica</v>
      </c>
      <c r="AL36" s="162" t="e">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#DIV/0!</v>
      </c>
      <c r="AM36" s="161"/>
      <c r="AN36" s="156"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57"/>
      <c r="AP36" s="167"/>
      <c r="AQ36" s="167" t="str">
        <f>IF(AO36="","","∑ Peso porcentual de cada acción definida")</f>
        <v/>
      </c>
      <c r="AR36" s="156"/>
      <c r="AS36" s="170"/>
      <c r="AT36" s="170"/>
      <c r="AU36" s="170"/>
      <c r="AV36" s="170"/>
      <c r="AW36" s="170"/>
      <c r="AX36" s="170"/>
      <c r="AY36" s="170"/>
      <c r="AZ36" s="170"/>
      <c r="BA36" s="170"/>
      <c r="BB36" s="170"/>
      <c r="BC36" s="170"/>
      <c r="BD36" s="170"/>
      <c r="BE36" s="170"/>
      <c r="BF36" s="170"/>
      <c r="BG36" s="170"/>
      <c r="BH36" s="170"/>
      <c r="BI36" s="170"/>
      <c r="BJ36" s="170"/>
      <c r="BK36" s="170"/>
      <c r="BL36" s="170"/>
    </row>
    <row r="37" spans="1:64" s="169" customFormat="1" ht="31.5" customHeight="1" x14ac:dyDescent="0.2">
      <c r="A37" s="158"/>
      <c r="B37" s="158"/>
      <c r="C37" s="158"/>
      <c r="D37" s="158"/>
      <c r="E37" s="158"/>
      <c r="F37" s="158"/>
      <c r="G37" s="158"/>
      <c r="H37" s="158"/>
      <c r="I37" s="158"/>
      <c r="J37" s="158"/>
      <c r="K37" s="158"/>
      <c r="L37" s="158"/>
      <c r="M37" s="158"/>
      <c r="N37" s="158"/>
      <c r="O37" s="158"/>
      <c r="P37" s="158"/>
      <c r="Q37" s="163" t="str">
        <f>IF($H$36="","",
IF(OR($H$36="Corrupción",$H$36="Lavado de Activos",$H$36="Financiación del Terrorismo",$H$36="Corrupción en Trámites, OPAs y Consultas de Acceso a la Información Pública"),"No Aplica",'5. Valoración de Controles'!H37))</f>
        <v>No Aplica</v>
      </c>
      <c r="R37" s="163">
        <f>IF($H$36="","",
IF(OR($H$36="Corrupción",$H$36="Lavado de Activos",$H$36="Financiación del Terrorismo",$H$36="Corrupción en Trámites, OPAs y Consultas de Acceso a la Información Pública"),'6.Valoración Control Corrupción'!E37,"No Aplica"))</f>
        <v>0</v>
      </c>
      <c r="S37" s="163">
        <f>IF($H$36="","",
IF(OR($H$36="Corrupción",$H$36="Lavado de Activos",$H$36="Financiación del Terrorismo",$H$36="Corrupción en Trámites, OPAs y Consultas de Acceso a la Información Pública"),'6.Valoración Control Corrupción'!F37,"No Aplica"))</f>
        <v>0</v>
      </c>
      <c r="T37" s="163">
        <f>IF($H$36="","",
IF(OR($H$36="Corrupción",$H$36="Lavado de Activos",$H$36="Financiación del Terrorismo",$H$36="Corrupción en Trámites, OPAs y Consultas de Acceso a la Información Pública"),'6.Valoración Control Corrupción'!G37,"No Aplica"))</f>
        <v>0</v>
      </c>
      <c r="U37" s="163">
        <f>IF($H$36="","",
IF(OR($H$36="Corrupción",$H$36="Lavado de Activos",$H$36="Financiación del Terrorismo",$H$36="Corrupción en Trámites, OPAs y Consultas de Acceso a la Información Pública"),'6.Valoración Control Corrupción'!H37,"No Aplica"))</f>
        <v>0</v>
      </c>
      <c r="V37" s="163">
        <f>IF($H$36="","",
IF(OR($H$36="Corrupción",$H$36="Lavado de Activos",$H$36="Financiación del Terrorismo",$H$36="Corrupción en Trámites, OPAs y Consultas de Acceso a la Información Pública"),'6.Valoración Control Corrupción'!I37,"No Aplica"))</f>
        <v>0</v>
      </c>
      <c r="W37" s="163">
        <f>IF($H$36="","",
IF(OR($H$36="Corrupción",$H$36="Lavado de Activos",$H$36="Financiación del Terrorismo",$H$36="Corrupción en Trámites, OPAs y Consultas de Acceso a la Información Pública"),'6.Valoración Control Corrupción'!J37,"No Aplica"))</f>
        <v>0</v>
      </c>
      <c r="X37" s="164" t="str">
        <f>IF($H$36="","",
IF(OR($H$36="Corrupción",$H$36="Lavado de Activos",$H$36="Financiación del Terrorismo",$H$36="Trámites, OPAs y Consultas de Acceso a la Información Pública"),"No Aplica",'5. Valoración de Controles'!I37))</f>
        <v>No Aplica</v>
      </c>
      <c r="Y37" s="164" t="str">
        <f>IF($H$36="","",
IF(OR($H$36="Corrupción",$H$36="Lavado de Activos",$H$36="Financiación del Terrorismo",$H$36="Trámites, OPAs y Consultas de Acceso a la Información Pública"),"No Aplica",'5. Valoración de Controles'!J37))</f>
        <v>No Aplica</v>
      </c>
      <c r="Z37" s="164" t="str">
        <f>IF($H$36="","",
IF(OR($H$36="Corrupción",$H$36="Lavado de Activos",$H$36="Financiación del Terrorismo",$H$36="Trámites, OPAs y Consultas de Acceso a la Información Pública"),"No Aplica",'5. Valoración de Controles'!K37))</f>
        <v>No Aplica</v>
      </c>
      <c r="AA37" s="164" t="str">
        <f>IF($H$36="","",
IF(OR($H$36="Corrupción",$H$36="Lavado de Activos",$H$36="Financiación del Terrorismo",$H$36="Trámites, OPAs y Consultas de Acceso a la Información Pública"),"No Aplica",'5. Valoración de Controles'!L37))</f>
        <v>No Aplica</v>
      </c>
      <c r="AB37" s="164" t="str">
        <f>IF($H$36="","",
IF(OR($H$36="Corrupción",$H$36="Lavado de Activos",$H$36="Financiación del Terrorismo",$H$36="Trámites, OPAs y Consultas de Acceso a la Información Pública"),"No Aplica",'5. Valoración de Controles'!M37))</f>
        <v>No Aplica</v>
      </c>
      <c r="AC37" s="164" t="str">
        <f>IF($H$36="","",
IF(OR($H$36="Corrupción",$H$36="Lavado de Activos",$H$36="Financiación del Terrorismo",$H$36="Trámites, OPAs y Consultas de Acceso a la Información Pública"),"No Aplica",'5. Valoración de Controles'!N37))</f>
        <v>No Aplica</v>
      </c>
      <c r="AD37" s="164" t="str">
        <f>IF($H$36="","",
IF(OR($H$36="Corrupción",$H$36="Lavado de Activos",$H$36="Financiación del Terrorismo",$H$36="Trámites, OPAs y Consultas de Acceso a la Información Pública"),"No Aplica",'5. Valoración de Controles'!O37))</f>
        <v>No Aplica</v>
      </c>
      <c r="AE37" s="164" t="str">
        <f>IF($H$36="","",
IF(OR($H$36="Corrupción",$H$36="Lavado de Activos",$H$36="Financiación del Terrorismo",$H$36="Trámites, OPAs y Consultas de Acceso a la Información Pública"),"No Aplica",'5. Valoración de Controles'!P37))</f>
        <v>No Aplica</v>
      </c>
      <c r="AF37" s="164" t="str">
        <f>IF($H$36="","",
IF(OR($H$36="Corrupción",$H$36="Lavado de Activos",$H$36="Financiación del Terrorismo",$H$36="Trámites, OPAs y Consultas de Acceso a la Información Pública"),"No Aplica",'5. Valoración de Controles'!Q37))</f>
        <v>No Aplica</v>
      </c>
      <c r="AG37" s="165" t="str">
        <f>IF($H$36="","",
IF(OR($H$36="Corrupción",$H$36="Lavado de Activos",$H$36="Financiación del Terrorismo",$H$36="Corrupción en Trámites, OPAs y Consultas de Acceso a la Información Pública"),"No Aplica",'5. Valoración de Controles'!R37))</f>
        <v>No Aplica</v>
      </c>
      <c r="AH37" s="158"/>
      <c r="AI37" s="158"/>
      <c r="AJ37" s="158"/>
      <c r="AK37" s="158"/>
      <c r="AL37" s="158"/>
      <c r="AM37" s="158"/>
      <c r="AN37" s="158"/>
      <c r="AO37" s="158"/>
      <c r="AP37" s="158"/>
      <c r="AQ37" s="158"/>
      <c r="AR37" s="158"/>
      <c r="AS37" s="171"/>
      <c r="AT37" s="171"/>
      <c r="AU37" s="171"/>
      <c r="AV37" s="171"/>
      <c r="AW37" s="171"/>
      <c r="AX37" s="171"/>
      <c r="AY37" s="171"/>
      <c r="AZ37" s="171"/>
      <c r="BA37" s="171"/>
      <c r="BB37" s="171"/>
      <c r="BC37" s="171"/>
      <c r="BD37" s="171"/>
      <c r="BE37" s="171"/>
      <c r="BF37" s="171"/>
      <c r="BG37" s="171"/>
      <c r="BH37" s="171"/>
      <c r="BI37" s="171"/>
      <c r="BJ37" s="171"/>
      <c r="BK37" s="171"/>
      <c r="BL37" s="171"/>
    </row>
    <row r="38" spans="1:64" s="169" customFormat="1" ht="31.5" customHeight="1" x14ac:dyDescent="0.2">
      <c r="A38" s="159"/>
      <c r="B38" s="159"/>
      <c r="C38" s="159"/>
      <c r="D38" s="159"/>
      <c r="E38" s="159"/>
      <c r="F38" s="159"/>
      <c r="G38" s="159"/>
      <c r="H38" s="159"/>
      <c r="I38" s="159"/>
      <c r="J38" s="159"/>
      <c r="K38" s="159"/>
      <c r="L38" s="159"/>
      <c r="M38" s="159"/>
      <c r="N38" s="159"/>
      <c r="O38" s="159"/>
      <c r="P38" s="159"/>
      <c r="Q38" s="163" t="str">
        <f>IF($H$36="","",
IF(OR($H$36="Corrupción",$H$36="Lavado de Activos",$H$36="Financiación del Terrorismo",$H$36="Corrupción en Trámites, OPAs y Consultas de Acceso a la Información Pública"),"No Aplica",'5. Valoración de Controles'!H38))</f>
        <v>No Aplica</v>
      </c>
      <c r="R38" s="163">
        <f>IF($H$36="","",
IF(OR($H$36="Corrupción",$H$36="Lavado de Activos",$H$36="Financiación del Terrorismo",$H$36="Corrupción en Trámites, OPAs y Consultas de Acceso a la Información Pública"),'6.Valoración Control Corrupción'!E38,"No Aplica"))</f>
        <v>0</v>
      </c>
      <c r="S38" s="163">
        <f>IF($H$36="","",
IF(OR($H$36="Corrupción",$H$36="Lavado de Activos",$H$36="Financiación del Terrorismo",$H$36="Corrupción en Trámites, OPAs y Consultas de Acceso a la Información Pública"),'6.Valoración Control Corrupción'!F38,"No Aplica"))</f>
        <v>0</v>
      </c>
      <c r="T38" s="163">
        <f>IF($H$36="","",
IF(OR($H$36="Corrupción",$H$36="Lavado de Activos",$H$36="Financiación del Terrorismo",$H$36="Corrupción en Trámites, OPAs y Consultas de Acceso a la Información Pública"),'6.Valoración Control Corrupción'!G38,"No Aplica"))</f>
        <v>0</v>
      </c>
      <c r="U38" s="163">
        <f>IF($H$36="","",
IF(OR($H$36="Corrupción",$H$36="Lavado de Activos",$H$36="Financiación del Terrorismo",$H$36="Corrupción en Trámites, OPAs y Consultas de Acceso a la Información Pública"),'6.Valoración Control Corrupción'!H38,"No Aplica"))</f>
        <v>0</v>
      </c>
      <c r="V38" s="163">
        <f>IF($H$36="","",
IF(OR($H$36="Corrupción",$H$36="Lavado de Activos",$H$36="Financiación del Terrorismo",$H$36="Corrupción en Trámites, OPAs y Consultas de Acceso a la Información Pública"),'6.Valoración Control Corrupción'!I38,"No Aplica"))</f>
        <v>0</v>
      </c>
      <c r="W38" s="163">
        <f>IF($H$36="","",
IF(OR($H$36="Corrupción",$H$36="Lavado de Activos",$H$36="Financiación del Terrorismo",$H$36="Corrupción en Trámites, OPAs y Consultas de Acceso a la Información Pública"),'6.Valoración Control Corrupción'!J38,"No Aplica"))</f>
        <v>0</v>
      </c>
      <c r="X38" s="164" t="str">
        <f>IF($H$36="","",
IF(OR($H$36="Corrupción",$H$36="Lavado de Activos",$H$36="Financiación del Terrorismo",$H$36="Trámites, OPAs y Consultas de Acceso a la Información Pública"),"No Aplica",'5. Valoración de Controles'!I38))</f>
        <v>No Aplica</v>
      </c>
      <c r="Y38" s="164" t="str">
        <f>IF($H$36="","",
IF(OR($H$36="Corrupción",$H$36="Lavado de Activos",$H$36="Financiación del Terrorismo",$H$36="Trámites, OPAs y Consultas de Acceso a la Información Pública"),"No Aplica",'5. Valoración de Controles'!J38))</f>
        <v>No Aplica</v>
      </c>
      <c r="Z38" s="164" t="str">
        <f>IF($H$36="","",
IF(OR($H$36="Corrupción",$H$36="Lavado de Activos",$H$36="Financiación del Terrorismo",$H$36="Trámites, OPAs y Consultas de Acceso a la Información Pública"),"No Aplica",'5. Valoración de Controles'!K38))</f>
        <v>No Aplica</v>
      </c>
      <c r="AA38" s="164" t="str">
        <f>IF($H$36="","",
IF(OR($H$36="Corrupción",$H$36="Lavado de Activos",$H$36="Financiación del Terrorismo",$H$36="Trámites, OPAs y Consultas de Acceso a la Información Pública"),"No Aplica",'5. Valoración de Controles'!L38))</f>
        <v>No Aplica</v>
      </c>
      <c r="AB38" s="164" t="str">
        <f>IF($H$36="","",
IF(OR($H$36="Corrupción",$H$36="Lavado de Activos",$H$36="Financiación del Terrorismo",$H$36="Trámites, OPAs y Consultas de Acceso a la Información Pública"),"No Aplica",'5. Valoración de Controles'!M38))</f>
        <v>No Aplica</v>
      </c>
      <c r="AC38" s="164" t="str">
        <f>IF($H$36="","",
IF(OR($H$36="Corrupción",$H$36="Lavado de Activos",$H$36="Financiación del Terrorismo",$H$36="Trámites, OPAs y Consultas de Acceso a la Información Pública"),"No Aplica",'5. Valoración de Controles'!N38))</f>
        <v>No Aplica</v>
      </c>
      <c r="AD38" s="164" t="str">
        <f>IF($H$36="","",
IF(OR($H$36="Corrupción",$H$36="Lavado de Activos",$H$36="Financiación del Terrorismo",$H$36="Trámites, OPAs y Consultas de Acceso a la Información Pública"),"No Aplica",'5. Valoración de Controles'!O38))</f>
        <v>No Aplica</v>
      </c>
      <c r="AE38" s="164" t="str">
        <f>IF($H$36="","",
IF(OR($H$36="Corrupción",$H$36="Lavado de Activos",$H$36="Financiación del Terrorismo",$H$36="Trámites, OPAs y Consultas de Acceso a la Información Pública"),"No Aplica",'5. Valoración de Controles'!P38))</f>
        <v>No Aplica</v>
      </c>
      <c r="AF38" s="164" t="str">
        <f>IF($H$36="","",
IF(OR($H$36="Corrupción",$H$36="Lavado de Activos",$H$36="Financiación del Terrorismo",$H$36="Trámites, OPAs y Consultas de Acceso a la Información Pública"),"No Aplica",'5. Valoración de Controles'!Q38))</f>
        <v>No Aplica</v>
      </c>
      <c r="AG38" s="165" t="str">
        <f>IF($H$36="","",
IF(OR($H$36="Corrupción",$H$36="Lavado de Activos",$H$36="Financiación del Terrorismo",$H$36="Corrupción en Trámites, OPAs y Consultas de Acceso a la Información Pública"),"No Aplica",'5. Valoración de Controles'!R38))</f>
        <v>No Aplica</v>
      </c>
      <c r="AH38" s="159"/>
      <c r="AI38" s="159"/>
      <c r="AJ38" s="159"/>
      <c r="AK38" s="159"/>
      <c r="AL38" s="159"/>
      <c r="AM38" s="159"/>
      <c r="AN38" s="159"/>
      <c r="AO38" s="159"/>
      <c r="AP38" s="159"/>
      <c r="AQ38" s="159"/>
      <c r="AR38" s="159"/>
      <c r="AS38" s="171"/>
      <c r="AT38" s="171"/>
      <c r="AU38" s="171"/>
      <c r="AV38" s="171"/>
      <c r="AW38" s="171"/>
      <c r="AX38" s="171"/>
      <c r="AY38" s="171"/>
      <c r="AZ38" s="171"/>
      <c r="BA38" s="171"/>
      <c r="BB38" s="171"/>
      <c r="BC38" s="171"/>
      <c r="BD38" s="171"/>
      <c r="BE38" s="171"/>
      <c r="BF38" s="171"/>
      <c r="BG38" s="171"/>
      <c r="BH38" s="171"/>
      <c r="BI38" s="171"/>
      <c r="BJ38" s="171"/>
      <c r="BK38" s="171"/>
      <c r="BL38" s="171"/>
    </row>
    <row r="39" spans="1:64" ht="31.5" customHeight="1" x14ac:dyDescent="0.3">
      <c r="A39" s="102">
        <v>11</v>
      </c>
      <c r="B39" s="103" t="str">
        <f>'2. Identificación del Riesgo'!B39:B41</f>
        <v/>
      </c>
      <c r="C39" s="103" t="str">
        <f>IF('2. Identificación del Riesgo'!C39:C41="","",'2. Identificación del Riesgo'!C39:C41)</f>
        <v/>
      </c>
      <c r="D39" s="103" t="str">
        <f>IF('2. Identificación del Riesgo'!D39:D41="","",'2. Identificación del Riesgo'!D39:D41)</f>
        <v/>
      </c>
      <c r="E39" s="103" t="str">
        <f>IF('2. Identificación del Riesgo'!E39:E41="","",'2. Identificación del Riesgo'!E39:E41)</f>
        <v/>
      </c>
      <c r="F39" s="103" t="str">
        <f>IF('2. Identificación del Riesgo'!F39:F41="","",'2. Identificación del Riesgo'!F39:F41)</f>
        <v/>
      </c>
      <c r="G39" s="103" t="str">
        <f>IF('2. Identificación del Riesgo'!G39:G41="","",'2. Identificación del Riesgo'!G39:G41)</f>
        <v/>
      </c>
      <c r="H39" s="103" t="str">
        <f>IF('2. Identificación del Riesgo'!H39:H41="","",'2. Identificación del Riesgo'!H39:H41)</f>
        <v/>
      </c>
      <c r="I39" s="103" t="str">
        <f>IF('2. Identificación del Riesgo'!I39:I41="","",'2. Identificación del Riesgo'!I39:I41)</f>
        <v/>
      </c>
      <c r="J39" s="103" t="str">
        <f>IF('2. Identificación del Riesgo'!J39:J41="","",'2. Identificación del Riesgo'!J39:J41)</f>
        <v/>
      </c>
      <c r="K39" s="111" t="str">
        <f>'2. Identificación del Riesgo'!K39:K41</f>
        <v/>
      </c>
      <c r="L39" s="108" t="str">
        <f>'2. Identificación del Riesgo'!L39:L41</f>
        <v/>
      </c>
      <c r="M39" s="10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11" t="str">
        <f>'2. Identificación del Riesgo'!N39:N41</f>
        <v/>
      </c>
      <c r="O39" s="108" t="str">
        <f>'2. Identificación del Riesgo'!O39:O41</f>
        <v/>
      </c>
      <c r="P39" s="109" t="str">
        <f>'2. Identificación del Riesgo'!P39:P41</f>
        <v/>
      </c>
      <c r="Q39" s="31" t="str">
        <f>IF($H$39="","",
IF(OR($H$39="Corrupción",$H$39="Lavado de Activos",$H$39="Financiación del Terrorismo",$H$39="Corrupción en Trámites, OPAs y Consultas de Acceso a la Información Pública"),"No Aplica",'5. Valoración de Controles'!H39))</f>
        <v/>
      </c>
      <c r="R39" s="31" t="str">
        <f>IF($H$39="","",
IF(OR($H$39="Corrupción",$H$39="Lavado de Activos",$H$39="Financiación del Terrorismo",$H$39="Corrupción en Trámites, OPAs y Consultas de Acceso a la Información Pública"),'6.Valoración Control Corrupción'!E39,"No Aplica"))</f>
        <v/>
      </c>
      <c r="S39" s="31" t="str">
        <f>IF($H$39="","",
IF(OR($H$39="Corrupción",$H$39="Lavado de Activos",$H$39="Financiación del Terrorismo",$H$39="Corrupción en Trámites, OPAs y Consultas de Acceso a la Información Pública"),'6.Valoración Control Corrupción'!F39,"No Aplica"))</f>
        <v/>
      </c>
      <c r="T39" s="31" t="str">
        <f>IF($H$39="","",
IF(OR($H$39="Corrupción",$H$39="Lavado de Activos",$H$39="Financiación del Terrorismo",$H$39="Corrupción en Trámites, OPAs y Consultas de Acceso a la Información Pública"),'6.Valoración Control Corrupción'!G39,"No Aplica"))</f>
        <v/>
      </c>
      <c r="U39" s="31" t="str">
        <f>IF($H$39="","",
IF(OR($H$39="Corrupción",$H$39="Lavado de Activos",$H$39="Financiación del Terrorismo",$H$39="Corrupción en Trámites, OPAs y Consultas de Acceso a la Información Pública"),'6.Valoración Control Corrupción'!H39,"No Aplica"))</f>
        <v/>
      </c>
      <c r="V39" s="31" t="str">
        <f>IF($H$39="","",
IF(OR($H$39="Corrupción",$H$39="Lavado de Activos",$H$39="Financiación del Terrorismo",$H$39="Corrupción en Trámites, OPAs y Consultas de Acceso a la Información Pública"),'6.Valoración Control Corrupción'!I39,"No Aplica"))</f>
        <v/>
      </c>
      <c r="W39" s="31" t="str">
        <f>IF($H$39="","",
IF(OR($H$39="Corrupción",$H$39="Lavado de Activos",$H$39="Financiación del Terrorismo",$H$39="Corrupción en Trámites, OPAs y Consultas de Acceso a la Información Pública"),'6.Valoración Control Corrupción'!J39,"No Aplica"))</f>
        <v/>
      </c>
      <c r="X39" s="25" t="str">
        <f>IF($H$39="","",
IF(OR($H$39="Corrupción",$H$39="Lavado de Activos",$H$39="Financiación del Terrorismo",$H$39="Trámites, OPAs y Consultas de Acceso a la Información Pública"),"No Aplica",'5. Valoración de Controles'!I39))</f>
        <v/>
      </c>
      <c r="Y39" s="25" t="str">
        <f>IF($H$39="","",
IF(OR($H$39="Corrupción",$H$39="Lavado de Activos",$H$39="Financiación del Terrorismo",$H$39="Trámites, OPAs y Consultas de Acceso a la Información Pública"),"No Aplica",'5. Valoración de Controles'!J39))</f>
        <v/>
      </c>
      <c r="Z39" s="25" t="str">
        <f>IF($H$39="","",
IF(OR($H$39="Corrupción",$H$39="Lavado de Activos",$H$39="Financiación del Terrorismo",$H$39="Trámites, OPAs y Consultas de Acceso a la Información Pública"),"No Aplica",'5. Valoración de Controles'!K39))</f>
        <v/>
      </c>
      <c r="AA39" s="25" t="str">
        <f>IF($H$39="","",
IF(OR($H$39="Corrupción",$H$39="Lavado de Activos",$H$39="Financiación del Terrorismo",$H$39="Trámites, OPAs y Consultas de Acceso a la Información Pública"),"No Aplica",'5. Valoración de Controles'!L39))</f>
        <v/>
      </c>
      <c r="AB39" s="25" t="str">
        <f>IF($H$39="","",
IF(OR($H$39="Corrupción",$H$39="Lavado de Activos",$H$39="Financiación del Terrorismo",$H$39="Trámites, OPAs y Consultas de Acceso a la Información Pública"),"No Aplica",'5. Valoración de Controles'!M39))</f>
        <v/>
      </c>
      <c r="AC39" s="25" t="str">
        <f>IF($H$39="","",
IF(OR($H$39="Corrupción",$H$39="Lavado de Activos",$H$39="Financiación del Terrorismo",$H$39="Trámites, OPAs y Consultas de Acceso a la Información Pública"),"No Aplica",'5. Valoración de Controles'!N39))</f>
        <v/>
      </c>
      <c r="AD39" s="25" t="str">
        <f>IF($H$39="","",
IF(OR($H$39="Corrupción",$H$39="Lavado de Activos",$H$39="Financiación del Terrorismo",$H$39="Trámites, OPAs y Consultas de Acceso a la Información Pública"),"No Aplica",'5. Valoración de Controles'!O39))</f>
        <v/>
      </c>
      <c r="AE39" s="25" t="str">
        <f>IF($H$39="","",
IF(OR($H$39="Corrupción",$H$39="Lavado de Activos",$H$39="Financiación del Terrorismo",$H$39="Trámites, OPAs y Consultas de Acceso a la Información Pública"),"No Aplica",'5. Valoración de Controles'!P39))</f>
        <v/>
      </c>
      <c r="AF39" s="25" t="str">
        <f>IF($H$39="","",
IF(OR($H$39="Corrupción",$H$39="Lavado de Activos",$H$39="Financiación del Terrorismo",$H$39="Trámites, OPAs y Consultas de Acceso a la Información Pública"),"No Aplica",'5. Valoración de Controles'!Q39))</f>
        <v/>
      </c>
      <c r="AG39" s="26" t="str">
        <f>IF($H$39="","",
IF(OR($H$39="Corrupción",$H$39="Lavado de Activos",$H$39="Financiación del Terrorismo",$H$39="Corrupción en Trámites, OPAs y Consultas de Acceso a la Información Pública"),"No Aplica",'5. Valoración de Controles'!R39))</f>
        <v/>
      </c>
      <c r="AH39" s="111"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11"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09"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10"/>
      <c r="AN39" s="122"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5"/>
      <c r="AP39" s="128"/>
      <c r="AQ39" s="128" t="str">
        <f>IF(AO39="","","∑ Peso porcentual de cada acción definida")</f>
        <v/>
      </c>
      <c r="AR39" s="103"/>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7"/>
      <c r="B40" s="97"/>
      <c r="C40" s="97"/>
      <c r="D40" s="97"/>
      <c r="E40" s="97"/>
      <c r="F40" s="97"/>
      <c r="G40" s="97"/>
      <c r="H40" s="97"/>
      <c r="I40" s="97"/>
      <c r="J40" s="97"/>
      <c r="K40" s="97"/>
      <c r="L40" s="97"/>
      <c r="M40" s="97"/>
      <c r="N40" s="97"/>
      <c r="O40" s="97"/>
      <c r="P40" s="97"/>
      <c r="Q40" s="31" t="str">
        <f>IF($H$39="","",
IF(OR($H$39="Corrupción",$H$39="Lavado de Activos",$H$39="Financiación del Terrorismo",$H$39="Corrupción en Trámites, OPAs y Consultas de Acceso a la Información Pública"),"No Aplica",'5. Valoración de Controles'!H40))</f>
        <v/>
      </c>
      <c r="R40" s="31" t="str">
        <f>IF($H$39="","",
IF(OR($H$39="Corrupción",$H$39="Lavado de Activos",$H$39="Financiación del Terrorismo",$H$39="Corrupción en Trámites, OPAs y Consultas de Acceso a la Información Pública"),'6.Valoración Control Corrupción'!E40,"No Aplica"))</f>
        <v/>
      </c>
      <c r="S40" s="31" t="str">
        <f>IF($H$39="","",
IF(OR($H$39="Corrupción",$H$39="Lavado de Activos",$H$39="Financiación del Terrorismo",$H$39="Corrupción en Trámites, OPAs y Consultas de Acceso a la Información Pública"),'6.Valoración Control Corrupción'!F40,"No Aplica"))</f>
        <v/>
      </c>
      <c r="T40" s="31" t="str">
        <f>IF($H$39="","",
IF(OR($H$39="Corrupción",$H$39="Lavado de Activos",$H$39="Financiación del Terrorismo",$H$39="Corrupción en Trámites, OPAs y Consultas de Acceso a la Información Pública"),'6.Valoración Control Corrupción'!G40,"No Aplica"))</f>
        <v/>
      </c>
      <c r="U40" s="31" t="str">
        <f>IF($H$39="","",
IF(OR($H$39="Corrupción",$H$39="Lavado de Activos",$H$39="Financiación del Terrorismo",$H$39="Corrupción en Trámites, OPAs y Consultas de Acceso a la Información Pública"),'6.Valoración Control Corrupción'!H40,"No Aplica"))</f>
        <v/>
      </c>
      <c r="V40" s="31" t="str">
        <f>IF($H$39="","",
IF(OR($H$39="Corrupción",$H$39="Lavado de Activos",$H$39="Financiación del Terrorismo",$H$39="Corrupción en Trámites, OPAs y Consultas de Acceso a la Información Pública"),'6.Valoración Control Corrupción'!I40,"No Aplica"))</f>
        <v/>
      </c>
      <c r="W40" s="31" t="str">
        <f>IF($H$39="","",
IF(OR($H$39="Corrupción",$H$39="Lavado de Activos",$H$39="Financiación del Terrorismo",$H$39="Corrupción en Trámites, OPAs y Consultas de Acceso a la Información Pública"),'6.Valoración Control Corrupción'!J40,"No Aplica"))</f>
        <v/>
      </c>
      <c r="X40" s="25" t="str">
        <f>IF($H$39="","",
IF(OR($H$39="Corrupción",$H$39="Lavado de Activos",$H$39="Financiación del Terrorismo",$H$39="Trámites, OPAs y Consultas de Acceso a la Información Pública"),"No Aplica",'5. Valoración de Controles'!I40))</f>
        <v/>
      </c>
      <c r="Y40" s="25" t="str">
        <f>IF($H$39="","",
IF(OR($H$39="Corrupción",$H$39="Lavado de Activos",$H$39="Financiación del Terrorismo",$H$39="Trámites, OPAs y Consultas de Acceso a la Información Pública"),"No Aplica",'5. Valoración de Controles'!J40))</f>
        <v/>
      </c>
      <c r="Z40" s="25" t="str">
        <f>IF($H$39="","",
IF(OR($H$39="Corrupción",$H$39="Lavado de Activos",$H$39="Financiación del Terrorismo",$H$39="Trámites, OPAs y Consultas de Acceso a la Información Pública"),"No Aplica",'5. Valoración de Controles'!K40))</f>
        <v/>
      </c>
      <c r="AA40" s="25" t="str">
        <f>IF($H$39="","",
IF(OR($H$39="Corrupción",$H$39="Lavado de Activos",$H$39="Financiación del Terrorismo",$H$39="Trámites, OPAs y Consultas de Acceso a la Información Pública"),"No Aplica",'5. Valoración de Controles'!L40))</f>
        <v/>
      </c>
      <c r="AB40" s="25" t="str">
        <f>IF($H$39="","",
IF(OR($H$39="Corrupción",$H$39="Lavado de Activos",$H$39="Financiación del Terrorismo",$H$39="Trámites, OPAs y Consultas de Acceso a la Información Pública"),"No Aplica",'5. Valoración de Controles'!M40))</f>
        <v/>
      </c>
      <c r="AC40" s="25" t="str">
        <f>IF($H$39="","",
IF(OR($H$39="Corrupción",$H$39="Lavado de Activos",$H$39="Financiación del Terrorismo",$H$39="Trámites, OPAs y Consultas de Acceso a la Información Pública"),"No Aplica",'5. Valoración de Controles'!N40))</f>
        <v/>
      </c>
      <c r="AD40" s="25" t="str">
        <f>IF($H$39="","",
IF(OR($H$39="Corrupción",$H$39="Lavado de Activos",$H$39="Financiación del Terrorismo",$H$39="Trámites, OPAs y Consultas de Acceso a la Información Pública"),"No Aplica",'5. Valoración de Controles'!O40))</f>
        <v/>
      </c>
      <c r="AE40" s="25" t="str">
        <f>IF($H$39="","",
IF(OR($H$39="Corrupción",$H$39="Lavado de Activos",$H$39="Financiación del Terrorismo",$H$39="Trámites, OPAs y Consultas de Acceso a la Información Pública"),"No Aplica",'5. Valoración de Controles'!P40))</f>
        <v/>
      </c>
      <c r="AF40" s="25" t="str">
        <f>IF($H$39="","",
IF(OR($H$39="Corrupción",$H$39="Lavado de Activos",$H$39="Financiación del Terrorismo",$H$39="Trámites, OPAs y Consultas de Acceso a la Información Pública"),"No Aplica",'5. Valoración de Controles'!Q40))</f>
        <v/>
      </c>
      <c r="AG40" s="26" t="str">
        <f>IF($H$39="","",
IF(OR($H$39="Corrupción",$H$39="Lavado de Activos",$H$39="Financiación del Terrorismo",$H$39="Corrupción en Trámites, OPAs y Consultas de Acceso a la Información Pública"),"No Aplica",'5. Valoración de Controles'!R40))</f>
        <v/>
      </c>
      <c r="AH40" s="97"/>
      <c r="AI40" s="97"/>
      <c r="AJ40" s="97"/>
      <c r="AK40" s="97"/>
      <c r="AL40" s="97"/>
      <c r="AM40" s="97"/>
      <c r="AN40" s="97"/>
      <c r="AO40" s="97"/>
      <c r="AP40" s="97"/>
      <c r="AQ40" s="97"/>
      <c r="AR40" s="97"/>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2"/>
      <c r="B41" s="92"/>
      <c r="C41" s="92"/>
      <c r="D41" s="92"/>
      <c r="E41" s="92"/>
      <c r="F41" s="92"/>
      <c r="G41" s="92"/>
      <c r="H41" s="92"/>
      <c r="I41" s="92"/>
      <c r="J41" s="92"/>
      <c r="K41" s="92"/>
      <c r="L41" s="92"/>
      <c r="M41" s="92"/>
      <c r="N41" s="92"/>
      <c r="O41" s="92"/>
      <c r="P41" s="92"/>
      <c r="Q41" s="31" t="str">
        <f>IF($H$39="","",
IF(OR($H$39="Corrupción",$H$39="Lavado de Activos",$H$39="Financiación del Terrorismo",$H$39="Corrupción en Trámites, OPAs y Consultas de Acceso a la Información Pública"),"No Aplica",'5. Valoración de Controles'!H41))</f>
        <v/>
      </c>
      <c r="R41" s="31" t="str">
        <f>IF($H$39="","",
IF(OR($H$39="Corrupción",$H$39="Lavado de Activos",$H$39="Financiación del Terrorismo",$H$39="Corrupción en Trámites, OPAs y Consultas de Acceso a la Información Pública"),'6.Valoración Control Corrupción'!E41,"No Aplica"))</f>
        <v/>
      </c>
      <c r="S41" s="31" t="str">
        <f>IF($H$39="","",
IF(OR($H$39="Corrupción",$H$39="Lavado de Activos",$H$39="Financiación del Terrorismo",$H$39="Corrupción en Trámites, OPAs y Consultas de Acceso a la Información Pública"),'6.Valoración Control Corrupción'!F41,"No Aplica"))</f>
        <v/>
      </c>
      <c r="T41" s="31" t="str">
        <f>IF($H$39="","",
IF(OR($H$39="Corrupción",$H$39="Lavado de Activos",$H$39="Financiación del Terrorismo",$H$39="Corrupción en Trámites, OPAs y Consultas de Acceso a la Información Pública"),'6.Valoración Control Corrupción'!G41,"No Aplica"))</f>
        <v/>
      </c>
      <c r="U41" s="31" t="str">
        <f>IF($H$39="","",
IF(OR($H$39="Corrupción",$H$39="Lavado de Activos",$H$39="Financiación del Terrorismo",$H$39="Corrupción en Trámites, OPAs y Consultas de Acceso a la Información Pública"),'6.Valoración Control Corrupción'!H41,"No Aplica"))</f>
        <v/>
      </c>
      <c r="V41" s="31" t="str">
        <f>IF($H$39="","",
IF(OR($H$39="Corrupción",$H$39="Lavado de Activos",$H$39="Financiación del Terrorismo",$H$39="Corrupción en Trámites, OPAs y Consultas de Acceso a la Información Pública"),'6.Valoración Control Corrupción'!I41,"No Aplica"))</f>
        <v/>
      </c>
      <c r="W41" s="31" t="str">
        <f>IF($H$39="","",
IF(OR($H$39="Corrupción",$H$39="Lavado de Activos",$H$39="Financiación del Terrorismo",$H$39="Corrupción en Trámites, OPAs y Consultas de Acceso a la Información Pública"),'6.Valoración Control Corrupción'!J41,"No Aplica"))</f>
        <v/>
      </c>
      <c r="X41" s="25" t="str">
        <f>IF($H$39="","",
IF(OR($H$39="Corrupción",$H$39="Lavado de Activos",$H$39="Financiación del Terrorismo",$H$39="Trámites, OPAs y Consultas de Acceso a la Información Pública"),"No Aplica",'5. Valoración de Controles'!I41))</f>
        <v/>
      </c>
      <c r="Y41" s="25" t="str">
        <f>IF($H$39="","",
IF(OR($H$39="Corrupción",$H$39="Lavado de Activos",$H$39="Financiación del Terrorismo",$H$39="Trámites, OPAs y Consultas de Acceso a la Información Pública"),"No Aplica",'5. Valoración de Controles'!J41))</f>
        <v/>
      </c>
      <c r="Z41" s="25" t="str">
        <f>IF($H$39="","",
IF(OR($H$39="Corrupción",$H$39="Lavado de Activos",$H$39="Financiación del Terrorismo",$H$39="Trámites, OPAs y Consultas de Acceso a la Información Pública"),"No Aplica",'5. Valoración de Controles'!K41))</f>
        <v/>
      </c>
      <c r="AA41" s="25" t="str">
        <f>IF($H$39="","",
IF(OR($H$39="Corrupción",$H$39="Lavado de Activos",$H$39="Financiación del Terrorismo",$H$39="Trámites, OPAs y Consultas de Acceso a la Información Pública"),"No Aplica",'5. Valoración de Controles'!L41))</f>
        <v/>
      </c>
      <c r="AB41" s="25" t="str">
        <f>IF($H$39="","",
IF(OR($H$39="Corrupción",$H$39="Lavado de Activos",$H$39="Financiación del Terrorismo",$H$39="Trámites, OPAs y Consultas de Acceso a la Información Pública"),"No Aplica",'5. Valoración de Controles'!M41))</f>
        <v/>
      </c>
      <c r="AC41" s="25" t="str">
        <f>IF($H$39="","",
IF(OR($H$39="Corrupción",$H$39="Lavado de Activos",$H$39="Financiación del Terrorismo",$H$39="Trámites, OPAs y Consultas de Acceso a la Información Pública"),"No Aplica",'5. Valoración de Controles'!N41))</f>
        <v/>
      </c>
      <c r="AD41" s="25" t="str">
        <f>IF($H$39="","",
IF(OR($H$39="Corrupción",$H$39="Lavado de Activos",$H$39="Financiación del Terrorismo",$H$39="Trámites, OPAs y Consultas de Acceso a la Información Pública"),"No Aplica",'5. Valoración de Controles'!O41))</f>
        <v/>
      </c>
      <c r="AE41" s="25" t="str">
        <f>IF($H$39="","",
IF(OR($H$39="Corrupción",$H$39="Lavado de Activos",$H$39="Financiación del Terrorismo",$H$39="Trámites, OPAs y Consultas de Acceso a la Información Pública"),"No Aplica",'5. Valoración de Controles'!P41))</f>
        <v/>
      </c>
      <c r="AF41" s="25" t="str">
        <f>IF($H$39="","",
IF(OR($H$39="Corrupción",$H$39="Lavado de Activos",$H$39="Financiación del Terrorismo",$H$39="Trámites, OPAs y Consultas de Acceso a la Información Pública"),"No Aplica",'5. Valoración de Controles'!Q41))</f>
        <v/>
      </c>
      <c r="AG41" s="26" t="str">
        <f>IF($H$39="","",
IF(OR($H$39="Corrupción",$H$39="Lavado de Activos",$H$39="Financiación del Terrorismo",$H$39="Corrupción en Trámites, OPAs y Consultas de Acceso a la Información Pública"),"No Aplica",'5. Valoración de Controles'!R41))</f>
        <v/>
      </c>
      <c r="AH41" s="92"/>
      <c r="AI41" s="92"/>
      <c r="AJ41" s="92"/>
      <c r="AK41" s="92"/>
      <c r="AL41" s="92"/>
      <c r="AM41" s="92"/>
      <c r="AN41" s="92"/>
      <c r="AO41" s="92"/>
      <c r="AP41" s="92"/>
      <c r="AQ41" s="92"/>
      <c r="AR41" s="92"/>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02">
        <v>12</v>
      </c>
      <c r="B42" s="103" t="str">
        <f>'2. Identificación del Riesgo'!B42:B44</f>
        <v/>
      </c>
      <c r="C42" s="103" t="str">
        <f>IF('2. Identificación del Riesgo'!C42:C44="","",'2. Identificación del Riesgo'!C42:C44)</f>
        <v/>
      </c>
      <c r="D42" s="103" t="str">
        <f>IF('2. Identificación del Riesgo'!D42:D44="","",'2. Identificación del Riesgo'!D42:D44)</f>
        <v/>
      </c>
      <c r="E42" s="103" t="str">
        <f>IF('2. Identificación del Riesgo'!E42:E44="","",'2. Identificación del Riesgo'!E42:E44)</f>
        <v/>
      </c>
      <c r="F42" s="103" t="str">
        <f>IF('2. Identificación del Riesgo'!F42:F44="","",'2. Identificación del Riesgo'!F42:F44)</f>
        <v/>
      </c>
      <c r="G42" s="103" t="str">
        <f>IF('2. Identificación del Riesgo'!G42:G44="","",'2. Identificación del Riesgo'!G42:G44)</f>
        <v/>
      </c>
      <c r="H42" s="103" t="str">
        <f>IF('2. Identificación del Riesgo'!H42:H44="","",'2. Identificación del Riesgo'!H42:H44)</f>
        <v/>
      </c>
      <c r="I42" s="103" t="str">
        <f>IF('2. Identificación del Riesgo'!I42:I44="","",'2. Identificación del Riesgo'!I42:I44)</f>
        <v/>
      </c>
      <c r="J42" s="103" t="str">
        <f>IF('2. Identificación del Riesgo'!J42:J44="","",'2. Identificación del Riesgo'!J42:J44)</f>
        <v/>
      </c>
      <c r="K42" s="111" t="str">
        <f>'2. Identificación del Riesgo'!K42:K44</f>
        <v/>
      </c>
      <c r="L42" s="108" t="str">
        <f>'2. Identificación del Riesgo'!L42:L44</f>
        <v/>
      </c>
      <c r="M42" s="10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11" t="str">
        <f>'2. Identificación del Riesgo'!N42:N44</f>
        <v/>
      </c>
      <c r="O42" s="108" t="str">
        <f>'2. Identificación del Riesgo'!O42:O44</f>
        <v/>
      </c>
      <c r="P42" s="109" t="str">
        <f>'2. Identificación del Riesgo'!P42:P44</f>
        <v/>
      </c>
      <c r="Q42" s="31" t="str">
        <f>IF($H$42="","",
IF(OR($H$42="Corrupción",$H$42="Lavado de Activos",$H$42="Financiación del Terrorismo",$H$42="Corrupción en Trámites, OPAs y Consultas de Acceso a la Información Pública"),"No Aplica",'5. Valoración de Controles'!H42))</f>
        <v/>
      </c>
      <c r="R42" s="31" t="str">
        <f>IF($H$42="","",
IF(OR($H$42="Corrupción",$H$42="Lavado de Activos",$H$42="Financiación del Terrorismo",$H$42="Corrupción en Trámites, OPAs y Consultas de Acceso a la Información Pública"),'6.Valoración Control Corrupción'!E42,"No Aplica"))</f>
        <v/>
      </c>
      <c r="S42" s="31" t="str">
        <f>IF($H$42="","",
IF(OR($H$42="Corrupción",$H$42="Lavado de Activos",$H$42="Financiación del Terrorismo",$H$42="Corrupción en Trámites, OPAs y Consultas de Acceso a la Información Pública"),'6.Valoración Control Corrupción'!F42,"No Aplica"))</f>
        <v/>
      </c>
      <c r="T42" s="31" t="str">
        <f>IF($H$42="","",
IF(OR($H$42="Corrupción",$H$42="Lavado de Activos",$H$42="Financiación del Terrorismo",$H$42="Corrupción en Trámites, OPAs y Consultas de Acceso a la Información Pública"),'6.Valoración Control Corrupción'!G42,"No Aplica"))</f>
        <v/>
      </c>
      <c r="U42" s="31" t="str">
        <f>IF($H$42="","",
IF(OR($H$42="Corrupción",$H$42="Lavado de Activos",$H$42="Financiación del Terrorismo",$H$42="Corrupción en Trámites, OPAs y Consultas de Acceso a la Información Pública"),'6.Valoración Control Corrupción'!H42,"No Aplica"))</f>
        <v/>
      </c>
      <c r="V42" s="31" t="str">
        <f>IF($H$42="","",
IF(OR($H$42="Corrupción",$H$42="Lavado de Activos",$H$42="Financiación del Terrorismo",$H$42="Corrupción en Trámites, OPAs y Consultas de Acceso a la Información Pública"),'6.Valoración Control Corrupción'!I42,"No Aplica"))</f>
        <v/>
      </c>
      <c r="W42" s="31" t="str">
        <f>IF($H$42="","",
IF(OR($H$42="Corrupción",$H$42="Lavado de Activos",$H$42="Financiación del Terrorismo",$H$42="Corrupción en Trámites, OPAs y Consultas de Acceso a la Información Pública"),'6.Valoración Control Corrupción'!J42,"No Aplica"))</f>
        <v/>
      </c>
      <c r="X42" s="25" t="str">
        <f>IF($H$42="","",
IF(OR($H$42="Corrupción",$H$42="Lavado de Activos",$H$42="Financiación del Terrorismo",$H$42="Trámites, OPAs y Consultas de Acceso a la Información Pública"),"No Aplica",'5. Valoración de Controles'!I42))</f>
        <v/>
      </c>
      <c r="Y42" s="25" t="str">
        <f>IF($H$42="","",
IF(OR($H$42="Corrupción",$H$42="Lavado de Activos",$H$42="Financiación del Terrorismo",$H$42="Trámites, OPAs y Consultas de Acceso a la Información Pública"),"No Aplica",'5. Valoración de Controles'!J42))</f>
        <v/>
      </c>
      <c r="Z42" s="25" t="str">
        <f>IF($H$42="","",
IF(OR($H$42="Corrupción",$H$42="Lavado de Activos",$H$42="Financiación del Terrorismo",$H$42="Trámites, OPAs y Consultas de Acceso a la Información Pública"),"No Aplica",'5. Valoración de Controles'!K42))</f>
        <v/>
      </c>
      <c r="AA42" s="25" t="str">
        <f>IF($H$42="","",
IF(OR($H$42="Corrupción",$H$42="Lavado de Activos",$H$42="Financiación del Terrorismo",$H$42="Trámites, OPAs y Consultas de Acceso a la Información Pública"),"No Aplica",'5. Valoración de Controles'!L42))</f>
        <v/>
      </c>
      <c r="AB42" s="25" t="str">
        <f>IF($H$42="","",
IF(OR($H$42="Corrupción",$H$42="Lavado de Activos",$H$42="Financiación del Terrorismo",$H$42="Trámites, OPAs y Consultas de Acceso a la Información Pública"),"No Aplica",'5. Valoración de Controles'!M42))</f>
        <v/>
      </c>
      <c r="AC42" s="25" t="str">
        <f>IF($H$42="","",
IF(OR($H$42="Corrupción",$H$42="Lavado de Activos",$H$42="Financiación del Terrorismo",$H$42="Trámites, OPAs y Consultas de Acceso a la Información Pública"),"No Aplica",'5. Valoración de Controles'!N42))</f>
        <v/>
      </c>
      <c r="AD42" s="25" t="str">
        <f>IF($H$42="","",
IF(OR($H$42="Corrupción",$H$42="Lavado de Activos",$H$42="Financiación del Terrorismo",$H$42="Trámites, OPAs y Consultas de Acceso a la Información Pública"),"No Aplica",'5. Valoración de Controles'!O42))</f>
        <v/>
      </c>
      <c r="AE42" s="25" t="str">
        <f>IF($H$42="","",
IF(OR($H$42="Corrupción",$H$42="Lavado de Activos",$H$42="Financiación del Terrorismo",$H$42="Trámites, OPAs y Consultas de Acceso a la Información Pública"),"No Aplica",'5. Valoración de Controles'!P42))</f>
        <v/>
      </c>
      <c r="AF42" s="25" t="str">
        <f>IF($H$42="","",
IF(OR($H$42="Corrupción",$H$42="Lavado de Activos",$H$42="Financiación del Terrorismo",$H$42="Trámites, OPAs y Consultas de Acceso a la Información Pública"),"No Aplica",'5. Valoración de Controles'!Q42))</f>
        <v/>
      </c>
      <c r="AG42" s="26" t="str">
        <f>IF($H$42="","",
IF(OR($H$42="Corrupción",$H$42="Lavado de Activos",$H$42="Financiación del Terrorismo",$H$42="Corrupción en Trámites, OPAs y Consultas de Acceso a la Información Pública"),"No Aplica",'5. Valoración de Controles'!R42))</f>
        <v/>
      </c>
      <c r="AH42" s="111"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11"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09"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10"/>
      <c r="AN42" s="122"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5"/>
      <c r="AP42" s="128"/>
      <c r="AQ42" s="128" t="str">
        <f>IF(AO42="","","∑ Peso porcentual de cada acción definida")</f>
        <v/>
      </c>
      <c r="AR42" s="103"/>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7"/>
      <c r="B43" s="97"/>
      <c r="C43" s="97"/>
      <c r="D43" s="97"/>
      <c r="E43" s="97"/>
      <c r="F43" s="97"/>
      <c r="G43" s="97"/>
      <c r="H43" s="97"/>
      <c r="I43" s="97"/>
      <c r="J43" s="97"/>
      <c r="K43" s="97"/>
      <c r="L43" s="97"/>
      <c r="M43" s="97"/>
      <c r="N43" s="97"/>
      <c r="O43" s="97"/>
      <c r="P43" s="97"/>
      <c r="Q43" s="31" t="str">
        <f>IF($H$42="","",
IF(OR($H$42="Corrupción",$H$42="Lavado de Activos",$H$42="Financiación del Terrorismo",$H$42="Corrupción en Trámites, OPAs y Consultas de Acceso a la Información Pública"),"No Aplica",'5. Valoración de Controles'!H43))</f>
        <v/>
      </c>
      <c r="R43" s="31" t="str">
        <f>IF($H$42="","",
IF(OR($H$42="Corrupción",$H$42="Lavado de Activos",$H$42="Financiación del Terrorismo",$H$42="Corrupción en Trámites, OPAs y Consultas de Acceso a la Información Pública"),'6.Valoración Control Corrupción'!E43,"No Aplica"))</f>
        <v/>
      </c>
      <c r="S43" s="31" t="str">
        <f>IF($H$42="","",
IF(OR($H$42="Corrupción",$H$42="Lavado de Activos",$H$42="Financiación del Terrorismo",$H$42="Corrupción en Trámites, OPAs y Consultas de Acceso a la Información Pública"),'6.Valoración Control Corrupción'!F43,"No Aplica"))</f>
        <v/>
      </c>
      <c r="T43" s="31" t="str">
        <f>IF($H$42="","",
IF(OR($H$42="Corrupción",$H$42="Lavado de Activos",$H$42="Financiación del Terrorismo",$H$42="Corrupción en Trámites, OPAs y Consultas de Acceso a la Información Pública"),'6.Valoración Control Corrupción'!G43,"No Aplica"))</f>
        <v/>
      </c>
      <c r="U43" s="31" t="str">
        <f>IF($H$42="","",
IF(OR($H$42="Corrupción",$H$42="Lavado de Activos",$H$42="Financiación del Terrorismo",$H$42="Corrupción en Trámites, OPAs y Consultas de Acceso a la Información Pública"),'6.Valoración Control Corrupción'!H43,"No Aplica"))</f>
        <v/>
      </c>
      <c r="V43" s="31" t="str">
        <f>IF($H$42="","",
IF(OR($H$42="Corrupción",$H$42="Lavado de Activos",$H$42="Financiación del Terrorismo",$H$42="Corrupción en Trámites, OPAs y Consultas de Acceso a la Información Pública"),'6.Valoración Control Corrupción'!I43,"No Aplica"))</f>
        <v/>
      </c>
      <c r="W43" s="31" t="str">
        <f>IF($H$42="","",
IF(OR($H$42="Corrupción",$H$42="Lavado de Activos",$H$42="Financiación del Terrorismo",$H$42="Corrupción en Trámites, OPAs y Consultas de Acceso a la Información Pública"),'6.Valoración Control Corrupción'!J43,"No Aplica"))</f>
        <v/>
      </c>
      <c r="X43" s="25" t="str">
        <f>IF($H$42="","",
IF(OR($H$42="Corrupción",$H$42="Lavado de Activos",$H$42="Financiación del Terrorismo",$H$42="Trámites, OPAs y Consultas de Acceso a la Información Pública"),"No Aplica",'5. Valoración de Controles'!I43))</f>
        <v/>
      </c>
      <c r="Y43" s="25" t="str">
        <f>IF($H$42="","",
IF(OR($H$42="Corrupción",$H$42="Lavado de Activos",$H$42="Financiación del Terrorismo",$H$42="Trámites, OPAs y Consultas de Acceso a la Información Pública"),"No Aplica",'5. Valoración de Controles'!J43))</f>
        <v/>
      </c>
      <c r="Z43" s="25" t="str">
        <f>IF($H$42="","",
IF(OR($H$42="Corrupción",$H$42="Lavado de Activos",$H$42="Financiación del Terrorismo",$H$42="Trámites, OPAs y Consultas de Acceso a la Información Pública"),"No Aplica",'5. Valoración de Controles'!K43))</f>
        <v/>
      </c>
      <c r="AA43" s="25" t="str">
        <f>IF($H$42="","",
IF(OR($H$42="Corrupción",$H$42="Lavado de Activos",$H$42="Financiación del Terrorismo",$H$42="Trámites, OPAs y Consultas de Acceso a la Información Pública"),"No Aplica",'5. Valoración de Controles'!L43))</f>
        <v/>
      </c>
      <c r="AB43" s="25" t="str">
        <f>IF($H$42="","",
IF(OR($H$42="Corrupción",$H$42="Lavado de Activos",$H$42="Financiación del Terrorismo",$H$42="Trámites, OPAs y Consultas de Acceso a la Información Pública"),"No Aplica",'5. Valoración de Controles'!M43))</f>
        <v/>
      </c>
      <c r="AC43" s="25" t="str">
        <f>IF($H$42="","",
IF(OR($H$42="Corrupción",$H$42="Lavado de Activos",$H$42="Financiación del Terrorismo",$H$42="Trámites, OPAs y Consultas de Acceso a la Información Pública"),"No Aplica",'5. Valoración de Controles'!N43))</f>
        <v/>
      </c>
      <c r="AD43" s="25" t="str">
        <f>IF($H$42="","",
IF(OR($H$42="Corrupción",$H$42="Lavado de Activos",$H$42="Financiación del Terrorismo",$H$42="Trámites, OPAs y Consultas de Acceso a la Información Pública"),"No Aplica",'5. Valoración de Controles'!O43))</f>
        <v/>
      </c>
      <c r="AE43" s="25" t="str">
        <f>IF($H$42="","",
IF(OR($H$42="Corrupción",$H$42="Lavado de Activos",$H$42="Financiación del Terrorismo",$H$42="Trámites, OPAs y Consultas de Acceso a la Información Pública"),"No Aplica",'5. Valoración de Controles'!P43))</f>
        <v/>
      </c>
      <c r="AF43" s="25" t="str">
        <f>IF($H$42="","",
IF(OR($H$42="Corrupción",$H$42="Lavado de Activos",$H$42="Financiación del Terrorismo",$H$42="Trámites, OPAs y Consultas de Acceso a la Información Pública"),"No Aplica",'5. Valoración de Controles'!Q43))</f>
        <v/>
      </c>
      <c r="AG43" s="26" t="str">
        <f>IF($H$42="","",
IF(OR($H$42="Corrupción",$H$42="Lavado de Activos",$H$42="Financiación del Terrorismo",$H$42="Corrupción en Trámites, OPAs y Consultas de Acceso a la Información Pública"),"No Aplica",'5. Valoración de Controles'!R43))</f>
        <v/>
      </c>
      <c r="AH43" s="97"/>
      <c r="AI43" s="97"/>
      <c r="AJ43" s="97"/>
      <c r="AK43" s="97"/>
      <c r="AL43" s="97"/>
      <c r="AM43" s="97"/>
      <c r="AN43" s="97"/>
      <c r="AO43" s="97"/>
      <c r="AP43" s="97"/>
      <c r="AQ43" s="97"/>
      <c r="AR43" s="97"/>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2"/>
      <c r="B44" s="92"/>
      <c r="C44" s="92"/>
      <c r="D44" s="92"/>
      <c r="E44" s="92"/>
      <c r="F44" s="92"/>
      <c r="G44" s="92"/>
      <c r="H44" s="92"/>
      <c r="I44" s="92"/>
      <c r="J44" s="92"/>
      <c r="K44" s="92"/>
      <c r="L44" s="92"/>
      <c r="M44" s="92"/>
      <c r="N44" s="92"/>
      <c r="O44" s="92"/>
      <c r="P44" s="92"/>
      <c r="Q44" s="31" t="str">
        <f>IF($H$42="","",
IF(OR($H$42="Corrupción",$H$42="Lavado de Activos",$H$42="Financiación del Terrorismo",$H$42="Corrupción en Trámites, OPAs y Consultas de Acceso a la Información Pública"),"No Aplica",'5. Valoración de Controles'!H44))</f>
        <v/>
      </c>
      <c r="R44" s="31" t="str">
        <f>IF($H$42="","",
IF(OR($H$42="Corrupción",$H$42="Lavado de Activos",$H$42="Financiación del Terrorismo",$H$42="Corrupción en Trámites, OPAs y Consultas de Acceso a la Información Pública"),'6.Valoración Control Corrupción'!E44,"No Aplica"))</f>
        <v/>
      </c>
      <c r="S44" s="31" t="str">
        <f>IF($H$42="","",
IF(OR($H$42="Corrupción",$H$42="Lavado de Activos",$H$42="Financiación del Terrorismo",$H$42="Corrupción en Trámites, OPAs y Consultas de Acceso a la Información Pública"),'6.Valoración Control Corrupción'!F44,"No Aplica"))</f>
        <v/>
      </c>
      <c r="T44" s="31" t="str">
        <f>IF($H$42="","",
IF(OR($H$42="Corrupción",$H$42="Lavado de Activos",$H$42="Financiación del Terrorismo",$H$42="Corrupción en Trámites, OPAs y Consultas de Acceso a la Información Pública"),'6.Valoración Control Corrupción'!G44,"No Aplica"))</f>
        <v/>
      </c>
      <c r="U44" s="31" t="str">
        <f>IF($H$42="","",
IF(OR($H$42="Corrupción",$H$42="Lavado de Activos",$H$42="Financiación del Terrorismo",$H$42="Corrupción en Trámites, OPAs y Consultas de Acceso a la Información Pública"),'6.Valoración Control Corrupción'!H44,"No Aplica"))</f>
        <v/>
      </c>
      <c r="V44" s="31" t="str">
        <f>IF($H$42="","",
IF(OR($H$42="Corrupción",$H$42="Lavado de Activos",$H$42="Financiación del Terrorismo",$H$42="Corrupción en Trámites, OPAs y Consultas de Acceso a la Información Pública"),'6.Valoración Control Corrupción'!I44,"No Aplica"))</f>
        <v/>
      </c>
      <c r="W44" s="31" t="str">
        <f>IF($H$42="","",
IF(OR($H$42="Corrupción",$H$42="Lavado de Activos",$H$42="Financiación del Terrorismo",$H$42="Corrupción en Trámites, OPAs y Consultas de Acceso a la Información Pública"),'6.Valoración Control Corrupción'!J44,"No Aplica"))</f>
        <v/>
      </c>
      <c r="X44" s="25" t="str">
        <f>IF($H$42="","",
IF(OR($H$42="Corrupción",$H$42="Lavado de Activos",$H$42="Financiación del Terrorismo",$H$42="Trámites, OPAs y Consultas de Acceso a la Información Pública"),"No Aplica",'5. Valoración de Controles'!I44))</f>
        <v/>
      </c>
      <c r="Y44" s="25" t="str">
        <f>IF($H$42="","",
IF(OR($H$42="Corrupción",$H$42="Lavado de Activos",$H$42="Financiación del Terrorismo",$H$42="Trámites, OPAs y Consultas de Acceso a la Información Pública"),"No Aplica",'5. Valoración de Controles'!J44))</f>
        <v/>
      </c>
      <c r="Z44" s="25" t="str">
        <f>IF($H$42="","",
IF(OR($H$42="Corrupción",$H$42="Lavado de Activos",$H$42="Financiación del Terrorismo",$H$42="Trámites, OPAs y Consultas de Acceso a la Información Pública"),"No Aplica",'5. Valoración de Controles'!K44))</f>
        <v/>
      </c>
      <c r="AA44" s="25" t="str">
        <f>IF($H$42="","",
IF(OR($H$42="Corrupción",$H$42="Lavado de Activos",$H$42="Financiación del Terrorismo",$H$42="Trámites, OPAs y Consultas de Acceso a la Información Pública"),"No Aplica",'5. Valoración de Controles'!L44))</f>
        <v/>
      </c>
      <c r="AB44" s="25" t="str">
        <f>IF($H$42="","",
IF(OR($H$42="Corrupción",$H$42="Lavado de Activos",$H$42="Financiación del Terrorismo",$H$42="Trámites, OPAs y Consultas de Acceso a la Información Pública"),"No Aplica",'5. Valoración de Controles'!M44))</f>
        <v/>
      </c>
      <c r="AC44" s="25" t="str">
        <f>IF($H$42="","",
IF(OR($H$42="Corrupción",$H$42="Lavado de Activos",$H$42="Financiación del Terrorismo",$H$42="Trámites, OPAs y Consultas de Acceso a la Información Pública"),"No Aplica",'5. Valoración de Controles'!N44))</f>
        <v/>
      </c>
      <c r="AD44" s="25" t="str">
        <f>IF($H$42="","",
IF(OR($H$42="Corrupción",$H$42="Lavado de Activos",$H$42="Financiación del Terrorismo",$H$42="Trámites, OPAs y Consultas de Acceso a la Información Pública"),"No Aplica",'5. Valoración de Controles'!O44))</f>
        <v/>
      </c>
      <c r="AE44" s="25" t="str">
        <f>IF($H$42="","",
IF(OR($H$42="Corrupción",$H$42="Lavado de Activos",$H$42="Financiación del Terrorismo",$H$42="Trámites, OPAs y Consultas de Acceso a la Información Pública"),"No Aplica",'5. Valoración de Controles'!P44))</f>
        <v/>
      </c>
      <c r="AF44" s="25" t="str">
        <f>IF($H$42="","",
IF(OR($H$42="Corrupción",$H$42="Lavado de Activos",$H$42="Financiación del Terrorismo",$H$42="Trámites, OPAs y Consultas de Acceso a la Información Pública"),"No Aplica",'5. Valoración de Controles'!Q44))</f>
        <v/>
      </c>
      <c r="AG44" s="26" t="str">
        <f>IF($H$42="","",
IF(OR($H$42="Corrupción",$H$42="Lavado de Activos",$H$42="Financiación del Terrorismo",$H$42="Corrupción en Trámites, OPAs y Consultas de Acceso a la Información Pública"),"No Aplica",'5. Valoración de Controles'!R44))</f>
        <v/>
      </c>
      <c r="AH44" s="92"/>
      <c r="AI44" s="92"/>
      <c r="AJ44" s="92"/>
      <c r="AK44" s="92"/>
      <c r="AL44" s="92"/>
      <c r="AM44" s="92"/>
      <c r="AN44" s="92"/>
      <c r="AO44" s="92"/>
      <c r="AP44" s="92"/>
      <c r="AQ44" s="92"/>
      <c r="AR44" s="92"/>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02">
        <v>13</v>
      </c>
      <c r="B45" s="103" t="str">
        <f>'2. Identificación del Riesgo'!B45:B47</f>
        <v/>
      </c>
      <c r="C45" s="103" t="str">
        <f>IF('2. Identificación del Riesgo'!C45:C47="","",'2. Identificación del Riesgo'!C45:C47)</f>
        <v/>
      </c>
      <c r="D45" s="103" t="str">
        <f>IF('2. Identificación del Riesgo'!D45:D47="","",'2. Identificación del Riesgo'!D45:D47)</f>
        <v/>
      </c>
      <c r="E45" s="103" t="str">
        <f>IF('2. Identificación del Riesgo'!E45:E47="","",'2. Identificación del Riesgo'!E45:E47)</f>
        <v/>
      </c>
      <c r="F45" s="103" t="str">
        <f>IF('2. Identificación del Riesgo'!F45:F47="","",'2. Identificación del Riesgo'!F45:F47)</f>
        <v/>
      </c>
      <c r="G45" s="103" t="str">
        <f>IF('2. Identificación del Riesgo'!G45:G47="","",'2. Identificación del Riesgo'!G45:G47)</f>
        <v/>
      </c>
      <c r="H45" s="103" t="str">
        <f>IF('2. Identificación del Riesgo'!H45:H47="","",'2. Identificación del Riesgo'!H45:H47)</f>
        <v/>
      </c>
      <c r="I45" s="103" t="str">
        <f>IF('2. Identificación del Riesgo'!I45:I47="","",'2. Identificación del Riesgo'!I45:I47)</f>
        <v/>
      </c>
      <c r="J45" s="103" t="str">
        <f>IF('2. Identificación del Riesgo'!J45:J47="","",'2. Identificación del Riesgo'!J45:J47)</f>
        <v/>
      </c>
      <c r="K45" s="111" t="str">
        <f>'2. Identificación del Riesgo'!K45:K47</f>
        <v/>
      </c>
      <c r="L45" s="108" t="str">
        <f>'2. Identificación del Riesgo'!L45:L47</f>
        <v/>
      </c>
      <c r="M45" s="10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11" t="str">
        <f>'2. Identificación del Riesgo'!N45:N47</f>
        <v/>
      </c>
      <c r="O45" s="108" t="str">
        <f>'2. Identificación del Riesgo'!O45:O47</f>
        <v/>
      </c>
      <c r="P45" s="109" t="str">
        <f>'2. Identificación del Riesgo'!P45:P47</f>
        <v/>
      </c>
      <c r="Q45" s="31" t="str">
        <f>IF($H$45="","",
IF(OR($H$45="Corrupción",$H$45="Lavado de Activos",$H$45="Financiación del Terrorismo",$H$45="Corrupción en Trámites, OPAs y Consultas de Acceso a la Información Pública"),"No Aplica",'5. Valoración de Controles'!H45))</f>
        <v/>
      </c>
      <c r="R45" s="31" t="str">
        <f>IF($H$45="","",
IF(OR($H$45="Corrupción",$H$45="Lavado de Activos",$H$45="Financiación del Terrorismo",$H$45="Corrupción en Trámites, OPAs y Consultas de Acceso a la Información Pública"),'6.Valoración Control Corrupción'!E45,"No Aplica"))</f>
        <v/>
      </c>
      <c r="S45" s="31" t="str">
        <f>IF($H$45="","",
IF(OR($H$45="Corrupción",$H$45="Lavado de Activos",$H$45="Financiación del Terrorismo",$H$45="Corrupción en Trámites, OPAs y Consultas de Acceso a la Información Pública"),'6.Valoración Control Corrupción'!F45,"No Aplica"))</f>
        <v/>
      </c>
      <c r="T45" s="31" t="str">
        <f>IF($H$45="","",
IF(OR($H$45="Corrupción",$H$45="Lavado de Activos",$H$45="Financiación del Terrorismo",$H$45="Corrupción en Trámites, OPAs y Consultas de Acceso a la Información Pública"),'6.Valoración Control Corrupción'!G45,"No Aplica"))</f>
        <v/>
      </c>
      <c r="U45" s="31" t="str">
        <f>IF($H$45="","",
IF(OR($H$45="Corrupción",$H$45="Lavado de Activos",$H$45="Financiación del Terrorismo",$H$45="Corrupción en Trámites, OPAs y Consultas de Acceso a la Información Pública"),'6.Valoración Control Corrupción'!H45,"No Aplica"))</f>
        <v/>
      </c>
      <c r="V45" s="31" t="str">
        <f>IF($H$45="","",
IF(OR($H$45="Corrupción",$H$45="Lavado de Activos",$H$45="Financiación del Terrorismo",$H$45="Corrupción en Trámites, OPAs y Consultas de Acceso a la Información Pública"),'6.Valoración Control Corrupción'!I45,"No Aplica"))</f>
        <v/>
      </c>
      <c r="W45" s="31" t="str">
        <f>IF($H$45="","",
IF(OR($H$45="Corrupción",$H$45="Lavado de Activos",$H$45="Financiación del Terrorismo",$H$45="Corrupción en Trámites, OPAs y Consultas de Acceso a la Información Pública"),'6.Valoración Control Corrupción'!J45,"No Aplica"))</f>
        <v/>
      </c>
      <c r="X45" s="25" t="str">
        <f>IF($H$45="","",
IF(OR($H$45="Corrupción",$H$45="Lavado de Activos",$H$45="Financiación del Terrorismo",$H$45="Trámites, OPAs y Consultas de Acceso a la Información Pública"),"No Aplica",'5. Valoración de Controles'!I45))</f>
        <v/>
      </c>
      <c r="Y45" s="25" t="str">
        <f>IF($H$45="","",
IF(OR($H$45="Corrupción",$H$45="Lavado de Activos",$H$45="Financiación del Terrorismo",$H$45="Trámites, OPAs y Consultas de Acceso a la Información Pública"),"No Aplica",'5. Valoración de Controles'!J45))</f>
        <v/>
      </c>
      <c r="Z45" s="25" t="str">
        <f>IF($H$45="","",
IF(OR($H$45="Corrupción",$H$45="Lavado de Activos",$H$45="Financiación del Terrorismo",$H$45="Trámites, OPAs y Consultas de Acceso a la Información Pública"),"No Aplica",'5. Valoración de Controles'!K45))</f>
        <v/>
      </c>
      <c r="AA45" s="25" t="str">
        <f>IF($H$45="","",
IF(OR($H$45="Corrupción",$H$45="Lavado de Activos",$H$45="Financiación del Terrorismo",$H$45="Trámites, OPAs y Consultas de Acceso a la Información Pública"),"No Aplica",'5. Valoración de Controles'!L45))</f>
        <v/>
      </c>
      <c r="AB45" s="25" t="str">
        <f>IF($H$45="","",
IF(OR($H$45="Corrupción",$H$45="Lavado de Activos",$H$45="Financiación del Terrorismo",$H$45="Trámites, OPAs y Consultas de Acceso a la Información Pública"),"No Aplica",'5. Valoración de Controles'!M45))</f>
        <v/>
      </c>
      <c r="AC45" s="25" t="str">
        <f>IF($H$45="","",
IF(OR($H$45="Corrupción",$H$45="Lavado de Activos",$H$45="Financiación del Terrorismo",$H$45="Trámites, OPAs y Consultas de Acceso a la Información Pública"),"No Aplica",'5. Valoración de Controles'!N45))</f>
        <v/>
      </c>
      <c r="AD45" s="25" t="str">
        <f>IF($H$45="","",
IF(OR($H$45="Corrupción",$H$45="Lavado de Activos",$H$45="Financiación del Terrorismo",$H$45="Trámites, OPAs y Consultas de Acceso a la Información Pública"),"No Aplica",'5. Valoración de Controles'!O45))</f>
        <v/>
      </c>
      <c r="AE45" s="25" t="str">
        <f>IF($H$45="","",
IF(OR($H$45="Corrupción",$H$45="Lavado de Activos",$H$45="Financiación del Terrorismo",$H$45="Trámites, OPAs y Consultas de Acceso a la Información Pública"),"No Aplica",'5. Valoración de Controles'!P45))</f>
        <v/>
      </c>
      <c r="AF45" s="25" t="str">
        <f>IF($H$45="","",
IF(OR($H$45="Corrupción",$H$45="Lavado de Activos",$H$45="Financiación del Terrorismo",$H$45="Trámites, OPAs y Consultas de Acceso a la Información Pública"),"No Aplica",'5. Valoración de Controles'!Q45))</f>
        <v/>
      </c>
      <c r="AG45" s="26" t="str">
        <f>IF($H$45="","",
IF(OR($H$45="Corrupción",$H$45="Lavado de Activos",$H$45="Financiación del Terrorismo",$H$45="Corrupción en Trámites, OPAs y Consultas de Acceso a la Información Pública"),"No Aplica",'5. Valoración de Controles'!R45))</f>
        <v/>
      </c>
      <c r="AH45" s="111"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11"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09"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10"/>
      <c r="AN45" s="122"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5"/>
      <c r="AP45" s="128"/>
      <c r="AQ45" s="128" t="str">
        <f>IF(AO45="","","∑ Peso porcentual de cada acción definida")</f>
        <v/>
      </c>
      <c r="AR45" s="103"/>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7"/>
      <c r="B46" s="97"/>
      <c r="C46" s="97"/>
      <c r="D46" s="97"/>
      <c r="E46" s="97"/>
      <c r="F46" s="97"/>
      <c r="G46" s="97"/>
      <c r="H46" s="97"/>
      <c r="I46" s="97"/>
      <c r="J46" s="97"/>
      <c r="K46" s="97"/>
      <c r="L46" s="97"/>
      <c r="M46" s="97"/>
      <c r="N46" s="97"/>
      <c r="O46" s="97"/>
      <c r="P46" s="97"/>
      <c r="Q46" s="31" t="str">
        <f>IF($H$45="","",
IF(OR($H$45="Corrupción",$H$45="Lavado de Activos",$H$45="Financiación del Terrorismo",$H$45="Corrupción en Trámites, OPAs y Consultas de Acceso a la Información Pública"),"No Aplica",'5. Valoración de Controles'!H46))</f>
        <v/>
      </c>
      <c r="R46" s="31" t="str">
        <f>IF($H$45="","",
IF(OR($H$45="Corrupción",$H$45="Lavado de Activos",$H$45="Financiación del Terrorismo",$H$45="Corrupción en Trámites, OPAs y Consultas de Acceso a la Información Pública"),'6.Valoración Control Corrupción'!E46,"No Aplica"))</f>
        <v/>
      </c>
      <c r="S46" s="31" t="str">
        <f>IF($H$45="","",
IF(OR($H$45="Corrupción",$H$45="Lavado de Activos",$H$45="Financiación del Terrorismo",$H$45="Corrupción en Trámites, OPAs y Consultas de Acceso a la Información Pública"),'6.Valoración Control Corrupción'!F46,"No Aplica"))</f>
        <v/>
      </c>
      <c r="T46" s="31" t="str">
        <f>IF($H$45="","",
IF(OR($H$45="Corrupción",$H$45="Lavado de Activos",$H$45="Financiación del Terrorismo",$H$45="Corrupción en Trámites, OPAs y Consultas de Acceso a la Información Pública"),'6.Valoración Control Corrupción'!G46,"No Aplica"))</f>
        <v/>
      </c>
      <c r="U46" s="31" t="str">
        <f>IF($H$45="","",
IF(OR($H$45="Corrupción",$H$45="Lavado de Activos",$H$45="Financiación del Terrorismo",$H$45="Corrupción en Trámites, OPAs y Consultas de Acceso a la Información Pública"),'6.Valoración Control Corrupción'!H46,"No Aplica"))</f>
        <v/>
      </c>
      <c r="V46" s="31" t="str">
        <f>IF($H$45="","",
IF(OR($H$45="Corrupción",$H$45="Lavado de Activos",$H$45="Financiación del Terrorismo",$H$45="Corrupción en Trámites, OPAs y Consultas de Acceso a la Información Pública"),'6.Valoración Control Corrupción'!I46,"No Aplica"))</f>
        <v/>
      </c>
      <c r="W46" s="31" t="str">
        <f>IF($H$45="","",
IF(OR($H$45="Corrupción",$H$45="Lavado de Activos",$H$45="Financiación del Terrorismo",$H$45="Corrupción en Trámites, OPAs y Consultas de Acceso a la Información Pública"),'6.Valoración Control Corrupción'!J46,"No Aplica"))</f>
        <v/>
      </c>
      <c r="X46" s="25" t="str">
        <f>IF($H$45="","",
IF(OR($H$45="Corrupción",$H$45="Lavado de Activos",$H$45="Financiación del Terrorismo",$H$45="Trámites, OPAs y Consultas de Acceso a la Información Pública"),"No Aplica",'5. Valoración de Controles'!I46))</f>
        <v/>
      </c>
      <c r="Y46" s="25" t="str">
        <f>IF($H$45="","",
IF(OR($H$45="Corrupción",$H$45="Lavado de Activos",$H$45="Financiación del Terrorismo",$H$45="Trámites, OPAs y Consultas de Acceso a la Información Pública"),"No Aplica",'5. Valoración de Controles'!J46))</f>
        <v/>
      </c>
      <c r="Z46" s="25" t="str">
        <f>IF($H$45="","",
IF(OR($H$45="Corrupción",$H$45="Lavado de Activos",$H$45="Financiación del Terrorismo",$H$45="Trámites, OPAs y Consultas de Acceso a la Información Pública"),"No Aplica",'5. Valoración de Controles'!K46))</f>
        <v/>
      </c>
      <c r="AA46" s="25" t="str">
        <f>IF($H$45="","",
IF(OR($H$45="Corrupción",$H$45="Lavado de Activos",$H$45="Financiación del Terrorismo",$H$45="Trámites, OPAs y Consultas de Acceso a la Información Pública"),"No Aplica",'5. Valoración de Controles'!L46))</f>
        <v/>
      </c>
      <c r="AB46" s="25" t="str">
        <f>IF($H$45="","",
IF(OR($H$45="Corrupción",$H$45="Lavado de Activos",$H$45="Financiación del Terrorismo",$H$45="Trámites, OPAs y Consultas de Acceso a la Información Pública"),"No Aplica",'5. Valoración de Controles'!M46))</f>
        <v/>
      </c>
      <c r="AC46" s="25" t="str">
        <f>IF($H$45="","",
IF(OR($H$45="Corrupción",$H$45="Lavado de Activos",$H$45="Financiación del Terrorismo",$H$45="Trámites, OPAs y Consultas de Acceso a la Información Pública"),"No Aplica",'5. Valoración de Controles'!N46))</f>
        <v/>
      </c>
      <c r="AD46" s="25" t="str">
        <f>IF($H$45="","",
IF(OR($H$45="Corrupción",$H$45="Lavado de Activos",$H$45="Financiación del Terrorismo",$H$45="Trámites, OPAs y Consultas de Acceso a la Información Pública"),"No Aplica",'5. Valoración de Controles'!O46))</f>
        <v/>
      </c>
      <c r="AE46" s="25" t="str">
        <f>IF($H$45="","",
IF(OR($H$45="Corrupción",$H$45="Lavado de Activos",$H$45="Financiación del Terrorismo",$H$45="Trámites, OPAs y Consultas de Acceso a la Información Pública"),"No Aplica",'5. Valoración de Controles'!P46))</f>
        <v/>
      </c>
      <c r="AF46" s="25" t="str">
        <f>IF($H$45="","",
IF(OR($H$45="Corrupción",$H$45="Lavado de Activos",$H$45="Financiación del Terrorismo",$H$45="Trámites, OPAs y Consultas de Acceso a la Información Pública"),"No Aplica",'5. Valoración de Controles'!Q46))</f>
        <v/>
      </c>
      <c r="AG46" s="26" t="str">
        <f>IF($H$45="","",
IF(OR($H$45="Corrupción",$H$45="Lavado de Activos",$H$45="Financiación del Terrorismo",$H$45="Corrupción en Trámites, OPAs y Consultas de Acceso a la Información Pública"),"No Aplica",'5. Valoración de Controles'!R46))</f>
        <v/>
      </c>
      <c r="AH46" s="97"/>
      <c r="AI46" s="97"/>
      <c r="AJ46" s="97"/>
      <c r="AK46" s="97"/>
      <c r="AL46" s="97"/>
      <c r="AM46" s="97"/>
      <c r="AN46" s="97"/>
      <c r="AO46" s="97"/>
      <c r="AP46" s="97"/>
      <c r="AQ46" s="97"/>
      <c r="AR46" s="97"/>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2"/>
      <c r="B47" s="92"/>
      <c r="C47" s="92"/>
      <c r="D47" s="92"/>
      <c r="E47" s="92"/>
      <c r="F47" s="92"/>
      <c r="G47" s="92"/>
      <c r="H47" s="92"/>
      <c r="I47" s="92"/>
      <c r="J47" s="92"/>
      <c r="K47" s="92"/>
      <c r="L47" s="92"/>
      <c r="M47" s="92"/>
      <c r="N47" s="92"/>
      <c r="O47" s="92"/>
      <c r="P47" s="92"/>
      <c r="Q47" s="31" t="str">
        <f>IF($H$45="","",
IF(OR($H$45="Corrupción",$H$45="Lavado de Activos",$H$45="Financiación del Terrorismo",$H$45="Corrupción en Trámites, OPAs y Consultas de Acceso a la Información Pública"),"No Aplica",'5. Valoración de Controles'!H47))</f>
        <v/>
      </c>
      <c r="R47" s="31" t="str">
        <f>IF($H$45="","",
IF(OR($H$45="Corrupción",$H$45="Lavado de Activos",$H$45="Financiación del Terrorismo",$H$45="Corrupción en Trámites, OPAs y Consultas de Acceso a la Información Pública"),'6.Valoración Control Corrupción'!E47,"No Aplica"))</f>
        <v/>
      </c>
      <c r="S47" s="31" t="str">
        <f>IF($H$45="","",
IF(OR($H$45="Corrupción",$H$45="Lavado de Activos",$H$45="Financiación del Terrorismo",$H$45="Corrupción en Trámites, OPAs y Consultas de Acceso a la Información Pública"),'6.Valoración Control Corrupción'!F47,"No Aplica"))</f>
        <v/>
      </c>
      <c r="T47" s="31" t="str">
        <f>IF($H$45="","",
IF(OR($H$45="Corrupción",$H$45="Lavado de Activos",$H$45="Financiación del Terrorismo",$H$45="Corrupción en Trámites, OPAs y Consultas de Acceso a la Información Pública"),'6.Valoración Control Corrupción'!G47,"No Aplica"))</f>
        <v/>
      </c>
      <c r="U47" s="31" t="str">
        <f>IF($H$45="","",
IF(OR($H$45="Corrupción",$H$45="Lavado de Activos",$H$45="Financiación del Terrorismo",$H$45="Corrupción en Trámites, OPAs y Consultas de Acceso a la Información Pública"),'6.Valoración Control Corrupción'!H47,"No Aplica"))</f>
        <v/>
      </c>
      <c r="V47" s="31" t="str">
        <f>IF($H$45="","",
IF(OR($H$45="Corrupción",$H$45="Lavado de Activos",$H$45="Financiación del Terrorismo",$H$45="Corrupción en Trámites, OPAs y Consultas de Acceso a la Información Pública"),'6.Valoración Control Corrupción'!I47,"No Aplica"))</f>
        <v/>
      </c>
      <c r="W47" s="31" t="str">
        <f>IF($H$45="","",
IF(OR($H$45="Corrupción",$H$45="Lavado de Activos",$H$45="Financiación del Terrorismo",$H$45="Corrupción en Trámites, OPAs y Consultas de Acceso a la Información Pública"),'6.Valoración Control Corrupción'!J47,"No Aplica"))</f>
        <v/>
      </c>
      <c r="X47" s="25" t="str">
        <f>IF($H$45="","",
IF(OR($H$45="Corrupción",$H$45="Lavado de Activos",$H$45="Financiación del Terrorismo",$H$45="Trámites, OPAs y Consultas de Acceso a la Información Pública"),"No Aplica",'5. Valoración de Controles'!I47))</f>
        <v/>
      </c>
      <c r="Y47" s="25" t="str">
        <f>IF($H$45="","",
IF(OR($H$45="Corrupción",$H$45="Lavado de Activos",$H$45="Financiación del Terrorismo",$H$45="Trámites, OPAs y Consultas de Acceso a la Información Pública"),"No Aplica",'5. Valoración de Controles'!J47))</f>
        <v/>
      </c>
      <c r="Z47" s="25" t="str">
        <f>IF($H$45="","",
IF(OR($H$45="Corrupción",$H$45="Lavado de Activos",$H$45="Financiación del Terrorismo",$H$45="Trámites, OPAs y Consultas de Acceso a la Información Pública"),"No Aplica",'5. Valoración de Controles'!K47))</f>
        <v/>
      </c>
      <c r="AA47" s="25" t="str">
        <f>IF($H$45="","",
IF(OR($H$45="Corrupción",$H$45="Lavado de Activos",$H$45="Financiación del Terrorismo",$H$45="Trámites, OPAs y Consultas de Acceso a la Información Pública"),"No Aplica",'5. Valoración de Controles'!L47))</f>
        <v/>
      </c>
      <c r="AB47" s="25" t="str">
        <f>IF($H$45="","",
IF(OR($H$45="Corrupción",$H$45="Lavado de Activos",$H$45="Financiación del Terrorismo",$H$45="Trámites, OPAs y Consultas de Acceso a la Información Pública"),"No Aplica",'5. Valoración de Controles'!M47))</f>
        <v/>
      </c>
      <c r="AC47" s="25" t="str">
        <f>IF($H$45="","",
IF(OR($H$45="Corrupción",$H$45="Lavado de Activos",$H$45="Financiación del Terrorismo",$H$45="Trámites, OPAs y Consultas de Acceso a la Información Pública"),"No Aplica",'5. Valoración de Controles'!N47))</f>
        <v/>
      </c>
      <c r="AD47" s="25" t="str">
        <f>IF($H$45="","",
IF(OR($H$45="Corrupción",$H$45="Lavado de Activos",$H$45="Financiación del Terrorismo",$H$45="Trámites, OPAs y Consultas de Acceso a la Información Pública"),"No Aplica",'5. Valoración de Controles'!O47))</f>
        <v/>
      </c>
      <c r="AE47" s="25" t="str">
        <f>IF($H$45="","",
IF(OR($H$45="Corrupción",$H$45="Lavado de Activos",$H$45="Financiación del Terrorismo",$H$45="Trámites, OPAs y Consultas de Acceso a la Información Pública"),"No Aplica",'5. Valoración de Controles'!P47))</f>
        <v/>
      </c>
      <c r="AF47" s="25" t="str">
        <f>IF($H$45="","",
IF(OR($H$45="Corrupción",$H$45="Lavado de Activos",$H$45="Financiación del Terrorismo",$H$45="Trámites, OPAs y Consultas de Acceso a la Información Pública"),"No Aplica",'5. Valoración de Controles'!Q47))</f>
        <v/>
      </c>
      <c r="AG47" s="26" t="str">
        <f>IF($H$45="","",
IF(OR($H$45="Corrupción",$H$45="Lavado de Activos",$H$45="Financiación del Terrorismo",$H$45="Corrupción en Trámites, OPAs y Consultas de Acceso a la Información Pública"),"No Aplica",'5. Valoración de Controles'!R47))</f>
        <v/>
      </c>
      <c r="AH47" s="92"/>
      <c r="AI47" s="92"/>
      <c r="AJ47" s="92"/>
      <c r="AK47" s="92"/>
      <c r="AL47" s="92"/>
      <c r="AM47" s="92"/>
      <c r="AN47" s="92"/>
      <c r="AO47" s="92"/>
      <c r="AP47" s="92"/>
      <c r="AQ47" s="92"/>
      <c r="AR47" s="92"/>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02">
        <v>14</v>
      </c>
      <c r="B48" s="103" t="str">
        <f>'2. Identificación del Riesgo'!B48:B50</f>
        <v/>
      </c>
      <c r="C48" s="103" t="str">
        <f>IF('2. Identificación del Riesgo'!C48:C50="","",'2. Identificación del Riesgo'!C48:C50)</f>
        <v/>
      </c>
      <c r="D48" s="103" t="str">
        <f>IF('2. Identificación del Riesgo'!D48:D50="","",'2. Identificación del Riesgo'!D48:D50)</f>
        <v/>
      </c>
      <c r="E48" s="103" t="str">
        <f>IF('2. Identificación del Riesgo'!E48:E50="","",'2. Identificación del Riesgo'!E48:E50)</f>
        <v/>
      </c>
      <c r="F48" s="103" t="str">
        <f>IF('2. Identificación del Riesgo'!F48:F50="","",'2. Identificación del Riesgo'!F48:F50)</f>
        <v/>
      </c>
      <c r="G48" s="103" t="str">
        <f>IF('2. Identificación del Riesgo'!G48:G50="","",'2. Identificación del Riesgo'!G48:G50)</f>
        <v/>
      </c>
      <c r="H48" s="103" t="str">
        <f>IF('2. Identificación del Riesgo'!H48:H50="","",'2. Identificación del Riesgo'!H48:H50)</f>
        <v/>
      </c>
      <c r="I48" s="103" t="str">
        <f>IF('2. Identificación del Riesgo'!I48:I50="","",'2. Identificación del Riesgo'!I48:I50)</f>
        <v/>
      </c>
      <c r="J48" s="103" t="str">
        <f>IF('2. Identificación del Riesgo'!J48:J50="","",'2. Identificación del Riesgo'!J48:J50)</f>
        <v/>
      </c>
      <c r="K48" s="111" t="str">
        <f>'2. Identificación del Riesgo'!K48:K50</f>
        <v/>
      </c>
      <c r="L48" s="108" t="str">
        <f>'2. Identificación del Riesgo'!L48:L50</f>
        <v/>
      </c>
      <c r="M48" s="10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11" t="str">
        <f>'2. Identificación del Riesgo'!N48:N50</f>
        <v/>
      </c>
      <c r="O48" s="108" t="str">
        <f>'2. Identificación del Riesgo'!O48:O50</f>
        <v/>
      </c>
      <c r="P48" s="109" t="str">
        <f>'2. Identificación del Riesgo'!P48:P50</f>
        <v/>
      </c>
      <c r="Q48" s="31" t="str">
        <f>IF($H$48="","",
IF(OR($H$48="Corrupción",$H$48="Lavado de Activos",$H$48="Financiación del Terrorismo",$H$48="Corrupción en Trámites, OPAs y Consultas de Acceso a la Información Pública"),"No Aplica",'5. Valoración de Controles'!H48))</f>
        <v/>
      </c>
      <c r="R48" s="31" t="str">
        <f>IF($H$48="","",
IF(OR($H$48="Corrupción",$H$48="Lavado de Activos",$H$48="Financiación del Terrorismo",$H$48="Corrupción en Trámites, OPAs y Consultas de Acceso a la Información Pública"),'6.Valoración Control Corrupción'!E48,"No Aplica"))</f>
        <v/>
      </c>
      <c r="S48" s="31" t="str">
        <f>IF($H$48="","",
IF(OR($H$48="Corrupción",$H$48="Lavado de Activos",$H$48="Financiación del Terrorismo",$H$48="Corrupción en Trámites, OPAs y Consultas de Acceso a la Información Pública"),'6.Valoración Control Corrupción'!F48,"No Aplica"))</f>
        <v/>
      </c>
      <c r="T48" s="31" t="str">
        <f>IF($H$48="","",
IF(OR($H$48="Corrupción",$H$48="Lavado de Activos",$H$48="Financiación del Terrorismo",$H$48="Corrupción en Trámites, OPAs y Consultas de Acceso a la Información Pública"),'6.Valoración Control Corrupción'!G48,"No Aplica"))</f>
        <v/>
      </c>
      <c r="U48" s="31" t="str">
        <f>IF($H$48="","",
IF(OR($H$48="Corrupción",$H$48="Lavado de Activos",$H$48="Financiación del Terrorismo",$H$48="Corrupción en Trámites, OPAs y Consultas de Acceso a la Información Pública"),'6.Valoración Control Corrupción'!H48,"No Aplica"))</f>
        <v/>
      </c>
      <c r="V48" s="31" t="str">
        <f>IF($H$48="","",
IF(OR($H$48="Corrupción",$H$48="Lavado de Activos",$H$48="Financiación del Terrorismo",$H$48="Corrupción en Trámites, OPAs y Consultas de Acceso a la Información Pública"),'6.Valoración Control Corrupción'!I48,"No Aplica"))</f>
        <v/>
      </c>
      <c r="W48" s="31" t="str">
        <f>IF($H$48="","",
IF(OR($H$48="Corrupción",$H$48="Lavado de Activos",$H$48="Financiación del Terrorismo",$H$48="Corrupción en Trámites, OPAs y Consultas de Acceso a la Información Pública"),'6.Valoración Control Corrupción'!J48,"No Aplica"))</f>
        <v/>
      </c>
      <c r="X48" s="25" t="str">
        <f>IF($H$48="","",
IF(OR($H$48="Corrupción",$H$48="Lavado de Activos",$H$48="Financiación del Terrorismo",$H$48="Trámites, OPAs y Consultas de Acceso a la Información Pública"),"No Aplica",'5. Valoración de Controles'!I48))</f>
        <v/>
      </c>
      <c r="Y48" s="25" t="str">
        <f>IF($H$48="","",
IF(OR($H$48="Corrupción",$H$48="Lavado de Activos",$H$48="Financiación del Terrorismo",$H$48="Trámites, OPAs y Consultas de Acceso a la Información Pública"),"No Aplica",'5. Valoración de Controles'!J48))</f>
        <v/>
      </c>
      <c r="Z48" s="25" t="str">
        <f>IF($H$48="","",
IF(OR($H$48="Corrupción",$H$48="Lavado de Activos",$H$48="Financiación del Terrorismo",$H$48="Trámites, OPAs y Consultas de Acceso a la Información Pública"),"No Aplica",'5. Valoración de Controles'!K48))</f>
        <v/>
      </c>
      <c r="AA48" s="25" t="str">
        <f>IF($H$48="","",
IF(OR($H$48="Corrupción",$H$48="Lavado de Activos",$H$48="Financiación del Terrorismo",$H$48="Trámites, OPAs y Consultas de Acceso a la Información Pública"),"No Aplica",'5. Valoración de Controles'!L48))</f>
        <v/>
      </c>
      <c r="AB48" s="25" t="str">
        <f>IF($H$48="","",
IF(OR($H$48="Corrupción",$H$48="Lavado de Activos",$H$48="Financiación del Terrorismo",$H$48="Trámites, OPAs y Consultas de Acceso a la Información Pública"),"No Aplica",'5. Valoración de Controles'!M48))</f>
        <v/>
      </c>
      <c r="AC48" s="25" t="str">
        <f>IF($H$48="","",
IF(OR($H$48="Corrupción",$H$48="Lavado de Activos",$H$48="Financiación del Terrorismo",$H$48="Trámites, OPAs y Consultas de Acceso a la Información Pública"),"No Aplica",'5. Valoración de Controles'!N48))</f>
        <v/>
      </c>
      <c r="AD48" s="25" t="str">
        <f>IF($H$48="","",
IF(OR($H$48="Corrupción",$H$48="Lavado de Activos",$H$48="Financiación del Terrorismo",$H$48="Trámites, OPAs y Consultas de Acceso a la Información Pública"),"No Aplica",'5. Valoración de Controles'!O48))</f>
        <v/>
      </c>
      <c r="AE48" s="25" t="str">
        <f>IF($H$48="","",
IF(OR($H$48="Corrupción",$H$48="Lavado de Activos",$H$48="Financiación del Terrorismo",$H$48="Trámites, OPAs y Consultas de Acceso a la Información Pública"),"No Aplica",'5. Valoración de Controles'!P48))</f>
        <v/>
      </c>
      <c r="AF48" s="25" t="str">
        <f>IF($H$48="","",
IF(OR($H$48="Corrupción",$H$48="Lavado de Activos",$H$48="Financiación del Terrorismo",$H$48="Trámites, OPAs y Consultas de Acceso a la Información Pública"),"No Aplica",'5. Valoración de Controles'!Q48))</f>
        <v/>
      </c>
      <c r="AG48" s="26" t="str">
        <f>IF($H$48="","",
IF(OR($H$48="Corrupción",$H$48="Lavado de Activos",$H$48="Financiación del Terrorismo",$H$48="Corrupción en Trámites, OPAs y Consultas de Acceso a la Información Pública"),"No Aplica",'5. Valoración de Controles'!R48))</f>
        <v/>
      </c>
      <c r="AH48" s="111"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11"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09"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10"/>
      <c r="AN48" s="122"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5"/>
      <c r="AP48" s="128"/>
      <c r="AQ48" s="128" t="str">
        <f>IF(AO48="","","∑ Peso porcentual de cada acción definida")</f>
        <v/>
      </c>
      <c r="AR48" s="103"/>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7"/>
      <c r="B49" s="97"/>
      <c r="C49" s="97"/>
      <c r="D49" s="97"/>
      <c r="E49" s="97"/>
      <c r="F49" s="97"/>
      <c r="G49" s="97"/>
      <c r="H49" s="97"/>
      <c r="I49" s="97"/>
      <c r="J49" s="97"/>
      <c r="K49" s="97"/>
      <c r="L49" s="97"/>
      <c r="M49" s="97"/>
      <c r="N49" s="97"/>
      <c r="O49" s="97"/>
      <c r="P49" s="97"/>
      <c r="Q49" s="31" t="str">
        <f>IF($H$48="","",
IF(OR($H$48="Corrupción",$H$48="Lavado de Activos",$H$48="Financiación del Terrorismo",$H$48="Corrupción en Trámites, OPAs y Consultas de Acceso a la Información Pública"),"No Aplica",'5. Valoración de Controles'!H49))</f>
        <v/>
      </c>
      <c r="R49" s="31" t="str">
        <f>IF($H$48="","",
IF(OR($H$48="Corrupción",$H$48="Lavado de Activos",$H$48="Financiación del Terrorismo",$H$48="Corrupción en Trámites, OPAs y Consultas de Acceso a la Información Pública"),'6.Valoración Control Corrupción'!E49,"No Aplica"))</f>
        <v/>
      </c>
      <c r="S49" s="31" t="str">
        <f>IF($H$48="","",
IF(OR($H$48="Corrupción",$H$48="Lavado de Activos",$H$48="Financiación del Terrorismo",$H$48="Corrupción en Trámites, OPAs y Consultas de Acceso a la Información Pública"),'6.Valoración Control Corrupción'!F49,"No Aplica"))</f>
        <v/>
      </c>
      <c r="T49" s="31" t="str">
        <f>IF($H$48="","",
IF(OR($H$48="Corrupción",$H$48="Lavado de Activos",$H$48="Financiación del Terrorismo",$H$48="Corrupción en Trámites, OPAs y Consultas de Acceso a la Información Pública"),'6.Valoración Control Corrupción'!G49,"No Aplica"))</f>
        <v/>
      </c>
      <c r="U49" s="31" t="str">
        <f>IF($H$48="","",
IF(OR($H$48="Corrupción",$H$48="Lavado de Activos",$H$48="Financiación del Terrorismo",$H$48="Corrupción en Trámites, OPAs y Consultas de Acceso a la Información Pública"),'6.Valoración Control Corrupción'!H49,"No Aplica"))</f>
        <v/>
      </c>
      <c r="V49" s="31" t="str">
        <f>IF($H$48="","",
IF(OR($H$48="Corrupción",$H$48="Lavado de Activos",$H$48="Financiación del Terrorismo",$H$48="Corrupción en Trámites, OPAs y Consultas de Acceso a la Información Pública"),'6.Valoración Control Corrupción'!I49,"No Aplica"))</f>
        <v/>
      </c>
      <c r="W49" s="31" t="str">
        <f>IF($H$48="","",
IF(OR($H$48="Corrupción",$H$48="Lavado de Activos",$H$48="Financiación del Terrorismo",$H$48="Corrupción en Trámites, OPAs y Consultas de Acceso a la Información Pública"),'6.Valoración Control Corrupción'!J49,"No Aplica"))</f>
        <v/>
      </c>
      <c r="X49" s="25" t="str">
        <f>IF($H$48="","",
IF(OR($H$48="Corrupción",$H$48="Lavado de Activos",$H$48="Financiación del Terrorismo",$H$48="Trámites, OPAs y Consultas de Acceso a la Información Pública"),"No Aplica",'5. Valoración de Controles'!I49))</f>
        <v/>
      </c>
      <c r="Y49" s="25" t="str">
        <f>IF($H$48="","",
IF(OR($H$48="Corrupción",$H$48="Lavado de Activos",$H$48="Financiación del Terrorismo",$H$48="Trámites, OPAs y Consultas de Acceso a la Información Pública"),"No Aplica",'5. Valoración de Controles'!J49))</f>
        <v/>
      </c>
      <c r="Z49" s="25" t="str">
        <f>IF($H$48="","",
IF(OR($H$48="Corrupción",$H$48="Lavado de Activos",$H$48="Financiación del Terrorismo",$H$48="Trámites, OPAs y Consultas de Acceso a la Información Pública"),"No Aplica",'5. Valoración de Controles'!K49))</f>
        <v/>
      </c>
      <c r="AA49" s="25" t="str">
        <f>IF($H$48="","",
IF(OR($H$48="Corrupción",$H$48="Lavado de Activos",$H$48="Financiación del Terrorismo",$H$48="Trámites, OPAs y Consultas de Acceso a la Información Pública"),"No Aplica",'5. Valoración de Controles'!L49))</f>
        <v/>
      </c>
      <c r="AB49" s="25" t="str">
        <f>IF($H$48="","",
IF(OR($H$48="Corrupción",$H$48="Lavado de Activos",$H$48="Financiación del Terrorismo",$H$48="Trámites, OPAs y Consultas de Acceso a la Información Pública"),"No Aplica",'5. Valoración de Controles'!M49))</f>
        <v/>
      </c>
      <c r="AC49" s="25" t="str">
        <f>IF($H$48="","",
IF(OR($H$48="Corrupción",$H$48="Lavado de Activos",$H$48="Financiación del Terrorismo",$H$48="Trámites, OPAs y Consultas de Acceso a la Información Pública"),"No Aplica",'5. Valoración de Controles'!N49))</f>
        <v/>
      </c>
      <c r="AD49" s="25" t="str">
        <f>IF($H$48="","",
IF(OR($H$48="Corrupción",$H$48="Lavado de Activos",$H$48="Financiación del Terrorismo",$H$48="Trámites, OPAs y Consultas de Acceso a la Información Pública"),"No Aplica",'5. Valoración de Controles'!O49))</f>
        <v/>
      </c>
      <c r="AE49" s="25" t="str">
        <f>IF($H$48="","",
IF(OR($H$48="Corrupción",$H$48="Lavado de Activos",$H$48="Financiación del Terrorismo",$H$48="Trámites, OPAs y Consultas de Acceso a la Información Pública"),"No Aplica",'5. Valoración de Controles'!P49))</f>
        <v/>
      </c>
      <c r="AF49" s="25" t="str">
        <f>IF($H$48="","",
IF(OR($H$48="Corrupción",$H$48="Lavado de Activos",$H$48="Financiación del Terrorismo",$H$48="Trámites, OPAs y Consultas de Acceso a la Información Pública"),"No Aplica",'5. Valoración de Controles'!Q49))</f>
        <v/>
      </c>
      <c r="AG49" s="26" t="str">
        <f>IF($H$48="","",
IF(OR($H$48="Corrupción",$H$48="Lavado de Activos",$H$48="Financiación del Terrorismo",$H$48="Corrupción en Trámites, OPAs y Consultas de Acceso a la Información Pública"),"No Aplica",'5. Valoración de Controles'!R49))</f>
        <v/>
      </c>
      <c r="AH49" s="97"/>
      <c r="AI49" s="97"/>
      <c r="AJ49" s="97"/>
      <c r="AK49" s="97"/>
      <c r="AL49" s="97"/>
      <c r="AM49" s="97"/>
      <c r="AN49" s="97"/>
      <c r="AO49" s="97"/>
      <c r="AP49" s="97"/>
      <c r="AQ49" s="97"/>
      <c r="AR49" s="97"/>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2"/>
      <c r="B50" s="92"/>
      <c r="C50" s="92"/>
      <c r="D50" s="92"/>
      <c r="E50" s="92"/>
      <c r="F50" s="92"/>
      <c r="G50" s="92"/>
      <c r="H50" s="92"/>
      <c r="I50" s="92"/>
      <c r="J50" s="92"/>
      <c r="K50" s="92"/>
      <c r="L50" s="92"/>
      <c r="M50" s="92"/>
      <c r="N50" s="92"/>
      <c r="O50" s="92"/>
      <c r="P50" s="92"/>
      <c r="Q50" s="31" t="str">
        <f>IF($H$48="","",
IF(OR($H$48="Corrupción",$H$48="Lavado de Activos",$H$48="Financiación del Terrorismo",$H$48="Corrupción en Trámites, OPAs y Consultas de Acceso a la Información Pública"),"No Aplica",'5. Valoración de Controles'!H50))</f>
        <v/>
      </c>
      <c r="R50" s="31" t="str">
        <f>IF($H$48="","",
IF(OR($H$48="Corrupción",$H$48="Lavado de Activos",$H$48="Financiación del Terrorismo",$H$48="Corrupción en Trámites, OPAs y Consultas de Acceso a la Información Pública"),'6.Valoración Control Corrupción'!E50,"No Aplica"))</f>
        <v/>
      </c>
      <c r="S50" s="31" t="str">
        <f>IF($H$48="","",
IF(OR($H$48="Corrupción",$H$48="Lavado de Activos",$H$48="Financiación del Terrorismo",$H$48="Corrupción en Trámites, OPAs y Consultas de Acceso a la Información Pública"),'6.Valoración Control Corrupción'!F50,"No Aplica"))</f>
        <v/>
      </c>
      <c r="T50" s="31" t="str">
        <f>IF($H$48="","",
IF(OR($H$48="Corrupción",$H$48="Lavado de Activos",$H$48="Financiación del Terrorismo",$H$48="Corrupción en Trámites, OPAs y Consultas de Acceso a la Información Pública"),'6.Valoración Control Corrupción'!G50,"No Aplica"))</f>
        <v/>
      </c>
      <c r="U50" s="31" t="str">
        <f>IF($H$48="","",
IF(OR($H$48="Corrupción",$H$48="Lavado de Activos",$H$48="Financiación del Terrorismo",$H$48="Corrupción en Trámites, OPAs y Consultas de Acceso a la Información Pública"),'6.Valoración Control Corrupción'!H50,"No Aplica"))</f>
        <v/>
      </c>
      <c r="V50" s="31" t="str">
        <f>IF($H$48="","",
IF(OR($H$48="Corrupción",$H$48="Lavado de Activos",$H$48="Financiación del Terrorismo",$H$48="Corrupción en Trámites, OPAs y Consultas de Acceso a la Información Pública"),'6.Valoración Control Corrupción'!I50,"No Aplica"))</f>
        <v/>
      </c>
      <c r="W50" s="31" t="str">
        <f>IF($H$48="","",
IF(OR($H$48="Corrupción",$H$48="Lavado de Activos",$H$48="Financiación del Terrorismo",$H$48="Corrupción en Trámites, OPAs y Consultas de Acceso a la Información Pública"),'6.Valoración Control Corrupción'!J50,"No Aplica"))</f>
        <v/>
      </c>
      <c r="X50" s="25" t="str">
        <f>IF($H$48="","",
IF(OR($H$48="Corrupción",$H$48="Lavado de Activos",$H$48="Financiación del Terrorismo",$H$48="Trámites, OPAs y Consultas de Acceso a la Información Pública"),"No Aplica",'5. Valoración de Controles'!I50))</f>
        <v/>
      </c>
      <c r="Y50" s="25" t="str">
        <f>IF($H$48="","",
IF(OR($H$48="Corrupción",$H$48="Lavado de Activos",$H$48="Financiación del Terrorismo",$H$48="Trámites, OPAs y Consultas de Acceso a la Información Pública"),"No Aplica",'5. Valoración de Controles'!J50))</f>
        <v/>
      </c>
      <c r="Z50" s="25" t="str">
        <f>IF($H$48="","",
IF(OR($H$48="Corrupción",$H$48="Lavado de Activos",$H$48="Financiación del Terrorismo",$H$48="Trámites, OPAs y Consultas de Acceso a la Información Pública"),"No Aplica",'5. Valoración de Controles'!K50))</f>
        <v/>
      </c>
      <c r="AA50" s="25" t="str">
        <f>IF($H$48="","",
IF(OR($H$48="Corrupción",$H$48="Lavado de Activos",$H$48="Financiación del Terrorismo",$H$48="Trámites, OPAs y Consultas de Acceso a la Información Pública"),"No Aplica",'5. Valoración de Controles'!L50))</f>
        <v/>
      </c>
      <c r="AB50" s="25" t="str">
        <f>IF($H$48="","",
IF(OR($H$48="Corrupción",$H$48="Lavado de Activos",$H$48="Financiación del Terrorismo",$H$48="Trámites, OPAs y Consultas de Acceso a la Información Pública"),"No Aplica",'5. Valoración de Controles'!M50))</f>
        <v/>
      </c>
      <c r="AC50" s="25" t="str">
        <f>IF($H$48="","",
IF(OR($H$48="Corrupción",$H$48="Lavado de Activos",$H$48="Financiación del Terrorismo",$H$48="Trámites, OPAs y Consultas de Acceso a la Información Pública"),"No Aplica",'5. Valoración de Controles'!N50))</f>
        <v/>
      </c>
      <c r="AD50" s="25" t="str">
        <f>IF($H$48="","",
IF(OR($H$48="Corrupción",$H$48="Lavado de Activos",$H$48="Financiación del Terrorismo",$H$48="Trámites, OPAs y Consultas de Acceso a la Información Pública"),"No Aplica",'5. Valoración de Controles'!O50))</f>
        <v/>
      </c>
      <c r="AE50" s="25" t="str">
        <f>IF($H$48="","",
IF(OR($H$48="Corrupción",$H$48="Lavado de Activos",$H$48="Financiación del Terrorismo",$H$48="Trámites, OPAs y Consultas de Acceso a la Información Pública"),"No Aplica",'5. Valoración de Controles'!P50))</f>
        <v/>
      </c>
      <c r="AF50" s="25" t="str">
        <f>IF($H$48="","",
IF(OR($H$48="Corrupción",$H$48="Lavado de Activos",$H$48="Financiación del Terrorismo",$H$48="Trámites, OPAs y Consultas de Acceso a la Información Pública"),"No Aplica",'5. Valoración de Controles'!Q50))</f>
        <v/>
      </c>
      <c r="AG50" s="26" t="str">
        <f>IF($H$48="","",
IF(OR($H$48="Corrupción",$H$48="Lavado de Activos",$H$48="Financiación del Terrorismo",$H$48="Corrupción en Trámites, OPAs y Consultas de Acceso a la Información Pública"),"No Aplica",'5. Valoración de Controles'!R50))</f>
        <v/>
      </c>
      <c r="AH50" s="92"/>
      <c r="AI50" s="92"/>
      <c r="AJ50" s="92"/>
      <c r="AK50" s="92"/>
      <c r="AL50" s="92"/>
      <c r="AM50" s="92"/>
      <c r="AN50" s="92"/>
      <c r="AO50" s="92"/>
      <c r="AP50" s="92"/>
      <c r="AQ50" s="92"/>
      <c r="AR50" s="92"/>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02">
        <v>15</v>
      </c>
      <c r="B51" s="103" t="str">
        <f>'2. Identificación del Riesgo'!B51:B53</f>
        <v/>
      </c>
      <c r="C51" s="103" t="str">
        <f>IF('2. Identificación del Riesgo'!C51:C53="","",'2. Identificación del Riesgo'!C51:C53)</f>
        <v/>
      </c>
      <c r="D51" s="103" t="str">
        <f>IF('2. Identificación del Riesgo'!D51:D53="","",'2. Identificación del Riesgo'!D51:D53)</f>
        <v/>
      </c>
      <c r="E51" s="103" t="str">
        <f>IF('2. Identificación del Riesgo'!E51:E53="","",'2. Identificación del Riesgo'!E51:E53)</f>
        <v/>
      </c>
      <c r="F51" s="103" t="str">
        <f>IF('2. Identificación del Riesgo'!F51:F53="","",'2. Identificación del Riesgo'!F51:F53)</f>
        <v/>
      </c>
      <c r="G51" s="103" t="str">
        <f>IF('2. Identificación del Riesgo'!G51:G53="","",'2. Identificación del Riesgo'!G51:G53)</f>
        <v/>
      </c>
      <c r="H51" s="103" t="str">
        <f>IF('2. Identificación del Riesgo'!H51:H53="","",'2. Identificación del Riesgo'!H51:H53)</f>
        <v/>
      </c>
      <c r="I51" s="103" t="str">
        <f>IF('2. Identificación del Riesgo'!I51:I53="","",'2. Identificación del Riesgo'!I51:I53)</f>
        <v/>
      </c>
      <c r="J51" s="103" t="str">
        <f>IF('2. Identificación del Riesgo'!J51:J53="","",'2. Identificación del Riesgo'!J51:J53)</f>
        <v/>
      </c>
      <c r="K51" s="111" t="str">
        <f>'2. Identificación del Riesgo'!K51:K53</f>
        <v/>
      </c>
      <c r="L51" s="108" t="str">
        <f>'2. Identificación del Riesgo'!L51:L53</f>
        <v/>
      </c>
      <c r="M51" s="10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11" t="str">
        <f>'2. Identificación del Riesgo'!N51:N53</f>
        <v/>
      </c>
      <c r="O51" s="108" t="str">
        <f>'2. Identificación del Riesgo'!O51:O53</f>
        <v/>
      </c>
      <c r="P51" s="109" t="str">
        <f>'2. Identificación del Riesgo'!P51:P53</f>
        <v/>
      </c>
      <c r="Q51" s="31" t="str">
        <f>IF($H$51="","",
IF(OR($H$51="Corrupción",$H$51="Lavado de Activos",$H$51="Financiación del Terrorismo",$H$51="Corrupción en Trámites, OPAs y Consultas de Acceso a la Información Pública"),"No Aplica",'5. Valoración de Controles'!H51))</f>
        <v/>
      </c>
      <c r="R51" s="31" t="str">
        <f>IF($H$51="","",
IF(OR($H$51="Corrupción",$H$51="Lavado de Activos",$H$51="Financiación del Terrorismo",$H$51="Corrupción en Trámites, OPAs y Consultas de Acceso a la Información Pública"),'6.Valoración Control Corrupción'!E51,"No Aplica"))</f>
        <v/>
      </c>
      <c r="S51" s="31" t="str">
        <f>IF($H$51="","",
IF(OR($H$51="Corrupción",$H$51="Lavado de Activos",$H$51="Financiación del Terrorismo",$H$51="Corrupción en Trámites, OPAs y Consultas de Acceso a la Información Pública"),'6.Valoración Control Corrupción'!F51,"No Aplica"))</f>
        <v/>
      </c>
      <c r="T51" s="31" t="str">
        <f>IF($H$51="","",
IF(OR($H$51="Corrupción",$H$51="Lavado de Activos",$H$51="Financiación del Terrorismo",$H$51="Corrupción en Trámites, OPAs y Consultas de Acceso a la Información Pública"),'6.Valoración Control Corrupción'!G51,"No Aplica"))</f>
        <v/>
      </c>
      <c r="U51" s="31" t="str">
        <f>IF($H$51="","",
IF(OR($H$51="Corrupción",$H$51="Lavado de Activos",$H$51="Financiación del Terrorismo",$H$51="Corrupción en Trámites, OPAs y Consultas de Acceso a la Información Pública"),'6.Valoración Control Corrupción'!H51,"No Aplica"))</f>
        <v/>
      </c>
      <c r="V51" s="31" t="str">
        <f>IF($H$51="","",
IF(OR($H$51="Corrupción",$H$51="Lavado de Activos",$H$51="Financiación del Terrorismo",$H$51="Corrupción en Trámites, OPAs y Consultas de Acceso a la Información Pública"),'6.Valoración Control Corrupción'!I51,"No Aplica"))</f>
        <v/>
      </c>
      <c r="W51" s="31" t="str">
        <f>IF($H$51="","",
IF(OR($H$51="Corrupción",$H$51="Lavado de Activos",$H$51="Financiación del Terrorismo",$H$51="Corrupción en Trámites, OPAs y Consultas de Acceso a la Información Pública"),'6.Valoración Control Corrupción'!J51,"No Aplica"))</f>
        <v/>
      </c>
      <c r="X51" s="25" t="str">
        <f>IF($H$51="","",
IF(OR($H$51="Corrupción",$H$51="Lavado de Activos",$H$51="Financiación del Terrorismo",$H$51="Trámites, OPAs y Consultas de Acceso a la Información Pública"),"No Aplica",'5. Valoración de Controles'!I51))</f>
        <v/>
      </c>
      <c r="Y51" s="25" t="str">
        <f>IF($H$51="","",
IF(OR($H$51="Corrupción",$H$51="Lavado de Activos",$H$51="Financiación del Terrorismo",$H$51="Trámites, OPAs y Consultas de Acceso a la Información Pública"),"No Aplica",'5. Valoración de Controles'!J51))</f>
        <v/>
      </c>
      <c r="Z51" s="25" t="str">
        <f>IF($H$51="","",
IF(OR($H$51="Corrupción",$H$51="Lavado de Activos",$H$51="Financiación del Terrorismo",$H$51="Trámites, OPAs y Consultas de Acceso a la Información Pública"),"No Aplica",'5. Valoración de Controles'!K51))</f>
        <v/>
      </c>
      <c r="AA51" s="25" t="str">
        <f>IF($H$51="","",
IF(OR($H$51="Corrupción",$H$51="Lavado de Activos",$H$51="Financiación del Terrorismo",$H$51="Trámites, OPAs y Consultas de Acceso a la Información Pública"),"No Aplica",'5. Valoración de Controles'!L51))</f>
        <v/>
      </c>
      <c r="AB51" s="25" t="str">
        <f>IF($H$51="","",
IF(OR($H$51="Corrupción",$H$51="Lavado de Activos",$H$51="Financiación del Terrorismo",$H$51="Trámites, OPAs y Consultas de Acceso a la Información Pública"),"No Aplica",'5. Valoración de Controles'!M51))</f>
        <v/>
      </c>
      <c r="AC51" s="25" t="str">
        <f>IF($H$51="","",
IF(OR($H$51="Corrupción",$H$51="Lavado de Activos",$H$51="Financiación del Terrorismo",$H$51="Trámites, OPAs y Consultas de Acceso a la Información Pública"),"No Aplica",'5. Valoración de Controles'!N51))</f>
        <v/>
      </c>
      <c r="AD51" s="25" t="str">
        <f>IF($H$51="","",
IF(OR($H$51="Corrupción",$H$51="Lavado de Activos",$H$51="Financiación del Terrorismo",$H$51="Trámites, OPAs y Consultas de Acceso a la Información Pública"),"No Aplica",'5. Valoración de Controles'!O51))</f>
        <v/>
      </c>
      <c r="AE51" s="25" t="str">
        <f>IF($H$51="","",
IF(OR($H$51="Corrupción",$H$51="Lavado de Activos",$H$51="Financiación del Terrorismo",$H$51="Trámites, OPAs y Consultas de Acceso a la Información Pública"),"No Aplica",'5. Valoración de Controles'!P51))</f>
        <v/>
      </c>
      <c r="AF51" s="25" t="str">
        <f>IF($H$51="","",
IF(OR($H$51="Corrupción",$H$51="Lavado de Activos",$H$51="Financiación del Terrorismo",$H$51="Trámites, OPAs y Consultas de Acceso a la Información Pública"),"No Aplica",'5. Valoración de Controles'!Q51))</f>
        <v/>
      </c>
      <c r="AG51" s="26" t="str">
        <f>IF($H$51="","",
IF(OR($H$51="Corrupción",$H$51="Lavado de Activos",$H$51="Financiación del Terrorismo",$H$51="Corrupción en Trámites, OPAs y Consultas de Acceso a la Información Pública"),"No Aplica",'5. Valoración de Controles'!R51))</f>
        <v/>
      </c>
      <c r="AH51" s="111"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11"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09"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10"/>
      <c r="AN51" s="122"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5"/>
      <c r="AP51" s="128"/>
      <c r="AQ51" s="128" t="str">
        <f>IF(AO51="","","∑ Peso porcentual de cada acción definida")</f>
        <v/>
      </c>
      <c r="AR51" s="103"/>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7"/>
      <c r="B52" s="97"/>
      <c r="C52" s="97"/>
      <c r="D52" s="97"/>
      <c r="E52" s="97"/>
      <c r="F52" s="97"/>
      <c r="G52" s="97"/>
      <c r="H52" s="97"/>
      <c r="I52" s="97"/>
      <c r="J52" s="97"/>
      <c r="K52" s="97"/>
      <c r="L52" s="97"/>
      <c r="M52" s="97"/>
      <c r="N52" s="97"/>
      <c r="O52" s="97"/>
      <c r="P52" s="97"/>
      <c r="Q52" s="31" t="str">
        <f>IF($H$51="","",
IF(OR($H$51="Corrupción",$H$51="Lavado de Activos",$H$51="Financiación del Terrorismo",$H$51="Corrupción en Trámites, OPAs y Consultas de Acceso a la Información Pública"),"No Aplica",'5. Valoración de Controles'!H52))</f>
        <v/>
      </c>
      <c r="R52" s="31" t="str">
        <f>IF($H$51="","",
IF(OR($H$51="Corrupción",$H$51="Lavado de Activos",$H$51="Financiación del Terrorismo",$H$51="Corrupción en Trámites, OPAs y Consultas de Acceso a la Información Pública"),'6.Valoración Control Corrupción'!E52,"No Aplica"))</f>
        <v/>
      </c>
      <c r="S52" s="31" t="str">
        <f>IF($H$51="","",
IF(OR($H$51="Corrupción",$H$51="Lavado de Activos",$H$51="Financiación del Terrorismo",$H$51="Corrupción en Trámites, OPAs y Consultas de Acceso a la Información Pública"),'6.Valoración Control Corrupción'!F52,"No Aplica"))</f>
        <v/>
      </c>
      <c r="T52" s="31" t="str">
        <f>IF($H$51="","",
IF(OR($H$51="Corrupción",$H$51="Lavado de Activos",$H$51="Financiación del Terrorismo",$H$51="Corrupción en Trámites, OPAs y Consultas de Acceso a la Información Pública"),'6.Valoración Control Corrupción'!G52,"No Aplica"))</f>
        <v/>
      </c>
      <c r="U52" s="31" t="str">
        <f>IF($H$51="","",
IF(OR($H$51="Corrupción",$H$51="Lavado de Activos",$H$51="Financiación del Terrorismo",$H$51="Corrupción en Trámites, OPAs y Consultas de Acceso a la Información Pública"),'6.Valoración Control Corrupción'!H52,"No Aplica"))</f>
        <v/>
      </c>
      <c r="V52" s="31" t="str">
        <f>IF($H$51="","",
IF(OR($H$51="Corrupción",$H$51="Lavado de Activos",$H$51="Financiación del Terrorismo",$H$51="Corrupción en Trámites, OPAs y Consultas de Acceso a la Información Pública"),'6.Valoración Control Corrupción'!I52,"No Aplica"))</f>
        <v/>
      </c>
      <c r="W52" s="31" t="str">
        <f>IF($H$51="","",
IF(OR($H$51="Corrupción",$H$51="Lavado de Activos",$H$51="Financiación del Terrorismo",$H$51="Corrupción en Trámites, OPAs y Consultas de Acceso a la Información Pública"),'6.Valoración Control Corrupción'!J52,"No Aplica"))</f>
        <v/>
      </c>
      <c r="X52" s="25" t="str">
        <f>IF($H$51="","",
IF(OR($H$51="Corrupción",$H$51="Lavado de Activos",$H$51="Financiación del Terrorismo",$H$51="Trámites, OPAs y Consultas de Acceso a la Información Pública"),"No Aplica",'5. Valoración de Controles'!I52))</f>
        <v/>
      </c>
      <c r="Y52" s="25" t="str">
        <f>IF($H$51="","",
IF(OR($H$51="Corrupción",$H$51="Lavado de Activos",$H$51="Financiación del Terrorismo",$H$51="Trámites, OPAs y Consultas de Acceso a la Información Pública"),"No Aplica",'5. Valoración de Controles'!J52))</f>
        <v/>
      </c>
      <c r="Z52" s="25" t="str">
        <f>IF($H$51="","",
IF(OR($H$51="Corrupción",$H$51="Lavado de Activos",$H$51="Financiación del Terrorismo",$H$51="Trámites, OPAs y Consultas de Acceso a la Información Pública"),"No Aplica",'5. Valoración de Controles'!K52))</f>
        <v/>
      </c>
      <c r="AA52" s="25" t="str">
        <f>IF($H$51="","",
IF(OR($H$51="Corrupción",$H$51="Lavado de Activos",$H$51="Financiación del Terrorismo",$H$51="Trámites, OPAs y Consultas de Acceso a la Información Pública"),"No Aplica",'5. Valoración de Controles'!L52))</f>
        <v/>
      </c>
      <c r="AB52" s="25" t="str">
        <f>IF($H$51="","",
IF(OR($H$51="Corrupción",$H$51="Lavado de Activos",$H$51="Financiación del Terrorismo",$H$51="Trámites, OPAs y Consultas de Acceso a la Información Pública"),"No Aplica",'5. Valoración de Controles'!M52))</f>
        <v/>
      </c>
      <c r="AC52" s="25" t="str">
        <f>IF($H$51="","",
IF(OR($H$51="Corrupción",$H$51="Lavado de Activos",$H$51="Financiación del Terrorismo",$H$51="Trámites, OPAs y Consultas de Acceso a la Información Pública"),"No Aplica",'5. Valoración de Controles'!N52))</f>
        <v/>
      </c>
      <c r="AD52" s="25" t="str">
        <f>IF($H$51="","",
IF(OR($H$51="Corrupción",$H$51="Lavado de Activos",$H$51="Financiación del Terrorismo",$H$51="Trámites, OPAs y Consultas de Acceso a la Información Pública"),"No Aplica",'5. Valoración de Controles'!O52))</f>
        <v/>
      </c>
      <c r="AE52" s="25" t="str">
        <f>IF($H$51="","",
IF(OR($H$51="Corrupción",$H$51="Lavado de Activos",$H$51="Financiación del Terrorismo",$H$51="Trámites, OPAs y Consultas de Acceso a la Información Pública"),"No Aplica",'5. Valoración de Controles'!P52))</f>
        <v/>
      </c>
      <c r="AF52" s="25" t="str">
        <f>IF($H$51="","",
IF(OR($H$51="Corrupción",$H$51="Lavado de Activos",$H$51="Financiación del Terrorismo",$H$51="Trámites, OPAs y Consultas de Acceso a la Información Pública"),"No Aplica",'5. Valoración de Controles'!Q52))</f>
        <v/>
      </c>
      <c r="AG52" s="26" t="str">
        <f>IF($H$51="","",
IF(OR($H$51="Corrupción",$H$51="Lavado de Activos",$H$51="Financiación del Terrorismo",$H$51="Corrupción en Trámites, OPAs y Consultas de Acceso a la Información Pública"),"No Aplica",'5. Valoración de Controles'!R52))</f>
        <v/>
      </c>
      <c r="AH52" s="97"/>
      <c r="AI52" s="97"/>
      <c r="AJ52" s="97"/>
      <c r="AK52" s="97"/>
      <c r="AL52" s="97"/>
      <c r="AM52" s="97"/>
      <c r="AN52" s="97"/>
      <c r="AO52" s="97"/>
      <c r="AP52" s="97"/>
      <c r="AQ52" s="97"/>
      <c r="AR52" s="97"/>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2"/>
      <c r="B53" s="92"/>
      <c r="C53" s="92"/>
      <c r="D53" s="92"/>
      <c r="E53" s="92"/>
      <c r="F53" s="92"/>
      <c r="G53" s="92"/>
      <c r="H53" s="92"/>
      <c r="I53" s="92"/>
      <c r="J53" s="92"/>
      <c r="K53" s="92"/>
      <c r="L53" s="92"/>
      <c r="M53" s="92"/>
      <c r="N53" s="92"/>
      <c r="O53" s="92"/>
      <c r="P53" s="92"/>
      <c r="Q53" s="31" t="str">
        <f>IF($H$51="","",
IF(OR($H$51="Corrupción",$H$51="Lavado de Activos",$H$51="Financiación del Terrorismo",$H$51="Corrupción en Trámites, OPAs y Consultas de Acceso a la Información Pública"),"No Aplica",'5. Valoración de Controles'!H53))</f>
        <v/>
      </c>
      <c r="R53" s="31" t="str">
        <f>IF($H$51="","",
IF(OR($H$51="Corrupción",$H$51="Lavado de Activos",$H$51="Financiación del Terrorismo",$H$51="Corrupción en Trámites, OPAs y Consultas de Acceso a la Información Pública"),'6.Valoración Control Corrupción'!E53,"No Aplica"))</f>
        <v/>
      </c>
      <c r="S53" s="31" t="str">
        <f>IF($H$51="","",
IF(OR($H$51="Corrupción",$H$51="Lavado de Activos",$H$51="Financiación del Terrorismo",$H$51="Corrupción en Trámites, OPAs y Consultas de Acceso a la Información Pública"),'6.Valoración Control Corrupción'!F53,"No Aplica"))</f>
        <v/>
      </c>
      <c r="T53" s="31" t="str">
        <f>IF($H$51="","",
IF(OR($H$51="Corrupción",$H$51="Lavado de Activos",$H$51="Financiación del Terrorismo",$H$51="Corrupción en Trámites, OPAs y Consultas de Acceso a la Información Pública"),'6.Valoración Control Corrupción'!G53,"No Aplica"))</f>
        <v/>
      </c>
      <c r="U53" s="31" t="str">
        <f>IF($H$51="","",
IF(OR($H$51="Corrupción",$H$51="Lavado de Activos",$H$51="Financiación del Terrorismo",$H$51="Corrupción en Trámites, OPAs y Consultas de Acceso a la Información Pública"),'6.Valoración Control Corrupción'!H53,"No Aplica"))</f>
        <v/>
      </c>
      <c r="V53" s="31" t="str">
        <f>IF($H$51="","",
IF(OR($H$51="Corrupción",$H$51="Lavado de Activos",$H$51="Financiación del Terrorismo",$H$51="Corrupción en Trámites, OPAs y Consultas de Acceso a la Información Pública"),'6.Valoración Control Corrupción'!I53,"No Aplica"))</f>
        <v/>
      </c>
      <c r="W53" s="31" t="str">
        <f>IF($H$51="","",
IF(OR($H$51="Corrupción",$H$51="Lavado de Activos",$H$51="Financiación del Terrorismo",$H$51="Corrupción en Trámites, OPAs y Consultas de Acceso a la Información Pública"),'6.Valoración Control Corrupción'!J53,"No Aplica"))</f>
        <v/>
      </c>
      <c r="X53" s="25" t="str">
        <f>IF($H$51="","",
IF(OR($H$51="Corrupción",$H$51="Lavado de Activos",$H$51="Financiación del Terrorismo",$H$51="Trámites, OPAs y Consultas de Acceso a la Información Pública"),"No Aplica",'5. Valoración de Controles'!I53))</f>
        <v/>
      </c>
      <c r="Y53" s="25" t="str">
        <f>IF($H$51="","",
IF(OR($H$51="Corrupción",$H$51="Lavado de Activos",$H$51="Financiación del Terrorismo",$H$51="Trámites, OPAs y Consultas de Acceso a la Información Pública"),"No Aplica",'5. Valoración de Controles'!J53))</f>
        <v/>
      </c>
      <c r="Z53" s="25" t="str">
        <f>IF($H$51="","",
IF(OR($H$51="Corrupción",$H$51="Lavado de Activos",$H$51="Financiación del Terrorismo",$H$51="Trámites, OPAs y Consultas de Acceso a la Información Pública"),"No Aplica",'5. Valoración de Controles'!K53))</f>
        <v/>
      </c>
      <c r="AA53" s="25" t="str">
        <f>IF($H$51="","",
IF(OR($H$51="Corrupción",$H$51="Lavado de Activos",$H$51="Financiación del Terrorismo",$H$51="Trámites, OPAs y Consultas de Acceso a la Información Pública"),"No Aplica",'5. Valoración de Controles'!L53))</f>
        <v/>
      </c>
      <c r="AB53" s="25" t="str">
        <f>IF($H$51="","",
IF(OR($H$51="Corrupción",$H$51="Lavado de Activos",$H$51="Financiación del Terrorismo",$H$51="Trámites, OPAs y Consultas de Acceso a la Información Pública"),"No Aplica",'5. Valoración de Controles'!M53))</f>
        <v/>
      </c>
      <c r="AC53" s="25" t="str">
        <f>IF($H$51="","",
IF(OR($H$51="Corrupción",$H$51="Lavado de Activos",$H$51="Financiación del Terrorismo",$H$51="Trámites, OPAs y Consultas de Acceso a la Información Pública"),"No Aplica",'5. Valoración de Controles'!N53))</f>
        <v/>
      </c>
      <c r="AD53" s="25" t="str">
        <f>IF($H$51="","",
IF(OR($H$51="Corrupción",$H$51="Lavado de Activos",$H$51="Financiación del Terrorismo",$H$51="Trámites, OPAs y Consultas de Acceso a la Información Pública"),"No Aplica",'5. Valoración de Controles'!O53))</f>
        <v/>
      </c>
      <c r="AE53" s="25" t="str">
        <f>IF($H$51="","",
IF(OR($H$51="Corrupción",$H$51="Lavado de Activos",$H$51="Financiación del Terrorismo",$H$51="Trámites, OPAs y Consultas de Acceso a la Información Pública"),"No Aplica",'5. Valoración de Controles'!P53))</f>
        <v/>
      </c>
      <c r="AF53" s="25" t="str">
        <f>IF($H$51="","",
IF(OR($H$51="Corrupción",$H$51="Lavado de Activos",$H$51="Financiación del Terrorismo",$H$51="Trámites, OPAs y Consultas de Acceso a la Información Pública"),"No Aplica",'5. Valoración de Controles'!Q53))</f>
        <v/>
      </c>
      <c r="AG53" s="26" t="str">
        <f>IF($H$51="","",
IF(OR($H$51="Corrupción",$H$51="Lavado de Activos",$H$51="Financiación del Terrorismo",$H$51="Corrupción en Trámites, OPAs y Consultas de Acceso a la Información Pública"),"No Aplica",'5. Valoración de Controles'!R53))</f>
        <v/>
      </c>
      <c r="AH53" s="92"/>
      <c r="AI53" s="92"/>
      <c r="AJ53" s="92"/>
      <c r="AK53" s="92"/>
      <c r="AL53" s="92"/>
      <c r="AM53" s="92"/>
      <c r="AN53" s="92"/>
      <c r="AO53" s="92"/>
      <c r="AP53" s="92"/>
      <c r="AQ53" s="92"/>
      <c r="AR53" s="92"/>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02">
        <v>16</v>
      </c>
      <c r="B54" s="103" t="str">
        <f>'2. Identificación del Riesgo'!B54:B56</f>
        <v/>
      </c>
      <c r="C54" s="103" t="str">
        <f>IF('2. Identificación del Riesgo'!C54:C56="","",'2. Identificación del Riesgo'!C54:C56)</f>
        <v/>
      </c>
      <c r="D54" s="103" t="str">
        <f>IF('2. Identificación del Riesgo'!D54:D56="","",'2. Identificación del Riesgo'!D54:D56)</f>
        <v/>
      </c>
      <c r="E54" s="103" t="str">
        <f>IF('2. Identificación del Riesgo'!E54:E56="","",'2. Identificación del Riesgo'!E54:E56)</f>
        <v/>
      </c>
      <c r="F54" s="103" t="str">
        <f>IF('2. Identificación del Riesgo'!F54:F56="","",'2. Identificación del Riesgo'!F54:F56)</f>
        <v/>
      </c>
      <c r="G54" s="103" t="str">
        <f>IF('2. Identificación del Riesgo'!G54:G56="","",'2. Identificación del Riesgo'!G54:G56)</f>
        <v/>
      </c>
      <c r="H54" s="103" t="str">
        <f>IF('2. Identificación del Riesgo'!H54:H56="","",'2. Identificación del Riesgo'!H54:H56)</f>
        <v/>
      </c>
      <c r="I54" s="103" t="str">
        <f>IF('2. Identificación del Riesgo'!I54:I56="","",'2. Identificación del Riesgo'!I54:I56)</f>
        <v/>
      </c>
      <c r="J54" s="103" t="str">
        <f>IF('2. Identificación del Riesgo'!J54:J56="","",'2. Identificación del Riesgo'!J54:J56)</f>
        <v/>
      </c>
      <c r="K54" s="111" t="str">
        <f>'2. Identificación del Riesgo'!K54:K56</f>
        <v/>
      </c>
      <c r="L54" s="108" t="str">
        <f>'2. Identificación del Riesgo'!L54:L56</f>
        <v/>
      </c>
      <c r="M54" s="10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11" t="str">
        <f>'2. Identificación del Riesgo'!N54:N56</f>
        <v/>
      </c>
      <c r="O54" s="108" t="str">
        <f>'2. Identificación del Riesgo'!O54:O56</f>
        <v/>
      </c>
      <c r="P54" s="109" t="str">
        <f>'2. Identificación del Riesgo'!P54:P56</f>
        <v/>
      </c>
      <c r="Q54" s="31" t="str">
        <f>IF($H$54="","",
IF(OR($H$54="Corrupción",$H$54="Lavado de Activos",$H$54="Financiación del Terrorismo",$H$54="Corrupción en Trámites, OPAs y Consultas de Acceso a la Información Pública"),"No Aplica",'5. Valoración de Controles'!H54))</f>
        <v/>
      </c>
      <c r="R54" s="31" t="str">
        <f>IF($H$54="","",
IF(OR($H$54="Corrupción",$H$54="Lavado de Activos",$H$54="Financiación del Terrorismo",$H$54="Corrupción en Trámites, OPAs y Consultas de Acceso a la Información Pública"),'6.Valoración Control Corrupción'!E54,"No Aplica"))</f>
        <v/>
      </c>
      <c r="S54" s="31" t="str">
        <f>IF($H$54="","",
IF(OR($H$54="Corrupción",$H$54="Lavado de Activos",$H$54="Financiación del Terrorismo",$H$54="Corrupción en Trámites, OPAs y Consultas de Acceso a la Información Pública"),'6.Valoración Control Corrupción'!F54,"No Aplica"))</f>
        <v/>
      </c>
      <c r="T54" s="31" t="str">
        <f>IF($H$54="","",
IF(OR($H$54="Corrupción",$H$54="Lavado de Activos",$H$54="Financiación del Terrorismo",$H$54="Corrupción en Trámites, OPAs y Consultas de Acceso a la Información Pública"),'6.Valoración Control Corrupción'!G54,"No Aplica"))</f>
        <v/>
      </c>
      <c r="U54" s="31" t="str">
        <f>IF($H$54="","",
IF(OR($H$54="Corrupción",$H$54="Lavado de Activos",$H$54="Financiación del Terrorismo",$H$54="Corrupción en Trámites, OPAs y Consultas de Acceso a la Información Pública"),'6.Valoración Control Corrupción'!H54,"No Aplica"))</f>
        <v/>
      </c>
      <c r="V54" s="31" t="str">
        <f>IF($H$54="","",
IF(OR($H$54="Corrupción",$H$54="Lavado de Activos",$H$54="Financiación del Terrorismo",$H$54="Corrupción en Trámites, OPAs y Consultas de Acceso a la Información Pública"),'6.Valoración Control Corrupción'!I54,"No Aplica"))</f>
        <v/>
      </c>
      <c r="W54" s="31" t="str">
        <f>IF($H$54="","",
IF(OR($H$54="Corrupción",$H$54="Lavado de Activos",$H$54="Financiación del Terrorismo",$H$54="Corrupción en Trámites, OPAs y Consultas de Acceso a la Información Pública"),'6.Valoración Control Corrupción'!J54,"No Aplica"))</f>
        <v/>
      </c>
      <c r="X54" s="25" t="str">
        <f>IF($H$54="","",
IF(OR($H$54="Corrupción",$H$54="Lavado de Activos",$H$54="Financiación del Terrorismo",$H$54="Trámites, OPAs y Consultas de Acceso a la Información Pública"),"No Aplica",'5. Valoración de Controles'!I54))</f>
        <v/>
      </c>
      <c r="Y54" s="25" t="str">
        <f>IF($H$54="","",
IF(OR($H$54="Corrupción",$H$54="Lavado de Activos",$H$54="Financiación del Terrorismo",$H$54="Trámites, OPAs y Consultas de Acceso a la Información Pública"),"No Aplica",'5. Valoración de Controles'!J54))</f>
        <v/>
      </c>
      <c r="Z54" s="25" t="str">
        <f>IF($H$54="","",
IF(OR($H$54="Corrupción",$H$54="Lavado de Activos",$H$54="Financiación del Terrorismo",$H$54="Trámites, OPAs y Consultas de Acceso a la Información Pública"),"No Aplica",'5. Valoración de Controles'!K54))</f>
        <v/>
      </c>
      <c r="AA54" s="25" t="str">
        <f>IF($H$54="","",
IF(OR($H$54="Corrupción",$H$54="Lavado de Activos",$H$54="Financiación del Terrorismo",$H$54="Trámites, OPAs y Consultas de Acceso a la Información Pública"),"No Aplica",'5. Valoración de Controles'!L54))</f>
        <v/>
      </c>
      <c r="AB54" s="25" t="str">
        <f>IF($H$54="","",
IF(OR($H$54="Corrupción",$H$54="Lavado de Activos",$H$54="Financiación del Terrorismo",$H$54="Trámites, OPAs y Consultas de Acceso a la Información Pública"),"No Aplica",'5. Valoración de Controles'!M54))</f>
        <v/>
      </c>
      <c r="AC54" s="25" t="str">
        <f>IF($H$54="","",
IF(OR($H$54="Corrupción",$H$54="Lavado de Activos",$H$54="Financiación del Terrorismo",$H$54="Trámites, OPAs y Consultas de Acceso a la Información Pública"),"No Aplica",'5. Valoración de Controles'!N54))</f>
        <v/>
      </c>
      <c r="AD54" s="25" t="str">
        <f>IF($H$54="","",
IF(OR($H$54="Corrupción",$H$54="Lavado de Activos",$H$54="Financiación del Terrorismo",$H$54="Trámites, OPAs y Consultas de Acceso a la Información Pública"),"No Aplica",'5. Valoración de Controles'!O54))</f>
        <v/>
      </c>
      <c r="AE54" s="25" t="str">
        <f>IF($H$54="","",
IF(OR($H$54="Corrupción",$H$54="Lavado de Activos",$H$54="Financiación del Terrorismo",$H$54="Trámites, OPAs y Consultas de Acceso a la Información Pública"),"No Aplica",'5. Valoración de Controles'!P54))</f>
        <v/>
      </c>
      <c r="AF54" s="25" t="str">
        <f>IF($H$54="","",
IF(OR($H$54="Corrupción",$H$54="Lavado de Activos",$H$54="Financiación del Terrorismo",$H$54="Trámites, OPAs y Consultas de Acceso a la Información Pública"),"No Aplica",'5. Valoración de Controles'!Q54))</f>
        <v/>
      </c>
      <c r="AG54" s="26" t="str">
        <f>IF($H$54="","",
IF(OR($H$54="Corrupción",$H$54="Lavado de Activos",$H$54="Financiación del Terrorismo",$H$54="Corrupción en Trámites, OPAs y Consultas de Acceso a la Información Pública"),"No Aplica",'5. Valoración de Controles'!R54))</f>
        <v/>
      </c>
      <c r="AH54" s="111"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11"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09"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10"/>
      <c r="AN54" s="122"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5"/>
      <c r="AP54" s="128"/>
      <c r="AQ54" s="128" t="str">
        <f>IF(AO54="","","∑ Peso porcentual de cada acción definida")</f>
        <v/>
      </c>
      <c r="AR54" s="103"/>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7"/>
      <c r="B55" s="97"/>
      <c r="C55" s="97"/>
      <c r="D55" s="97"/>
      <c r="E55" s="97"/>
      <c r="F55" s="97"/>
      <c r="G55" s="97"/>
      <c r="H55" s="97"/>
      <c r="I55" s="97"/>
      <c r="J55" s="97"/>
      <c r="K55" s="97"/>
      <c r="L55" s="97"/>
      <c r="M55" s="97"/>
      <c r="N55" s="97"/>
      <c r="O55" s="97"/>
      <c r="P55" s="97"/>
      <c r="Q55" s="31" t="str">
        <f>IF($H$54="","",
IF(OR($H$54="Corrupción",$H$54="Lavado de Activos",$H$54="Financiación del Terrorismo",$H$54="Corrupción en Trámites, OPAs y Consultas de Acceso a la Información Pública"),"No Aplica",'5. Valoración de Controles'!H55))</f>
        <v/>
      </c>
      <c r="R55" s="31" t="str">
        <f>IF($H$54="","",
IF(OR($H$54="Corrupción",$H$54="Lavado de Activos",$H$54="Financiación del Terrorismo",$H$54="Corrupción en Trámites, OPAs y Consultas de Acceso a la Información Pública"),'6.Valoración Control Corrupción'!E55,"No Aplica"))</f>
        <v/>
      </c>
      <c r="S55" s="31" t="str">
        <f>IF($H$54="","",
IF(OR($H$54="Corrupción",$H$54="Lavado de Activos",$H$54="Financiación del Terrorismo",$H$54="Corrupción en Trámites, OPAs y Consultas de Acceso a la Información Pública"),'6.Valoración Control Corrupción'!F55,"No Aplica"))</f>
        <v/>
      </c>
      <c r="T55" s="31" t="str">
        <f>IF($H$54="","",
IF(OR($H$54="Corrupción",$H$54="Lavado de Activos",$H$54="Financiación del Terrorismo",$H$54="Corrupción en Trámites, OPAs y Consultas de Acceso a la Información Pública"),'6.Valoración Control Corrupción'!G55,"No Aplica"))</f>
        <v/>
      </c>
      <c r="U55" s="31" t="str">
        <f>IF($H$54="","",
IF(OR($H$54="Corrupción",$H$54="Lavado de Activos",$H$54="Financiación del Terrorismo",$H$54="Corrupción en Trámites, OPAs y Consultas de Acceso a la Información Pública"),'6.Valoración Control Corrupción'!H55,"No Aplica"))</f>
        <v/>
      </c>
      <c r="V55" s="31" t="str">
        <f>IF($H$54="","",
IF(OR($H$54="Corrupción",$H$54="Lavado de Activos",$H$54="Financiación del Terrorismo",$H$54="Corrupción en Trámites, OPAs y Consultas de Acceso a la Información Pública"),'6.Valoración Control Corrupción'!I55,"No Aplica"))</f>
        <v/>
      </c>
      <c r="W55" s="31" t="str">
        <f>IF($H$54="","",
IF(OR($H$54="Corrupción",$H$54="Lavado de Activos",$H$54="Financiación del Terrorismo",$H$54="Corrupción en Trámites, OPAs y Consultas de Acceso a la Información Pública"),'6.Valoración Control Corrupción'!J55,"No Aplica"))</f>
        <v/>
      </c>
      <c r="X55" s="25" t="str">
        <f>IF($H$54="","",
IF(OR($H$54="Corrupción",$H$54="Lavado de Activos",$H$54="Financiación del Terrorismo",$H$54="Trámites, OPAs y Consultas de Acceso a la Información Pública"),"No Aplica",'5. Valoración de Controles'!I55))</f>
        <v/>
      </c>
      <c r="Y55" s="25" t="str">
        <f>IF($H$54="","",
IF(OR($H$54="Corrupción",$H$54="Lavado de Activos",$H$54="Financiación del Terrorismo",$H$54="Trámites, OPAs y Consultas de Acceso a la Información Pública"),"No Aplica",'5. Valoración de Controles'!J55))</f>
        <v/>
      </c>
      <c r="Z55" s="25" t="str">
        <f>IF($H$54="","",
IF(OR($H$54="Corrupción",$H$54="Lavado de Activos",$H$54="Financiación del Terrorismo",$H$54="Trámites, OPAs y Consultas de Acceso a la Información Pública"),"No Aplica",'5. Valoración de Controles'!K55))</f>
        <v/>
      </c>
      <c r="AA55" s="25" t="str">
        <f>IF($H$54="","",
IF(OR($H$54="Corrupción",$H$54="Lavado de Activos",$H$54="Financiación del Terrorismo",$H$54="Trámites, OPAs y Consultas de Acceso a la Información Pública"),"No Aplica",'5. Valoración de Controles'!L55))</f>
        <v/>
      </c>
      <c r="AB55" s="25" t="str">
        <f>IF($H$54="","",
IF(OR($H$54="Corrupción",$H$54="Lavado de Activos",$H$54="Financiación del Terrorismo",$H$54="Trámites, OPAs y Consultas de Acceso a la Información Pública"),"No Aplica",'5. Valoración de Controles'!M55))</f>
        <v/>
      </c>
      <c r="AC55" s="25" t="str">
        <f>IF($H$54="","",
IF(OR($H$54="Corrupción",$H$54="Lavado de Activos",$H$54="Financiación del Terrorismo",$H$54="Trámites, OPAs y Consultas de Acceso a la Información Pública"),"No Aplica",'5. Valoración de Controles'!N55))</f>
        <v/>
      </c>
      <c r="AD55" s="25" t="str">
        <f>IF($H$54="","",
IF(OR($H$54="Corrupción",$H$54="Lavado de Activos",$H$54="Financiación del Terrorismo",$H$54="Trámites, OPAs y Consultas de Acceso a la Información Pública"),"No Aplica",'5. Valoración de Controles'!O55))</f>
        <v/>
      </c>
      <c r="AE55" s="25" t="str">
        <f>IF($H$54="","",
IF(OR($H$54="Corrupción",$H$54="Lavado de Activos",$H$54="Financiación del Terrorismo",$H$54="Trámites, OPAs y Consultas de Acceso a la Información Pública"),"No Aplica",'5. Valoración de Controles'!P55))</f>
        <v/>
      </c>
      <c r="AF55" s="25" t="str">
        <f>IF($H$54="","",
IF(OR($H$54="Corrupción",$H$54="Lavado de Activos",$H$54="Financiación del Terrorismo",$H$54="Trámites, OPAs y Consultas de Acceso a la Información Pública"),"No Aplica",'5. Valoración de Controles'!Q55))</f>
        <v/>
      </c>
      <c r="AG55" s="26" t="str">
        <f>IF($H$54="","",
IF(OR($H$54="Corrupción",$H$54="Lavado de Activos",$H$54="Financiación del Terrorismo",$H$54="Corrupción en Trámites, OPAs y Consultas de Acceso a la Información Pública"),"No Aplica",'5. Valoración de Controles'!R55))</f>
        <v/>
      </c>
      <c r="AH55" s="97"/>
      <c r="AI55" s="97"/>
      <c r="AJ55" s="97"/>
      <c r="AK55" s="97"/>
      <c r="AL55" s="97"/>
      <c r="AM55" s="97"/>
      <c r="AN55" s="97"/>
      <c r="AO55" s="97"/>
      <c r="AP55" s="97"/>
      <c r="AQ55" s="97"/>
      <c r="AR55" s="97"/>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2"/>
      <c r="B56" s="92"/>
      <c r="C56" s="92"/>
      <c r="D56" s="92"/>
      <c r="E56" s="92"/>
      <c r="F56" s="92"/>
      <c r="G56" s="92"/>
      <c r="H56" s="92"/>
      <c r="I56" s="92"/>
      <c r="J56" s="92"/>
      <c r="K56" s="92"/>
      <c r="L56" s="92"/>
      <c r="M56" s="92"/>
      <c r="N56" s="92"/>
      <c r="O56" s="92"/>
      <c r="P56" s="92"/>
      <c r="Q56" s="31" t="str">
        <f>IF($H$54="","",
IF(OR($H$54="Corrupción",$H$54="Lavado de Activos",$H$54="Financiación del Terrorismo",$H$54="Corrupción en Trámites, OPAs y Consultas de Acceso a la Información Pública"),"No Aplica",'5. Valoración de Controles'!H56))</f>
        <v/>
      </c>
      <c r="R56" s="31" t="str">
        <f>IF($H$54="","",
IF(OR($H$54="Corrupción",$H$54="Lavado de Activos",$H$54="Financiación del Terrorismo",$H$54="Corrupción en Trámites, OPAs y Consultas de Acceso a la Información Pública"),'6.Valoración Control Corrupción'!E56,"No Aplica"))</f>
        <v/>
      </c>
      <c r="S56" s="31" t="str">
        <f>IF($H$54="","",
IF(OR($H$54="Corrupción",$H$54="Lavado de Activos",$H$54="Financiación del Terrorismo",$H$54="Corrupción en Trámites, OPAs y Consultas de Acceso a la Información Pública"),'6.Valoración Control Corrupción'!F56,"No Aplica"))</f>
        <v/>
      </c>
      <c r="T56" s="31" t="str">
        <f>IF($H$54="","",
IF(OR($H$54="Corrupción",$H$54="Lavado de Activos",$H$54="Financiación del Terrorismo",$H$54="Corrupción en Trámites, OPAs y Consultas de Acceso a la Información Pública"),'6.Valoración Control Corrupción'!G56,"No Aplica"))</f>
        <v/>
      </c>
      <c r="U56" s="31" t="str">
        <f>IF($H$54="","",
IF(OR($H$54="Corrupción",$H$54="Lavado de Activos",$H$54="Financiación del Terrorismo",$H$54="Corrupción en Trámites, OPAs y Consultas de Acceso a la Información Pública"),'6.Valoración Control Corrupción'!H56,"No Aplica"))</f>
        <v/>
      </c>
      <c r="V56" s="31" t="str">
        <f>IF($H$54="","",
IF(OR($H$54="Corrupción",$H$54="Lavado de Activos",$H$54="Financiación del Terrorismo",$H$54="Corrupción en Trámites, OPAs y Consultas de Acceso a la Información Pública"),'6.Valoración Control Corrupción'!I56,"No Aplica"))</f>
        <v/>
      </c>
      <c r="W56" s="31" t="str">
        <f>IF($H$54="","",
IF(OR($H$54="Corrupción",$H$54="Lavado de Activos",$H$54="Financiación del Terrorismo",$H$54="Corrupción en Trámites, OPAs y Consultas de Acceso a la Información Pública"),'6.Valoración Control Corrupción'!J56,"No Aplica"))</f>
        <v/>
      </c>
      <c r="X56" s="25" t="str">
        <f>IF($H$54="","",
IF(OR($H$54="Corrupción",$H$54="Lavado de Activos",$H$54="Financiación del Terrorismo",$H$54="Trámites, OPAs y Consultas de Acceso a la Información Pública"),"No Aplica",'5. Valoración de Controles'!I56))</f>
        <v/>
      </c>
      <c r="Y56" s="25" t="str">
        <f>IF($H$54="","",
IF(OR($H$54="Corrupción",$H$54="Lavado de Activos",$H$54="Financiación del Terrorismo",$H$54="Trámites, OPAs y Consultas de Acceso a la Información Pública"),"No Aplica",'5. Valoración de Controles'!J56))</f>
        <v/>
      </c>
      <c r="Z56" s="25" t="str">
        <f>IF($H$54="","",
IF(OR($H$54="Corrupción",$H$54="Lavado de Activos",$H$54="Financiación del Terrorismo",$H$54="Trámites, OPAs y Consultas de Acceso a la Información Pública"),"No Aplica",'5. Valoración de Controles'!K56))</f>
        <v/>
      </c>
      <c r="AA56" s="25" t="str">
        <f>IF($H$54="","",
IF(OR($H$54="Corrupción",$H$54="Lavado de Activos",$H$54="Financiación del Terrorismo",$H$54="Trámites, OPAs y Consultas de Acceso a la Información Pública"),"No Aplica",'5. Valoración de Controles'!L56))</f>
        <v/>
      </c>
      <c r="AB56" s="25" t="str">
        <f>IF($H$54="","",
IF(OR($H$54="Corrupción",$H$54="Lavado de Activos",$H$54="Financiación del Terrorismo",$H$54="Trámites, OPAs y Consultas de Acceso a la Información Pública"),"No Aplica",'5. Valoración de Controles'!M56))</f>
        <v/>
      </c>
      <c r="AC56" s="25" t="str">
        <f>IF($H$54="","",
IF(OR($H$54="Corrupción",$H$54="Lavado de Activos",$H$54="Financiación del Terrorismo",$H$54="Trámites, OPAs y Consultas de Acceso a la Información Pública"),"No Aplica",'5. Valoración de Controles'!N56))</f>
        <v/>
      </c>
      <c r="AD56" s="25" t="str">
        <f>IF($H$54="","",
IF(OR($H$54="Corrupción",$H$54="Lavado de Activos",$H$54="Financiación del Terrorismo",$H$54="Trámites, OPAs y Consultas de Acceso a la Información Pública"),"No Aplica",'5. Valoración de Controles'!O56))</f>
        <v/>
      </c>
      <c r="AE56" s="25" t="str">
        <f>IF($H$54="","",
IF(OR($H$54="Corrupción",$H$54="Lavado de Activos",$H$54="Financiación del Terrorismo",$H$54="Trámites, OPAs y Consultas de Acceso a la Información Pública"),"No Aplica",'5. Valoración de Controles'!P56))</f>
        <v/>
      </c>
      <c r="AF56" s="25" t="str">
        <f>IF($H$54="","",
IF(OR($H$54="Corrupción",$H$54="Lavado de Activos",$H$54="Financiación del Terrorismo",$H$54="Trámites, OPAs y Consultas de Acceso a la Información Pública"),"No Aplica",'5. Valoración de Controles'!Q56))</f>
        <v/>
      </c>
      <c r="AG56" s="26" t="str">
        <f>IF($H$54="","",
IF(OR($H$54="Corrupción",$H$54="Lavado de Activos",$H$54="Financiación del Terrorismo",$H$54="Corrupción en Trámites, OPAs y Consultas de Acceso a la Información Pública"),"No Aplica",'5. Valoración de Controles'!R56))</f>
        <v/>
      </c>
      <c r="AH56" s="92"/>
      <c r="AI56" s="92"/>
      <c r="AJ56" s="92"/>
      <c r="AK56" s="92"/>
      <c r="AL56" s="92"/>
      <c r="AM56" s="92"/>
      <c r="AN56" s="92"/>
      <c r="AO56" s="92"/>
      <c r="AP56" s="92"/>
      <c r="AQ56" s="92"/>
      <c r="AR56" s="92"/>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02">
        <v>17</v>
      </c>
      <c r="B57" s="103" t="str">
        <f>'2. Identificación del Riesgo'!B57:B59</f>
        <v/>
      </c>
      <c r="C57" s="103" t="str">
        <f>IF('2. Identificación del Riesgo'!C57:C59="","",'2. Identificación del Riesgo'!C57:C59)</f>
        <v/>
      </c>
      <c r="D57" s="103" t="str">
        <f>IF('2. Identificación del Riesgo'!D57:D59="","",'2. Identificación del Riesgo'!D57:D59)</f>
        <v/>
      </c>
      <c r="E57" s="103" t="str">
        <f>IF('2. Identificación del Riesgo'!E57:E59="","",'2. Identificación del Riesgo'!E57:E59)</f>
        <v/>
      </c>
      <c r="F57" s="103" t="str">
        <f>IF('2. Identificación del Riesgo'!F57:F59="","",'2. Identificación del Riesgo'!F57:F59)</f>
        <v/>
      </c>
      <c r="G57" s="103" t="str">
        <f>IF('2. Identificación del Riesgo'!G57:G59="","",'2. Identificación del Riesgo'!G57:G59)</f>
        <v/>
      </c>
      <c r="H57" s="103" t="str">
        <f>IF('2. Identificación del Riesgo'!H57:H59="","",'2. Identificación del Riesgo'!H57:H59)</f>
        <v/>
      </c>
      <c r="I57" s="103" t="str">
        <f>IF('2. Identificación del Riesgo'!I57:I59="","",'2. Identificación del Riesgo'!I57:I59)</f>
        <v/>
      </c>
      <c r="J57" s="103" t="str">
        <f>IF('2. Identificación del Riesgo'!J57:J59="","",'2. Identificación del Riesgo'!J57:J59)</f>
        <v/>
      </c>
      <c r="K57" s="111" t="str">
        <f>'2. Identificación del Riesgo'!K57:K59</f>
        <v/>
      </c>
      <c r="L57" s="108" t="str">
        <f>'2. Identificación del Riesgo'!L57:L59</f>
        <v/>
      </c>
      <c r="M57" s="10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11" t="str">
        <f>'2. Identificación del Riesgo'!N57:N59</f>
        <v/>
      </c>
      <c r="O57" s="108" t="str">
        <f>'2. Identificación del Riesgo'!O57:O59</f>
        <v/>
      </c>
      <c r="P57" s="109" t="str">
        <f>'2. Identificación del Riesgo'!P57:P59</f>
        <v/>
      </c>
      <c r="Q57" s="31" t="str">
        <f>IF($H$57="","",
IF(OR($H$57="Corrupción",$H$57="Lavado de Activos",$H$57="Financiación del Terrorismo",$H$57="Corrupción en Trámites, OPAs y Consultas de Acceso a la Información Pública"),"No Aplica",'5. Valoración de Controles'!H57))</f>
        <v/>
      </c>
      <c r="R57" s="31" t="str">
        <f>IF($H$57="","",
IF(OR($H$57="Corrupción",$H$57="Lavado de Activos",$H$57="Financiación del Terrorismo",$H$57="Corrupción en Trámites, OPAs y Consultas de Acceso a la Información Pública"),'6.Valoración Control Corrupción'!E57,"No Aplica"))</f>
        <v/>
      </c>
      <c r="S57" s="31" t="str">
        <f>IF($H$57="","",
IF(OR($H$57="Corrupción",$H$57="Lavado de Activos",$H$57="Financiación del Terrorismo",$H$57="Corrupción en Trámites, OPAs y Consultas de Acceso a la Información Pública"),'6.Valoración Control Corrupción'!F57,"No Aplica"))</f>
        <v/>
      </c>
      <c r="T57" s="31" t="str">
        <f>IF($H$57="","",
IF(OR($H$57="Corrupción",$H$57="Lavado de Activos",$H$57="Financiación del Terrorismo",$H$57="Corrupción en Trámites, OPAs y Consultas de Acceso a la Información Pública"),'6.Valoración Control Corrupción'!G57,"No Aplica"))</f>
        <v/>
      </c>
      <c r="U57" s="31" t="str">
        <f>IF($H$57="","",
IF(OR($H$57="Corrupción",$H$57="Lavado de Activos",$H$57="Financiación del Terrorismo",$H$57="Corrupción en Trámites, OPAs y Consultas de Acceso a la Información Pública"),'6.Valoración Control Corrupción'!H57,"No Aplica"))</f>
        <v/>
      </c>
      <c r="V57" s="31" t="str">
        <f>IF($H$57="","",
IF(OR($H$57="Corrupción",$H$57="Lavado de Activos",$H$57="Financiación del Terrorismo",$H$57="Corrupción en Trámites, OPAs y Consultas de Acceso a la Información Pública"),'6.Valoración Control Corrupción'!I57,"No Aplica"))</f>
        <v/>
      </c>
      <c r="W57" s="31" t="str">
        <f>IF($H$57="","",
IF(OR($H$57="Corrupción",$H$57="Lavado de Activos",$H$57="Financiación del Terrorismo",$H$57="Corrupción en Trámites, OPAs y Consultas de Acceso a la Información Pública"),'6.Valoración Control Corrupción'!J57,"No Aplica"))</f>
        <v/>
      </c>
      <c r="X57" s="25" t="str">
        <f>IF($H$57="","",
IF(OR($H$57="Corrupción",$H$57="Lavado de Activos",$H$57="Financiación del Terrorismo",$H$57="Trámites, OPAs y Consultas de Acceso a la Información Pública"),"No Aplica",'5. Valoración de Controles'!I57))</f>
        <v/>
      </c>
      <c r="Y57" s="25" t="str">
        <f>IF($H$57="","",
IF(OR($H$57="Corrupción",$H$57="Lavado de Activos",$H$57="Financiación del Terrorismo",$H$57="Trámites, OPAs y Consultas de Acceso a la Información Pública"),"No Aplica",'5. Valoración de Controles'!J57))</f>
        <v/>
      </c>
      <c r="Z57" s="25" t="str">
        <f>IF($H$57="","",
IF(OR($H$57="Corrupción",$H$57="Lavado de Activos",$H$57="Financiación del Terrorismo",$H$57="Trámites, OPAs y Consultas de Acceso a la Información Pública"),"No Aplica",'5. Valoración de Controles'!K57))</f>
        <v/>
      </c>
      <c r="AA57" s="25" t="str">
        <f>IF($H$57="","",
IF(OR($H$57="Corrupción",$H$57="Lavado de Activos",$H$57="Financiación del Terrorismo",$H$57="Trámites, OPAs y Consultas de Acceso a la Información Pública"),"No Aplica",'5. Valoración de Controles'!L57))</f>
        <v/>
      </c>
      <c r="AB57" s="25" t="str">
        <f>IF($H$57="","",
IF(OR($H$57="Corrupción",$H$57="Lavado de Activos",$H$57="Financiación del Terrorismo",$H$57="Trámites, OPAs y Consultas de Acceso a la Información Pública"),"No Aplica",'5. Valoración de Controles'!M57))</f>
        <v/>
      </c>
      <c r="AC57" s="25" t="str">
        <f>IF($H$57="","",
IF(OR($H$57="Corrupción",$H$57="Lavado de Activos",$H$57="Financiación del Terrorismo",$H$57="Trámites, OPAs y Consultas de Acceso a la Información Pública"),"No Aplica",'5. Valoración de Controles'!N57))</f>
        <v/>
      </c>
      <c r="AD57" s="25" t="str">
        <f>IF($H$57="","",
IF(OR($H$57="Corrupción",$H$57="Lavado de Activos",$H$57="Financiación del Terrorismo",$H$57="Trámites, OPAs y Consultas de Acceso a la Información Pública"),"No Aplica",'5. Valoración de Controles'!O57))</f>
        <v/>
      </c>
      <c r="AE57" s="25" t="str">
        <f>IF($H$57="","",
IF(OR($H$57="Corrupción",$H$57="Lavado de Activos",$H$57="Financiación del Terrorismo",$H$57="Trámites, OPAs y Consultas de Acceso a la Información Pública"),"No Aplica",'5. Valoración de Controles'!P57))</f>
        <v/>
      </c>
      <c r="AF57" s="25" t="str">
        <f>IF($H$57="","",
IF(OR($H$57="Corrupción",$H$57="Lavado de Activos",$H$57="Financiación del Terrorismo",$H$57="Trámites, OPAs y Consultas de Acceso a la Información Pública"),"No Aplica",'5. Valoración de Controles'!Q57))</f>
        <v/>
      </c>
      <c r="AG57" s="26" t="str">
        <f>IF($H$57="","",
IF(OR($H$57="Corrupción",$H$57="Lavado de Activos",$H$57="Financiación del Terrorismo",$H$57="Corrupción en Trámites, OPAs y Consultas de Acceso a la Información Pública"),"No Aplica",'5. Valoración de Controles'!R57))</f>
        <v/>
      </c>
      <c r="AH57" s="111"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11"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09"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10"/>
      <c r="AN57" s="122"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5"/>
      <c r="AP57" s="128"/>
      <c r="AQ57" s="128" t="str">
        <f>IF(AO57="","","∑ Peso porcentual de cada acción definida")</f>
        <v/>
      </c>
      <c r="AR57" s="103"/>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7"/>
      <c r="B58" s="97"/>
      <c r="C58" s="97"/>
      <c r="D58" s="97"/>
      <c r="E58" s="97"/>
      <c r="F58" s="97"/>
      <c r="G58" s="97"/>
      <c r="H58" s="97"/>
      <c r="I58" s="97"/>
      <c r="J58" s="97"/>
      <c r="K58" s="97"/>
      <c r="L58" s="97"/>
      <c r="M58" s="97"/>
      <c r="N58" s="97"/>
      <c r="O58" s="97"/>
      <c r="P58" s="97"/>
      <c r="Q58" s="31" t="str">
        <f>IF($H$57="","",
IF(OR($H$57="Corrupción",$H$57="Lavado de Activos",$H$57="Financiación del Terrorismo",$H$57="Corrupción en Trámites, OPAs y Consultas de Acceso a la Información Pública"),"No Aplica",'5. Valoración de Controles'!H58))</f>
        <v/>
      </c>
      <c r="R58" s="31" t="str">
        <f>IF($H$57="","",
IF(OR($H$57="Corrupción",$H$57="Lavado de Activos",$H$57="Financiación del Terrorismo",$H$57="Corrupción en Trámites, OPAs y Consultas de Acceso a la Información Pública"),'6.Valoración Control Corrupción'!E58,"No Aplica"))</f>
        <v/>
      </c>
      <c r="S58" s="31" t="str">
        <f>IF($H$57="","",
IF(OR($H$57="Corrupción",$H$57="Lavado de Activos",$H$57="Financiación del Terrorismo",$H$57="Corrupción en Trámites, OPAs y Consultas de Acceso a la Información Pública"),'6.Valoración Control Corrupción'!F58,"No Aplica"))</f>
        <v/>
      </c>
      <c r="T58" s="31" t="str">
        <f>IF($H$57="","",
IF(OR($H$57="Corrupción",$H$57="Lavado de Activos",$H$57="Financiación del Terrorismo",$H$57="Corrupción en Trámites, OPAs y Consultas de Acceso a la Información Pública"),'6.Valoración Control Corrupción'!G58,"No Aplica"))</f>
        <v/>
      </c>
      <c r="U58" s="31" t="str">
        <f>IF($H$57="","",
IF(OR($H$57="Corrupción",$H$57="Lavado de Activos",$H$57="Financiación del Terrorismo",$H$57="Corrupción en Trámites, OPAs y Consultas de Acceso a la Información Pública"),'6.Valoración Control Corrupción'!H58,"No Aplica"))</f>
        <v/>
      </c>
      <c r="V58" s="31" t="str">
        <f>IF($H$57="","",
IF(OR($H$57="Corrupción",$H$57="Lavado de Activos",$H$57="Financiación del Terrorismo",$H$57="Corrupción en Trámites, OPAs y Consultas de Acceso a la Información Pública"),'6.Valoración Control Corrupción'!I58,"No Aplica"))</f>
        <v/>
      </c>
      <c r="W58" s="31" t="str">
        <f>IF($H$57="","",
IF(OR($H$57="Corrupción",$H$57="Lavado de Activos",$H$57="Financiación del Terrorismo",$H$57="Corrupción en Trámites, OPAs y Consultas de Acceso a la Información Pública"),'6.Valoración Control Corrupción'!J58,"No Aplica"))</f>
        <v/>
      </c>
      <c r="X58" s="25" t="str">
        <f>IF($H$57="","",
IF(OR($H$57="Corrupción",$H$57="Lavado de Activos",$H$57="Financiación del Terrorismo",$H$57="Trámites, OPAs y Consultas de Acceso a la Información Pública"),"No Aplica",'5. Valoración de Controles'!I58))</f>
        <v/>
      </c>
      <c r="Y58" s="25" t="str">
        <f>IF($H$57="","",
IF(OR($H$57="Corrupción",$H$57="Lavado de Activos",$H$57="Financiación del Terrorismo",$H$57="Trámites, OPAs y Consultas de Acceso a la Información Pública"),"No Aplica",'5. Valoración de Controles'!J58))</f>
        <v/>
      </c>
      <c r="Z58" s="25" t="str">
        <f>IF($H$57="","",
IF(OR($H$57="Corrupción",$H$57="Lavado de Activos",$H$57="Financiación del Terrorismo",$H$57="Trámites, OPAs y Consultas de Acceso a la Información Pública"),"No Aplica",'5. Valoración de Controles'!K58))</f>
        <v/>
      </c>
      <c r="AA58" s="25" t="str">
        <f>IF($H$57="","",
IF(OR($H$57="Corrupción",$H$57="Lavado de Activos",$H$57="Financiación del Terrorismo",$H$57="Trámites, OPAs y Consultas de Acceso a la Información Pública"),"No Aplica",'5. Valoración de Controles'!L58))</f>
        <v/>
      </c>
      <c r="AB58" s="25" t="str">
        <f>IF($H$57="","",
IF(OR($H$57="Corrupción",$H$57="Lavado de Activos",$H$57="Financiación del Terrorismo",$H$57="Trámites, OPAs y Consultas de Acceso a la Información Pública"),"No Aplica",'5. Valoración de Controles'!M58))</f>
        <v/>
      </c>
      <c r="AC58" s="25" t="str">
        <f>IF($H$57="","",
IF(OR($H$57="Corrupción",$H$57="Lavado de Activos",$H$57="Financiación del Terrorismo",$H$57="Trámites, OPAs y Consultas de Acceso a la Información Pública"),"No Aplica",'5. Valoración de Controles'!N58))</f>
        <v/>
      </c>
      <c r="AD58" s="25" t="str">
        <f>IF($H$57="","",
IF(OR($H$57="Corrupción",$H$57="Lavado de Activos",$H$57="Financiación del Terrorismo",$H$57="Trámites, OPAs y Consultas de Acceso a la Información Pública"),"No Aplica",'5. Valoración de Controles'!O58))</f>
        <v/>
      </c>
      <c r="AE58" s="25" t="str">
        <f>IF($H$57="","",
IF(OR($H$57="Corrupción",$H$57="Lavado de Activos",$H$57="Financiación del Terrorismo",$H$57="Trámites, OPAs y Consultas de Acceso a la Información Pública"),"No Aplica",'5. Valoración de Controles'!P58))</f>
        <v/>
      </c>
      <c r="AF58" s="25" t="str">
        <f>IF($H$57="","",
IF(OR($H$57="Corrupción",$H$57="Lavado de Activos",$H$57="Financiación del Terrorismo",$H$57="Trámites, OPAs y Consultas de Acceso a la Información Pública"),"No Aplica",'5. Valoración de Controles'!Q58))</f>
        <v/>
      </c>
      <c r="AG58" s="26" t="str">
        <f>IF($H$57="","",
IF(OR($H$57="Corrupción",$H$57="Lavado de Activos",$H$57="Financiación del Terrorismo",$H$57="Corrupción en Trámites, OPAs y Consultas de Acceso a la Información Pública"),"No Aplica",'5. Valoración de Controles'!R58))</f>
        <v/>
      </c>
      <c r="AH58" s="97"/>
      <c r="AI58" s="97"/>
      <c r="AJ58" s="97"/>
      <c r="AK58" s="97"/>
      <c r="AL58" s="97"/>
      <c r="AM58" s="97"/>
      <c r="AN58" s="97"/>
      <c r="AO58" s="97"/>
      <c r="AP58" s="97"/>
      <c r="AQ58" s="97"/>
      <c r="AR58" s="97"/>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2"/>
      <c r="B59" s="92"/>
      <c r="C59" s="92"/>
      <c r="D59" s="92"/>
      <c r="E59" s="92"/>
      <c r="F59" s="92"/>
      <c r="G59" s="92"/>
      <c r="H59" s="92"/>
      <c r="I59" s="92"/>
      <c r="J59" s="92"/>
      <c r="K59" s="92"/>
      <c r="L59" s="92"/>
      <c r="M59" s="92"/>
      <c r="N59" s="92"/>
      <c r="O59" s="92"/>
      <c r="P59" s="92"/>
      <c r="Q59" s="31" t="str">
        <f>IF($H$57="","",
IF(OR($H$57="Corrupción",$H$57="Lavado de Activos",$H$57="Financiación del Terrorismo",$H$57="Corrupción en Trámites, OPAs y Consultas de Acceso a la Información Pública"),"No Aplica",'5. Valoración de Controles'!H59))</f>
        <v/>
      </c>
      <c r="R59" s="31" t="str">
        <f>IF($H$57="","",
IF(OR($H$57="Corrupción",$H$57="Lavado de Activos",$H$57="Financiación del Terrorismo",$H$57="Corrupción en Trámites, OPAs y Consultas de Acceso a la Información Pública"),'6.Valoración Control Corrupción'!E59,"No Aplica"))</f>
        <v/>
      </c>
      <c r="S59" s="31" t="str">
        <f>IF($H$57="","",
IF(OR($H$57="Corrupción",$H$57="Lavado de Activos",$H$57="Financiación del Terrorismo",$H$57="Corrupción en Trámites, OPAs y Consultas de Acceso a la Información Pública"),'6.Valoración Control Corrupción'!F59,"No Aplica"))</f>
        <v/>
      </c>
      <c r="T59" s="31" t="str">
        <f>IF($H$57="","",
IF(OR($H$57="Corrupción",$H$57="Lavado de Activos",$H$57="Financiación del Terrorismo",$H$57="Corrupción en Trámites, OPAs y Consultas de Acceso a la Información Pública"),'6.Valoración Control Corrupción'!G59,"No Aplica"))</f>
        <v/>
      </c>
      <c r="U59" s="31" t="str">
        <f>IF($H$57="","",
IF(OR($H$57="Corrupción",$H$57="Lavado de Activos",$H$57="Financiación del Terrorismo",$H$57="Corrupción en Trámites, OPAs y Consultas de Acceso a la Información Pública"),'6.Valoración Control Corrupción'!H59,"No Aplica"))</f>
        <v/>
      </c>
      <c r="V59" s="31" t="str">
        <f>IF($H$57="","",
IF(OR($H$57="Corrupción",$H$57="Lavado de Activos",$H$57="Financiación del Terrorismo",$H$57="Corrupción en Trámites, OPAs y Consultas de Acceso a la Información Pública"),'6.Valoración Control Corrupción'!I59,"No Aplica"))</f>
        <v/>
      </c>
      <c r="W59" s="31" t="str">
        <f>IF($H$57="","",
IF(OR($H$57="Corrupción",$H$57="Lavado de Activos",$H$57="Financiación del Terrorismo",$H$57="Corrupción en Trámites, OPAs y Consultas de Acceso a la Información Pública"),'6.Valoración Control Corrupción'!J59,"No Aplica"))</f>
        <v/>
      </c>
      <c r="X59" s="25" t="str">
        <f>IF($H$57="","",
IF(OR($H$57="Corrupción",$H$57="Lavado de Activos",$H$57="Financiación del Terrorismo",$H$57="Trámites, OPAs y Consultas de Acceso a la Información Pública"),"No Aplica",'5. Valoración de Controles'!I59))</f>
        <v/>
      </c>
      <c r="Y59" s="25" t="str">
        <f>IF($H$57="","",
IF(OR($H$57="Corrupción",$H$57="Lavado de Activos",$H$57="Financiación del Terrorismo",$H$57="Trámites, OPAs y Consultas de Acceso a la Información Pública"),"No Aplica",'5. Valoración de Controles'!J59))</f>
        <v/>
      </c>
      <c r="Z59" s="25" t="str">
        <f>IF($H$57="","",
IF(OR($H$57="Corrupción",$H$57="Lavado de Activos",$H$57="Financiación del Terrorismo",$H$57="Trámites, OPAs y Consultas de Acceso a la Información Pública"),"No Aplica",'5. Valoración de Controles'!K59))</f>
        <v/>
      </c>
      <c r="AA59" s="25" t="str">
        <f>IF($H$57="","",
IF(OR($H$57="Corrupción",$H$57="Lavado de Activos",$H$57="Financiación del Terrorismo",$H$57="Trámites, OPAs y Consultas de Acceso a la Información Pública"),"No Aplica",'5. Valoración de Controles'!L59))</f>
        <v/>
      </c>
      <c r="AB59" s="25" t="str">
        <f>IF($H$57="","",
IF(OR($H$57="Corrupción",$H$57="Lavado de Activos",$H$57="Financiación del Terrorismo",$H$57="Trámites, OPAs y Consultas de Acceso a la Información Pública"),"No Aplica",'5. Valoración de Controles'!M59))</f>
        <v/>
      </c>
      <c r="AC59" s="25" t="str">
        <f>IF($H$57="","",
IF(OR($H$57="Corrupción",$H$57="Lavado de Activos",$H$57="Financiación del Terrorismo",$H$57="Trámites, OPAs y Consultas de Acceso a la Información Pública"),"No Aplica",'5. Valoración de Controles'!N59))</f>
        <v/>
      </c>
      <c r="AD59" s="25" t="str">
        <f>IF($H$57="","",
IF(OR($H$57="Corrupción",$H$57="Lavado de Activos",$H$57="Financiación del Terrorismo",$H$57="Trámites, OPAs y Consultas de Acceso a la Información Pública"),"No Aplica",'5. Valoración de Controles'!O59))</f>
        <v/>
      </c>
      <c r="AE59" s="25" t="str">
        <f>IF($H$57="","",
IF(OR($H$57="Corrupción",$H$57="Lavado de Activos",$H$57="Financiación del Terrorismo",$H$57="Trámites, OPAs y Consultas de Acceso a la Información Pública"),"No Aplica",'5. Valoración de Controles'!P59))</f>
        <v/>
      </c>
      <c r="AF59" s="25" t="str">
        <f>IF($H$57="","",
IF(OR($H$57="Corrupción",$H$57="Lavado de Activos",$H$57="Financiación del Terrorismo",$H$57="Trámites, OPAs y Consultas de Acceso a la Información Pública"),"No Aplica",'5. Valoración de Controles'!Q59))</f>
        <v/>
      </c>
      <c r="AG59" s="26" t="str">
        <f>IF($H$57="","",
IF(OR($H$57="Corrupción",$H$57="Lavado de Activos",$H$57="Financiación del Terrorismo",$H$57="Corrupción en Trámites, OPAs y Consultas de Acceso a la Información Pública"),"No Aplica",'5. Valoración de Controles'!R59))</f>
        <v/>
      </c>
      <c r="AH59" s="92"/>
      <c r="AI59" s="92"/>
      <c r="AJ59" s="92"/>
      <c r="AK59" s="92"/>
      <c r="AL59" s="92"/>
      <c r="AM59" s="92"/>
      <c r="AN59" s="92"/>
      <c r="AO59" s="92"/>
      <c r="AP59" s="92"/>
      <c r="AQ59" s="92"/>
      <c r="AR59" s="92"/>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02">
        <v>18</v>
      </c>
      <c r="B60" s="103" t="str">
        <f>'2. Identificación del Riesgo'!B60:B62</f>
        <v/>
      </c>
      <c r="C60" s="103" t="str">
        <f>IF('2. Identificación del Riesgo'!C60:C62="","",'2. Identificación del Riesgo'!C60:C62)</f>
        <v/>
      </c>
      <c r="D60" s="103" t="str">
        <f>IF('2. Identificación del Riesgo'!D60:D62="","",'2. Identificación del Riesgo'!D60:D62)</f>
        <v/>
      </c>
      <c r="E60" s="103" t="str">
        <f>IF('2. Identificación del Riesgo'!E60:E62="","",'2. Identificación del Riesgo'!E60:E62)</f>
        <v/>
      </c>
      <c r="F60" s="103" t="str">
        <f>IF('2. Identificación del Riesgo'!F60:F62="","",'2. Identificación del Riesgo'!F60:F62)</f>
        <v/>
      </c>
      <c r="G60" s="103" t="str">
        <f>IF('2. Identificación del Riesgo'!G60:G62="","",'2. Identificación del Riesgo'!G60:G62)</f>
        <v/>
      </c>
      <c r="H60" s="103" t="str">
        <f>IF('2. Identificación del Riesgo'!H60:H62="","",'2. Identificación del Riesgo'!H60:H62)</f>
        <v/>
      </c>
      <c r="I60" s="103" t="str">
        <f>IF('2. Identificación del Riesgo'!I60:I62="","",'2. Identificación del Riesgo'!I60:I62)</f>
        <v/>
      </c>
      <c r="J60" s="103" t="str">
        <f>IF('2. Identificación del Riesgo'!J60:J62="","",'2. Identificación del Riesgo'!J60:J62)</f>
        <v/>
      </c>
      <c r="K60" s="111" t="str">
        <f>'2. Identificación del Riesgo'!K60:K62</f>
        <v/>
      </c>
      <c r="L60" s="108" t="str">
        <f>'2. Identificación del Riesgo'!L60:L62</f>
        <v/>
      </c>
      <c r="M60" s="10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11" t="str">
        <f>'2. Identificación del Riesgo'!N60:N62</f>
        <v/>
      </c>
      <c r="O60" s="108" t="str">
        <f>'2. Identificación del Riesgo'!O60:O62</f>
        <v/>
      </c>
      <c r="P60" s="109" t="str">
        <f>'2. Identificación del Riesgo'!P60:P62</f>
        <v/>
      </c>
      <c r="Q60" s="31" t="str">
        <f>IF($H$60="","",
IF(OR($H$60="Corrupción",$H$60="Lavado de Activos",$H$60="Financiación del Terrorismo",$H$60="Corrupción en Trámites, OPAs y Consultas de Acceso a la Información Pública"),"No Aplica",'5. Valoración de Controles'!H60))</f>
        <v/>
      </c>
      <c r="R60" s="31" t="str">
        <f>IF($H$60="","",
IF(OR($H$60="Corrupción",$H$60="Lavado de Activos",$H$60="Financiación del Terrorismo",$H$60="Corrupción en Trámites, OPAs y Consultas de Acceso a la Información Pública"),'6.Valoración Control Corrupción'!E60,"No Aplica"))</f>
        <v/>
      </c>
      <c r="S60" s="31" t="str">
        <f>IF($H$60="","",
IF(OR($H$60="Corrupción",$H$60="Lavado de Activos",$H$60="Financiación del Terrorismo",$H$60="Corrupción en Trámites, OPAs y Consultas de Acceso a la Información Pública"),'6.Valoración Control Corrupción'!F60,"No Aplica"))</f>
        <v/>
      </c>
      <c r="T60" s="31" t="str">
        <f>IF($H$60="","",
IF(OR($H$60="Corrupción",$H$60="Lavado de Activos",$H$60="Financiación del Terrorismo",$H$60="Corrupción en Trámites, OPAs y Consultas de Acceso a la Información Pública"),'6.Valoración Control Corrupción'!G60,"No Aplica"))</f>
        <v/>
      </c>
      <c r="U60" s="31" t="str">
        <f>IF($H$60="","",
IF(OR($H$60="Corrupción",$H$60="Lavado de Activos",$H$60="Financiación del Terrorismo",$H$60="Corrupción en Trámites, OPAs y Consultas de Acceso a la Información Pública"),'6.Valoración Control Corrupción'!H60,"No Aplica"))</f>
        <v/>
      </c>
      <c r="V60" s="31" t="str">
        <f>IF($H$60="","",
IF(OR($H$60="Corrupción",$H$60="Lavado de Activos",$H$60="Financiación del Terrorismo",$H$60="Corrupción en Trámites, OPAs y Consultas de Acceso a la Información Pública"),'6.Valoración Control Corrupción'!I60,"No Aplica"))</f>
        <v/>
      </c>
      <c r="W60" s="31" t="str">
        <f>IF($H$60="","",
IF(OR($H$60="Corrupción",$H$60="Lavado de Activos",$H$60="Financiación del Terrorismo",$H$60="Corrupción en Trámites, OPAs y Consultas de Acceso a la Información Pública"),'6.Valoración Control Corrupción'!J60,"No Aplica"))</f>
        <v/>
      </c>
      <c r="X60" s="25" t="str">
        <f>IF($H$60="","",
IF(OR($H$60="Corrupción",$H$60="Lavado de Activos",$H$60="Financiación del Terrorismo",$H$60="Trámites, OPAs y Consultas de Acceso a la Información Pública"),"No Aplica",'5. Valoración de Controles'!I60))</f>
        <v/>
      </c>
      <c r="Y60" s="25" t="str">
        <f>IF($H$60="","",
IF(OR($H$60="Corrupción",$H$60="Lavado de Activos",$H$60="Financiación del Terrorismo",$H$60="Trámites, OPAs y Consultas de Acceso a la Información Pública"),"No Aplica",'5. Valoración de Controles'!J60))</f>
        <v/>
      </c>
      <c r="Z60" s="25" t="str">
        <f>IF($H$60="","",
IF(OR($H$60="Corrupción",$H$60="Lavado de Activos",$H$60="Financiación del Terrorismo",$H$60="Trámites, OPAs y Consultas de Acceso a la Información Pública"),"No Aplica",'5. Valoración de Controles'!K60))</f>
        <v/>
      </c>
      <c r="AA60" s="25" t="str">
        <f>IF($H$60="","",
IF(OR($H$60="Corrupción",$H$60="Lavado de Activos",$H$60="Financiación del Terrorismo",$H$60="Trámites, OPAs y Consultas de Acceso a la Información Pública"),"No Aplica",'5. Valoración de Controles'!L60))</f>
        <v/>
      </c>
      <c r="AB60" s="25" t="str">
        <f>IF($H$60="","",
IF(OR($H$60="Corrupción",$H$60="Lavado de Activos",$H$60="Financiación del Terrorismo",$H$60="Trámites, OPAs y Consultas de Acceso a la Información Pública"),"No Aplica",'5. Valoración de Controles'!M60))</f>
        <v/>
      </c>
      <c r="AC60" s="25" t="str">
        <f>IF($H$60="","",
IF(OR($H$60="Corrupción",$H$60="Lavado de Activos",$H$60="Financiación del Terrorismo",$H$60="Trámites, OPAs y Consultas de Acceso a la Información Pública"),"No Aplica",'5. Valoración de Controles'!N60))</f>
        <v/>
      </c>
      <c r="AD60" s="25" t="str">
        <f>IF($H$60="","",
IF(OR($H$60="Corrupción",$H$60="Lavado de Activos",$H$60="Financiación del Terrorismo",$H$60="Trámites, OPAs y Consultas de Acceso a la Información Pública"),"No Aplica",'5. Valoración de Controles'!O60))</f>
        <v/>
      </c>
      <c r="AE60" s="25" t="str">
        <f>IF($H$60="","",
IF(OR($H$60="Corrupción",$H$60="Lavado de Activos",$H$60="Financiación del Terrorismo",$H$60="Trámites, OPAs y Consultas de Acceso a la Información Pública"),"No Aplica",'5. Valoración de Controles'!P60))</f>
        <v/>
      </c>
      <c r="AF60" s="25" t="str">
        <f>IF($H$60="","",
IF(OR($H$60="Corrupción",$H$60="Lavado de Activos",$H$60="Financiación del Terrorismo",$H$60="Trámites, OPAs y Consultas de Acceso a la Información Pública"),"No Aplica",'5. Valoración de Controles'!Q60))</f>
        <v/>
      </c>
      <c r="AG60" s="26" t="str">
        <f>IF($H$60="","",
IF(OR($H$60="Corrupción",$H$60="Lavado de Activos",$H$60="Financiación del Terrorismo",$H$60="Corrupción en Trámites, OPAs y Consultas de Acceso a la Información Pública"),"No Aplica",'5. Valoración de Controles'!R60))</f>
        <v/>
      </c>
      <c r="AH60" s="111"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11"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09"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10"/>
      <c r="AN60" s="122"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5"/>
      <c r="AP60" s="128"/>
      <c r="AQ60" s="128" t="str">
        <f>IF(AO60="","","∑ Peso porcentual de cada acción definida")</f>
        <v/>
      </c>
      <c r="AR60" s="103"/>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7"/>
      <c r="B61" s="97"/>
      <c r="C61" s="97"/>
      <c r="D61" s="97"/>
      <c r="E61" s="97"/>
      <c r="F61" s="97"/>
      <c r="G61" s="97"/>
      <c r="H61" s="97"/>
      <c r="I61" s="97"/>
      <c r="J61" s="97"/>
      <c r="K61" s="97"/>
      <c r="L61" s="97"/>
      <c r="M61" s="97"/>
      <c r="N61" s="97"/>
      <c r="O61" s="97"/>
      <c r="P61" s="97"/>
      <c r="Q61" s="31" t="str">
        <f>IF($H$60="","",
IF(OR($H$60="Corrupción",$H$60="Lavado de Activos",$H$60="Financiación del Terrorismo",$H$60="Corrupción en Trámites, OPAs y Consultas de Acceso a la Información Pública"),"No Aplica",'5. Valoración de Controles'!H61))</f>
        <v/>
      </c>
      <c r="R61" s="31" t="str">
        <f>IF($H$60="","",
IF(OR($H$60="Corrupción",$H$60="Lavado de Activos",$H$60="Financiación del Terrorismo",$H$60="Corrupción en Trámites, OPAs y Consultas de Acceso a la Información Pública"),'6.Valoración Control Corrupción'!E61,"No Aplica"))</f>
        <v/>
      </c>
      <c r="S61" s="31" t="str">
        <f>IF($H$60="","",
IF(OR($H$60="Corrupción",$H$60="Lavado de Activos",$H$60="Financiación del Terrorismo",$H$60="Corrupción en Trámites, OPAs y Consultas de Acceso a la Información Pública"),'6.Valoración Control Corrupción'!F61,"No Aplica"))</f>
        <v/>
      </c>
      <c r="T61" s="31" t="str">
        <f>IF($H$60="","",
IF(OR($H$60="Corrupción",$H$60="Lavado de Activos",$H$60="Financiación del Terrorismo",$H$60="Corrupción en Trámites, OPAs y Consultas de Acceso a la Información Pública"),'6.Valoración Control Corrupción'!G61,"No Aplica"))</f>
        <v/>
      </c>
      <c r="U61" s="31" t="str">
        <f>IF($H$60="","",
IF(OR($H$60="Corrupción",$H$60="Lavado de Activos",$H$60="Financiación del Terrorismo",$H$60="Corrupción en Trámites, OPAs y Consultas de Acceso a la Información Pública"),'6.Valoración Control Corrupción'!H61,"No Aplica"))</f>
        <v/>
      </c>
      <c r="V61" s="31" t="str">
        <f>IF($H$60="","",
IF(OR($H$60="Corrupción",$H$60="Lavado de Activos",$H$60="Financiación del Terrorismo",$H$60="Corrupción en Trámites, OPAs y Consultas de Acceso a la Información Pública"),'6.Valoración Control Corrupción'!I61,"No Aplica"))</f>
        <v/>
      </c>
      <c r="W61" s="31" t="str">
        <f>IF($H$60="","",
IF(OR($H$60="Corrupción",$H$60="Lavado de Activos",$H$60="Financiación del Terrorismo",$H$60="Corrupción en Trámites, OPAs y Consultas de Acceso a la Información Pública"),'6.Valoración Control Corrupción'!J61,"No Aplica"))</f>
        <v/>
      </c>
      <c r="X61" s="25" t="str">
        <f>IF($H$60="","",
IF(OR($H$60="Corrupción",$H$60="Lavado de Activos",$H$60="Financiación del Terrorismo",$H$60="Trámites, OPAs y Consultas de Acceso a la Información Pública"),"No Aplica",'5. Valoración de Controles'!I61))</f>
        <v/>
      </c>
      <c r="Y61" s="25" t="str">
        <f>IF($H$60="","",
IF(OR($H$60="Corrupción",$H$60="Lavado de Activos",$H$60="Financiación del Terrorismo",$H$60="Trámites, OPAs y Consultas de Acceso a la Información Pública"),"No Aplica",'5. Valoración de Controles'!J61))</f>
        <v/>
      </c>
      <c r="Z61" s="25" t="str">
        <f>IF($H$60="","",
IF(OR($H$60="Corrupción",$H$60="Lavado de Activos",$H$60="Financiación del Terrorismo",$H$60="Trámites, OPAs y Consultas de Acceso a la Información Pública"),"No Aplica",'5. Valoración de Controles'!K61))</f>
        <v/>
      </c>
      <c r="AA61" s="25" t="str">
        <f>IF($H$60="","",
IF(OR($H$60="Corrupción",$H$60="Lavado de Activos",$H$60="Financiación del Terrorismo",$H$60="Trámites, OPAs y Consultas de Acceso a la Información Pública"),"No Aplica",'5. Valoración de Controles'!L61))</f>
        <v/>
      </c>
      <c r="AB61" s="25" t="str">
        <f>IF($H$60="","",
IF(OR($H$60="Corrupción",$H$60="Lavado de Activos",$H$60="Financiación del Terrorismo",$H$60="Trámites, OPAs y Consultas de Acceso a la Información Pública"),"No Aplica",'5. Valoración de Controles'!M61))</f>
        <v/>
      </c>
      <c r="AC61" s="25" t="str">
        <f>IF($H$60="","",
IF(OR($H$60="Corrupción",$H$60="Lavado de Activos",$H$60="Financiación del Terrorismo",$H$60="Trámites, OPAs y Consultas de Acceso a la Información Pública"),"No Aplica",'5. Valoración de Controles'!N61))</f>
        <v/>
      </c>
      <c r="AD61" s="25" t="str">
        <f>IF($H$60="","",
IF(OR($H$60="Corrupción",$H$60="Lavado de Activos",$H$60="Financiación del Terrorismo",$H$60="Trámites, OPAs y Consultas de Acceso a la Información Pública"),"No Aplica",'5. Valoración de Controles'!O61))</f>
        <v/>
      </c>
      <c r="AE61" s="25" t="str">
        <f>IF($H$60="","",
IF(OR($H$60="Corrupción",$H$60="Lavado de Activos",$H$60="Financiación del Terrorismo",$H$60="Trámites, OPAs y Consultas de Acceso a la Información Pública"),"No Aplica",'5. Valoración de Controles'!P61))</f>
        <v/>
      </c>
      <c r="AF61" s="25" t="str">
        <f>IF($H$60="","",
IF(OR($H$60="Corrupción",$H$60="Lavado de Activos",$H$60="Financiación del Terrorismo",$H$60="Trámites, OPAs y Consultas de Acceso a la Información Pública"),"No Aplica",'5. Valoración de Controles'!Q61))</f>
        <v/>
      </c>
      <c r="AG61" s="26" t="str">
        <f>IF($H$60="","",
IF(OR($H$60="Corrupción",$H$60="Lavado de Activos",$H$60="Financiación del Terrorismo",$H$60="Corrupción en Trámites, OPAs y Consultas de Acceso a la Información Pública"),"No Aplica",'5. Valoración de Controles'!R61))</f>
        <v/>
      </c>
      <c r="AH61" s="97"/>
      <c r="AI61" s="97"/>
      <c r="AJ61" s="97"/>
      <c r="AK61" s="97"/>
      <c r="AL61" s="97"/>
      <c r="AM61" s="97"/>
      <c r="AN61" s="97"/>
      <c r="AO61" s="97"/>
      <c r="AP61" s="97"/>
      <c r="AQ61" s="97"/>
      <c r="AR61" s="97"/>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2"/>
      <c r="B62" s="92"/>
      <c r="C62" s="92"/>
      <c r="D62" s="92"/>
      <c r="E62" s="92"/>
      <c r="F62" s="92"/>
      <c r="G62" s="92"/>
      <c r="H62" s="92"/>
      <c r="I62" s="92"/>
      <c r="J62" s="92"/>
      <c r="K62" s="92"/>
      <c r="L62" s="92"/>
      <c r="M62" s="92"/>
      <c r="N62" s="92"/>
      <c r="O62" s="92"/>
      <c r="P62" s="92"/>
      <c r="Q62" s="31" t="str">
        <f>IF($H$60="","",
IF(OR($H$60="Corrupción",$H$60="Lavado de Activos",$H$60="Financiación del Terrorismo",$H$60="Corrupción en Trámites, OPAs y Consultas de Acceso a la Información Pública"),"No Aplica",'5. Valoración de Controles'!H62))</f>
        <v/>
      </c>
      <c r="R62" s="31" t="str">
        <f>IF($H$60="","",
IF(OR($H$60="Corrupción",$H$60="Lavado de Activos",$H$60="Financiación del Terrorismo",$H$60="Corrupción en Trámites, OPAs y Consultas de Acceso a la Información Pública"),'6.Valoración Control Corrupción'!E62,"No Aplica"))</f>
        <v/>
      </c>
      <c r="S62" s="31" t="str">
        <f>IF($H$60="","",
IF(OR($H$60="Corrupción",$H$60="Lavado de Activos",$H$60="Financiación del Terrorismo",$H$60="Corrupción en Trámites, OPAs y Consultas de Acceso a la Información Pública"),'6.Valoración Control Corrupción'!F62,"No Aplica"))</f>
        <v/>
      </c>
      <c r="T62" s="31" t="str">
        <f>IF($H$60="","",
IF(OR($H$60="Corrupción",$H$60="Lavado de Activos",$H$60="Financiación del Terrorismo",$H$60="Corrupción en Trámites, OPAs y Consultas de Acceso a la Información Pública"),'6.Valoración Control Corrupción'!G62,"No Aplica"))</f>
        <v/>
      </c>
      <c r="U62" s="31" t="str">
        <f>IF($H$60="","",
IF(OR($H$60="Corrupción",$H$60="Lavado de Activos",$H$60="Financiación del Terrorismo",$H$60="Corrupción en Trámites, OPAs y Consultas de Acceso a la Información Pública"),'6.Valoración Control Corrupción'!H62,"No Aplica"))</f>
        <v/>
      </c>
      <c r="V62" s="31" t="str">
        <f>IF($H$60="","",
IF(OR($H$60="Corrupción",$H$60="Lavado de Activos",$H$60="Financiación del Terrorismo",$H$60="Corrupción en Trámites, OPAs y Consultas de Acceso a la Información Pública"),'6.Valoración Control Corrupción'!I62,"No Aplica"))</f>
        <v/>
      </c>
      <c r="W62" s="31" t="str">
        <f>IF($H$60="","",
IF(OR($H$60="Corrupción",$H$60="Lavado de Activos",$H$60="Financiación del Terrorismo",$H$60="Corrupción en Trámites, OPAs y Consultas de Acceso a la Información Pública"),'6.Valoración Control Corrupción'!J62,"No Aplica"))</f>
        <v/>
      </c>
      <c r="X62" s="25" t="str">
        <f>IF($H$60="","",
IF(OR($H$60="Corrupción",$H$60="Lavado de Activos",$H$60="Financiación del Terrorismo",$H$60="Trámites, OPAs y Consultas de Acceso a la Información Pública"),"No Aplica",'5. Valoración de Controles'!I62))</f>
        <v/>
      </c>
      <c r="Y62" s="25" t="str">
        <f>IF($H$60="","",
IF(OR($H$60="Corrupción",$H$60="Lavado de Activos",$H$60="Financiación del Terrorismo",$H$60="Trámites, OPAs y Consultas de Acceso a la Información Pública"),"No Aplica",'5. Valoración de Controles'!J62))</f>
        <v/>
      </c>
      <c r="Z62" s="25" t="str">
        <f>IF($H$60="","",
IF(OR($H$60="Corrupción",$H$60="Lavado de Activos",$H$60="Financiación del Terrorismo",$H$60="Trámites, OPAs y Consultas de Acceso a la Información Pública"),"No Aplica",'5. Valoración de Controles'!K62))</f>
        <v/>
      </c>
      <c r="AA62" s="25" t="str">
        <f>IF($H$60="","",
IF(OR($H$60="Corrupción",$H$60="Lavado de Activos",$H$60="Financiación del Terrorismo",$H$60="Trámites, OPAs y Consultas de Acceso a la Información Pública"),"No Aplica",'5. Valoración de Controles'!L62))</f>
        <v/>
      </c>
      <c r="AB62" s="25" t="str">
        <f>IF($H$60="","",
IF(OR($H$60="Corrupción",$H$60="Lavado de Activos",$H$60="Financiación del Terrorismo",$H$60="Trámites, OPAs y Consultas de Acceso a la Información Pública"),"No Aplica",'5. Valoración de Controles'!M62))</f>
        <v/>
      </c>
      <c r="AC62" s="25" t="str">
        <f>IF($H$60="","",
IF(OR($H$60="Corrupción",$H$60="Lavado de Activos",$H$60="Financiación del Terrorismo",$H$60="Trámites, OPAs y Consultas de Acceso a la Información Pública"),"No Aplica",'5. Valoración de Controles'!N62))</f>
        <v/>
      </c>
      <c r="AD62" s="25" t="str">
        <f>IF($H$60="","",
IF(OR($H$60="Corrupción",$H$60="Lavado de Activos",$H$60="Financiación del Terrorismo",$H$60="Trámites, OPAs y Consultas de Acceso a la Información Pública"),"No Aplica",'5. Valoración de Controles'!O62))</f>
        <v/>
      </c>
      <c r="AE62" s="25" t="str">
        <f>IF($H$60="","",
IF(OR($H$60="Corrupción",$H$60="Lavado de Activos",$H$60="Financiación del Terrorismo",$H$60="Trámites, OPAs y Consultas de Acceso a la Información Pública"),"No Aplica",'5. Valoración de Controles'!P62))</f>
        <v/>
      </c>
      <c r="AF62" s="25" t="str">
        <f>IF($H$60="","",
IF(OR($H$60="Corrupción",$H$60="Lavado de Activos",$H$60="Financiación del Terrorismo",$H$60="Trámites, OPAs y Consultas de Acceso a la Información Pública"),"No Aplica",'5. Valoración de Controles'!Q62))</f>
        <v/>
      </c>
      <c r="AG62" s="26" t="str">
        <f>IF($H$60="","",
IF(OR($H$60="Corrupción",$H$60="Lavado de Activos",$H$60="Financiación del Terrorismo",$H$60="Corrupción en Trámites, OPAs y Consultas de Acceso a la Información Pública"),"No Aplica",'5. Valoración de Controles'!R62))</f>
        <v/>
      </c>
      <c r="AH62" s="92"/>
      <c r="AI62" s="92"/>
      <c r="AJ62" s="92"/>
      <c r="AK62" s="92"/>
      <c r="AL62" s="92"/>
      <c r="AM62" s="92"/>
      <c r="AN62" s="92"/>
      <c r="AO62" s="92"/>
      <c r="AP62" s="92"/>
      <c r="AQ62" s="92"/>
      <c r="AR62" s="92"/>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02">
        <v>19</v>
      </c>
      <c r="B63" s="103" t="str">
        <f>'2. Identificación del Riesgo'!B63:B65</f>
        <v/>
      </c>
      <c r="C63" s="103" t="str">
        <f>IF('2. Identificación del Riesgo'!C63:C65="","",'2. Identificación del Riesgo'!C63:C65)</f>
        <v/>
      </c>
      <c r="D63" s="103" t="str">
        <f>IF('2. Identificación del Riesgo'!D63:D65="","",'2. Identificación del Riesgo'!D63:D65)</f>
        <v/>
      </c>
      <c r="E63" s="103" t="str">
        <f>IF('2. Identificación del Riesgo'!E63:E65="","",'2. Identificación del Riesgo'!E63:E65)</f>
        <v/>
      </c>
      <c r="F63" s="103" t="str">
        <f>IF('2. Identificación del Riesgo'!F63:F65="","",'2. Identificación del Riesgo'!F63:F65)</f>
        <v/>
      </c>
      <c r="G63" s="103" t="str">
        <f>IF('2. Identificación del Riesgo'!G63:G65="","",'2. Identificación del Riesgo'!G63:G65)</f>
        <v/>
      </c>
      <c r="H63" s="103" t="str">
        <f>IF('2. Identificación del Riesgo'!H63:H65="","",'2. Identificación del Riesgo'!H63:H65)</f>
        <v/>
      </c>
      <c r="I63" s="103" t="str">
        <f>IF('2. Identificación del Riesgo'!I63:I65="","",'2. Identificación del Riesgo'!I63:I65)</f>
        <v/>
      </c>
      <c r="J63" s="103" t="str">
        <f>IF('2. Identificación del Riesgo'!J63:J65="","",'2. Identificación del Riesgo'!J63:J65)</f>
        <v/>
      </c>
      <c r="K63" s="111" t="str">
        <f>'2. Identificación del Riesgo'!K63:K65</f>
        <v/>
      </c>
      <c r="L63" s="108" t="str">
        <f>'2. Identificación del Riesgo'!L63:L65</f>
        <v/>
      </c>
      <c r="M63" s="10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11" t="str">
        <f>'2. Identificación del Riesgo'!N63:N65</f>
        <v/>
      </c>
      <c r="O63" s="108" t="str">
        <f>'2. Identificación del Riesgo'!O63:O65</f>
        <v/>
      </c>
      <c r="P63" s="109" t="str">
        <f>'2. Identificación del Riesgo'!P63:P65</f>
        <v/>
      </c>
      <c r="Q63" s="31" t="str">
        <f>IF($H$63="","",
IF(OR($H$63="Corrupción",$H$63="Lavado de Activos",$H$63="Financiación del Terrorismo",$H$63="Corrupción en Trámites, OPAs y Consultas de Acceso a la Información Pública"),"No Aplica",'5. Valoración de Controles'!H63))</f>
        <v/>
      </c>
      <c r="R63" s="31" t="str">
        <f>IF($H$63="","",
IF(OR($H$63="Corrupción",$H$63="Lavado de Activos",$H$63="Financiación del Terrorismo",$H$63="Corrupción en Trámites, OPAs y Consultas de Acceso a la Información Pública"),'6.Valoración Control Corrupción'!E63,"No Aplica"))</f>
        <v/>
      </c>
      <c r="S63" s="31" t="str">
        <f>IF($H$63="","",
IF(OR($H$63="Corrupción",$H$63="Lavado de Activos",$H$63="Financiación del Terrorismo",$H$63="Corrupción en Trámites, OPAs y Consultas de Acceso a la Información Pública"),'6.Valoración Control Corrupción'!F63,"No Aplica"))</f>
        <v/>
      </c>
      <c r="T63" s="31" t="str">
        <f>IF($H$63="","",
IF(OR($H$63="Corrupción",$H$63="Lavado de Activos",$H$63="Financiación del Terrorismo",$H$63="Corrupción en Trámites, OPAs y Consultas de Acceso a la Información Pública"),'6.Valoración Control Corrupción'!G63,"No Aplica"))</f>
        <v/>
      </c>
      <c r="U63" s="31" t="str">
        <f>IF($H$63="","",
IF(OR($H$63="Corrupción",$H$63="Lavado de Activos",$H$63="Financiación del Terrorismo",$H$63="Corrupción en Trámites, OPAs y Consultas de Acceso a la Información Pública"),'6.Valoración Control Corrupción'!H63,"No Aplica"))</f>
        <v/>
      </c>
      <c r="V63" s="31" t="str">
        <f>IF($H$63="","",
IF(OR($H$63="Corrupción",$H$63="Lavado de Activos",$H$63="Financiación del Terrorismo",$H$63="Corrupción en Trámites, OPAs y Consultas de Acceso a la Información Pública"),'6.Valoración Control Corrupción'!I63,"No Aplica"))</f>
        <v/>
      </c>
      <c r="W63" s="31" t="str">
        <f>IF($H$63="","",
IF(OR($H$63="Corrupción",$H$63="Lavado de Activos",$H$63="Financiación del Terrorismo",$H$63="Corrupción en Trámites, OPAs y Consultas de Acceso a la Información Pública"),'6.Valoración Control Corrupción'!J63,"No Aplica"))</f>
        <v/>
      </c>
      <c r="X63" s="25" t="str">
        <f>IF($H$63="","",
IF(OR($H$63="Corrupción",$H$63="Lavado de Activos",$H$63="Financiación del Terrorismo",$H$63="Trámites, OPAs y Consultas de Acceso a la Información Pública"),"No Aplica",'5. Valoración de Controles'!I63))</f>
        <v/>
      </c>
      <c r="Y63" s="25" t="str">
        <f>IF($H$63="","",
IF(OR($H$63="Corrupción",$H$63="Lavado de Activos",$H$63="Financiación del Terrorismo",$H$63="Trámites, OPAs y Consultas de Acceso a la Información Pública"),"No Aplica",'5. Valoración de Controles'!J63))</f>
        <v/>
      </c>
      <c r="Z63" s="25" t="str">
        <f>IF($H$63="","",
IF(OR($H$63="Corrupción",$H$63="Lavado de Activos",$H$63="Financiación del Terrorismo",$H$63="Trámites, OPAs y Consultas de Acceso a la Información Pública"),"No Aplica",'5. Valoración de Controles'!K63))</f>
        <v/>
      </c>
      <c r="AA63" s="25" t="str">
        <f>IF($H$63="","",
IF(OR($H$63="Corrupción",$H$63="Lavado de Activos",$H$63="Financiación del Terrorismo",$H$63="Trámites, OPAs y Consultas de Acceso a la Información Pública"),"No Aplica",'5. Valoración de Controles'!L63))</f>
        <v/>
      </c>
      <c r="AB63" s="25" t="str">
        <f>IF($H$63="","",
IF(OR($H$63="Corrupción",$H$63="Lavado de Activos",$H$63="Financiación del Terrorismo",$H$63="Trámites, OPAs y Consultas de Acceso a la Información Pública"),"No Aplica",'5. Valoración de Controles'!M63))</f>
        <v/>
      </c>
      <c r="AC63" s="25" t="str">
        <f>IF($H$63="","",
IF(OR($H$63="Corrupción",$H$63="Lavado de Activos",$H$63="Financiación del Terrorismo",$H$63="Trámites, OPAs y Consultas de Acceso a la Información Pública"),"No Aplica",'5. Valoración de Controles'!N63))</f>
        <v/>
      </c>
      <c r="AD63" s="25" t="str">
        <f>IF($H$63="","",
IF(OR($H$63="Corrupción",$H$63="Lavado de Activos",$H$63="Financiación del Terrorismo",$H$63="Trámites, OPAs y Consultas de Acceso a la Información Pública"),"No Aplica",'5. Valoración de Controles'!O63))</f>
        <v/>
      </c>
      <c r="AE63" s="25" t="str">
        <f>IF($H$63="","",
IF(OR($H$63="Corrupción",$H$63="Lavado de Activos",$H$63="Financiación del Terrorismo",$H$63="Trámites, OPAs y Consultas de Acceso a la Información Pública"),"No Aplica",'5. Valoración de Controles'!P63))</f>
        <v/>
      </c>
      <c r="AF63" s="25" t="str">
        <f>IF($H$63="","",
IF(OR($H$63="Corrupción",$H$63="Lavado de Activos",$H$63="Financiación del Terrorismo",$H$63="Trámites, OPAs y Consultas de Acceso a la Información Pública"),"No Aplica",'5. Valoración de Controles'!Q63))</f>
        <v/>
      </c>
      <c r="AG63" s="26" t="str">
        <f>IF($H$63="","",
IF(OR($H$63="Corrupción",$H$63="Lavado de Activos",$H$63="Financiación del Terrorismo",$H$63="Corrupción en Trámites, OPAs y Consultas de Acceso a la Información Pública"),"No Aplica",'5. Valoración de Controles'!R63))</f>
        <v/>
      </c>
      <c r="AH63" s="111"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11"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09"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10"/>
      <c r="AN63" s="122"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5"/>
      <c r="AP63" s="128"/>
      <c r="AQ63" s="128" t="str">
        <f>IF(AO63="","","∑ Peso porcentual de cada acción definida")</f>
        <v/>
      </c>
      <c r="AR63" s="103"/>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7"/>
      <c r="B64" s="97"/>
      <c r="C64" s="97"/>
      <c r="D64" s="97"/>
      <c r="E64" s="97"/>
      <c r="F64" s="97"/>
      <c r="G64" s="97"/>
      <c r="H64" s="97"/>
      <c r="I64" s="97"/>
      <c r="J64" s="97"/>
      <c r="K64" s="97"/>
      <c r="L64" s="97"/>
      <c r="M64" s="97"/>
      <c r="N64" s="97"/>
      <c r="O64" s="97"/>
      <c r="P64" s="97"/>
      <c r="Q64" s="31" t="str">
        <f>IF($H$63="","",
IF(OR($H$63="Corrupción",$H$63="Lavado de Activos",$H$63="Financiación del Terrorismo",$H$63="Corrupción en Trámites, OPAs y Consultas de Acceso a la Información Pública"),"No Aplica",'5. Valoración de Controles'!H64))</f>
        <v/>
      </c>
      <c r="R64" s="31" t="str">
        <f>IF($H$63="","",
IF(OR($H$63="Corrupción",$H$63="Lavado de Activos",$H$63="Financiación del Terrorismo",$H$63="Corrupción en Trámites, OPAs y Consultas de Acceso a la Información Pública"),'6.Valoración Control Corrupción'!E64,"No Aplica"))</f>
        <v/>
      </c>
      <c r="S64" s="31" t="str">
        <f>IF($H$63="","",
IF(OR($H$63="Corrupción",$H$63="Lavado de Activos",$H$63="Financiación del Terrorismo",$H$63="Corrupción en Trámites, OPAs y Consultas de Acceso a la Información Pública"),'6.Valoración Control Corrupción'!F64,"No Aplica"))</f>
        <v/>
      </c>
      <c r="T64" s="31" t="str">
        <f>IF($H$63="","",
IF(OR($H$63="Corrupción",$H$63="Lavado de Activos",$H$63="Financiación del Terrorismo",$H$63="Corrupción en Trámites, OPAs y Consultas de Acceso a la Información Pública"),'6.Valoración Control Corrupción'!G64,"No Aplica"))</f>
        <v/>
      </c>
      <c r="U64" s="31" t="str">
        <f>IF($H$63="","",
IF(OR($H$63="Corrupción",$H$63="Lavado de Activos",$H$63="Financiación del Terrorismo",$H$63="Corrupción en Trámites, OPAs y Consultas de Acceso a la Información Pública"),'6.Valoración Control Corrupción'!H64,"No Aplica"))</f>
        <v/>
      </c>
      <c r="V64" s="31" t="str">
        <f>IF($H$63="","",
IF(OR($H$63="Corrupción",$H$63="Lavado de Activos",$H$63="Financiación del Terrorismo",$H$63="Corrupción en Trámites, OPAs y Consultas de Acceso a la Información Pública"),'6.Valoración Control Corrupción'!I64,"No Aplica"))</f>
        <v/>
      </c>
      <c r="W64" s="31" t="str">
        <f>IF($H$63="","",
IF(OR($H$63="Corrupción",$H$63="Lavado de Activos",$H$63="Financiación del Terrorismo",$H$63="Corrupción en Trámites, OPAs y Consultas de Acceso a la Información Pública"),'6.Valoración Control Corrupción'!J64,"No Aplica"))</f>
        <v/>
      </c>
      <c r="X64" s="25" t="str">
        <f>IF($H$63="","",
IF(OR($H$63="Corrupción",$H$63="Lavado de Activos",$H$63="Financiación del Terrorismo",$H$63="Trámites, OPAs y Consultas de Acceso a la Información Pública"),"No Aplica",'5. Valoración de Controles'!I64))</f>
        <v/>
      </c>
      <c r="Y64" s="25" t="str">
        <f>IF($H$63="","",
IF(OR($H$63="Corrupción",$H$63="Lavado de Activos",$H$63="Financiación del Terrorismo",$H$63="Trámites, OPAs y Consultas de Acceso a la Información Pública"),"No Aplica",'5. Valoración de Controles'!J64))</f>
        <v/>
      </c>
      <c r="Z64" s="25" t="str">
        <f>IF($H$63="","",
IF(OR($H$63="Corrupción",$H$63="Lavado de Activos",$H$63="Financiación del Terrorismo",$H$63="Trámites, OPAs y Consultas de Acceso a la Información Pública"),"No Aplica",'5. Valoración de Controles'!K64))</f>
        <v/>
      </c>
      <c r="AA64" s="25" t="str">
        <f>IF($H$63="","",
IF(OR($H$63="Corrupción",$H$63="Lavado de Activos",$H$63="Financiación del Terrorismo",$H$63="Trámites, OPAs y Consultas de Acceso a la Información Pública"),"No Aplica",'5. Valoración de Controles'!L64))</f>
        <v/>
      </c>
      <c r="AB64" s="25" t="str">
        <f>IF($H$63="","",
IF(OR($H$63="Corrupción",$H$63="Lavado de Activos",$H$63="Financiación del Terrorismo",$H$63="Trámites, OPAs y Consultas de Acceso a la Información Pública"),"No Aplica",'5. Valoración de Controles'!M64))</f>
        <v/>
      </c>
      <c r="AC64" s="25" t="str">
        <f>IF($H$63="","",
IF(OR($H$63="Corrupción",$H$63="Lavado de Activos",$H$63="Financiación del Terrorismo",$H$63="Trámites, OPAs y Consultas de Acceso a la Información Pública"),"No Aplica",'5. Valoración de Controles'!N64))</f>
        <v/>
      </c>
      <c r="AD64" s="25" t="str">
        <f>IF($H$63="","",
IF(OR($H$63="Corrupción",$H$63="Lavado de Activos",$H$63="Financiación del Terrorismo",$H$63="Trámites, OPAs y Consultas de Acceso a la Información Pública"),"No Aplica",'5. Valoración de Controles'!O64))</f>
        <v/>
      </c>
      <c r="AE64" s="25" t="str">
        <f>IF($H$63="","",
IF(OR($H$63="Corrupción",$H$63="Lavado de Activos",$H$63="Financiación del Terrorismo",$H$63="Trámites, OPAs y Consultas de Acceso a la Información Pública"),"No Aplica",'5. Valoración de Controles'!P64))</f>
        <v/>
      </c>
      <c r="AF64" s="25" t="str">
        <f>IF($H$63="","",
IF(OR($H$63="Corrupción",$H$63="Lavado de Activos",$H$63="Financiación del Terrorismo",$H$63="Trámites, OPAs y Consultas de Acceso a la Información Pública"),"No Aplica",'5. Valoración de Controles'!Q64))</f>
        <v/>
      </c>
      <c r="AG64" s="26" t="str">
        <f>IF($H$63="","",
IF(OR($H$63="Corrupción",$H$63="Lavado de Activos",$H$63="Financiación del Terrorismo",$H$63="Corrupción en Trámites, OPAs y Consultas de Acceso a la Información Pública"),"No Aplica",'5. Valoración de Controles'!R64))</f>
        <v/>
      </c>
      <c r="AH64" s="97"/>
      <c r="AI64" s="97"/>
      <c r="AJ64" s="97"/>
      <c r="AK64" s="97"/>
      <c r="AL64" s="97"/>
      <c r="AM64" s="97"/>
      <c r="AN64" s="97"/>
      <c r="AO64" s="97"/>
      <c r="AP64" s="97"/>
      <c r="AQ64" s="97"/>
      <c r="AR64" s="97"/>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2"/>
      <c r="B65" s="92"/>
      <c r="C65" s="92"/>
      <c r="D65" s="92"/>
      <c r="E65" s="92"/>
      <c r="F65" s="92"/>
      <c r="G65" s="92"/>
      <c r="H65" s="92"/>
      <c r="I65" s="92"/>
      <c r="J65" s="92"/>
      <c r="K65" s="92"/>
      <c r="L65" s="92"/>
      <c r="M65" s="92"/>
      <c r="N65" s="92"/>
      <c r="O65" s="92"/>
      <c r="P65" s="92"/>
      <c r="Q65" s="31" t="str">
        <f>IF($H$63="","",
IF(OR($H$63="Corrupción",$H$63="Lavado de Activos",$H$63="Financiación del Terrorismo",$H$63="Corrupción en Trámites, OPAs y Consultas de Acceso a la Información Pública"),"No Aplica",'5. Valoración de Controles'!H65))</f>
        <v/>
      </c>
      <c r="R65" s="31" t="str">
        <f>IF($H$63="","",
IF(OR($H$63="Corrupción",$H$63="Lavado de Activos",$H$63="Financiación del Terrorismo",$H$63="Corrupción en Trámites, OPAs y Consultas de Acceso a la Información Pública"),'6.Valoración Control Corrupción'!E65,"No Aplica"))</f>
        <v/>
      </c>
      <c r="S65" s="31" t="str">
        <f>IF($H$63="","",
IF(OR($H$63="Corrupción",$H$63="Lavado de Activos",$H$63="Financiación del Terrorismo",$H$63="Corrupción en Trámites, OPAs y Consultas de Acceso a la Información Pública"),'6.Valoración Control Corrupción'!F65,"No Aplica"))</f>
        <v/>
      </c>
      <c r="T65" s="31" t="str">
        <f>IF($H$63="","",
IF(OR($H$63="Corrupción",$H$63="Lavado de Activos",$H$63="Financiación del Terrorismo",$H$63="Corrupción en Trámites, OPAs y Consultas de Acceso a la Información Pública"),'6.Valoración Control Corrupción'!G65,"No Aplica"))</f>
        <v/>
      </c>
      <c r="U65" s="31" t="str">
        <f>IF($H$63="","",
IF(OR($H$63="Corrupción",$H$63="Lavado de Activos",$H$63="Financiación del Terrorismo",$H$63="Corrupción en Trámites, OPAs y Consultas de Acceso a la Información Pública"),'6.Valoración Control Corrupción'!H65,"No Aplica"))</f>
        <v/>
      </c>
      <c r="V65" s="31" t="str">
        <f>IF($H$63="","",
IF(OR($H$63="Corrupción",$H$63="Lavado de Activos",$H$63="Financiación del Terrorismo",$H$63="Corrupción en Trámites, OPAs y Consultas de Acceso a la Información Pública"),'6.Valoración Control Corrupción'!I65,"No Aplica"))</f>
        <v/>
      </c>
      <c r="W65" s="31" t="str">
        <f>IF($H$63="","",
IF(OR($H$63="Corrupción",$H$63="Lavado de Activos",$H$63="Financiación del Terrorismo",$H$63="Corrupción en Trámites, OPAs y Consultas de Acceso a la Información Pública"),'6.Valoración Control Corrupción'!J65,"No Aplica"))</f>
        <v/>
      </c>
      <c r="X65" s="25" t="str">
        <f>IF($H$63="","",
IF(OR($H$63="Corrupción",$H$63="Lavado de Activos",$H$63="Financiación del Terrorismo",$H$63="Trámites, OPAs y Consultas de Acceso a la Información Pública"),"No Aplica",'5. Valoración de Controles'!I65))</f>
        <v/>
      </c>
      <c r="Y65" s="25" t="str">
        <f>IF($H$63="","",
IF(OR($H$63="Corrupción",$H$63="Lavado de Activos",$H$63="Financiación del Terrorismo",$H$63="Trámites, OPAs y Consultas de Acceso a la Información Pública"),"No Aplica",'5. Valoración de Controles'!J65))</f>
        <v/>
      </c>
      <c r="Z65" s="25" t="str">
        <f>IF($H$63="","",
IF(OR($H$63="Corrupción",$H$63="Lavado de Activos",$H$63="Financiación del Terrorismo",$H$63="Trámites, OPAs y Consultas de Acceso a la Información Pública"),"No Aplica",'5. Valoración de Controles'!K65))</f>
        <v/>
      </c>
      <c r="AA65" s="25" t="str">
        <f>IF($H$63="","",
IF(OR($H$63="Corrupción",$H$63="Lavado de Activos",$H$63="Financiación del Terrorismo",$H$63="Trámites, OPAs y Consultas de Acceso a la Información Pública"),"No Aplica",'5. Valoración de Controles'!L65))</f>
        <v/>
      </c>
      <c r="AB65" s="25" t="str">
        <f>IF($H$63="","",
IF(OR($H$63="Corrupción",$H$63="Lavado de Activos",$H$63="Financiación del Terrorismo",$H$63="Trámites, OPAs y Consultas de Acceso a la Información Pública"),"No Aplica",'5. Valoración de Controles'!M65))</f>
        <v/>
      </c>
      <c r="AC65" s="25" t="str">
        <f>IF($H$63="","",
IF(OR($H$63="Corrupción",$H$63="Lavado de Activos",$H$63="Financiación del Terrorismo",$H$63="Trámites, OPAs y Consultas de Acceso a la Información Pública"),"No Aplica",'5. Valoración de Controles'!N65))</f>
        <v/>
      </c>
      <c r="AD65" s="25" t="str">
        <f>IF($H$63="","",
IF(OR($H$63="Corrupción",$H$63="Lavado de Activos",$H$63="Financiación del Terrorismo",$H$63="Trámites, OPAs y Consultas de Acceso a la Información Pública"),"No Aplica",'5. Valoración de Controles'!O65))</f>
        <v/>
      </c>
      <c r="AE65" s="25" t="str">
        <f>IF($H$63="","",
IF(OR($H$63="Corrupción",$H$63="Lavado de Activos",$H$63="Financiación del Terrorismo",$H$63="Trámites, OPAs y Consultas de Acceso a la Información Pública"),"No Aplica",'5. Valoración de Controles'!P65))</f>
        <v/>
      </c>
      <c r="AF65" s="25" t="str">
        <f>IF($H$63="","",
IF(OR($H$63="Corrupción",$H$63="Lavado de Activos",$H$63="Financiación del Terrorismo",$H$63="Trámites, OPAs y Consultas de Acceso a la Información Pública"),"No Aplica",'5. Valoración de Controles'!Q65))</f>
        <v/>
      </c>
      <c r="AG65" s="26" t="str">
        <f>IF($H$63="","",
IF(OR($H$63="Corrupción",$H$63="Lavado de Activos",$H$63="Financiación del Terrorismo",$H$63="Corrupción en Trámites, OPAs y Consultas de Acceso a la Información Pública"),"No Aplica",'5. Valoración de Controles'!R65))</f>
        <v/>
      </c>
      <c r="AH65" s="92"/>
      <c r="AI65" s="92"/>
      <c r="AJ65" s="92"/>
      <c r="AK65" s="92"/>
      <c r="AL65" s="92"/>
      <c r="AM65" s="92"/>
      <c r="AN65" s="92"/>
      <c r="AO65" s="92"/>
      <c r="AP65" s="92"/>
      <c r="AQ65" s="92"/>
      <c r="AR65" s="92"/>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02">
        <v>20</v>
      </c>
      <c r="B66" s="103" t="str">
        <f>'2. Identificación del Riesgo'!B66:B68</f>
        <v/>
      </c>
      <c r="C66" s="103" t="str">
        <f>IF('2. Identificación del Riesgo'!C66:C68="","",'2. Identificación del Riesgo'!C66:C68)</f>
        <v/>
      </c>
      <c r="D66" s="103" t="str">
        <f>IF('2. Identificación del Riesgo'!D66:D68="","",'2. Identificación del Riesgo'!D66:D68)</f>
        <v/>
      </c>
      <c r="E66" s="103" t="str">
        <f>IF('2. Identificación del Riesgo'!E66:E68="","",'2. Identificación del Riesgo'!E66:E68)</f>
        <v/>
      </c>
      <c r="F66" s="103" t="str">
        <f>IF('2. Identificación del Riesgo'!F66:F68="","",'2. Identificación del Riesgo'!F66:F68)</f>
        <v/>
      </c>
      <c r="G66" s="103" t="str">
        <f>IF('2. Identificación del Riesgo'!G66:G68="","",'2. Identificación del Riesgo'!G66:G68)</f>
        <v/>
      </c>
      <c r="H66" s="103" t="str">
        <f>IF('2. Identificación del Riesgo'!H66:H68="","",'2. Identificación del Riesgo'!H66:H68)</f>
        <v/>
      </c>
      <c r="I66" s="103" t="str">
        <f>IF('2. Identificación del Riesgo'!I66:I68="","",'2. Identificación del Riesgo'!I66:I68)</f>
        <v/>
      </c>
      <c r="J66" s="103" t="str">
        <f>IF('2. Identificación del Riesgo'!J66:J68="","",'2. Identificación del Riesgo'!J66:J68)</f>
        <v/>
      </c>
      <c r="K66" s="111" t="str">
        <f>'2. Identificación del Riesgo'!K66:K68</f>
        <v/>
      </c>
      <c r="L66" s="108" t="str">
        <f>'2. Identificación del Riesgo'!L66:L68</f>
        <v/>
      </c>
      <c r="M66" s="10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11" t="str">
        <f>'2. Identificación del Riesgo'!N66:N68</f>
        <v/>
      </c>
      <c r="O66" s="108" t="str">
        <f>'2. Identificación del Riesgo'!O66:O68</f>
        <v/>
      </c>
      <c r="P66" s="109" t="str">
        <f>'2. Identificación del Riesgo'!P66:P68</f>
        <v/>
      </c>
      <c r="Q66" s="31" t="str">
        <f>IF($H$66="","",
IF(OR($H$66="Corrupción",$H$66="Lavado de Activos",$H$66="Financiación del Terrorismo",$H$66="Corrupción en Trámites, OPAs y Consultas de Acceso a la Información Pública"),"No Aplica",'5. Valoración de Controles'!H66))</f>
        <v/>
      </c>
      <c r="R66" s="31" t="str">
        <f>IF($H$66="","",
IF(OR($H$66="Corrupción",$H$66="Lavado de Activos",$H$66="Financiación del Terrorismo",$H$66="Corrupción en Trámites, OPAs y Consultas de Acceso a la Información Pública"),'6.Valoración Control Corrupción'!E66,"No Aplica"))</f>
        <v/>
      </c>
      <c r="S66" s="31" t="str">
        <f>IF($H$66="","",
IF(OR($H$66="Corrupción",$H$66="Lavado de Activos",$H$66="Financiación del Terrorismo",$H$66="Corrupción en Trámites, OPAs y Consultas de Acceso a la Información Pública"),'6.Valoración Control Corrupción'!F66,"No Aplica"))</f>
        <v/>
      </c>
      <c r="T66" s="31" t="str">
        <f>IF($H$66="","",
IF(OR($H$66="Corrupción",$H$66="Lavado de Activos",$H$66="Financiación del Terrorismo",$H$66="Corrupción en Trámites, OPAs y Consultas de Acceso a la Información Pública"),'6.Valoración Control Corrupción'!G66,"No Aplica"))</f>
        <v/>
      </c>
      <c r="U66" s="31" t="str">
        <f>IF($H$66="","",
IF(OR($H$66="Corrupción",$H$66="Lavado de Activos",$H$66="Financiación del Terrorismo",$H$66="Corrupción en Trámites, OPAs y Consultas de Acceso a la Información Pública"),'6.Valoración Control Corrupción'!H66,"No Aplica"))</f>
        <v/>
      </c>
      <c r="V66" s="31" t="str">
        <f>IF($H$66="","",
IF(OR($H$66="Corrupción",$H$66="Lavado de Activos",$H$66="Financiación del Terrorismo",$H$66="Corrupción en Trámites, OPAs y Consultas de Acceso a la Información Pública"),'6.Valoración Control Corrupción'!I66,"No Aplica"))</f>
        <v/>
      </c>
      <c r="W66" s="31" t="str">
        <f>IF($H$66="","",
IF(OR($H$66="Corrupción",$H$66="Lavado de Activos",$H$66="Financiación del Terrorismo",$H$66="Corrupción en Trámites, OPAs y Consultas de Acceso a la Información Pública"),'6.Valoración Control Corrupción'!J66,"No Aplica"))</f>
        <v/>
      </c>
      <c r="X66" s="25" t="str">
        <f>IF($H$66="","",
IF(OR($H$66="Corrupción",$H$66="Lavado de Activos",$H$66="Financiación del Terrorismo",$H$66="Trámites, OPAs y Consultas de Acceso a la Información Pública"),"No Aplica",'5. Valoración de Controles'!I66))</f>
        <v/>
      </c>
      <c r="Y66" s="25" t="str">
        <f>IF($H$66="","",
IF(OR($H$66="Corrupción",$H$66="Lavado de Activos",$H$66="Financiación del Terrorismo",$H$66="Trámites, OPAs y Consultas de Acceso a la Información Pública"),"No Aplica",'5. Valoración de Controles'!J66))</f>
        <v/>
      </c>
      <c r="Z66" s="25" t="str">
        <f>IF($H$66="","",
IF(OR($H$66="Corrupción",$H$66="Lavado de Activos",$H$66="Financiación del Terrorismo",$H$66="Trámites, OPAs y Consultas de Acceso a la Información Pública"),"No Aplica",'5. Valoración de Controles'!K66))</f>
        <v/>
      </c>
      <c r="AA66" s="25" t="str">
        <f>IF($H$66="","",
IF(OR($H$66="Corrupción",$H$66="Lavado de Activos",$H$66="Financiación del Terrorismo",$H$66="Trámites, OPAs y Consultas de Acceso a la Información Pública"),"No Aplica",'5. Valoración de Controles'!L66))</f>
        <v/>
      </c>
      <c r="AB66" s="25" t="str">
        <f>IF($H$66="","",
IF(OR($H$66="Corrupción",$H$66="Lavado de Activos",$H$66="Financiación del Terrorismo",$H$66="Trámites, OPAs y Consultas de Acceso a la Información Pública"),"No Aplica",'5. Valoración de Controles'!M66))</f>
        <v/>
      </c>
      <c r="AC66" s="25" t="str">
        <f>IF($H$66="","",
IF(OR($H$66="Corrupción",$H$66="Lavado de Activos",$H$66="Financiación del Terrorismo",$H$66="Trámites, OPAs y Consultas de Acceso a la Información Pública"),"No Aplica",'5. Valoración de Controles'!N66))</f>
        <v/>
      </c>
      <c r="AD66" s="25" t="str">
        <f>IF($H$66="","",
IF(OR($H$66="Corrupción",$H$66="Lavado de Activos",$H$66="Financiación del Terrorismo",$H$66="Trámites, OPAs y Consultas de Acceso a la Información Pública"),"No Aplica",'5. Valoración de Controles'!O66))</f>
        <v/>
      </c>
      <c r="AE66" s="25" t="str">
        <f>IF($H$66="","",
IF(OR($H$66="Corrupción",$H$66="Lavado de Activos",$H$66="Financiación del Terrorismo",$H$66="Trámites, OPAs y Consultas de Acceso a la Información Pública"),"No Aplica",'5. Valoración de Controles'!P66))</f>
        <v/>
      </c>
      <c r="AF66" s="25" t="str">
        <f>IF($H$66="","",
IF(OR($H$66="Corrupción",$H$66="Lavado de Activos",$H$66="Financiación del Terrorismo",$H$66="Trámites, OPAs y Consultas de Acceso a la Información Pública"),"No Aplica",'5. Valoración de Controles'!Q66))</f>
        <v/>
      </c>
      <c r="AG66" s="26" t="str">
        <f>IF($H$66="","",
IF(OR($H$66="Corrupción",$H$66="Lavado de Activos",$H$66="Financiación del Terrorismo",$H$66="Corrupción en Trámites, OPAs y Consultas de Acceso a la Información Pública"),"No Aplica",'5. Valoración de Controles'!R66))</f>
        <v/>
      </c>
      <c r="AH66" s="111"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11"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09"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10"/>
      <c r="AN66" s="122"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5"/>
      <c r="AP66" s="128"/>
      <c r="AQ66" s="128" t="str">
        <f>IF(AO66="","","∑ Peso porcentual de cada acción definida")</f>
        <v/>
      </c>
      <c r="AR66" s="103"/>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7"/>
      <c r="B67" s="97"/>
      <c r="C67" s="97"/>
      <c r="D67" s="97"/>
      <c r="E67" s="97"/>
      <c r="F67" s="97"/>
      <c r="G67" s="97"/>
      <c r="H67" s="97"/>
      <c r="I67" s="97"/>
      <c r="J67" s="97"/>
      <c r="K67" s="97"/>
      <c r="L67" s="97"/>
      <c r="M67" s="97"/>
      <c r="N67" s="97"/>
      <c r="O67" s="97"/>
      <c r="P67" s="97"/>
      <c r="Q67" s="31" t="str">
        <f>IF($H$66="","",
IF(OR($H$66="Corrupción",$H$66="Lavado de Activos",$H$66="Financiación del Terrorismo",$H$66="Corrupción en Trámites, OPAs y Consultas de Acceso a la Información Pública"),"No Aplica",'5. Valoración de Controles'!H67))</f>
        <v/>
      </c>
      <c r="R67" s="31" t="str">
        <f>IF($H$66="","",
IF(OR($H$66="Corrupción",$H$66="Lavado de Activos",$H$66="Financiación del Terrorismo",$H$66="Corrupción en Trámites, OPAs y Consultas de Acceso a la Información Pública"),'6.Valoración Control Corrupción'!E67,"No Aplica"))</f>
        <v/>
      </c>
      <c r="S67" s="31" t="str">
        <f>IF($H$66="","",
IF(OR($H$66="Corrupción",$H$66="Lavado de Activos",$H$66="Financiación del Terrorismo",$H$66="Corrupción en Trámites, OPAs y Consultas de Acceso a la Información Pública"),'6.Valoración Control Corrupción'!F67,"No Aplica"))</f>
        <v/>
      </c>
      <c r="T67" s="31" t="str">
        <f>IF($H$66="","",
IF(OR($H$66="Corrupción",$H$66="Lavado de Activos",$H$66="Financiación del Terrorismo",$H$66="Corrupción en Trámites, OPAs y Consultas de Acceso a la Información Pública"),'6.Valoración Control Corrupción'!G67,"No Aplica"))</f>
        <v/>
      </c>
      <c r="U67" s="31" t="str">
        <f>IF($H$66="","",
IF(OR($H$66="Corrupción",$H$66="Lavado de Activos",$H$66="Financiación del Terrorismo",$H$66="Corrupción en Trámites, OPAs y Consultas de Acceso a la Información Pública"),'6.Valoración Control Corrupción'!H67,"No Aplica"))</f>
        <v/>
      </c>
      <c r="V67" s="31" t="str">
        <f>IF($H$66="","",
IF(OR($H$66="Corrupción",$H$66="Lavado de Activos",$H$66="Financiación del Terrorismo",$H$66="Corrupción en Trámites, OPAs y Consultas de Acceso a la Información Pública"),'6.Valoración Control Corrupción'!I67,"No Aplica"))</f>
        <v/>
      </c>
      <c r="W67" s="31" t="str">
        <f>IF($H$66="","",
IF(OR($H$66="Corrupción",$H$66="Lavado de Activos",$H$66="Financiación del Terrorismo",$H$66="Corrupción en Trámites, OPAs y Consultas de Acceso a la Información Pública"),'6.Valoración Control Corrupción'!J67,"No Aplica"))</f>
        <v/>
      </c>
      <c r="X67" s="25" t="str">
        <f>IF($H$66="","",
IF(OR($H$66="Corrupción",$H$66="Lavado de Activos",$H$66="Financiación del Terrorismo",$H$66="Trámites, OPAs y Consultas de Acceso a la Información Pública"),"No Aplica",'5. Valoración de Controles'!I67))</f>
        <v/>
      </c>
      <c r="Y67" s="25" t="str">
        <f>IF($H$66="","",
IF(OR($H$66="Corrupción",$H$66="Lavado de Activos",$H$66="Financiación del Terrorismo",$H$66="Trámites, OPAs y Consultas de Acceso a la Información Pública"),"No Aplica",'5. Valoración de Controles'!J67))</f>
        <v/>
      </c>
      <c r="Z67" s="25" t="str">
        <f>IF($H$66="","",
IF(OR($H$66="Corrupción",$H$66="Lavado de Activos",$H$66="Financiación del Terrorismo",$H$66="Trámites, OPAs y Consultas de Acceso a la Información Pública"),"No Aplica",'5. Valoración de Controles'!K67))</f>
        <v/>
      </c>
      <c r="AA67" s="25" t="str">
        <f>IF($H$66="","",
IF(OR($H$66="Corrupción",$H$66="Lavado de Activos",$H$66="Financiación del Terrorismo",$H$66="Trámites, OPAs y Consultas de Acceso a la Información Pública"),"No Aplica",'5. Valoración de Controles'!L67))</f>
        <v/>
      </c>
      <c r="AB67" s="25" t="str">
        <f>IF($H$66="","",
IF(OR($H$66="Corrupción",$H$66="Lavado de Activos",$H$66="Financiación del Terrorismo",$H$66="Trámites, OPAs y Consultas de Acceso a la Información Pública"),"No Aplica",'5. Valoración de Controles'!M67))</f>
        <v/>
      </c>
      <c r="AC67" s="25" t="str">
        <f>IF($H$66="","",
IF(OR($H$66="Corrupción",$H$66="Lavado de Activos",$H$66="Financiación del Terrorismo",$H$66="Trámites, OPAs y Consultas de Acceso a la Información Pública"),"No Aplica",'5. Valoración de Controles'!N67))</f>
        <v/>
      </c>
      <c r="AD67" s="25" t="str">
        <f>IF($H$66="","",
IF(OR($H$66="Corrupción",$H$66="Lavado de Activos",$H$66="Financiación del Terrorismo",$H$66="Trámites, OPAs y Consultas de Acceso a la Información Pública"),"No Aplica",'5. Valoración de Controles'!O67))</f>
        <v/>
      </c>
      <c r="AE67" s="25" t="str">
        <f>IF($H$66="","",
IF(OR($H$66="Corrupción",$H$66="Lavado de Activos",$H$66="Financiación del Terrorismo",$H$66="Trámites, OPAs y Consultas de Acceso a la Información Pública"),"No Aplica",'5. Valoración de Controles'!P67))</f>
        <v/>
      </c>
      <c r="AF67" s="25" t="str">
        <f>IF($H$66="","",
IF(OR($H$66="Corrupción",$H$66="Lavado de Activos",$H$66="Financiación del Terrorismo",$H$66="Trámites, OPAs y Consultas de Acceso a la Información Pública"),"No Aplica",'5. Valoración de Controles'!Q67))</f>
        <v/>
      </c>
      <c r="AG67" s="26" t="str">
        <f>IF($H$66="","",
IF(OR($H$66="Corrupción",$H$66="Lavado de Activos",$H$66="Financiación del Terrorismo",$H$66="Corrupción en Trámites, OPAs y Consultas de Acceso a la Información Pública"),"No Aplica",'5. Valoración de Controles'!R67))</f>
        <v/>
      </c>
      <c r="AH67" s="97"/>
      <c r="AI67" s="97"/>
      <c r="AJ67" s="97"/>
      <c r="AK67" s="97"/>
      <c r="AL67" s="97"/>
      <c r="AM67" s="97"/>
      <c r="AN67" s="97"/>
      <c r="AO67" s="97"/>
      <c r="AP67" s="97"/>
      <c r="AQ67" s="97"/>
      <c r="AR67" s="97"/>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2"/>
      <c r="B68" s="92"/>
      <c r="C68" s="92"/>
      <c r="D68" s="92"/>
      <c r="E68" s="92"/>
      <c r="F68" s="92"/>
      <c r="G68" s="92"/>
      <c r="H68" s="92"/>
      <c r="I68" s="92"/>
      <c r="J68" s="92"/>
      <c r="K68" s="92"/>
      <c r="L68" s="92"/>
      <c r="M68" s="92"/>
      <c r="N68" s="92"/>
      <c r="O68" s="92"/>
      <c r="P68" s="92"/>
      <c r="Q68" s="31" t="str">
        <f>IF($H$66="","",
IF(OR($H$66="Corrupción",$H$66="Lavado de Activos",$H$66="Financiación del Terrorismo",$H$66="Corrupción en Trámites, OPAs y Consultas de Acceso a la Información Pública"),"No Aplica",'5. Valoración de Controles'!H68))</f>
        <v/>
      </c>
      <c r="R68" s="31" t="str">
        <f>IF($H$66="","",
IF(OR($H$66="Corrupción",$H$66="Lavado de Activos",$H$66="Financiación del Terrorismo",$H$66="Corrupción en Trámites, OPAs y Consultas de Acceso a la Información Pública"),'6.Valoración Control Corrupción'!E68,"No Aplica"))</f>
        <v/>
      </c>
      <c r="S68" s="31" t="str">
        <f>IF($H$66="","",
IF(OR($H$66="Corrupción",$H$66="Lavado de Activos",$H$66="Financiación del Terrorismo",$H$66="Corrupción en Trámites, OPAs y Consultas de Acceso a la Información Pública"),'6.Valoración Control Corrupción'!F68,"No Aplica"))</f>
        <v/>
      </c>
      <c r="T68" s="31" t="str">
        <f>IF($H$66="","",
IF(OR($H$66="Corrupción",$H$66="Lavado de Activos",$H$66="Financiación del Terrorismo",$H$66="Corrupción en Trámites, OPAs y Consultas de Acceso a la Información Pública"),'6.Valoración Control Corrupción'!G68,"No Aplica"))</f>
        <v/>
      </c>
      <c r="U68" s="31" t="str">
        <f>IF($H$66="","",
IF(OR($H$66="Corrupción",$H$66="Lavado de Activos",$H$66="Financiación del Terrorismo",$H$66="Corrupción en Trámites, OPAs y Consultas de Acceso a la Información Pública"),'6.Valoración Control Corrupción'!H68,"No Aplica"))</f>
        <v/>
      </c>
      <c r="V68" s="31" t="str">
        <f>IF($H$66="","",
IF(OR($H$66="Corrupción",$H$66="Lavado de Activos",$H$66="Financiación del Terrorismo",$H$66="Corrupción en Trámites, OPAs y Consultas de Acceso a la Información Pública"),'6.Valoración Control Corrupción'!I68,"No Aplica"))</f>
        <v/>
      </c>
      <c r="W68" s="31" t="str">
        <f>IF($H$66="","",
IF(OR($H$66="Corrupción",$H$66="Lavado de Activos",$H$66="Financiación del Terrorismo",$H$66="Corrupción en Trámites, OPAs y Consultas de Acceso a la Información Pública"),'6.Valoración Control Corrupción'!J68,"No Aplica"))</f>
        <v/>
      </c>
      <c r="X68" s="25" t="str">
        <f>IF($H$66="","",
IF(OR($H$66="Corrupción",$H$66="Lavado de Activos",$H$66="Financiación del Terrorismo",$H$66="Trámites, OPAs y Consultas de Acceso a la Información Pública"),"No Aplica",'5. Valoración de Controles'!I68))</f>
        <v/>
      </c>
      <c r="Y68" s="25" t="str">
        <f>IF($H$66="","",
IF(OR($H$66="Corrupción",$H$66="Lavado de Activos",$H$66="Financiación del Terrorismo",$H$66="Trámites, OPAs y Consultas de Acceso a la Información Pública"),"No Aplica",'5. Valoración de Controles'!J68))</f>
        <v/>
      </c>
      <c r="Z68" s="25" t="str">
        <f>IF($H$66="","",
IF(OR($H$66="Corrupción",$H$66="Lavado de Activos",$H$66="Financiación del Terrorismo",$H$66="Trámites, OPAs y Consultas de Acceso a la Información Pública"),"No Aplica",'5. Valoración de Controles'!K68))</f>
        <v/>
      </c>
      <c r="AA68" s="25" t="str">
        <f>IF($H$66="","",
IF(OR($H$66="Corrupción",$H$66="Lavado de Activos",$H$66="Financiación del Terrorismo",$H$66="Trámites, OPAs y Consultas de Acceso a la Información Pública"),"No Aplica",'5. Valoración de Controles'!L68))</f>
        <v/>
      </c>
      <c r="AB68" s="25" t="str">
        <f>IF($H$66="","",
IF(OR($H$66="Corrupción",$H$66="Lavado de Activos",$H$66="Financiación del Terrorismo",$H$66="Trámites, OPAs y Consultas de Acceso a la Información Pública"),"No Aplica",'5. Valoración de Controles'!M68))</f>
        <v/>
      </c>
      <c r="AC68" s="25" t="str">
        <f>IF($H$66="","",
IF(OR($H$66="Corrupción",$H$66="Lavado de Activos",$H$66="Financiación del Terrorismo",$H$66="Trámites, OPAs y Consultas de Acceso a la Información Pública"),"No Aplica",'5. Valoración de Controles'!N68))</f>
        <v/>
      </c>
      <c r="AD68" s="25" t="str">
        <f>IF($H$66="","",
IF(OR($H$66="Corrupción",$H$66="Lavado de Activos",$H$66="Financiación del Terrorismo",$H$66="Trámites, OPAs y Consultas de Acceso a la Información Pública"),"No Aplica",'5. Valoración de Controles'!O68))</f>
        <v/>
      </c>
      <c r="AE68" s="25" t="str">
        <f>IF($H$66="","",
IF(OR($H$66="Corrupción",$H$66="Lavado de Activos",$H$66="Financiación del Terrorismo",$H$66="Trámites, OPAs y Consultas de Acceso a la Información Pública"),"No Aplica",'5. Valoración de Controles'!P68))</f>
        <v/>
      </c>
      <c r="AF68" s="25" t="str">
        <f>IF($H$66="","",
IF(OR($H$66="Corrupción",$H$66="Lavado de Activos",$H$66="Financiación del Terrorismo",$H$66="Trámites, OPAs y Consultas de Acceso a la Información Pública"),"No Aplica",'5. Valoración de Controles'!Q68))</f>
        <v/>
      </c>
      <c r="AG68" s="26" t="str">
        <f>IF($H$66="","",
IF(OR($H$66="Corrupción",$H$66="Lavado de Activos",$H$66="Financiación del Terrorismo",$H$66="Corrupción en Trámites, OPAs y Consultas de Acceso a la Información Pública"),"No Aplica",'5. Valoración de Controles'!R68))</f>
        <v/>
      </c>
      <c r="AH68" s="92"/>
      <c r="AI68" s="92"/>
      <c r="AJ68" s="92"/>
      <c r="AK68" s="92"/>
      <c r="AL68" s="92"/>
      <c r="AM68" s="92"/>
      <c r="AN68" s="92"/>
      <c r="AO68" s="92"/>
      <c r="AP68" s="92"/>
      <c r="AQ68" s="92"/>
      <c r="AR68" s="92"/>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78" priority="19" operator="equal">
      <formula>"Muy Alta"</formula>
    </cfRule>
    <cfRule type="cellIs" dxfId="77" priority="22" operator="equal">
      <formula>"Baja"</formula>
    </cfRule>
    <cfRule type="cellIs" dxfId="76" priority="23" operator="equal">
      <formula>"Muy Baja"</formula>
    </cfRule>
    <cfRule type="cellIs" dxfId="75" priority="20" operator="equal">
      <formula>"Alta"</formula>
    </cfRule>
    <cfRule type="cellIs" dxfId="74" priority="21" operator="equal">
      <formula>"Media"</formula>
    </cfRule>
  </conditionalFormatting>
  <conditionalFormatting sqref="K9:K11">
    <cfRule type="expression" dxfId="73" priority="27">
      <formula>IF($K9="Improbable",1,0)</formula>
    </cfRule>
    <cfRule type="expression" dxfId="72" priority="26">
      <formula>IF($K9="Posible",1,0)</formula>
    </cfRule>
    <cfRule type="expression" dxfId="71" priority="25">
      <formula>IF($K9="Probable",1,0)</formula>
    </cfRule>
    <cfRule type="expression" dxfId="70" priority="24">
      <formula>IF($K9="Casi seguro",1,0)</formula>
    </cfRule>
    <cfRule type="expression" dxfId="69" priority="28">
      <formula>IF($K9="Rara vez",1,0)</formula>
    </cfRule>
  </conditionalFormatting>
  <conditionalFormatting sqref="K12 K15 K18 K21 K24 K27 K30 K33 K36 K39 K42 K45 K48 K51 K54 K57 K60 K63 K66">
    <cfRule type="cellIs" dxfId="68" priority="60" operator="equal">
      <formula>"Baja"</formula>
    </cfRule>
    <cfRule type="cellIs" dxfId="67" priority="59" operator="equal">
      <formula>"Media"</formula>
    </cfRule>
    <cfRule type="cellIs" dxfId="66" priority="58" operator="equal">
      <formula>"Alta"</formula>
    </cfRule>
    <cfRule type="cellIs" dxfId="65" priority="57" operator="equal">
      <formula>"Muy Alta"</formula>
    </cfRule>
    <cfRule type="cellIs" dxfId="64" priority="61" operator="equal">
      <formula>"Muy Baja"</formula>
    </cfRule>
  </conditionalFormatting>
  <conditionalFormatting sqref="K12:K68">
    <cfRule type="expression" dxfId="63" priority="66">
      <formula>IF($K12="Rara vez",1,0)</formula>
    </cfRule>
    <cfRule type="expression" dxfId="62" priority="63">
      <formula>IF($K12="Probable",1,0)</formula>
    </cfRule>
    <cfRule type="expression" dxfId="61" priority="62">
      <formula>IF($K12="Casi seguro",1,0)</formula>
    </cfRule>
    <cfRule type="expression" dxfId="60" priority="64">
      <formula>IF($K12="Posible",1,0)</formula>
    </cfRule>
    <cfRule type="expression" dxfId="59" priority="65">
      <formula>IF($K12="Improbable",1,0)</formula>
    </cfRule>
  </conditionalFormatting>
  <conditionalFormatting sqref="N9">
    <cfRule type="cellIs" dxfId="58" priority="1" operator="equal">
      <formula>"Catastrófico"</formula>
    </cfRule>
    <cfRule type="cellIs" dxfId="57" priority="2" operator="equal">
      <formula>"Mayor"</formula>
    </cfRule>
    <cfRule type="cellIs" dxfId="56" priority="3" operator="equal">
      <formula>"Moderado"</formula>
    </cfRule>
    <cfRule type="cellIs" dxfId="55" priority="4" operator="equal">
      <formula>"Menor"</formula>
    </cfRule>
    <cfRule type="cellIs" dxfId="54" priority="5" operator="equal">
      <formula>"Leve"</formula>
    </cfRule>
  </conditionalFormatting>
  <conditionalFormatting sqref="N12 N15 N18 N21 N24 N27 N30 N33 N36 N39 N42 N45 N48 N51 N54 N57 N60 N63 N66">
    <cfRule type="cellIs" dxfId="53" priority="43" operator="equal">
      <formula>"Leve"</formula>
    </cfRule>
    <cfRule type="cellIs" dxfId="52" priority="42" operator="equal">
      <formula>"Menor"</formula>
    </cfRule>
    <cfRule type="cellIs" dxfId="51" priority="40" operator="equal">
      <formula>"Mayor"</formula>
    </cfRule>
    <cfRule type="cellIs" dxfId="50" priority="41" operator="equal">
      <formula>"Moderado"</formula>
    </cfRule>
    <cfRule type="cellIs" dxfId="49" priority="39" operator="equal">
      <formula>"Catastrófico"</formula>
    </cfRule>
  </conditionalFormatting>
  <conditionalFormatting sqref="P9">
    <cfRule type="cellIs" dxfId="48" priority="7" operator="equal">
      <formula>"Alto"</formula>
    </cfRule>
    <cfRule type="cellIs" dxfId="47" priority="6" operator="equal">
      <formula>"Extremo"</formula>
    </cfRule>
    <cfRule type="cellIs" dxfId="46" priority="9" operator="equal">
      <formula>"Bajo"</formula>
    </cfRule>
    <cfRule type="cellIs" dxfId="45" priority="8" operator="equal">
      <formula>"Moderado"</formula>
    </cfRule>
  </conditionalFormatting>
  <conditionalFormatting sqref="P12 P15 P18 P21 P24 P27 P30 P33 P36 P39 P42 P45 P48 P51 P54 P57 P60 P63 P66">
    <cfRule type="cellIs" dxfId="44" priority="46" operator="equal">
      <formula>"Moderado"</formula>
    </cfRule>
    <cfRule type="cellIs" dxfId="43" priority="45" operator="equal">
      <formula>"Alto"</formula>
    </cfRule>
    <cfRule type="cellIs" dxfId="42" priority="44" operator="equal">
      <formula>"Extremo"</formula>
    </cfRule>
    <cfRule type="cellIs" dxfId="41" priority="47" operator="equal">
      <formula>"Bajo"</formula>
    </cfRule>
  </conditionalFormatting>
  <conditionalFormatting sqref="AH9">
    <cfRule type="cellIs" dxfId="40" priority="33" operator="equal">
      <formula>"Muy Baja"</formula>
    </cfRule>
    <cfRule type="cellIs" dxfId="39" priority="31" operator="equal">
      <formula>"Media"</formula>
    </cfRule>
    <cfRule type="cellIs" dxfId="38" priority="29" operator="equal">
      <formula>"Muy Alta"</formula>
    </cfRule>
    <cfRule type="cellIs" dxfId="37" priority="30" operator="equal">
      <formula>"Alta"</formula>
    </cfRule>
    <cfRule type="cellIs" dxfId="36" priority="32" operator="equal">
      <formula>"Baja"</formula>
    </cfRule>
  </conditionalFormatting>
  <conditionalFormatting sqref="AH9:AH11">
    <cfRule type="expression" dxfId="35" priority="35">
      <formula>IF($AH9="Probable",1,0)</formula>
    </cfRule>
    <cfRule type="expression" dxfId="34" priority="34">
      <formula>IF($AH9="Casi seguro",1,0)</formula>
    </cfRule>
    <cfRule type="expression" dxfId="33" priority="38">
      <formula>IF($AH9="Rara vez",1,0)</formula>
    </cfRule>
    <cfRule type="expression" dxfId="32" priority="36">
      <formula>IF($AH9="Posible",1,0)</formula>
    </cfRule>
    <cfRule type="expression" dxfId="31" priority="37">
      <formula>IF($AH9="Improbable",1,0)</formula>
    </cfRule>
  </conditionalFormatting>
  <conditionalFormatting sqref="AH12 AH15 AH18 AH21 AH24 AH27 AH30 AH33 AH36 AH39 AH42 AH45 AH48 AH51 AH54 AH57 AH60 AH63 AH66">
    <cfRule type="cellIs" dxfId="30" priority="71" operator="equal">
      <formula>"Muy Baja"</formula>
    </cfRule>
    <cfRule type="cellIs" dxfId="29" priority="70" operator="equal">
      <formula>"Baja"</formula>
    </cfRule>
    <cfRule type="cellIs" dxfId="28" priority="69" operator="equal">
      <formula>"Media"</formula>
    </cfRule>
    <cfRule type="cellIs" dxfId="27" priority="68" operator="equal">
      <formula>"Alta"</formula>
    </cfRule>
    <cfRule type="cellIs" dxfId="26" priority="67" operator="equal">
      <formula>"Muy Alta"</formula>
    </cfRule>
  </conditionalFormatting>
  <conditionalFormatting sqref="AH12:AH68">
    <cfRule type="expression" dxfId="25" priority="76">
      <formula>IF($AH12="Rara vez",1,0)</formula>
    </cfRule>
    <cfRule type="expression" dxfId="24" priority="75">
      <formula>IF($AH12="Improbable",1,0)</formula>
    </cfRule>
    <cfRule type="expression" dxfId="23" priority="74">
      <formula>IF($AH12="Posible",1,0)</formula>
    </cfRule>
    <cfRule type="expression" dxfId="22" priority="73">
      <formula>IF($AH12="Probable",1,0)</formula>
    </cfRule>
    <cfRule type="expression" dxfId="21" priority="72">
      <formula>IF($AH12="Casi seguro",1,0)</formula>
    </cfRule>
  </conditionalFormatting>
  <conditionalFormatting sqref="AJ9">
    <cfRule type="cellIs" dxfId="20" priority="10" operator="equal">
      <formula>"Catastrófico"</formula>
    </cfRule>
    <cfRule type="cellIs" dxfId="19" priority="14" operator="equal">
      <formula>"Leve"</formula>
    </cfRule>
    <cfRule type="cellIs" dxfId="18" priority="13" operator="equal">
      <formula>"Menor"</formula>
    </cfRule>
    <cfRule type="cellIs" dxfId="17" priority="12" operator="equal">
      <formula>"Moderado"</formula>
    </cfRule>
    <cfRule type="cellIs" dxfId="16" priority="11" operator="equal">
      <formula>"Mayor"</formula>
    </cfRule>
  </conditionalFormatting>
  <conditionalFormatting sqref="AJ12 AJ15 AJ18 AJ21 AJ24 AJ27 AJ30 AJ33 AJ36 AJ39 AJ42 AJ45 AJ48 AJ51 AJ54 AJ57 AJ60 AJ63 AJ66">
    <cfRule type="cellIs" dxfId="15" priority="52" operator="equal">
      <formula>"Leve"</formula>
    </cfRule>
    <cfRule type="cellIs" dxfId="14" priority="51" operator="equal">
      <formula>"Menor"</formula>
    </cfRule>
    <cfRule type="cellIs" dxfId="13" priority="50" operator="equal">
      <formula>"Moderado"</formula>
    </cfRule>
    <cfRule type="cellIs" dxfId="12" priority="49" operator="equal">
      <formula>"Mayor"</formula>
    </cfRule>
    <cfRule type="cellIs" dxfId="11" priority="48" operator="equal">
      <formula>"Catastrófico"</formula>
    </cfRule>
  </conditionalFormatting>
  <conditionalFormatting sqref="AL9">
    <cfRule type="cellIs" dxfId="10" priority="15" operator="equal">
      <formula>"Extremo"</formula>
    </cfRule>
    <cfRule type="cellIs" dxfId="9" priority="16" operator="equal">
      <formula>"Alto"</formula>
    </cfRule>
    <cfRule type="cellIs" dxfId="8" priority="17" operator="equal">
      <formula>"Moderado"</formula>
    </cfRule>
    <cfRule type="cellIs" dxfId="7" priority="18" operator="equal">
      <formula>"Bajo"</formula>
    </cfRule>
  </conditionalFormatting>
  <conditionalFormatting sqref="AL12 AL15 AL18 AL21 AL24 AL27 AL30 AL33 AL36 AL39 AL42 AL45 AL48 AL51 AL54 AL57 AL60 AL63 AL66">
    <cfRule type="cellIs" dxfId="6" priority="56" operator="equal">
      <formula>"Bajo"</formula>
    </cfRule>
    <cfRule type="cellIs" dxfId="5" priority="55" operator="equal">
      <formula>"Moderado"</formula>
    </cfRule>
    <cfRule type="cellIs" dxfId="4" priority="54" operator="equal">
      <formula>"Alto"</formula>
    </cfRule>
    <cfRule type="cellIs" dxfId="3" priority="53" operator="equal">
      <formula>"Extremo"</formula>
    </cfRule>
  </conditionalFormatting>
  <conditionalFormatting sqref="AO9:AR68">
    <cfRule type="expression" dxfId="2" priority="77">
      <formula>IF(OR($AM9="Evitar",$AM9="Compartir",$AM9="Aceptar",$AM9="Reducir (Transferir)"),1,0)</formula>
    </cfRule>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79">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00"/>
  <sheetViews>
    <sheetView workbookViewId="0">
      <pane ySplit="8" topLeftCell="A28" activePane="bottomLeft" state="frozen"/>
      <selection pane="bottomLeft" activeCell="J38" sqref="A12:XFD38"/>
    </sheetView>
  </sheetViews>
  <sheetFormatPr baseColWidth="10" defaultColWidth="14.42578125" defaultRowHeight="15" customHeight="1" x14ac:dyDescent="0.25"/>
  <cols>
    <col min="1" max="1" width="4" customWidth="1"/>
    <col min="2" max="2" width="19" customWidth="1"/>
    <col min="3" max="3" width="41.140625" customWidth="1"/>
    <col min="4" max="4" width="29.28515625" customWidth="1"/>
    <col min="5" max="5" width="22.5703125" customWidth="1"/>
    <col min="6" max="6" width="8.5703125" customWidth="1"/>
    <col min="7" max="7" width="31.85546875" customWidth="1"/>
    <col min="8" max="8" width="32.28515625" customWidth="1"/>
    <col min="9" max="9" width="36" customWidth="1"/>
    <col min="10" max="10" width="41.85546875" customWidth="1"/>
    <col min="11" max="11" width="9.5703125" customWidth="1"/>
    <col min="12" max="12" width="52.5703125" customWidth="1"/>
    <col min="13" max="13" width="35.5703125" customWidth="1"/>
    <col min="14" max="14" width="8.5703125" customWidth="1"/>
    <col min="15" max="15" width="71.42578125" customWidth="1"/>
    <col min="16" max="16" width="38.140625" customWidth="1"/>
    <col min="17" max="17" width="35.42578125" customWidth="1"/>
    <col min="18" max="18" width="33.7109375" customWidth="1"/>
    <col min="19" max="19" width="9.5703125" customWidth="1"/>
    <col min="20" max="20" width="51.140625" customWidth="1"/>
    <col min="21" max="21" width="27.28515625" customWidth="1"/>
    <col min="22" max="22" width="8.5703125" customWidth="1"/>
    <col min="23" max="23" width="27.85546875" customWidth="1"/>
    <col min="24" max="24" width="36.28515625" customWidth="1"/>
    <col min="25" max="25" width="23.7109375" customWidth="1"/>
    <col min="26" max="26" width="33.7109375" customWidth="1"/>
    <col min="27" max="27" width="9.5703125" customWidth="1"/>
    <col min="28" max="28" width="49.85546875" customWidth="1"/>
    <col min="29" max="29" width="23.7109375" customWidth="1"/>
    <col min="30" max="30" width="11.42578125" customWidth="1"/>
    <col min="31" max="44" width="11.42578125" hidden="1" customWidth="1"/>
  </cols>
  <sheetData>
    <row r="1" spans="1:44" ht="16.5" customHeight="1" x14ac:dyDescent="0.3">
      <c r="A1" s="80"/>
      <c r="B1" s="75"/>
      <c r="C1" s="80" t="s">
        <v>0</v>
      </c>
      <c r="D1" s="81"/>
      <c r="E1" s="81"/>
      <c r="F1" s="81"/>
      <c r="G1" s="81"/>
      <c r="H1" s="81"/>
      <c r="I1" s="81"/>
      <c r="J1" s="81"/>
      <c r="K1" s="81"/>
      <c r="L1" s="81"/>
      <c r="M1" s="81"/>
      <c r="N1" s="81"/>
      <c r="O1" s="81"/>
      <c r="P1" s="81"/>
      <c r="Q1" s="81"/>
      <c r="R1" s="81"/>
      <c r="S1" s="81"/>
      <c r="T1" s="81"/>
      <c r="U1" s="81"/>
      <c r="V1" s="81"/>
      <c r="W1" s="81"/>
      <c r="X1" s="81"/>
      <c r="Y1" s="81"/>
      <c r="Z1" s="81"/>
      <c r="AA1" s="75"/>
      <c r="AB1" s="112" t="s">
        <v>333</v>
      </c>
      <c r="AC1" s="64"/>
      <c r="AD1" s="3"/>
      <c r="AE1" s="3"/>
      <c r="AF1" s="3"/>
      <c r="AG1" s="3"/>
      <c r="AH1" s="3"/>
      <c r="AI1" s="3"/>
      <c r="AJ1" s="3"/>
      <c r="AK1" s="3"/>
      <c r="AL1" s="3"/>
      <c r="AM1" s="3"/>
      <c r="AN1" s="3"/>
      <c r="AO1" s="3"/>
      <c r="AP1" s="3"/>
      <c r="AQ1" s="3"/>
      <c r="AR1" s="3"/>
    </row>
    <row r="2" spans="1:44" ht="16.5" customHeight="1" x14ac:dyDescent="0.3">
      <c r="A2" s="76"/>
      <c r="B2" s="77"/>
      <c r="C2" s="76"/>
      <c r="D2" s="82"/>
      <c r="E2" s="82"/>
      <c r="F2" s="82"/>
      <c r="G2" s="82"/>
      <c r="H2" s="82"/>
      <c r="I2" s="82"/>
      <c r="J2" s="82"/>
      <c r="K2" s="82"/>
      <c r="L2" s="82"/>
      <c r="M2" s="82"/>
      <c r="N2" s="82"/>
      <c r="O2" s="82"/>
      <c r="P2" s="82"/>
      <c r="Q2" s="82"/>
      <c r="R2" s="82"/>
      <c r="S2" s="82"/>
      <c r="T2" s="82"/>
      <c r="U2" s="82"/>
      <c r="V2" s="82"/>
      <c r="W2" s="82"/>
      <c r="X2" s="82"/>
      <c r="Y2" s="82"/>
      <c r="Z2" s="82"/>
      <c r="AA2" s="77"/>
      <c r="AB2" s="112" t="s">
        <v>334</v>
      </c>
      <c r="AC2" s="64"/>
      <c r="AD2" s="3"/>
      <c r="AE2" s="3"/>
      <c r="AF2" s="3"/>
      <c r="AG2" s="3"/>
      <c r="AH2" s="3"/>
      <c r="AI2" s="3"/>
      <c r="AJ2" s="3"/>
      <c r="AK2" s="3"/>
      <c r="AL2" s="3"/>
      <c r="AM2" s="3"/>
      <c r="AN2" s="3"/>
      <c r="AO2" s="3"/>
      <c r="AP2" s="3"/>
      <c r="AQ2" s="3"/>
      <c r="AR2" s="3"/>
    </row>
    <row r="3" spans="1:44" ht="16.5" customHeight="1" x14ac:dyDescent="0.3">
      <c r="A3" s="76"/>
      <c r="B3" s="77"/>
      <c r="C3" s="76"/>
      <c r="D3" s="82"/>
      <c r="E3" s="82"/>
      <c r="F3" s="82"/>
      <c r="G3" s="82"/>
      <c r="H3" s="82"/>
      <c r="I3" s="82"/>
      <c r="J3" s="82"/>
      <c r="K3" s="82"/>
      <c r="L3" s="82"/>
      <c r="M3" s="82"/>
      <c r="N3" s="82"/>
      <c r="O3" s="82"/>
      <c r="P3" s="82"/>
      <c r="Q3" s="82"/>
      <c r="R3" s="82"/>
      <c r="S3" s="82"/>
      <c r="T3" s="82"/>
      <c r="U3" s="82"/>
      <c r="V3" s="82"/>
      <c r="W3" s="82"/>
      <c r="X3" s="82"/>
      <c r="Y3" s="82"/>
      <c r="Z3" s="82"/>
      <c r="AA3" s="77"/>
      <c r="AB3" s="112" t="s">
        <v>335</v>
      </c>
      <c r="AC3" s="64"/>
      <c r="AD3" s="3"/>
      <c r="AE3" s="3"/>
      <c r="AF3" s="3"/>
      <c r="AG3" s="3"/>
      <c r="AH3" s="3"/>
      <c r="AI3" s="3"/>
      <c r="AJ3" s="3"/>
      <c r="AK3" s="3"/>
      <c r="AL3" s="3"/>
      <c r="AM3" s="3"/>
      <c r="AN3" s="3"/>
      <c r="AO3" s="3"/>
      <c r="AP3" s="3"/>
      <c r="AQ3" s="3"/>
      <c r="AR3" s="3"/>
    </row>
    <row r="4" spans="1:44" ht="16.5" customHeight="1" x14ac:dyDescent="0.3">
      <c r="A4" s="78"/>
      <c r="B4" s="79"/>
      <c r="C4" s="78"/>
      <c r="D4" s="83"/>
      <c r="E4" s="83"/>
      <c r="F4" s="83"/>
      <c r="G4" s="83"/>
      <c r="H4" s="83"/>
      <c r="I4" s="83"/>
      <c r="J4" s="83"/>
      <c r="K4" s="83"/>
      <c r="L4" s="83"/>
      <c r="M4" s="83"/>
      <c r="N4" s="83"/>
      <c r="O4" s="83"/>
      <c r="P4" s="83"/>
      <c r="Q4" s="83"/>
      <c r="R4" s="83"/>
      <c r="S4" s="83"/>
      <c r="T4" s="83"/>
      <c r="U4" s="83"/>
      <c r="V4" s="83"/>
      <c r="W4" s="83"/>
      <c r="X4" s="83"/>
      <c r="Y4" s="83"/>
      <c r="Z4" s="83"/>
      <c r="AA4" s="79"/>
      <c r="AB4" s="112" t="s">
        <v>336</v>
      </c>
      <c r="AC4" s="64"/>
      <c r="AD4" s="3"/>
      <c r="AE4" s="3"/>
      <c r="AF4" s="3"/>
      <c r="AG4" s="3"/>
      <c r="AH4" s="3"/>
      <c r="AI4" s="3"/>
      <c r="AJ4" s="3"/>
      <c r="AK4" s="3"/>
      <c r="AL4" s="3"/>
      <c r="AM4" s="3"/>
      <c r="AN4" s="3"/>
      <c r="AO4" s="3"/>
      <c r="AP4" s="3"/>
      <c r="AQ4" s="3"/>
      <c r="AR4" s="3"/>
    </row>
    <row r="5" spans="1:44" ht="16.5" customHeight="1" x14ac:dyDescent="0.3">
      <c r="A5" s="17"/>
      <c r="B5" s="20"/>
      <c r="C5" s="17"/>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x14ac:dyDescent="0.3">
      <c r="A6" s="119" t="s">
        <v>93</v>
      </c>
      <c r="B6" s="63"/>
      <c r="C6" s="63"/>
      <c r="D6" s="120"/>
      <c r="E6" s="33" t="s">
        <v>313</v>
      </c>
      <c r="F6" s="142" t="s">
        <v>337</v>
      </c>
      <c r="G6" s="63"/>
      <c r="H6" s="63"/>
      <c r="I6" s="63"/>
      <c r="J6" s="63"/>
      <c r="K6" s="63"/>
      <c r="L6" s="63"/>
      <c r="M6" s="64"/>
      <c r="N6" s="142" t="s">
        <v>338</v>
      </c>
      <c r="O6" s="63"/>
      <c r="P6" s="63"/>
      <c r="Q6" s="63"/>
      <c r="R6" s="63"/>
      <c r="S6" s="63"/>
      <c r="T6" s="63"/>
      <c r="U6" s="64"/>
      <c r="V6" s="142" t="s">
        <v>339</v>
      </c>
      <c r="W6" s="63"/>
      <c r="X6" s="63"/>
      <c r="Y6" s="63"/>
      <c r="Z6" s="63"/>
      <c r="AA6" s="63"/>
      <c r="AB6" s="63"/>
      <c r="AC6" s="64"/>
      <c r="AD6" s="3"/>
      <c r="AE6" s="3"/>
      <c r="AF6" s="3"/>
      <c r="AG6" s="3"/>
      <c r="AH6" s="3"/>
      <c r="AI6" s="3"/>
      <c r="AJ6" s="3"/>
      <c r="AK6" s="3"/>
      <c r="AL6" s="3"/>
      <c r="AM6" s="3"/>
      <c r="AN6" s="3"/>
      <c r="AO6" s="3"/>
      <c r="AP6" s="3"/>
      <c r="AQ6" s="3"/>
      <c r="AR6" s="3"/>
    </row>
    <row r="7" spans="1:44" ht="27.75" customHeight="1" x14ac:dyDescent="0.3">
      <c r="A7" s="145" t="s">
        <v>91</v>
      </c>
      <c r="B7" s="98" t="s">
        <v>92</v>
      </c>
      <c r="C7" s="93" t="s">
        <v>100</v>
      </c>
      <c r="D7" s="146" t="s">
        <v>101</v>
      </c>
      <c r="E7" s="148" t="s">
        <v>340</v>
      </c>
      <c r="F7" s="143" t="s">
        <v>341</v>
      </c>
      <c r="G7" s="63"/>
      <c r="H7" s="63"/>
      <c r="I7" s="64"/>
      <c r="J7" s="34" t="s">
        <v>342</v>
      </c>
      <c r="K7" s="144" t="s">
        <v>343</v>
      </c>
      <c r="L7" s="63"/>
      <c r="M7" s="64"/>
      <c r="N7" s="143" t="s">
        <v>341</v>
      </c>
      <c r="O7" s="63"/>
      <c r="P7" s="63"/>
      <c r="Q7" s="64"/>
      <c r="R7" s="34" t="s">
        <v>342</v>
      </c>
      <c r="S7" s="144" t="s">
        <v>343</v>
      </c>
      <c r="T7" s="63"/>
      <c r="U7" s="64"/>
      <c r="V7" s="143" t="s">
        <v>341</v>
      </c>
      <c r="W7" s="63"/>
      <c r="X7" s="63"/>
      <c r="Y7" s="64"/>
      <c r="Z7" s="34" t="s">
        <v>342</v>
      </c>
      <c r="AA7" s="144" t="s">
        <v>343</v>
      </c>
      <c r="AB7" s="63"/>
      <c r="AC7" s="64"/>
      <c r="AD7" s="3"/>
      <c r="AE7" s="3"/>
      <c r="AF7" s="3"/>
      <c r="AG7" s="3"/>
      <c r="AH7" s="3"/>
      <c r="AI7" s="3"/>
      <c r="AJ7" s="3"/>
      <c r="AK7" s="3"/>
      <c r="AL7" s="3"/>
      <c r="AM7" s="3"/>
      <c r="AN7" s="3"/>
      <c r="AO7" s="3"/>
      <c r="AP7" s="3"/>
      <c r="AQ7" s="3"/>
      <c r="AR7" s="3"/>
    </row>
    <row r="8" spans="1:44" ht="30.75" customHeight="1" x14ac:dyDescent="0.25">
      <c r="A8" s="92"/>
      <c r="B8" s="92"/>
      <c r="C8" s="92"/>
      <c r="D8" s="147"/>
      <c r="E8" s="147"/>
      <c r="F8" s="35" t="s">
        <v>344</v>
      </c>
      <c r="G8" s="35" t="s">
        <v>345</v>
      </c>
      <c r="H8" s="35" t="s">
        <v>346</v>
      </c>
      <c r="I8" s="35" t="s">
        <v>347</v>
      </c>
      <c r="J8" s="34" t="s">
        <v>348</v>
      </c>
      <c r="K8" s="36" t="s">
        <v>344</v>
      </c>
      <c r="L8" s="36" t="s">
        <v>349</v>
      </c>
      <c r="M8" s="36" t="s">
        <v>350</v>
      </c>
      <c r="N8" s="37" t="s">
        <v>344</v>
      </c>
      <c r="O8" s="37" t="s">
        <v>345</v>
      </c>
      <c r="P8" s="35" t="s">
        <v>346</v>
      </c>
      <c r="Q8" s="35" t="s">
        <v>347</v>
      </c>
      <c r="R8" s="34" t="s">
        <v>348</v>
      </c>
      <c r="S8" s="36" t="s">
        <v>344</v>
      </c>
      <c r="T8" s="36" t="s">
        <v>349</v>
      </c>
      <c r="U8" s="36" t="s">
        <v>350</v>
      </c>
      <c r="V8" s="35" t="s">
        <v>344</v>
      </c>
      <c r="W8" s="35" t="s">
        <v>345</v>
      </c>
      <c r="X8" s="35" t="s">
        <v>346</v>
      </c>
      <c r="Y8" s="35" t="s">
        <v>347</v>
      </c>
      <c r="Z8" s="34" t="s">
        <v>348</v>
      </c>
      <c r="AA8" s="36" t="s">
        <v>344</v>
      </c>
      <c r="AB8" s="36" t="s">
        <v>349</v>
      </c>
      <c r="AC8" s="36" t="s">
        <v>350</v>
      </c>
      <c r="AD8" s="18"/>
      <c r="AE8" s="18"/>
      <c r="AF8" s="18"/>
      <c r="AG8" s="18"/>
      <c r="AH8" s="18"/>
      <c r="AI8" s="18"/>
      <c r="AJ8" s="18"/>
      <c r="AK8" s="18"/>
      <c r="AL8" s="18"/>
      <c r="AM8" s="18"/>
      <c r="AN8" s="18"/>
      <c r="AO8" s="18"/>
      <c r="AP8" s="18"/>
      <c r="AQ8" s="18"/>
      <c r="AR8" s="18"/>
    </row>
    <row r="9" spans="1:44" ht="27" customHeight="1" x14ac:dyDescent="0.25">
      <c r="A9" s="102">
        <v>1</v>
      </c>
      <c r="B9" s="122" t="str">
        <f>IF('2. Identificación del Riesgo'!B9:B11="","",'2. Identificación del Riesgo'!B9:B11)</f>
        <v>Gestión Contractual</v>
      </c>
      <c r="C9" s="122" t="str">
        <f>IF('2. Identificación del Riesgo'!G9:G11="","",'2. Identificación del Riesgo'!G9:G11)</f>
        <v>Posibilidad de afectacion económica y reputacional por el Incumplimiento legal, en la  aplicación de requisitos juridicos  debido a la falta de conocimientos jurídicos y experiencia por parte de los abogados encargados de llevar los procesos</v>
      </c>
      <c r="D9" s="122" t="str">
        <f>IF('2. Identificación del Riesgo'!H9:H11="","",'2. Identificación del Riesgo'!H9:H11)</f>
        <v>Gestión</v>
      </c>
      <c r="E9" s="136" t="str">
        <f>IF('7. Mapa de Riesgos General'!AO9:AO11="","",'7. Mapa de Riesgos General'!AO9:AO11)</f>
        <v/>
      </c>
      <c r="F9" s="131"/>
      <c r="G9" s="132"/>
      <c r="H9" s="132"/>
      <c r="I9" s="132"/>
      <c r="J9" s="133"/>
      <c r="K9" s="131"/>
      <c r="L9" s="133"/>
      <c r="M9" s="133"/>
      <c r="N9" s="131"/>
      <c r="O9" s="133"/>
      <c r="P9" s="133"/>
      <c r="Q9" s="133"/>
      <c r="R9" s="133"/>
      <c r="S9" s="140"/>
      <c r="T9" s="133"/>
      <c r="U9" s="133"/>
      <c r="V9" s="140"/>
      <c r="W9" s="133"/>
      <c r="X9" s="133"/>
      <c r="Y9" s="149"/>
      <c r="Z9" s="133"/>
      <c r="AA9" s="140"/>
      <c r="AB9" s="133"/>
      <c r="AC9" s="133"/>
      <c r="AD9" s="19"/>
      <c r="AE9" s="19"/>
      <c r="AF9" s="19"/>
      <c r="AG9" s="19"/>
      <c r="AH9" s="19"/>
      <c r="AI9" s="19"/>
      <c r="AJ9" s="19"/>
      <c r="AK9" s="19"/>
      <c r="AL9" s="19"/>
      <c r="AM9" s="19"/>
      <c r="AN9" s="19"/>
      <c r="AO9" s="19"/>
      <c r="AP9" s="19"/>
      <c r="AQ9" s="19"/>
      <c r="AR9" s="19"/>
    </row>
    <row r="10" spans="1:44" ht="27" customHeight="1" x14ac:dyDescent="0.3">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3"/>
      <c r="AE10" s="3"/>
      <c r="AF10" s="3"/>
      <c r="AG10" s="3"/>
      <c r="AH10" s="3"/>
      <c r="AI10" s="3"/>
      <c r="AJ10" s="3"/>
      <c r="AK10" s="3"/>
      <c r="AL10" s="3"/>
      <c r="AM10" s="3"/>
      <c r="AN10" s="3"/>
      <c r="AO10" s="3"/>
      <c r="AP10" s="3"/>
      <c r="AQ10" s="3"/>
      <c r="AR10" s="3"/>
    </row>
    <row r="11" spans="1:44" ht="27" customHeight="1" x14ac:dyDescent="0.3">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3"/>
      <c r="AE11" s="3"/>
      <c r="AF11" s="3"/>
      <c r="AG11" s="3"/>
      <c r="AH11" s="3"/>
      <c r="AI11" s="3"/>
      <c r="AJ11" s="3"/>
      <c r="AK11" s="3"/>
      <c r="AL11" s="3"/>
      <c r="AM11" s="3"/>
      <c r="AN11" s="3"/>
      <c r="AO11" s="3"/>
      <c r="AP11" s="3"/>
      <c r="AQ11" s="3"/>
      <c r="AR11" s="3"/>
    </row>
    <row r="12" spans="1:44" ht="42" customHeight="1" x14ac:dyDescent="0.3">
      <c r="A12" s="102">
        <v>2</v>
      </c>
      <c r="B12" s="122" t="str">
        <f>IF('2. Identificación del Riesgo'!B12:B14="","",'2. Identificación del Riesgo'!B12:B14)</f>
        <v>Gestión Contractual</v>
      </c>
      <c r="C12" s="122" t="str">
        <f>IF('2. Identificación del Riesgo'!G12:G14="","",'2. Identificación del Riesgo'!G12:G14)</f>
        <v>Posibilidad de afectacion reputacional por la Publicacion extemporanea o no publicacion en el portal SECOP II de la informacion de la gestion contractual de responsabilidad de la Oficina Jurídica, debido a la falta de conocimientos juridicos  y experiencia por parte de los abogado contratistas defindo por la Driección encargados de llevar los  procesos y de los supervisores que tambien son sujeto activo dentro de la ejecución contractual y tienen el deber de efectuar las publicaciones</v>
      </c>
      <c r="D12" s="122" t="str">
        <f>IF('2. Identificación del Riesgo'!H12:H14="","",'2. Identificación del Riesgo'!H12:H14)</f>
        <v>Gestión</v>
      </c>
      <c r="E12" s="136" t="str">
        <f>IF('7. Mapa de Riesgos General'!AO12:AO14="","",'7. Mapa de Riesgos General'!AO12:AO14)</f>
        <v/>
      </c>
      <c r="F12" s="134"/>
      <c r="G12" s="135"/>
      <c r="H12" s="135"/>
      <c r="I12" s="135"/>
      <c r="J12" s="133"/>
      <c r="K12" s="134"/>
      <c r="L12" s="130"/>
      <c r="M12" s="130"/>
      <c r="N12" s="134"/>
      <c r="O12" s="130"/>
      <c r="P12" s="130"/>
      <c r="Q12" s="130"/>
      <c r="R12" s="133"/>
      <c r="S12" s="108"/>
      <c r="T12" s="130"/>
      <c r="U12" s="130"/>
      <c r="V12" s="108"/>
      <c r="W12" s="130"/>
      <c r="X12" s="130"/>
      <c r="Y12" s="130"/>
      <c r="Z12" s="133"/>
      <c r="AA12" s="108"/>
      <c r="AB12" s="130"/>
      <c r="AC12" s="130"/>
      <c r="AD12" s="3"/>
      <c r="AE12" s="3"/>
      <c r="AF12" s="3"/>
      <c r="AG12" s="3"/>
      <c r="AH12" s="3"/>
      <c r="AI12" s="3"/>
      <c r="AJ12" s="3"/>
      <c r="AK12" s="3"/>
      <c r="AL12" s="3"/>
      <c r="AM12" s="3"/>
      <c r="AN12" s="3"/>
      <c r="AO12" s="3"/>
      <c r="AP12" s="3"/>
      <c r="AQ12" s="3"/>
      <c r="AR12" s="3"/>
    </row>
    <row r="13" spans="1:44" ht="42" customHeight="1" x14ac:dyDescent="0.3">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3"/>
      <c r="AE13" s="3"/>
      <c r="AF13" s="3"/>
      <c r="AG13" s="3"/>
      <c r="AH13" s="3"/>
      <c r="AI13" s="3"/>
      <c r="AJ13" s="3"/>
      <c r="AK13" s="3"/>
      <c r="AL13" s="3"/>
      <c r="AM13" s="3"/>
      <c r="AN13" s="3"/>
      <c r="AO13" s="3"/>
      <c r="AP13" s="3"/>
      <c r="AQ13" s="3"/>
      <c r="AR13" s="3"/>
    </row>
    <row r="14" spans="1:44" ht="42" customHeight="1" x14ac:dyDescent="0.3">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3"/>
      <c r="AE14" s="3"/>
      <c r="AF14" s="3"/>
      <c r="AG14" s="3"/>
      <c r="AH14" s="3"/>
      <c r="AI14" s="3"/>
      <c r="AJ14" s="3"/>
      <c r="AK14" s="3"/>
      <c r="AL14" s="3"/>
      <c r="AM14" s="3"/>
      <c r="AN14" s="3"/>
      <c r="AO14" s="3"/>
      <c r="AP14" s="3"/>
      <c r="AQ14" s="3"/>
      <c r="AR14" s="3"/>
    </row>
    <row r="15" spans="1:44" ht="27" customHeight="1" x14ac:dyDescent="0.3">
      <c r="A15" s="102">
        <v>3</v>
      </c>
      <c r="B15" s="122" t="str">
        <f>IF('2. Identificación del Riesgo'!B15:B17="","",'2. Identificación del Riesgo'!B15:B17)</f>
        <v>Gestión Contractual</v>
      </c>
      <c r="C15" s="122" t="str">
        <f>IF('2. Identificación del Riesgo'!G15:G17="","",'2. Identificación del Riesgo'!G15:G17)</f>
        <v>Posibilidad de afectacion reputacional por la aprobacion de polizas que no cumplen con las condiciones legalmente establecidas debido a la falta de conocimientos contractuales de los abogados contratistas que apoyan el proceso contractual</v>
      </c>
      <c r="D15" s="122" t="str">
        <f>IF('2. Identificación del Riesgo'!H15:H17="","",'2. Identificación del Riesgo'!H15:H17)</f>
        <v>Gestión</v>
      </c>
      <c r="E15" s="136" t="str">
        <f>IF('7. Mapa de Riesgos General'!AO15:AO17="","",'7. Mapa de Riesgos General'!AO15:AO17)</f>
        <v/>
      </c>
      <c r="F15" s="134"/>
      <c r="G15" s="135"/>
      <c r="H15" s="135"/>
      <c r="I15" s="135"/>
      <c r="J15" s="133"/>
      <c r="K15" s="134"/>
      <c r="L15" s="130"/>
      <c r="M15" s="130"/>
      <c r="N15" s="134"/>
      <c r="O15" s="130"/>
      <c r="P15" s="130"/>
      <c r="Q15" s="130"/>
      <c r="R15" s="133"/>
      <c r="S15" s="108"/>
      <c r="T15" s="130"/>
      <c r="U15" s="130"/>
      <c r="V15" s="108"/>
      <c r="W15" s="130"/>
      <c r="X15" s="130"/>
      <c r="Y15" s="130"/>
      <c r="Z15" s="133"/>
      <c r="AA15" s="108"/>
      <c r="AB15" s="130"/>
      <c r="AC15" s="130"/>
      <c r="AD15" s="3"/>
      <c r="AE15" s="3"/>
      <c r="AF15" s="3"/>
      <c r="AG15" s="3"/>
      <c r="AH15" s="3"/>
      <c r="AI15" s="3"/>
      <c r="AJ15" s="3"/>
      <c r="AK15" s="3"/>
      <c r="AL15" s="3"/>
      <c r="AM15" s="3"/>
      <c r="AN15" s="3"/>
      <c r="AO15" s="3"/>
      <c r="AP15" s="3"/>
      <c r="AQ15" s="3"/>
      <c r="AR15" s="3"/>
    </row>
    <row r="16" spans="1:44" ht="27" customHeight="1" x14ac:dyDescent="0.3">
      <c r="A16" s="97"/>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3"/>
      <c r="AE16" s="3"/>
      <c r="AF16" s="3"/>
      <c r="AG16" s="3"/>
      <c r="AH16" s="3"/>
      <c r="AI16" s="3"/>
      <c r="AJ16" s="3"/>
      <c r="AK16" s="3"/>
      <c r="AL16" s="3"/>
      <c r="AM16" s="3"/>
      <c r="AN16" s="3"/>
      <c r="AO16" s="3"/>
      <c r="AP16" s="3"/>
      <c r="AQ16" s="3"/>
      <c r="AR16" s="3"/>
    </row>
    <row r="17" spans="1:44" ht="27" customHeight="1" x14ac:dyDescent="0.3">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3"/>
      <c r="AE17" s="3"/>
      <c r="AF17" s="3"/>
      <c r="AG17" s="3"/>
      <c r="AH17" s="3"/>
      <c r="AI17" s="3"/>
      <c r="AJ17" s="3"/>
      <c r="AK17" s="3"/>
      <c r="AL17" s="3"/>
      <c r="AM17" s="3"/>
      <c r="AN17" s="3"/>
      <c r="AO17" s="3"/>
      <c r="AP17" s="3"/>
      <c r="AQ17" s="3"/>
      <c r="AR17" s="3"/>
    </row>
    <row r="18" spans="1:44" ht="27" customHeight="1" x14ac:dyDescent="0.3">
      <c r="A18" s="102">
        <v>4</v>
      </c>
      <c r="B18" s="122" t="str">
        <f>IF('2. Identificación del Riesgo'!B18:B20="","",'2. Identificación del Riesgo'!B18:B20)</f>
        <v>Gestión Contractual</v>
      </c>
      <c r="C18" s="122" t="str">
        <f>IF('2. Identificación del Riesgo'!G18:G20="","",'2. Identificación del Riesgo'!G18:G20)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D18" s="122" t="str">
        <f>IF('2. Identificación del Riesgo'!H18:H20="","",'2. Identificación del Riesgo'!H18:H20)</f>
        <v>Gestión</v>
      </c>
      <c r="E18" s="136" t="str">
        <f>IF('7. Mapa de Riesgos General'!AO18:AO20="","",'7. Mapa de Riesgos General'!AO18:AO20)</f>
        <v/>
      </c>
      <c r="F18" s="134"/>
      <c r="G18" s="135"/>
      <c r="H18" s="135"/>
      <c r="I18" s="135"/>
      <c r="J18" s="133"/>
      <c r="K18" s="134"/>
      <c r="L18" s="130"/>
      <c r="M18" s="130"/>
      <c r="N18" s="134"/>
      <c r="O18" s="130"/>
      <c r="P18" s="130"/>
      <c r="Q18" s="130"/>
      <c r="R18" s="133"/>
      <c r="S18" s="108"/>
      <c r="T18" s="130"/>
      <c r="U18" s="130"/>
      <c r="V18" s="134"/>
      <c r="W18" s="130"/>
      <c r="X18" s="130"/>
      <c r="Y18" s="130"/>
      <c r="Z18" s="133"/>
      <c r="AA18" s="108"/>
      <c r="AB18" s="130"/>
      <c r="AC18" s="130"/>
      <c r="AD18" s="3"/>
      <c r="AE18" s="3"/>
      <c r="AF18" s="3"/>
      <c r="AG18" s="3"/>
      <c r="AH18" s="3"/>
      <c r="AI18" s="3"/>
      <c r="AJ18" s="3"/>
      <c r="AK18" s="3"/>
      <c r="AL18" s="3"/>
      <c r="AM18" s="3"/>
      <c r="AN18" s="3"/>
      <c r="AO18" s="3"/>
      <c r="AP18" s="3"/>
      <c r="AQ18" s="3"/>
      <c r="AR18" s="3"/>
    </row>
    <row r="19" spans="1:44" ht="27" customHeight="1" x14ac:dyDescent="0.3">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3"/>
      <c r="AE19" s="3"/>
      <c r="AF19" s="3"/>
      <c r="AG19" s="3"/>
      <c r="AH19" s="3"/>
      <c r="AI19" s="3"/>
      <c r="AJ19" s="3"/>
      <c r="AK19" s="3"/>
      <c r="AL19" s="3"/>
      <c r="AM19" s="3"/>
      <c r="AN19" s="3"/>
      <c r="AO19" s="3"/>
      <c r="AP19" s="3"/>
      <c r="AQ19" s="3"/>
      <c r="AR19" s="3"/>
    </row>
    <row r="20" spans="1:44" ht="27" customHeight="1" x14ac:dyDescent="0.3">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3"/>
      <c r="AE20" s="3"/>
      <c r="AF20" s="3"/>
      <c r="AG20" s="3"/>
      <c r="AH20" s="3"/>
      <c r="AI20" s="3"/>
      <c r="AJ20" s="3"/>
      <c r="AK20" s="3"/>
      <c r="AL20" s="3"/>
      <c r="AM20" s="3"/>
      <c r="AN20" s="3"/>
      <c r="AO20" s="3"/>
      <c r="AP20" s="3"/>
      <c r="AQ20" s="3"/>
      <c r="AR20" s="3"/>
    </row>
    <row r="21" spans="1:44" ht="50.25" customHeight="1" x14ac:dyDescent="0.3">
      <c r="A21" s="102">
        <v>5</v>
      </c>
      <c r="B21" s="122" t="str">
        <f>IF('2. Identificación del Riesgo'!B21:B23="","",'2. Identificación del Riesgo'!B21:B23)</f>
        <v>Gestión Contractual</v>
      </c>
      <c r="C21" s="122"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D21" s="122" t="str">
        <f>IF('2. Identificación del Riesgo'!H21:H23="","",'2. Identificación del Riesgo'!H21:H23)</f>
        <v>Gestión</v>
      </c>
      <c r="E21" s="136" t="str">
        <f>IF('7. Mapa de Riesgos General'!AO21:AO23="","",'7. Mapa de Riesgos General'!AO21:AO23)</f>
        <v/>
      </c>
      <c r="F21" s="134"/>
      <c r="G21" s="135"/>
      <c r="H21" s="135"/>
      <c r="I21" s="135"/>
      <c r="J21" s="133"/>
      <c r="K21" s="134"/>
      <c r="L21" s="130"/>
      <c r="M21" s="130"/>
      <c r="N21" s="134"/>
      <c r="O21" s="130"/>
      <c r="P21" s="130"/>
      <c r="Q21" s="130"/>
      <c r="R21" s="133"/>
      <c r="S21" s="108"/>
      <c r="T21" s="130"/>
      <c r="U21" s="130"/>
      <c r="V21" s="108"/>
      <c r="W21" s="130"/>
      <c r="X21" s="130"/>
      <c r="Y21" s="130"/>
      <c r="Z21" s="133"/>
      <c r="AA21" s="108"/>
      <c r="AB21" s="130"/>
      <c r="AC21" s="130"/>
      <c r="AD21" s="3"/>
      <c r="AE21" s="3"/>
      <c r="AF21" s="3"/>
      <c r="AG21" s="3"/>
      <c r="AH21" s="3"/>
      <c r="AI21" s="3"/>
      <c r="AJ21" s="3"/>
      <c r="AK21" s="3"/>
      <c r="AL21" s="3"/>
      <c r="AM21" s="3"/>
      <c r="AN21" s="3"/>
      <c r="AO21" s="3"/>
      <c r="AP21" s="3"/>
      <c r="AQ21" s="3"/>
      <c r="AR21" s="3"/>
    </row>
    <row r="22" spans="1:44" ht="50.25" customHeight="1" x14ac:dyDescent="0.3">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3"/>
      <c r="AE22" s="3"/>
      <c r="AF22" s="3"/>
      <c r="AG22" s="3"/>
      <c r="AH22" s="3"/>
      <c r="AI22" s="3"/>
      <c r="AJ22" s="3"/>
      <c r="AK22" s="3"/>
      <c r="AL22" s="3"/>
      <c r="AM22" s="3"/>
      <c r="AN22" s="3"/>
      <c r="AO22" s="3"/>
      <c r="AP22" s="3"/>
      <c r="AQ22" s="3"/>
      <c r="AR22" s="3"/>
    </row>
    <row r="23" spans="1:44" ht="50.25" customHeight="1" x14ac:dyDescent="0.3">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3"/>
      <c r="AE23" s="3"/>
      <c r="AF23" s="3"/>
      <c r="AG23" s="3"/>
      <c r="AH23" s="3"/>
      <c r="AI23" s="3"/>
      <c r="AJ23" s="3"/>
      <c r="AK23" s="3"/>
      <c r="AL23" s="3"/>
      <c r="AM23" s="3"/>
      <c r="AN23" s="3"/>
      <c r="AO23" s="3"/>
      <c r="AP23" s="3"/>
      <c r="AQ23" s="3"/>
      <c r="AR23" s="3"/>
    </row>
    <row r="24" spans="1:44" ht="27" customHeight="1" x14ac:dyDescent="0.3">
      <c r="A24" s="102">
        <v>6</v>
      </c>
      <c r="B24" s="122" t="str">
        <f>IF('2. Identificación del Riesgo'!B24:B26="","",'2. Identificación del Riesgo'!B24:B26)</f>
        <v>Gestión Contractual</v>
      </c>
      <c r="C24" s="122" t="str">
        <f>IF('2. Identificación del Riesgo'!G24:G26="","",'2. Identificación del Riesgo'!G24:G26)</f>
        <v>Posibilidad de afectación economica y reputacional al recibir o solicitar dadivas o beneficios a nombre propio o de terceros, mediante el direccionamiento de los requisitos técnicos, por parte del nivel directivo durante la estructuración contractual.</v>
      </c>
      <c r="D24" s="122" t="str">
        <f>IF('2. Identificación del Riesgo'!H24:H26="","",'2. Identificación del Riesgo'!H24:H26)</f>
        <v>Corrupción</v>
      </c>
      <c r="E24" s="136" t="str">
        <f>IF('7. Mapa de Riesgos General'!AO24:AO26="","",'7. Mapa de Riesgos General'!AO24:AO26)</f>
        <v>1) Actualizar el procedimiento y manuales a que hubuere lugar, con relacion a los lineamientos y controles establecidos en la etapa precontractual. (100%).</v>
      </c>
      <c r="F24" s="134"/>
      <c r="G24" s="130"/>
      <c r="H24" s="130"/>
      <c r="I24" s="130"/>
      <c r="J24" s="133"/>
      <c r="K24" s="134"/>
      <c r="L24" s="130"/>
      <c r="M24" s="130"/>
      <c r="N24" s="134"/>
      <c r="O24" s="130"/>
      <c r="P24" s="133"/>
      <c r="Q24" s="130"/>
      <c r="R24" s="137"/>
      <c r="S24" s="108"/>
      <c r="T24" s="130"/>
      <c r="U24" s="130"/>
      <c r="V24" s="108"/>
      <c r="W24" s="130"/>
      <c r="X24" s="141"/>
      <c r="Y24" s="130"/>
      <c r="Z24" s="133"/>
      <c r="AA24" s="108"/>
      <c r="AB24" s="130"/>
      <c r="AC24" s="130"/>
      <c r="AD24" s="3"/>
      <c r="AE24" s="3"/>
      <c r="AF24" s="3"/>
      <c r="AG24" s="3"/>
      <c r="AH24" s="3"/>
      <c r="AI24" s="3"/>
      <c r="AJ24" s="3"/>
      <c r="AK24" s="3"/>
      <c r="AL24" s="3"/>
      <c r="AM24" s="3"/>
      <c r="AN24" s="3"/>
      <c r="AO24" s="3"/>
      <c r="AP24" s="3"/>
      <c r="AQ24" s="3"/>
      <c r="AR24" s="3"/>
    </row>
    <row r="25" spans="1:44" ht="27" customHeight="1" x14ac:dyDescent="0.3">
      <c r="A25" s="97"/>
      <c r="B25" s="97"/>
      <c r="C25" s="97"/>
      <c r="D25" s="97"/>
      <c r="E25" s="97"/>
      <c r="F25" s="97"/>
      <c r="G25" s="97"/>
      <c r="H25" s="97"/>
      <c r="I25" s="97"/>
      <c r="J25" s="97"/>
      <c r="K25" s="97"/>
      <c r="L25" s="97"/>
      <c r="M25" s="97"/>
      <c r="N25" s="97"/>
      <c r="O25" s="97"/>
      <c r="P25" s="97"/>
      <c r="Q25" s="97"/>
      <c r="R25" s="138"/>
      <c r="S25" s="97"/>
      <c r="T25" s="97"/>
      <c r="U25" s="97"/>
      <c r="V25" s="97"/>
      <c r="W25" s="97"/>
      <c r="X25" s="97"/>
      <c r="Y25" s="97"/>
      <c r="Z25" s="97"/>
      <c r="AA25" s="97"/>
      <c r="AB25" s="97"/>
      <c r="AC25" s="97"/>
      <c r="AD25" s="3"/>
      <c r="AE25" s="3"/>
      <c r="AF25" s="3"/>
      <c r="AG25" s="3"/>
      <c r="AH25" s="3"/>
      <c r="AI25" s="3"/>
      <c r="AJ25" s="3"/>
      <c r="AK25" s="3"/>
      <c r="AL25" s="3"/>
      <c r="AM25" s="3"/>
      <c r="AN25" s="3"/>
      <c r="AO25" s="3"/>
      <c r="AP25" s="3"/>
      <c r="AQ25" s="3"/>
      <c r="AR25" s="3"/>
    </row>
    <row r="26" spans="1:44" ht="27" customHeight="1" x14ac:dyDescent="0.3">
      <c r="A26" s="92"/>
      <c r="B26" s="92"/>
      <c r="C26" s="92"/>
      <c r="D26" s="92"/>
      <c r="E26" s="92"/>
      <c r="F26" s="92"/>
      <c r="G26" s="92"/>
      <c r="H26" s="92"/>
      <c r="I26" s="92"/>
      <c r="J26" s="92"/>
      <c r="K26" s="92"/>
      <c r="L26" s="92"/>
      <c r="M26" s="92"/>
      <c r="N26" s="92"/>
      <c r="O26" s="92"/>
      <c r="P26" s="92"/>
      <c r="Q26" s="92"/>
      <c r="R26" s="139"/>
      <c r="S26" s="92"/>
      <c r="T26" s="92"/>
      <c r="U26" s="92"/>
      <c r="V26" s="92"/>
      <c r="W26" s="92"/>
      <c r="X26" s="92"/>
      <c r="Y26" s="92"/>
      <c r="Z26" s="92"/>
      <c r="AA26" s="92"/>
      <c r="AB26" s="92"/>
      <c r="AC26" s="92"/>
      <c r="AD26" s="3"/>
      <c r="AE26" s="3"/>
      <c r="AF26" s="3"/>
      <c r="AG26" s="3"/>
      <c r="AH26" s="3"/>
      <c r="AI26" s="3"/>
      <c r="AJ26" s="3"/>
      <c r="AK26" s="3"/>
      <c r="AL26" s="3"/>
      <c r="AM26" s="3"/>
      <c r="AN26" s="3"/>
      <c r="AO26" s="3"/>
      <c r="AP26" s="3"/>
      <c r="AQ26" s="3"/>
      <c r="AR26" s="3"/>
    </row>
    <row r="27" spans="1:44" ht="27" customHeight="1" x14ac:dyDescent="0.3">
      <c r="A27" s="102">
        <v>7</v>
      </c>
      <c r="B27" s="122" t="str">
        <f>IF('2. Identificación del Riesgo'!B27:B29="","",'2. Identificación del Riesgo'!B27:B29)</f>
        <v>Gestión Contractual</v>
      </c>
      <c r="C27" s="122" t="str">
        <f>IF('2. Identificación del Riesgo'!G27:G29="","",'2. Identificación del Riesgo'!G27:G29)</f>
        <v>Posibilidad de afectación economica y reputacional al recibir o solicitar dadivas o beneficios a nombre propio o de terceros, mediante la evaluación contractual direccionada y permisiva de los requisitos técnicos,definidos por el nivel directivo</v>
      </c>
      <c r="D27" s="122" t="str">
        <f>IF('2. Identificación del Riesgo'!H27:H29="","",'2. Identificación del Riesgo'!H27:H29)</f>
        <v>Corrupción</v>
      </c>
      <c r="E27" s="136" t="str">
        <f>IF('7. Mapa de Riesgos General'!AO27:AO29="","",'7. Mapa de Riesgos General'!AO27:AO29)</f>
        <v>1) Establecer dentro del formato de evaluación tecnica, juridica y financiera, la declaración de conflicto de interes, como requisito previo para efectuar la evaluación. (100%).</v>
      </c>
      <c r="F27" s="134"/>
      <c r="G27" s="130"/>
      <c r="H27" s="130"/>
      <c r="I27" s="130"/>
      <c r="J27" s="133"/>
      <c r="K27" s="134"/>
      <c r="L27" s="130"/>
      <c r="M27" s="130"/>
      <c r="N27" s="134"/>
      <c r="O27" s="151"/>
      <c r="P27" s="130"/>
      <c r="Q27" s="130"/>
      <c r="R27" s="137"/>
      <c r="S27" s="108"/>
      <c r="T27" s="130"/>
      <c r="U27" s="130"/>
      <c r="V27" s="108"/>
      <c r="W27" s="151"/>
      <c r="X27" s="130"/>
      <c r="Y27" s="130"/>
      <c r="Z27" s="133"/>
      <c r="AA27" s="108"/>
      <c r="AB27" s="130"/>
      <c r="AC27" s="130"/>
      <c r="AD27" s="3"/>
      <c r="AE27" s="3"/>
      <c r="AF27" s="3"/>
      <c r="AG27" s="3"/>
      <c r="AH27" s="3"/>
      <c r="AI27" s="3"/>
      <c r="AJ27" s="3"/>
      <c r="AK27" s="3"/>
      <c r="AL27" s="3"/>
      <c r="AM27" s="3"/>
      <c r="AN27" s="3"/>
      <c r="AO27" s="3"/>
      <c r="AP27" s="3"/>
      <c r="AQ27" s="3"/>
      <c r="AR27" s="3"/>
    </row>
    <row r="28" spans="1:44" ht="27" customHeight="1" x14ac:dyDescent="0.3">
      <c r="A28" s="97"/>
      <c r="B28" s="97"/>
      <c r="C28" s="97"/>
      <c r="D28" s="97"/>
      <c r="E28" s="97"/>
      <c r="F28" s="97"/>
      <c r="G28" s="97"/>
      <c r="H28" s="97"/>
      <c r="I28" s="97"/>
      <c r="J28" s="97"/>
      <c r="K28" s="97"/>
      <c r="L28" s="97"/>
      <c r="M28" s="97"/>
      <c r="N28" s="97"/>
      <c r="O28" s="97"/>
      <c r="P28" s="97"/>
      <c r="Q28" s="97"/>
      <c r="R28" s="138"/>
      <c r="S28" s="97"/>
      <c r="T28" s="97"/>
      <c r="U28" s="97"/>
      <c r="V28" s="97"/>
      <c r="W28" s="97"/>
      <c r="X28" s="97"/>
      <c r="Y28" s="97"/>
      <c r="Z28" s="97"/>
      <c r="AA28" s="97"/>
      <c r="AB28" s="97"/>
      <c r="AC28" s="97"/>
      <c r="AD28" s="3"/>
      <c r="AE28" s="3"/>
      <c r="AF28" s="3"/>
      <c r="AG28" s="3"/>
      <c r="AH28" s="3"/>
      <c r="AI28" s="3"/>
      <c r="AJ28" s="3"/>
      <c r="AK28" s="3"/>
      <c r="AL28" s="3"/>
      <c r="AM28" s="3"/>
      <c r="AN28" s="3"/>
      <c r="AO28" s="3"/>
      <c r="AP28" s="3"/>
      <c r="AQ28" s="3"/>
      <c r="AR28" s="3"/>
    </row>
    <row r="29" spans="1:44" ht="27" customHeight="1" x14ac:dyDescent="0.3">
      <c r="A29" s="92"/>
      <c r="B29" s="92"/>
      <c r="C29" s="92"/>
      <c r="D29" s="92"/>
      <c r="E29" s="92"/>
      <c r="F29" s="92"/>
      <c r="G29" s="92"/>
      <c r="H29" s="92"/>
      <c r="I29" s="92"/>
      <c r="J29" s="92"/>
      <c r="K29" s="92"/>
      <c r="L29" s="92"/>
      <c r="M29" s="92"/>
      <c r="N29" s="92"/>
      <c r="O29" s="92"/>
      <c r="P29" s="92"/>
      <c r="Q29" s="92"/>
      <c r="R29" s="139"/>
      <c r="S29" s="92"/>
      <c r="T29" s="92"/>
      <c r="U29" s="92"/>
      <c r="V29" s="92"/>
      <c r="W29" s="92"/>
      <c r="X29" s="92"/>
      <c r="Y29" s="92"/>
      <c r="Z29" s="92"/>
      <c r="AA29" s="92"/>
      <c r="AB29" s="92"/>
      <c r="AC29" s="92"/>
      <c r="AD29" s="3"/>
      <c r="AE29" s="3"/>
      <c r="AF29" s="3"/>
      <c r="AG29" s="3"/>
      <c r="AH29" s="3"/>
      <c r="AI29" s="3"/>
      <c r="AJ29" s="3"/>
      <c r="AK29" s="3"/>
      <c r="AL29" s="3"/>
      <c r="AM29" s="3"/>
      <c r="AN29" s="3"/>
      <c r="AO29" s="3"/>
      <c r="AP29" s="3"/>
      <c r="AQ29" s="3"/>
      <c r="AR29" s="3"/>
    </row>
    <row r="30" spans="1:44" ht="33" customHeight="1" x14ac:dyDescent="0.3">
      <c r="A30" s="102">
        <v>8</v>
      </c>
      <c r="B30" s="122" t="str">
        <f>IF('2. Identificación del Riesgo'!B30:B32="","",'2. Identificación del Riesgo'!B30:B32)</f>
        <v>Gestión Contractual</v>
      </c>
      <c r="C30" s="122" t="str">
        <f>IF('2. Identificación del Riesgo'!G30:G32="","",'2. Identificación del Riesgo'!G30:G32)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D30" s="122" t="str">
        <f>IF('2. Identificación del Riesgo'!H30:H32="","",'2. Identificación del Riesgo'!H30:H32)</f>
        <v>Corrupción</v>
      </c>
      <c r="E30" s="136" t="str">
        <f>IF('7. Mapa de Riesgos General'!AO30:AO32="","",'7. Mapa de Riesgos General'!AO30:AO32)</f>
        <v>1) Actualizar la guía de supervisión e interventoria. (60%).
2) Capacitar en las obligaciones y responsabilidades de la supervisión de contratos y apoyo a la supervisión. (40%).</v>
      </c>
      <c r="F30" s="134"/>
      <c r="G30" s="130"/>
      <c r="H30" s="130"/>
      <c r="I30" s="130"/>
      <c r="J30" s="133"/>
      <c r="K30" s="134"/>
      <c r="L30" s="130"/>
      <c r="M30" s="130"/>
      <c r="N30" s="134"/>
      <c r="O30" s="130"/>
      <c r="P30" s="130"/>
      <c r="Q30" s="150"/>
      <c r="R30" s="137"/>
      <c r="S30" s="108"/>
      <c r="T30" s="130"/>
      <c r="U30" s="130"/>
      <c r="V30" s="108"/>
      <c r="W30" s="130"/>
      <c r="X30" s="130"/>
      <c r="Y30" s="130"/>
      <c r="Z30" s="133"/>
      <c r="AA30" s="108"/>
      <c r="AB30" s="130"/>
      <c r="AC30" s="130"/>
      <c r="AD30" s="3"/>
      <c r="AE30" s="3"/>
      <c r="AF30" s="3"/>
      <c r="AG30" s="3"/>
      <c r="AH30" s="3"/>
      <c r="AI30" s="3"/>
      <c r="AJ30" s="3"/>
      <c r="AK30" s="3"/>
      <c r="AL30" s="3"/>
      <c r="AM30" s="3"/>
      <c r="AN30" s="3"/>
      <c r="AO30" s="3"/>
      <c r="AP30" s="3"/>
      <c r="AQ30" s="3"/>
      <c r="AR30" s="3"/>
    </row>
    <row r="31" spans="1:44" ht="33" customHeight="1" x14ac:dyDescent="0.3">
      <c r="A31" s="97"/>
      <c r="B31" s="97"/>
      <c r="C31" s="97"/>
      <c r="D31" s="97"/>
      <c r="E31" s="97"/>
      <c r="F31" s="97"/>
      <c r="G31" s="97"/>
      <c r="H31" s="97"/>
      <c r="I31" s="97"/>
      <c r="J31" s="97"/>
      <c r="K31" s="97"/>
      <c r="L31" s="97"/>
      <c r="M31" s="97"/>
      <c r="N31" s="97"/>
      <c r="O31" s="97"/>
      <c r="P31" s="97"/>
      <c r="Q31" s="97"/>
      <c r="R31" s="138"/>
      <c r="S31" s="97"/>
      <c r="T31" s="97"/>
      <c r="U31" s="97"/>
      <c r="V31" s="97"/>
      <c r="W31" s="97"/>
      <c r="X31" s="97"/>
      <c r="Y31" s="97"/>
      <c r="Z31" s="97"/>
      <c r="AA31" s="97"/>
      <c r="AB31" s="97"/>
      <c r="AC31" s="97"/>
      <c r="AD31" s="3"/>
      <c r="AE31" s="3"/>
      <c r="AF31" s="3"/>
      <c r="AG31" s="3"/>
      <c r="AH31" s="3"/>
      <c r="AI31" s="3"/>
      <c r="AJ31" s="3"/>
      <c r="AK31" s="3"/>
      <c r="AL31" s="3"/>
      <c r="AM31" s="3"/>
      <c r="AN31" s="3"/>
      <c r="AO31" s="3"/>
      <c r="AP31" s="3"/>
      <c r="AQ31" s="3"/>
      <c r="AR31" s="3"/>
    </row>
    <row r="32" spans="1:44" ht="33" customHeight="1" x14ac:dyDescent="0.3">
      <c r="A32" s="92"/>
      <c r="B32" s="92"/>
      <c r="C32" s="92"/>
      <c r="D32" s="92"/>
      <c r="E32" s="92"/>
      <c r="F32" s="92"/>
      <c r="G32" s="92"/>
      <c r="H32" s="92"/>
      <c r="I32" s="92"/>
      <c r="J32" s="92"/>
      <c r="K32" s="92"/>
      <c r="L32" s="92"/>
      <c r="M32" s="92"/>
      <c r="N32" s="92"/>
      <c r="O32" s="92"/>
      <c r="P32" s="92"/>
      <c r="Q32" s="92"/>
      <c r="R32" s="139"/>
      <c r="S32" s="92"/>
      <c r="T32" s="92"/>
      <c r="U32" s="92"/>
      <c r="V32" s="92"/>
      <c r="W32" s="92"/>
      <c r="X32" s="92"/>
      <c r="Y32" s="92"/>
      <c r="Z32" s="92"/>
      <c r="AA32" s="92"/>
      <c r="AB32" s="92"/>
      <c r="AC32" s="92"/>
      <c r="AD32" s="3"/>
      <c r="AE32" s="3"/>
      <c r="AF32" s="3"/>
      <c r="AG32" s="3"/>
      <c r="AH32" s="3"/>
      <c r="AI32" s="3"/>
      <c r="AJ32" s="3"/>
      <c r="AK32" s="3"/>
      <c r="AL32" s="3"/>
      <c r="AM32" s="3"/>
      <c r="AN32" s="3"/>
      <c r="AO32" s="3"/>
      <c r="AP32" s="3"/>
      <c r="AQ32" s="3"/>
      <c r="AR32" s="3"/>
    </row>
    <row r="33" spans="1:44" ht="33" customHeight="1" x14ac:dyDescent="0.3">
      <c r="A33" s="155">
        <v>9</v>
      </c>
      <c r="B33" s="156" t="str">
        <f>IF('2. Identificación del Riesgo'!B33:B35="","",'2. Identificación del Riesgo'!B33:B35)</f>
        <v>Gestión Contractual</v>
      </c>
      <c r="C33" s="156" t="str">
        <f>IF('2. Identificación del Riesgo'!G33:G35="","",'2. Identificación del Riesgo'!G33:G35)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D33" s="156" t="str">
        <f>IF('2. Identificación del Riesgo'!H33:H35="","",'2. Identificación del Riesgo'!H33:H35)</f>
        <v>Corrupción</v>
      </c>
      <c r="E33" s="157" t="str">
        <f>IF('7. Mapa de Riesgos General'!AO33:AO35="","",'7. Mapa de Riesgos General'!AO33:AO35)</f>
        <v>1) Capacitar en buenas practicas y sanciones por incumplimientos en materia de liquidación contractual, a los supervisores y apoyo a la supervisión. (100%).</v>
      </c>
      <c r="F33" s="134"/>
      <c r="G33" s="130"/>
      <c r="H33" s="130"/>
      <c r="I33" s="130"/>
      <c r="J33" s="133"/>
      <c r="K33" s="134"/>
      <c r="L33" s="130"/>
      <c r="M33" s="130"/>
      <c r="N33" s="134"/>
      <c r="O33" s="130"/>
      <c r="P33" s="130"/>
      <c r="Q33" s="130"/>
      <c r="R33" s="137"/>
      <c r="S33" s="108"/>
      <c r="T33" s="130"/>
      <c r="U33" s="130"/>
      <c r="V33" s="108"/>
      <c r="W33" s="130"/>
      <c r="X33" s="130"/>
      <c r="Y33" s="130"/>
      <c r="Z33" s="133"/>
      <c r="AA33" s="108"/>
      <c r="AB33" s="130"/>
      <c r="AC33" s="130"/>
      <c r="AD33" s="3"/>
      <c r="AE33" s="3"/>
      <c r="AF33" s="3"/>
      <c r="AG33" s="3"/>
      <c r="AH33" s="3"/>
      <c r="AI33" s="3"/>
      <c r="AJ33" s="3"/>
      <c r="AK33" s="3"/>
      <c r="AL33" s="3"/>
      <c r="AM33" s="3"/>
      <c r="AN33" s="3"/>
      <c r="AO33" s="3"/>
      <c r="AP33" s="3"/>
      <c r="AQ33" s="3"/>
      <c r="AR33" s="3"/>
    </row>
    <row r="34" spans="1:44" ht="33" customHeight="1" x14ac:dyDescent="0.3">
      <c r="A34" s="158"/>
      <c r="B34" s="158"/>
      <c r="C34" s="158"/>
      <c r="D34" s="158"/>
      <c r="E34" s="158"/>
      <c r="F34" s="97"/>
      <c r="G34" s="97"/>
      <c r="H34" s="97"/>
      <c r="I34" s="97"/>
      <c r="J34" s="97"/>
      <c r="K34" s="97"/>
      <c r="L34" s="97"/>
      <c r="M34" s="97"/>
      <c r="N34" s="97"/>
      <c r="O34" s="97"/>
      <c r="P34" s="97"/>
      <c r="Q34" s="97"/>
      <c r="R34" s="138"/>
      <c r="S34" s="97"/>
      <c r="T34" s="97"/>
      <c r="U34" s="97"/>
      <c r="V34" s="97"/>
      <c r="W34" s="97"/>
      <c r="X34" s="97"/>
      <c r="Y34" s="97"/>
      <c r="Z34" s="97"/>
      <c r="AA34" s="97"/>
      <c r="AB34" s="97"/>
      <c r="AC34" s="97"/>
      <c r="AD34" s="3"/>
      <c r="AE34" s="3"/>
      <c r="AF34" s="3"/>
      <c r="AG34" s="3"/>
      <c r="AH34" s="3"/>
      <c r="AI34" s="3"/>
      <c r="AJ34" s="3"/>
      <c r="AK34" s="3"/>
      <c r="AL34" s="3"/>
      <c r="AM34" s="3"/>
      <c r="AN34" s="3"/>
      <c r="AO34" s="3"/>
      <c r="AP34" s="3"/>
      <c r="AQ34" s="3"/>
      <c r="AR34" s="3"/>
    </row>
    <row r="35" spans="1:44" ht="33" customHeight="1" x14ac:dyDescent="0.3">
      <c r="A35" s="159"/>
      <c r="B35" s="159"/>
      <c r="C35" s="159"/>
      <c r="D35" s="159"/>
      <c r="E35" s="159"/>
      <c r="F35" s="92"/>
      <c r="G35" s="92"/>
      <c r="H35" s="92"/>
      <c r="I35" s="92"/>
      <c r="J35" s="92"/>
      <c r="K35" s="92"/>
      <c r="L35" s="92"/>
      <c r="M35" s="92"/>
      <c r="N35" s="92"/>
      <c r="O35" s="92"/>
      <c r="P35" s="92"/>
      <c r="Q35" s="92"/>
      <c r="R35" s="139"/>
      <c r="S35" s="92"/>
      <c r="T35" s="92"/>
      <c r="U35" s="92"/>
      <c r="V35" s="92"/>
      <c r="W35" s="92"/>
      <c r="X35" s="92"/>
      <c r="Y35" s="92"/>
      <c r="Z35" s="92"/>
      <c r="AA35" s="92"/>
      <c r="AB35" s="92"/>
      <c r="AC35" s="92"/>
      <c r="AD35" s="3"/>
      <c r="AE35" s="3"/>
      <c r="AF35" s="3"/>
      <c r="AG35" s="3"/>
      <c r="AH35" s="3"/>
      <c r="AI35" s="3"/>
      <c r="AJ35" s="3"/>
      <c r="AK35" s="3"/>
      <c r="AL35" s="3"/>
      <c r="AM35" s="3"/>
      <c r="AN35" s="3"/>
      <c r="AO35" s="3"/>
      <c r="AP35" s="3"/>
      <c r="AQ35" s="3"/>
      <c r="AR35" s="3"/>
    </row>
    <row r="36" spans="1:44" ht="45" customHeight="1" x14ac:dyDescent="0.3">
      <c r="A36" s="155">
        <v>10</v>
      </c>
      <c r="B36" s="156" t="str">
        <f>IF('2. Identificación del Riesgo'!B36:B38="","",'2. Identificación del Riesgo'!B36:B38)</f>
        <v>Gestión Contractual</v>
      </c>
      <c r="C36" s="156" t="str">
        <f>IF('2. Identificación del Riesgo'!G36:G38="","",'2. Identificación del Riesgo'!G36:G38)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D36" s="156" t="str">
        <f>IF('2. Identificación del Riesgo'!H36:H38="","",'2. Identificación del Riesgo'!H36:H38)</f>
        <v>Corrupción</v>
      </c>
      <c r="E36" s="157" t="str">
        <f>IF('7. Mapa de Riesgos General'!AO36:AO38="","",'7. Mapa de Riesgos General'!AO36:AO38)</f>
        <v/>
      </c>
      <c r="F36" s="108"/>
      <c r="G36" s="135"/>
      <c r="H36" s="135"/>
      <c r="I36" s="135"/>
      <c r="J36" s="38"/>
      <c r="K36" s="108"/>
      <c r="L36" s="130"/>
      <c r="M36" s="130"/>
      <c r="N36" s="108"/>
      <c r="O36" s="135"/>
      <c r="P36" s="135"/>
      <c r="Q36" s="135"/>
      <c r="R36" s="130"/>
      <c r="S36" s="108"/>
      <c r="T36" s="130"/>
      <c r="U36" s="130"/>
      <c r="V36" s="108"/>
      <c r="W36" s="135"/>
      <c r="X36" s="135"/>
      <c r="Y36" s="135"/>
      <c r="Z36" s="130"/>
      <c r="AA36" s="108"/>
      <c r="AB36" s="130"/>
      <c r="AC36" s="130"/>
      <c r="AD36" s="3"/>
      <c r="AE36" s="3"/>
      <c r="AF36" s="3"/>
      <c r="AG36" s="3"/>
      <c r="AH36" s="3"/>
      <c r="AI36" s="3"/>
      <c r="AJ36" s="3"/>
      <c r="AK36" s="3"/>
      <c r="AL36" s="3"/>
      <c r="AM36" s="3"/>
      <c r="AN36" s="3"/>
      <c r="AO36" s="3"/>
      <c r="AP36" s="3"/>
      <c r="AQ36" s="3"/>
      <c r="AR36" s="3"/>
    </row>
    <row r="37" spans="1:44" ht="45" customHeight="1" x14ac:dyDescent="0.3">
      <c r="A37" s="158"/>
      <c r="B37" s="158"/>
      <c r="C37" s="158"/>
      <c r="D37" s="158"/>
      <c r="E37" s="158"/>
      <c r="F37" s="97"/>
      <c r="G37" s="97"/>
      <c r="H37" s="97"/>
      <c r="I37" s="97"/>
      <c r="J37" s="39"/>
      <c r="K37" s="97"/>
      <c r="L37" s="97"/>
      <c r="M37" s="97"/>
      <c r="N37" s="97"/>
      <c r="O37" s="97"/>
      <c r="P37" s="97"/>
      <c r="Q37" s="97"/>
      <c r="R37" s="97"/>
      <c r="S37" s="97"/>
      <c r="T37" s="97"/>
      <c r="U37" s="97"/>
      <c r="V37" s="97"/>
      <c r="W37" s="97"/>
      <c r="X37" s="97"/>
      <c r="Y37" s="97"/>
      <c r="Z37" s="97"/>
      <c r="AA37" s="97"/>
      <c r="AB37" s="97"/>
      <c r="AC37" s="97"/>
      <c r="AD37" s="3"/>
      <c r="AE37" s="3"/>
      <c r="AF37" s="3"/>
      <c r="AG37" s="3"/>
      <c r="AH37" s="3"/>
      <c r="AI37" s="3"/>
      <c r="AJ37" s="3"/>
      <c r="AK37" s="3"/>
      <c r="AL37" s="3"/>
      <c r="AM37" s="3"/>
      <c r="AN37" s="3"/>
      <c r="AO37" s="3"/>
      <c r="AP37" s="3"/>
      <c r="AQ37" s="3"/>
      <c r="AR37" s="3"/>
    </row>
    <row r="38" spans="1:44" ht="45" customHeight="1" x14ac:dyDescent="0.3">
      <c r="A38" s="159"/>
      <c r="B38" s="159"/>
      <c r="C38" s="159"/>
      <c r="D38" s="159"/>
      <c r="E38" s="159"/>
      <c r="F38" s="92"/>
      <c r="G38" s="92"/>
      <c r="H38" s="92"/>
      <c r="I38" s="92"/>
      <c r="J38" s="38"/>
      <c r="K38" s="92"/>
      <c r="L38" s="92"/>
      <c r="M38" s="92"/>
      <c r="N38" s="92"/>
      <c r="O38" s="92"/>
      <c r="P38" s="92"/>
      <c r="Q38" s="92"/>
      <c r="R38" s="92"/>
      <c r="S38" s="92"/>
      <c r="T38" s="92"/>
      <c r="U38" s="92"/>
      <c r="V38" s="92"/>
      <c r="W38" s="92"/>
      <c r="X38" s="92"/>
      <c r="Y38" s="92"/>
      <c r="Z38" s="92"/>
      <c r="AA38" s="92"/>
      <c r="AB38" s="92"/>
      <c r="AC38" s="92"/>
      <c r="AD38" s="3"/>
      <c r="AE38" s="3"/>
      <c r="AF38" s="3"/>
      <c r="AG38" s="3"/>
      <c r="AH38" s="3"/>
      <c r="AI38" s="3"/>
      <c r="AJ38" s="3"/>
      <c r="AK38" s="3"/>
      <c r="AL38" s="3"/>
      <c r="AM38" s="3"/>
      <c r="AN38" s="3"/>
      <c r="AO38" s="3"/>
      <c r="AP38" s="3"/>
      <c r="AQ38" s="3"/>
      <c r="AR38" s="3"/>
    </row>
    <row r="39" spans="1:44" ht="16.5" customHeight="1" x14ac:dyDescent="0.3">
      <c r="A39" s="102">
        <v>11</v>
      </c>
      <c r="B39" s="122" t="str">
        <f>IF('2. Identificación del Riesgo'!B39:B41="","",'2. Identificación del Riesgo'!B39:B41)</f>
        <v/>
      </c>
      <c r="C39" s="103" t="str">
        <f>IF('2. Identificación del Riesgo'!G39:G41="","",'2. Identificación del Riesgo'!G39:G41)</f>
        <v/>
      </c>
      <c r="D39" s="103" t="str">
        <f>IF('2. Identificación del Riesgo'!H39:H41="","",'2. Identificación del Riesgo'!H39:H41)</f>
        <v/>
      </c>
      <c r="E39" s="136" t="str">
        <f>IF('7. Mapa de Riesgos General'!AO39:AO41="","",'7. Mapa de Riesgos General'!AO39:AO41)</f>
        <v/>
      </c>
      <c r="F39" s="108"/>
      <c r="G39" s="135"/>
      <c r="H39" s="135"/>
      <c r="I39" s="135"/>
      <c r="J39" s="130"/>
      <c r="K39" s="108"/>
      <c r="L39" s="130"/>
      <c r="M39" s="130"/>
      <c r="N39" s="108"/>
      <c r="O39" s="135"/>
      <c r="P39" s="135"/>
      <c r="Q39" s="135"/>
      <c r="R39" s="130"/>
      <c r="S39" s="108"/>
      <c r="T39" s="130"/>
      <c r="U39" s="130"/>
      <c r="V39" s="108"/>
      <c r="W39" s="135"/>
      <c r="X39" s="135"/>
      <c r="Y39" s="135"/>
      <c r="Z39" s="130"/>
      <c r="AA39" s="108"/>
      <c r="AB39" s="130"/>
      <c r="AC39" s="130"/>
      <c r="AD39" s="3"/>
      <c r="AE39" s="3"/>
      <c r="AF39" s="3"/>
      <c r="AG39" s="3"/>
      <c r="AH39" s="3"/>
      <c r="AI39" s="3"/>
      <c r="AJ39" s="3"/>
      <c r="AK39" s="3"/>
      <c r="AL39" s="3"/>
      <c r="AM39" s="3"/>
      <c r="AN39" s="3"/>
      <c r="AO39" s="3"/>
      <c r="AP39" s="3"/>
      <c r="AQ39" s="3"/>
      <c r="AR39" s="3"/>
    </row>
    <row r="40" spans="1:44" ht="16.5" customHeight="1" x14ac:dyDescent="0.3">
      <c r="A40" s="97"/>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3"/>
      <c r="AE40" s="3"/>
      <c r="AF40" s="3"/>
      <c r="AG40" s="3"/>
      <c r="AH40" s="3"/>
      <c r="AI40" s="3"/>
      <c r="AJ40" s="3"/>
      <c r="AK40" s="3"/>
      <c r="AL40" s="3"/>
      <c r="AM40" s="3"/>
      <c r="AN40" s="3"/>
      <c r="AO40" s="3"/>
      <c r="AP40" s="3"/>
      <c r="AQ40" s="3"/>
      <c r="AR40" s="3"/>
    </row>
    <row r="41" spans="1:44" ht="16.5" customHeight="1" x14ac:dyDescent="0.3">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3"/>
      <c r="AE41" s="3"/>
      <c r="AF41" s="3"/>
      <c r="AG41" s="3"/>
      <c r="AH41" s="3"/>
      <c r="AI41" s="3"/>
      <c r="AJ41" s="3"/>
      <c r="AK41" s="3"/>
      <c r="AL41" s="3"/>
      <c r="AM41" s="3"/>
      <c r="AN41" s="3"/>
      <c r="AO41" s="3"/>
      <c r="AP41" s="3"/>
      <c r="AQ41" s="3"/>
      <c r="AR41" s="3"/>
    </row>
    <row r="42" spans="1:44" ht="16.5" customHeight="1" x14ac:dyDescent="0.3">
      <c r="A42" s="102">
        <v>12</v>
      </c>
      <c r="B42" s="122" t="str">
        <f>IF('2. Identificación del Riesgo'!B42:B44="","",'2. Identificación del Riesgo'!B42:B44)</f>
        <v/>
      </c>
      <c r="C42" s="103" t="str">
        <f>IF('2. Identificación del Riesgo'!G42:G44="","",'2. Identificación del Riesgo'!G42:G44)</f>
        <v/>
      </c>
      <c r="D42" s="103" t="str">
        <f>IF('2. Identificación del Riesgo'!H42:H44="","",'2. Identificación del Riesgo'!H42:H44)</f>
        <v/>
      </c>
      <c r="E42" s="136" t="str">
        <f>IF('7. Mapa de Riesgos General'!AO42:AO44="","",'7. Mapa de Riesgos General'!AO42:AO44)</f>
        <v/>
      </c>
      <c r="F42" s="108"/>
      <c r="G42" s="135"/>
      <c r="H42" s="135"/>
      <c r="I42" s="135"/>
      <c r="J42" s="130"/>
      <c r="K42" s="108"/>
      <c r="L42" s="130"/>
      <c r="M42" s="130"/>
      <c r="N42" s="108"/>
      <c r="O42" s="135"/>
      <c r="P42" s="135"/>
      <c r="Q42" s="135"/>
      <c r="R42" s="130"/>
      <c r="S42" s="108"/>
      <c r="T42" s="130"/>
      <c r="U42" s="130"/>
      <c r="V42" s="108"/>
      <c r="W42" s="135"/>
      <c r="X42" s="135"/>
      <c r="Y42" s="135"/>
      <c r="Z42" s="130"/>
      <c r="AA42" s="108"/>
      <c r="AB42" s="130"/>
      <c r="AC42" s="130"/>
      <c r="AD42" s="3"/>
      <c r="AE42" s="3"/>
      <c r="AF42" s="3"/>
      <c r="AG42" s="3"/>
      <c r="AH42" s="3"/>
      <c r="AI42" s="3"/>
      <c r="AJ42" s="3"/>
      <c r="AK42" s="3"/>
      <c r="AL42" s="3"/>
      <c r="AM42" s="3"/>
      <c r="AN42" s="3"/>
      <c r="AO42" s="3"/>
      <c r="AP42" s="3"/>
      <c r="AQ42" s="3"/>
      <c r="AR42" s="3"/>
    </row>
    <row r="43" spans="1:44" ht="16.5" customHeight="1" x14ac:dyDescent="0.3">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3"/>
      <c r="AE43" s="3"/>
      <c r="AF43" s="3"/>
      <c r="AG43" s="3"/>
      <c r="AH43" s="3"/>
      <c r="AI43" s="3"/>
      <c r="AJ43" s="3"/>
      <c r="AK43" s="3"/>
      <c r="AL43" s="3"/>
      <c r="AM43" s="3"/>
      <c r="AN43" s="3"/>
      <c r="AO43" s="3"/>
      <c r="AP43" s="3"/>
      <c r="AQ43" s="3"/>
      <c r="AR43" s="3"/>
    </row>
    <row r="44" spans="1:44" ht="16.5" customHeight="1" x14ac:dyDescent="0.3">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3"/>
      <c r="AE44" s="3"/>
      <c r="AF44" s="3"/>
      <c r="AG44" s="3"/>
      <c r="AH44" s="3"/>
      <c r="AI44" s="3"/>
      <c r="AJ44" s="3"/>
      <c r="AK44" s="3"/>
      <c r="AL44" s="3"/>
      <c r="AM44" s="3"/>
      <c r="AN44" s="3"/>
      <c r="AO44" s="3"/>
      <c r="AP44" s="3"/>
      <c r="AQ44" s="3"/>
      <c r="AR44" s="3"/>
    </row>
    <row r="45" spans="1:44" ht="16.5" customHeight="1" x14ac:dyDescent="0.3">
      <c r="A45" s="102">
        <v>13</v>
      </c>
      <c r="B45" s="122" t="str">
        <f>IF('2. Identificación del Riesgo'!B45:B47="","",'2. Identificación del Riesgo'!B45:B47)</f>
        <v/>
      </c>
      <c r="C45" s="103" t="str">
        <f>IF('2. Identificación del Riesgo'!G45:G47="","",'2. Identificación del Riesgo'!G45:G47)</f>
        <v/>
      </c>
      <c r="D45" s="103" t="str">
        <f>IF('2. Identificación del Riesgo'!H45:H47="","",'2. Identificación del Riesgo'!H45:H47)</f>
        <v/>
      </c>
      <c r="E45" s="136" t="str">
        <f>IF('7. Mapa de Riesgos General'!AO45:AO47="","",'7. Mapa de Riesgos General'!AO45:AO47)</f>
        <v/>
      </c>
      <c r="F45" s="108"/>
      <c r="G45" s="135"/>
      <c r="H45" s="135"/>
      <c r="I45" s="135"/>
      <c r="J45" s="130"/>
      <c r="K45" s="108"/>
      <c r="L45" s="130"/>
      <c r="M45" s="130"/>
      <c r="N45" s="108"/>
      <c r="O45" s="135"/>
      <c r="P45" s="135"/>
      <c r="Q45" s="135"/>
      <c r="R45" s="130"/>
      <c r="S45" s="108"/>
      <c r="T45" s="130"/>
      <c r="U45" s="130"/>
      <c r="V45" s="108"/>
      <c r="W45" s="135"/>
      <c r="X45" s="135"/>
      <c r="Y45" s="135"/>
      <c r="Z45" s="130"/>
      <c r="AA45" s="108"/>
      <c r="AB45" s="130"/>
      <c r="AC45" s="130"/>
      <c r="AD45" s="3"/>
      <c r="AE45" s="3"/>
      <c r="AF45" s="3"/>
      <c r="AG45" s="3"/>
      <c r="AH45" s="3"/>
      <c r="AI45" s="3"/>
      <c r="AJ45" s="3"/>
      <c r="AK45" s="3"/>
      <c r="AL45" s="3"/>
      <c r="AM45" s="3"/>
      <c r="AN45" s="3"/>
      <c r="AO45" s="3"/>
      <c r="AP45" s="3"/>
      <c r="AQ45" s="3"/>
      <c r="AR45" s="3"/>
    </row>
    <row r="46" spans="1:44" ht="16.5" customHeight="1" x14ac:dyDescent="0.3">
      <c r="A46" s="9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3"/>
      <c r="AE46" s="3"/>
      <c r="AF46" s="3"/>
      <c r="AG46" s="3"/>
      <c r="AH46" s="3"/>
      <c r="AI46" s="3"/>
      <c r="AJ46" s="3"/>
      <c r="AK46" s="3"/>
      <c r="AL46" s="3"/>
      <c r="AM46" s="3"/>
      <c r="AN46" s="3"/>
      <c r="AO46" s="3"/>
      <c r="AP46" s="3"/>
      <c r="AQ46" s="3"/>
      <c r="AR46" s="3"/>
    </row>
    <row r="47" spans="1:44" ht="16.5" customHeight="1" x14ac:dyDescent="0.3">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3"/>
      <c r="AE47" s="3"/>
      <c r="AF47" s="3"/>
      <c r="AG47" s="3"/>
      <c r="AH47" s="3"/>
      <c r="AI47" s="3"/>
      <c r="AJ47" s="3"/>
      <c r="AK47" s="3"/>
      <c r="AL47" s="3"/>
      <c r="AM47" s="3"/>
      <c r="AN47" s="3"/>
      <c r="AO47" s="3"/>
      <c r="AP47" s="3"/>
      <c r="AQ47" s="3"/>
      <c r="AR47" s="3"/>
    </row>
    <row r="48" spans="1:44" ht="16.5" customHeight="1" x14ac:dyDescent="0.3">
      <c r="A48" s="102">
        <v>14</v>
      </c>
      <c r="B48" s="122" t="str">
        <f>IF('2. Identificación del Riesgo'!B48:B50="","",'2. Identificación del Riesgo'!B48:B50)</f>
        <v/>
      </c>
      <c r="C48" s="103" t="str">
        <f>IF('2. Identificación del Riesgo'!G48:G50="","",'2. Identificación del Riesgo'!G48:G50)</f>
        <v/>
      </c>
      <c r="D48" s="103" t="str">
        <f>IF('2. Identificación del Riesgo'!H48:H50="","",'2. Identificación del Riesgo'!H48:H50)</f>
        <v/>
      </c>
      <c r="E48" s="136" t="str">
        <f>IF('7. Mapa de Riesgos General'!AO48:AO50="","",'7. Mapa de Riesgos General'!AO48:AO50)</f>
        <v/>
      </c>
      <c r="F48" s="108"/>
      <c r="G48" s="135"/>
      <c r="H48" s="135"/>
      <c r="I48" s="135"/>
      <c r="J48" s="130"/>
      <c r="K48" s="108"/>
      <c r="L48" s="130"/>
      <c r="M48" s="130"/>
      <c r="N48" s="108"/>
      <c r="O48" s="135"/>
      <c r="P48" s="135"/>
      <c r="Q48" s="135"/>
      <c r="R48" s="130"/>
      <c r="S48" s="108"/>
      <c r="T48" s="130"/>
      <c r="U48" s="130"/>
      <c r="V48" s="108"/>
      <c r="W48" s="135"/>
      <c r="X48" s="135"/>
      <c r="Y48" s="135"/>
      <c r="Z48" s="130"/>
      <c r="AA48" s="108"/>
      <c r="AB48" s="130"/>
      <c r="AC48" s="130"/>
      <c r="AD48" s="3"/>
      <c r="AE48" s="3"/>
      <c r="AF48" s="3"/>
      <c r="AG48" s="3"/>
      <c r="AH48" s="3"/>
      <c r="AI48" s="3"/>
      <c r="AJ48" s="3"/>
      <c r="AK48" s="3"/>
      <c r="AL48" s="3"/>
      <c r="AM48" s="3"/>
      <c r="AN48" s="3"/>
      <c r="AO48" s="3"/>
      <c r="AP48" s="3"/>
      <c r="AQ48" s="3"/>
      <c r="AR48" s="3"/>
    </row>
    <row r="49" spans="1:44" ht="16.5" customHeight="1" x14ac:dyDescent="0.3">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3"/>
      <c r="AE49" s="3"/>
      <c r="AF49" s="3"/>
      <c r="AG49" s="3"/>
      <c r="AH49" s="3"/>
      <c r="AI49" s="3"/>
      <c r="AJ49" s="3"/>
      <c r="AK49" s="3"/>
      <c r="AL49" s="3"/>
      <c r="AM49" s="3"/>
      <c r="AN49" s="3"/>
      <c r="AO49" s="3"/>
      <c r="AP49" s="3"/>
      <c r="AQ49" s="3"/>
      <c r="AR49" s="3"/>
    </row>
    <row r="50" spans="1:44" ht="16.5" customHeight="1" x14ac:dyDescent="0.3">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3"/>
      <c r="AE50" s="3"/>
      <c r="AF50" s="3"/>
      <c r="AG50" s="3"/>
      <c r="AH50" s="3"/>
      <c r="AI50" s="3"/>
      <c r="AJ50" s="3"/>
      <c r="AK50" s="3"/>
      <c r="AL50" s="3"/>
      <c r="AM50" s="3"/>
      <c r="AN50" s="3"/>
      <c r="AO50" s="3"/>
      <c r="AP50" s="3"/>
      <c r="AQ50" s="3"/>
      <c r="AR50" s="3"/>
    </row>
    <row r="51" spans="1:44" ht="16.5" customHeight="1" x14ac:dyDescent="0.3">
      <c r="A51" s="102">
        <v>15</v>
      </c>
      <c r="B51" s="122" t="str">
        <f>IF('2. Identificación del Riesgo'!B51:B53="","",'2. Identificación del Riesgo'!B51:B53)</f>
        <v/>
      </c>
      <c r="C51" s="103" t="str">
        <f>IF('2. Identificación del Riesgo'!G51:G53="","",'2. Identificación del Riesgo'!G51:G53)</f>
        <v/>
      </c>
      <c r="D51" s="103" t="str">
        <f>IF('2. Identificación del Riesgo'!H51:H53="","",'2. Identificación del Riesgo'!H51:H53)</f>
        <v/>
      </c>
      <c r="E51" s="136" t="str">
        <f>IF('7. Mapa de Riesgos General'!AO51:AO53="","",'7. Mapa de Riesgos General'!AO51:AO53)</f>
        <v/>
      </c>
      <c r="F51" s="108"/>
      <c r="G51" s="135"/>
      <c r="H51" s="135"/>
      <c r="I51" s="135"/>
      <c r="J51" s="130"/>
      <c r="K51" s="108"/>
      <c r="L51" s="130"/>
      <c r="M51" s="130"/>
      <c r="N51" s="108"/>
      <c r="O51" s="135"/>
      <c r="P51" s="135"/>
      <c r="Q51" s="135"/>
      <c r="R51" s="130"/>
      <c r="S51" s="108"/>
      <c r="T51" s="130"/>
      <c r="U51" s="130"/>
      <c r="V51" s="108"/>
      <c r="W51" s="135"/>
      <c r="X51" s="135"/>
      <c r="Y51" s="135"/>
      <c r="Z51" s="130"/>
      <c r="AA51" s="108"/>
      <c r="AB51" s="130"/>
      <c r="AC51" s="130"/>
      <c r="AD51" s="3"/>
      <c r="AE51" s="3"/>
      <c r="AF51" s="3"/>
      <c r="AG51" s="3"/>
      <c r="AH51" s="3"/>
      <c r="AI51" s="3"/>
      <c r="AJ51" s="3"/>
      <c r="AK51" s="3"/>
      <c r="AL51" s="3"/>
      <c r="AM51" s="3"/>
      <c r="AN51" s="3"/>
      <c r="AO51" s="3"/>
      <c r="AP51" s="3"/>
      <c r="AQ51" s="3"/>
      <c r="AR51" s="3"/>
    </row>
    <row r="52" spans="1:44" ht="16.5" customHeight="1" x14ac:dyDescent="0.3">
      <c r="A52" s="97"/>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3"/>
      <c r="AE52" s="3"/>
      <c r="AF52" s="3"/>
      <c r="AG52" s="3"/>
      <c r="AH52" s="3"/>
      <c r="AI52" s="3"/>
      <c r="AJ52" s="3"/>
      <c r="AK52" s="3"/>
      <c r="AL52" s="3"/>
      <c r="AM52" s="3"/>
      <c r="AN52" s="3"/>
      <c r="AO52" s="3"/>
      <c r="AP52" s="3"/>
      <c r="AQ52" s="3"/>
      <c r="AR52" s="3"/>
    </row>
    <row r="53" spans="1:44" ht="16.5" customHeight="1" x14ac:dyDescent="0.3">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3"/>
      <c r="AE53" s="3"/>
      <c r="AF53" s="3"/>
      <c r="AG53" s="3"/>
      <c r="AH53" s="3"/>
      <c r="AI53" s="3"/>
      <c r="AJ53" s="3"/>
      <c r="AK53" s="3"/>
      <c r="AL53" s="3"/>
      <c r="AM53" s="3"/>
      <c r="AN53" s="3"/>
      <c r="AO53" s="3"/>
      <c r="AP53" s="3"/>
      <c r="AQ53" s="3"/>
      <c r="AR53" s="3"/>
    </row>
    <row r="54" spans="1:44" ht="16.5" customHeight="1" x14ac:dyDescent="0.3">
      <c r="A54" s="102">
        <v>16</v>
      </c>
      <c r="B54" s="122" t="str">
        <f>IF('2. Identificación del Riesgo'!B54:B56="","",'2. Identificación del Riesgo'!B54:B56)</f>
        <v/>
      </c>
      <c r="C54" s="103" t="str">
        <f>IF('2. Identificación del Riesgo'!G54:G56="","",'2. Identificación del Riesgo'!G54:G56)</f>
        <v/>
      </c>
      <c r="D54" s="103" t="str">
        <f>IF('2. Identificación del Riesgo'!H54:H56="","",'2. Identificación del Riesgo'!H54:H56)</f>
        <v/>
      </c>
      <c r="E54" s="136" t="str">
        <f>IF('7. Mapa de Riesgos General'!AO54:AO56="","",'7. Mapa de Riesgos General'!AO54:AO56)</f>
        <v/>
      </c>
      <c r="F54" s="108"/>
      <c r="G54" s="135"/>
      <c r="H54" s="135"/>
      <c r="I54" s="135"/>
      <c r="J54" s="130"/>
      <c r="K54" s="108"/>
      <c r="L54" s="130"/>
      <c r="M54" s="130"/>
      <c r="N54" s="108"/>
      <c r="O54" s="135"/>
      <c r="P54" s="135"/>
      <c r="Q54" s="135"/>
      <c r="R54" s="130"/>
      <c r="S54" s="108"/>
      <c r="T54" s="130"/>
      <c r="U54" s="130"/>
      <c r="V54" s="108"/>
      <c r="W54" s="135"/>
      <c r="X54" s="135"/>
      <c r="Y54" s="135"/>
      <c r="Z54" s="130"/>
      <c r="AA54" s="108"/>
      <c r="AB54" s="130"/>
      <c r="AC54" s="130"/>
      <c r="AD54" s="3"/>
      <c r="AE54" s="3"/>
      <c r="AF54" s="3"/>
      <c r="AG54" s="3"/>
      <c r="AH54" s="3"/>
      <c r="AI54" s="3"/>
      <c r="AJ54" s="3"/>
      <c r="AK54" s="3"/>
      <c r="AL54" s="3"/>
      <c r="AM54" s="3"/>
      <c r="AN54" s="3"/>
      <c r="AO54" s="3"/>
      <c r="AP54" s="3"/>
      <c r="AQ54" s="3"/>
      <c r="AR54" s="3"/>
    </row>
    <row r="55" spans="1:44" ht="16.5" customHeight="1" x14ac:dyDescent="0.3">
      <c r="A55" s="97"/>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3"/>
      <c r="AE55" s="3"/>
      <c r="AF55" s="3"/>
      <c r="AG55" s="3"/>
      <c r="AH55" s="3"/>
      <c r="AI55" s="3"/>
      <c r="AJ55" s="3"/>
      <c r="AK55" s="3"/>
      <c r="AL55" s="3"/>
      <c r="AM55" s="3"/>
      <c r="AN55" s="3"/>
      <c r="AO55" s="3"/>
      <c r="AP55" s="3"/>
      <c r="AQ55" s="3"/>
      <c r="AR55" s="3"/>
    </row>
    <row r="56" spans="1:44" ht="16.5" customHeight="1" x14ac:dyDescent="0.3">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3"/>
      <c r="AE56" s="3"/>
      <c r="AF56" s="3"/>
      <c r="AG56" s="3"/>
      <c r="AH56" s="3"/>
      <c r="AI56" s="3"/>
      <c r="AJ56" s="3"/>
      <c r="AK56" s="3"/>
      <c r="AL56" s="3"/>
      <c r="AM56" s="3"/>
      <c r="AN56" s="3"/>
      <c r="AO56" s="3"/>
      <c r="AP56" s="3"/>
      <c r="AQ56" s="3"/>
      <c r="AR56" s="3"/>
    </row>
    <row r="57" spans="1:44" ht="16.5" customHeight="1" x14ac:dyDescent="0.3">
      <c r="A57" s="102">
        <v>17</v>
      </c>
      <c r="B57" s="122" t="str">
        <f>IF('2. Identificación del Riesgo'!B57:B59="","",'2. Identificación del Riesgo'!B57:B59)</f>
        <v/>
      </c>
      <c r="C57" s="103" t="str">
        <f>IF('2. Identificación del Riesgo'!G57:G59="","",'2. Identificación del Riesgo'!G57:G59)</f>
        <v/>
      </c>
      <c r="D57" s="103" t="str">
        <f>IF('2. Identificación del Riesgo'!H57:H59="","",'2. Identificación del Riesgo'!H57:H59)</f>
        <v/>
      </c>
      <c r="E57" s="136" t="str">
        <f>IF('7. Mapa de Riesgos General'!AO57:AO59="","",'7. Mapa de Riesgos General'!AO57:AO59)</f>
        <v/>
      </c>
      <c r="F57" s="108"/>
      <c r="G57" s="135"/>
      <c r="H57" s="135"/>
      <c r="I57" s="135"/>
      <c r="J57" s="130"/>
      <c r="K57" s="108"/>
      <c r="L57" s="130"/>
      <c r="M57" s="130"/>
      <c r="N57" s="108"/>
      <c r="O57" s="135"/>
      <c r="P57" s="135"/>
      <c r="Q57" s="135"/>
      <c r="R57" s="130"/>
      <c r="S57" s="108"/>
      <c r="T57" s="130"/>
      <c r="U57" s="130"/>
      <c r="V57" s="108"/>
      <c r="W57" s="135"/>
      <c r="X57" s="135"/>
      <c r="Y57" s="135"/>
      <c r="Z57" s="130"/>
      <c r="AA57" s="108"/>
      <c r="AB57" s="130"/>
      <c r="AC57" s="130"/>
      <c r="AD57" s="3"/>
      <c r="AE57" s="3"/>
      <c r="AF57" s="3"/>
      <c r="AG57" s="3"/>
      <c r="AH57" s="3"/>
      <c r="AI57" s="3"/>
      <c r="AJ57" s="3"/>
      <c r="AK57" s="3"/>
      <c r="AL57" s="3"/>
      <c r="AM57" s="3"/>
      <c r="AN57" s="3"/>
      <c r="AO57" s="3"/>
      <c r="AP57" s="3"/>
      <c r="AQ57" s="3"/>
      <c r="AR57" s="3"/>
    </row>
    <row r="58" spans="1:44" ht="16.5" customHeight="1" x14ac:dyDescent="0.3">
      <c r="A58" s="97"/>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3"/>
      <c r="AE58" s="3"/>
      <c r="AF58" s="3"/>
      <c r="AG58" s="3"/>
      <c r="AH58" s="3"/>
      <c r="AI58" s="3"/>
      <c r="AJ58" s="3"/>
      <c r="AK58" s="3"/>
      <c r="AL58" s="3"/>
      <c r="AM58" s="3"/>
      <c r="AN58" s="3"/>
      <c r="AO58" s="3"/>
      <c r="AP58" s="3"/>
      <c r="AQ58" s="3"/>
      <c r="AR58" s="3"/>
    </row>
    <row r="59" spans="1:44" ht="16.5" customHeight="1" x14ac:dyDescent="0.3">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3"/>
      <c r="AE59" s="3"/>
      <c r="AF59" s="3"/>
      <c r="AG59" s="3"/>
      <c r="AH59" s="3"/>
      <c r="AI59" s="3"/>
      <c r="AJ59" s="3"/>
      <c r="AK59" s="3"/>
      <c r="AL59" s="3"/>
      <c r="AM59" s="3"/>
      <c r="AN59" s="3"/>
      <c r="AO59" s="3"/>
      <c r="AP59" s="3"/>
      <c r="AQ59" s="3"/>
      <c r="AR59" s="3"/>
    </row>
    <row r="60" spans="1:44" ht="16.5" customHeight="1" x14ac:dyDescent="0.3">
      <c r="A60" s="102">
        <v>18</v>
      </c>
      <c r="B60" s="122" t="str">
        <f>IF('2. Identificación del Riesgo'!B60:B62="","",'2. Identificación del Riesgo'!B60:B62)</f>
        <v/>
      </c>
      <c r="C60" s="103" t="str">
        <f>IF('2. Identificación del Riesgo'!G60:G62="","",'2. Identificación del Riesgo'!G60:G62)</f>
        <v/>
      </c>
      <c r="D60" s="103" t="str">
        <f>IF('2. Identificación del Riesgo'!H60:H62="","",'2. Identificación del Riesgo'!H60:H62)</f>
        <v/>
      </c>
      <c r="E60" s="136" t="str">
        <f>IF('7. Mapa de Riesgos General'!AO60:AO62="","",'7. Mapa de Riesgos General'!AO60:AO62)</f>
        <v/>
      </c>
      <c r="F60" s="108"/>
      <c r="G60" s="135"/>
      <c r="H60" s="135"/>
      <c r="I60" s="135"/>
      <c r="J60" s="130"/>
      <c r="K60" s="108"/>
      <c r="L60" s="130"/>
      <c r="M60" s="130"/>
      <c r="N60" s="108"/>
      <c r="O60" s="135"/>
      <c r="P60" s="135"/>
      <c r="Q60" s="135"/>
      <c r="R60" s="130"/>
      <c r="S60" s="108"/>
      <c r="T60" s="130"/>
      <c r="U60" s="130"/>
      <c r="V60" s="108"/>
      <c r="W60" s="135"/>
      <c r="X60" s="135"/>
      <c r="Y60" s="135"/>
      <c r="Z60" s="130"/>
      <c r="AA60" s="108"/>
      <c r="AB60" s="130"/>
      <c r="AC60" s="130"/>
      <c r="AD60" s="3"/>
      <c r="AE60" s="3"/>
      <c r="AF60" s="3"/>
      <c r="AG60" s="3"/>
      <c r="AH60" s="3"/>
      <c r="AI60" s="3"/>
      <c r="AJ60" s="3"/>
      <c r="AK60" s="3"/>
      <c r="AL60" s="3"/>
      <c r="AM60" s="3"/>
      <c r="AN60" s="3"/>
      <c r="AO60" s="3"/>
      <c r="AP60" s="3"/>
      <c r="AQ60" s="3"/>
      <c r="AR60" s="3"/>
    </row>
    <row r="61" spans="1:44" ht="16.5" customHeight="1" x14ac:dyDescent="0.3">
      <c r="A61" s="97"/>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3"/>
      <c r="AE61" s="3"/>
      <c r="AF61" s="3"/>
      <c r="AG61" s="3"/>
      <c r="AH61" s="3"/>
      <c r="AI61" s="3"/>
      <c r="AJ61" s="3"/>
      <c r="AK61" s="3"/>
      <c r="AL61" s="3"/>
      <c r="AM61" s="3"/>
      <c r="AN61" s="3"/>
      <c r="AO61" s="3"/>
      <c r="AP61" s="3"/>
      <c r="AQ61" s="3"/>
      <c r="AR61" s="3"/>
    </row>
    <row r="62" spans="1:44" ht="16.5" customHeight="1" x14ac:dyDescent="0.3">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3"/>
      <c r="AE62" s="3"/>
      <c r="AF62" s="3"/>
      <c r="AG62" s="3"/>
      <c r="AH62" s="3"/>
      <c r="AI62" s="3"/>
      <c r="AJ62" s="3"/>
      <c r="AK62" s="3"/>
      <c r="AL62" s="3"/>
      <c r="AM62" s="3"/>
      <c r="AN62" s="3"/>
      <c r="AO62" s="3"/>
      <c r="AP62" s="3"/>
      <c r="AQ62" s="3"/>
      <c r="AR62" s="3"/>
    </row>
    <row r="63" spans="1:44" ht="16.5" customHeight="1" x14ac:dyDescent="0.3">
      <c r="A63" s="102">
        <v>19</v>
      </c>
      <c r="B63" s="122" t="str">
        <f>IF('2. Identificación del Riesgo'!B63:B65="","",'2. Identificación del Riesgo'!B63:B65)</f>
        <v/>
      </c>
      <c r="C63" s="103" t="str">
        <f>IF('2. Identificación del Riesgo'!G63:G65="","",'2. Identificación del Riesgo'!G63:G65)</f>
        <v/>
      </c>
      <c r="D63" s="103" t="str">
        <f>IF('2. Identificación del Riesgo'!H63:H65="","",'2. Identificación del Riesgo'!H63:H65)</f>
        <v/>
      </c>
      <c r="E63" s="136" t="str">
        <f>IF('7. Mapa de Riesgos General'!AO63:AO65="","",'7. Mapa de Riesgos General'!AO63:AO65)</f>
        <v/>
      </c>
      <c r="F63" s="108"/>
      <c r="G63" s="135"/>
      <c r="H63" s="135"/>
      <c r="I63" s="135"/>
      <c r="J63" s="130"/>
      <c r="K63" s="108"/>
      <c r="L63" s="130"/>
      <c r="M63" s="130"/>
      <c r="N63" s="108"/>
      <c r="O63" s="135"/>
      <c r="P63" s="135"/>
      <c r="Q63" s="135"/>
      <c r="R63" s="130"/>
      <c r="S63" s="108"/>
      <c r="T63" s="130"/>
      <c r="U63" s="130"/>
      <c r="V63" s="108"/>
      <c r="W63" s="135"/>
      <c r="X63" s="135"/>
      <c r="Y63" s="135"/>
      <c r="Z63" s="130"/>
      <c r="AA63" s="108"/>
      <c r="AB63" s="130"/>
      <c r="AC63" s="130"/>
      <c r="AD63" s="3"/>
      <c r="AE63" s="3"/>
      <c r="AF63" s="3"/>
      <c r="AG63" s="3"/>
      <c r="AH63" s="3"/>
      <c r="AI63" s="3"/>
      <c r="AJ63" s="3"/>
      <c r="AK63" s="3"/>
      <c r="AL63" s="3"/>
      <c r="AM63" s="3"/>
      <c r="AN63" s="3"/>
      <c r="AO63" s="3"/>
      <c r="AP63" s="3"/>
      <c r="AQ63" s="3"/>
      <c r="AR63" s="3"/>
    </row>
    <row r="64" spans="1:44" ht="16.5" customHeight="1" x14ac:dyDescent="0.3">
      <c r="A64" s="97"/>
      <c r="B64" s="97"/>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3"/>
      <c r="AE64" s="3"/>
      <c r="AF64" s="3"/>
      <c r="AG64" s="3"/>
      <c r="AH64" s="3"/>
      <c r="AI64" s="3"/>
      <c r="AJ64" s="3"/>
      <c r="AK64" s="3"/>
      <c r="AL64" s="3"/>
      <c r="AM64" s="3"/>
      <c r="AN64" s="3"/>
      <c r="AO64" s="3"/>
      <c r="AP64" s="3"/>
      <c r="AQ64" s="3"/>
      <c r="AR64" s="3"/>
    </row>
    <row r="65" spans="1:44" ht="16.5" customHeight="1" x14ac:dyDescent="0.3">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3"/>
      <c r="AE65" s="3"/>
      <c r="AF65" s="3"/>
      <c r="AG65" s="3"/>
      <c r="AH65" s="3"/>
      <c r="AI65" s="3"/>
      <c r="AJ65" s="3"/>
      <c r="AK65" s="3"/>
      <c r="AL65" s="3"/>
      <c r="AM65" s="3"/>
      <c r="AN65" s="3"/>
      <c r="AO65" s="3"/>
      <c r="AP65" s="3"/>
      <c r="AQ65" s="3"/>
      <c r="AR65" s="3"/>
    </row>
    <row r="66" spans="1:44" ht="16.5" customHeight="1" x14ac:dyDescent="0.3">
      <c r="A66" s="102">
        <v>20</v>
      </c>
      <c r="B66" s="122" t="str">
        <f>IF('2. Identificación del Riesgo'!B66:B68="","",'2. Identificación del Riesgo'!B66:B68)</f>
        <v/>
      </c>
      <c r="C66" s="103" t="str">
        <f>IF('2. Identificación del Riesgo'!G66:G68="","",'2. Identificación del Riesgo'!G66:G68)</f>
        <v/>
      </c>
      <c r="D66" s="103" t="str">
        <f>IF('2. Identificación del Riesgo'!H66:H68="","",'2. Identificación del Riesgo'!H66:H68)</f>
        <v/>
      </c>
      <c r="E66" s="136" t="str">
        <f>IF('7. Mapa de Riesgos General'!AO66:AO68="","",'7. Mapa de Riesgos General'!AO66:AO68)</f>
        <v/>
      </c>
      <c r="F66" s="108"/>
      <c r="G66" s="135"/>
      <c r="H66" s="135"/>
      <c r="I66" s="135"/>
      <c r="J66" s="130"/>
      <c r="K66" s="108"/>
      <c r="L66" s="130"/>
      <c r="M66" s="130"/>
      <c r="N66" s="108"/>
      <c r="O66" s="135"/>
      <c r="P66" s="135"/>
      <c r="Q66" s="135"/>
      <c r="R66" s="130"/>
      <c r="S66" s="108"/>
      <c r="T66" s="130"/>
      <c r="U66" s="130"/>
      <c r="V66" s="108"/>
      <c r="W66" s="135"/>
      <c r="X66" s="135"/>
      <c r="Y66" s="135"/>
      <c r="Z66" s="130"/>
      <c r="AA66" s="108"/>
      <c r="AB66" s="130"/>
      <c r="AC66" s="130"/>
      <c r="AD66" s="3"/>
      <c r="AE66" s="3"/>
      <c r="AF66" s="3"/>
      <c r="AG66" s="3"/>
      <c r="AH66" s="3"/>
      <c r="AI66" s="3"/>
      <c r="AJ66" s="3"/>
      <c r="AK66" s="3"/>
      <c r="AL66" s="3"/>
      <c r="AM66" s="3"/>
      <c r="AN66" s="3"/>
      <c r="AO66" s="3"/>
      <c r="AP66" s="3"/>
      <c r="AQ66" s="3"/>
      <c r="AR66" s="3"/>
    </row>
    <row r="67" spans="1:44" ht="16.5" customHeight="1" x14ac:dyDescent="0.3">
      <c r="A67" s="97"/>
      <c r="B67" s="97"/>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2"/>
      <c r="AE67" s="2"/>
      <c r="AF67" s="2"/>
      <c r="AG67" s="2"/>
      <c r="AH67" s="2"/>
      <c r="AI67" s="2"/>
      <c r="AJ67" s="2"/>
      <c r="AK67" s="2"/>
      <c r="AL67" s="2"/>
      <c r="AM67" s="2"/>
      <c r="AN67" s="2"/>
      <c r="AO67" s="2"/>
      <c r="AP67" s="2"/>
      <c r="AQ67" s="2"/>
      <c r="AR67" s="2"/>
    </row>
    <row r="68" spans="1:44" ht="16.5" customHeight="1" x14ac:dyDescent="0.3">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2"/>
      <c r="AE68" s="2"/>
      <c r="AF68" s="2"/>
      <c r="AG68" s="2"/>
      <c r="AH68" s="2"/>
      <c r="AI68" s="2"/>
      <c r="AJ68" s="2"/>
      <c r="AK68" s="2"/>
      <c r="AL68" s="2"/>
      <c r="AM68" s="2"/>
      <c r="AN68" s="2"/>
      <c r="AO68" s="2"/>
      <c r="AP68" s="2"/>
      <c r="AQ68" s="2"/>
      <c r="AR68" s="2"/>
    </row>
    <row r="69" spans="1:44" ht="25.5" customHeight="1" x14ac:dyDescent="0.3">
      <c r="A69" s="2"/>
      <c r="B69" s="40"/>
      <c r="C69" s="2"/>
      <c r="D69" s="2"/>
      <c r="E69" s="2"/>
      <c r="F69" s="41" t="str">
        <f>IFERROR(AVERAGE(F9:F68),"")</f>
        <v/>
      </c>
      <c r="G69" s="2"/>
      <c r="H69" s="2"/>
      <c r="I69" s="2"/>
      <c r="J69" s="2"/>
      <c r="K69" s="41" t="str">
        <f>IFERROR(AVERAGE(K9:K68),"")</f>
        <v/>
      </c>
      <c r="L69" s="2"/>
      <c r="M69" s="2"/>
      <c r="N69" s="41" t="str">
        <f>IFERROR(AVERAGE(N9:N68),"")</f>
        <v/>
      </c>
      <c r="O69" s="2"/>
      <c r="P69" s="2"/>
      <c r="Q69" s="2"/>
      <c r="R69" s="2"/>
      <c r="S69" s="41" t="str">
        <f>IFERROR(AVERAGE(S9:S68),"")</f>
        <v/>
      </c>
      <c r="T69" s="2"/>
      <c r="U69" s="2"/>
      <c r="V69" s="41" t="str">
        <f>IFERROR(AVERAGE(V9:V68),"")</f>
        <v/>
      </c>
      <c r="W69" s="2"/>
      <c r="X69" s="2"/>
      <c r="Y69" s="2"/>
      <c r="Z69" s="2"/>
      <c r="AA69" s="41" t="str">
        <f>IFERROR(AVERAGE(AA9:AA68),"")</f>
        <v/>
      </c>
      <c r="AB69" s="2"/>
      <c r="AC69" s="2"/>
      <c r="AD69" s="2"/>
      <c r="AE69" s="2"/>
      <c r="AF69" s="2"/>
      <c r="AG69" s="2"/>
      <c r="AH69" s="2"/>
      <c r="AI69" s="2"/>
      <c r="AJ69" s="2"/>
      <c r="AK69" s="2"/>
      <c r="AL69" s="2"/>
      <c r="AM69" s="2"/>
      <c r="AN69" s="2"/>
      <c r="AO69" s="2"/>
      <c r="AP69" s="2"/>
      <c r="AQ69" s="2"/>
      <c r="AR69" s="2"/>
    </row>
    <row r="70" spans="1:44"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0">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Q57:Q59"/>
    <mergeCell ref="R57:R59"/>
    <mergeCell ref="S57:S59"/>
    <mergeCell ref="T57:T59"/>
    <mergeCell ref="U57:U59"/>
    <mergeCell ref="Z57:Z59"/>
    <mergeCell ref="Z60:Z62"/>
    <mergeCell ref="AA60:AA62"/>
    <mergeCell ref="AB60:AB62"/>
    <mergeCell ref="Y60:Y62"/>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X54:X56"/>
    <mergeCell ref="Y54:Y56"/>
    <mergeCell ref="Z51:Z53"/>
    <mergeCell ref="Z54:Z56"/>
    <mergeCell ref="AA54:AA56"/>
    <mergeCell ref="AB54:AB56"/>
    <mergeCell ref="AC54:AC56"/>
    <mergeCell ref="X51:X53"/>
    <mergeCell ref="Y51:Y53"/>
    <mergeCell ref="AA51:AA53"/>
    <mergeCell ref="AB51:AB53"/>
    <mergeCell ref="AC51:AC53"/>
    <mergeCell ref="Z45:Z47"/>
    <mergeCell ref="Z48:Z50"/>
    <mergeCell ref="AA48:AA50"/>
    <mergeCell ref="AB48:AB50"/>
    <mergeCell ref="AC48:AC50"/>
    <mergeCell ref="V45:V47"/>
    <mergeCell ref="W45:W47"/>
    <mergeCell ref="X45:X47"/>
    <mergeCell ref="Y45:Y47"/>
    <mergeCell ref="AA45:AA47"/>
    <mergeCell ref="AB45:AB47"/>
    <mergeCell ref="AC45:AC47"/>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Q45:Q47"/>
    <mergeCell ref="R45:R47"/>
    <mergeCell ref="S45:S47"/>
    <mergeCell ref="T45:T47"/>
    <mergeCell ref="U45:U47"/>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Q39:Q41"/>
    <mergeCell ref="R39:R41"/>
    <mergeCell ref="H36:H38"/>
    <mergeCell ref="I36:I38"/>
    <mergeCell ref="K36:K38"/>
    <mergeCell ref="L36:L38"/>
    <mergeCell ref="M36:M38"/>
    <mergeCell ref="N36:N38"/>
    <mergeCell ref="O36:O38"/>
    <mergeCell ref="Y39:Y41"/>
    <mergeCell ref="Z39:Z41"/>
    <mergeCell ref="S39:S41"/>
    <mergeCell ref="T39:T41"/>
    <mergeCell ref="U39:U41"/>
    <mergeCell ref="H39:H41"/>
    <mergeCell ref="I39:I41"/>
    <mergeCell ref="J39:J41"/>
    <mergeCell ref="K39:K41"/>
    <mergeCell ref="L39:L41"/>
    <mergeCell ref="M39:M41"/>
    <mergeCell ref="N39:N41"/>
    <mergeCell ref="V39:V41"/>
    <mergeCell ref="W39:W41"/>
    <mergeCell ref="Z42:Z44"/>
    <mergeCell ref="AA42:AA44"/>
    <mergeCell ref="AB42:AB44"/>
    <mergeCell ref="AC42:AC44"/>
    <mergeCell ref="R36:R38"/>
    <mergeCell ref="S36:S38"/>
    <mergeCell ref="T36:T38"/>
    <mergeCell ref="U36:U38"/>
    <mergeCell ref="V36:V38"/>
    <mergeCell ref="W36:W38"/>
    <mergeCell ref="X36:X38"/>
    <mergeCell ref="X39:X41"/>
    <mergeCell ref="AA39:AA41"/>
    <mergeCell ref="AB39:AB41"/>
    <mergeCell ref="AC39:AC41"/>
    <mergeCell ref="X42:X44"/>
    <mergeCell ref="Y42:Y44"/>
    <mergeCell ref="Q42:Q44"/>
    <mergeCell ref="R42:R44"/>
    <mergeCell ref="S42:S44"/>
    <mergeCell ref="T42:T44"/>
    <mergeCell ref="U42:U44"/>
    <mergeCell ref="V42:V44"/>
    <mergeCell ref="W42:W44"/>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H33:H35"/>
    <mergeCell ref="I33:I35"/>
    <mergeCell ref="J33:J35"/>
    <mergeCell ref="K33:K35"/>
    <mergeCell ref="L33:L35"/>
    <mergeCell ref="M33:M35"/>
    <mergeCell ref="N33:N35"/>
    <mergeCell ref="O33:O35"/>
    <mergeCell ref="AC30:AC32"/>
    <mergeCell ref="O30:O32"/>
    <mergeCell ref="P30:P32"/>
    <mergeCell ref="H30:H32"/>
    <mergeCell ref="I30:I32"/>
    <mergeCell ref="J30:J32"/>
    <mergeCell ref="K30:K32"/>
    <mergeCell ref="L30:L32"/>
    <mergeCell ref="M30:M32"/>
    <mergeCell ref="N30:N32"/>
    <mergeCell ref="Z33:Z35"/>
    <mergeCell ref="AB33:AB35"/>
    <mergeCell ref="AC33:AC35"/>
    <mergeCell ref="AA27:AA29"/>
    <mergeCell ref="AB27:AB29"/>
    <mergeCell ref="AC27:AC29"/>
    <mergeCell ref="P36:P38"/>
    <mergeCell ref="Q36:Q38"/>
    <mergeCell ref="P33:P35"/>
    <mergeCell ref="Q33:Q35"/>
    <mergeCell ref="R33:R35"/>
    <mergeCell ref="S33:S35"/>
    <mergeCell ref="T33:T35"/>
    <mergeCell ref="U33:U35"/>
    <mergeCell ref="AA33:AA35"/>
    <mergeCell ref="AA36:AA38"/>
    <mergeCell ref="AB36:AB38"/>
    <mergeCell ref="AC36:AC38"/>
    <mergeCell ref="V33:V35"/>
    <mergeCell ref="W33:W35"/>
    <mergeCell ref="X33:X35"/>
    <mergeCell ref="Y33:Y35"/>
    <mergeCell ref="Q27:Q29"/>
    <mergeCell ref="Y36:Y38"/>
    <mergeCell ref="Z36:Z38"/>
    <mergeCell ref="Z27:Z29"/>
    <mergeCell ref="Z30:Z32"/>
    <mergeCell ref="AA30:AA32"/>
    <mergeCell ref="AB30:AB32"/>
    <mergeCell ref="A30:A32"/>
    <mergeCell ref="B30:B32"/>
    <mergeCell ref="C30:C32"/>
    <mergeCell ref="D30:D32"/>
    <mergeCell ref="E30:E32"/>
    <mergeCell ref="F30:F32"/>
    <mergeCell ref="G30:G32"/>
    <mergeCell ref="O27:O29"/>
    <mergeCell ref="P27:P29"/>
    <mergeCell ref="H27:H29"/>
    <mergeCell ref="I27:I29"/>
    <mergeCell ref="J27:J29"/>
    <mergeCell ref="K27:K29"/>
    <mergeCell ref="L27:L29"/>
    <mergeCell ref="M27:M29"/>
    <mergeCell ref="N27:N29"/>
    <mergeCell ref="V27:V29"/>
    <mergeCell ref="W27:W29"/>
    <mergeCell ref="X27:X29"/>
    <mergeCell ref="Y27:Y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R27:R29"/>
    <mergeCell ref="S27:S29"/>
    <mergeCell ref="T27:T29"/>
    <mergeCell ref="U27:U29"/>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Q66:Q68"/>
    <mergeCell ref="R66:R68"/>
    <mergeCell ref="S66:S68"/>
    <mergeCell ref="T66:T68"/>
    <mergeCell ref="U66:U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8" topLeftCell="A9" activePane="bottomLeft" state="frozen"/>
      <selection pane="bottomLeft" activeCell="C9" sqref="C9:C11"/>
    </sheetView>
  </sheetViews>
  <sheetFormatPr baseColWidth="10" defaultColWidth="14.42578125" defaultRowHeight="15" customHeight="1" x14ac:dyDescent="0.25"/>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x14ac:dyDescent="0.3">
      <c r="A1" s="80"/>
      <c r="B1" s="75"/>
      <c r="C1" s="80" t="s">
        <v>0</v>
      </c>
      <c r="D1" s="81"/>
      <c r="E1" s="81"/>
      <c r="F1" s="81"/>
      <c r="G1" s="81"/>
      <c r="H1" s="75"/>
      <c r="I1" s="112" t="s">
        <v>351</v>
      </c>
      <c r="J1" s="64"/>
      <c r="K1" s="3"/>
      <c r="L1" s="3"/>
      <c r="M1" s="3"/>
      <c r="N1" s="3"/>
      <c r="O1" s="3"/>
      <c r="P1" s="3"/>
      <c r="Q1" s="3"/>
      <c r="R1" s="3"/>
      <c r="S1" s="3"/>
      <c r="T1" s="3"/>
      <c r="U1" s="3"/>
      <c r="V1" s="3"/>
      <c r="W1" s="3"/>
      <c r="X1" s="3"/>
      <c r="Y1" s="3"/>
      <c r="Z1" s="4"/>
    </row>
    <row r="2" spans="1:26" ht="16.5" customHeight="1" x14ac:dyDescent="0.3">
      <c r="A2" s="76"/>
      <c r="B2" s="77"/>
      <c r="C2" s="76"/>
      <c r="D2" s="82"/>
      <c r="E2" s="82"/>
      <c r="F2" s="82"/>
      <c r="G2" s="82"/>
      <c r="H2" s="77"/>
      <c r="I2" s="112" t="s">
        <v>352</v>
      </c>
      <c r="J2" s="64"/>
      <c r="K2" s="3"/>
      <c r="L2" s="3"/>
      <c r="M2" s="3"/>
      <c r="N2" s="3"/>
      <c r="O2" s="3"/>
      <c r="P2" s="3"/>
      <c r="Q2" s="3"/>
      <c r="R2" s="3"/>
      <c r="S2" s="3"/>
      <c r="T2" s="3"/>
      <c r="U2" s="3"/>
      <c r="V2" s="3"/>
      <c r="W2" s="3"/>
      <c r="X2" s="3"/>
      <c r="Y2" s="3"/>
      <c r="Z2" s="4"/>
    </row>
    <row r="3" spans="1:26" ht="16.5" x14ac:dyDescent="0.3">
      <c r="A3" s="76"/>
      <c r="B3" s="77"/>
      <c r="C3" s="76"/>
      <c r="D3" s="82"/>
      <c r="E3" s="82"/>
      <c r="F3" s="82"/>
      <c r="G3" s="82"/>
      <c r="H3" s="77"/>
      <c r="I3" s="112" t="s">
        <v>353</v>
      </c>
      <c r="J3" s="64"/>
      <c r="K3" s="3"/>
      <c r="L3" s="3"/>
      <c r="M3" s="3"/>
      <c r="N3" s="3"/>
      <c r="O3" s="3"/>
      <c r="P3" s="3"/>
      <c r="Q3" s="3"/>
      <c r="R3" s="3"/>
      <c r="S3" s="3"/>
      <c r="T3" s="3"/>
      <c r="U3" s="3"/>
      <c r="V3" s="3"/>
      <c r="W3" s="3"/>
      <c r="X3" s="3"/>
      <c r="Y3" s="3"/>
      <c r="Z3" s="4"/>
    </row>
    <row r="4" spans="1:26" ht="16.5" x14ac:dyDescent="0.3">
      <c r="A4" s="78"/>
      <c r="B4" s="79"/>
      <c r="C4" s="78"/>
      <c r="D4" s="83"/>
      <c r="E4" s="83"/>
      <c r="F4" s="83"/>
      <c r="G4" s="83"/>
      <c r="H4" s="79"/>
      <c r="I4" s="112" t="s">
        <v>354</v>
      </c>
      <c r="J4" s="64"/>
      <c r="K4" s="3"/>
      <c r="L4" s="3"/>
      <c r="M4" s="3"/>
      <c r="N4" s="3"/>
      <c r="O4" s="3"/>
      <c r="P4" s="3"/>
      <c r="Q4" s="3"/>
      <c r="R4" s="3"/>
      <c r="S4" s="3"/>
      <c r="T4" s="3"/>
      <c r="U4" s="3"/>
      <c r="V4" s="3"/>
      <c r="W4" s="3"/>
      <c r="X4" s="3"/>
      <c r="Y4" s="3"/>
      <c r="Z4" s="4"/>
    </row>
    <row r="5" spans="1:26" ht="16.5" x14ac:dyDescent="0.3">
      <c r="A5" s="17"/>
      <c r="B5" s="20"/>
      <c r="C5" s="17"/>
      <c r="D5" s="3"/>
      <c r="E5" s="3"/>
      <c r="F5" s="3"/>
      <c r="G5" s="3"/>
      <c r="H5" s="3"/>
      <c r="I5" s="3"/>
      <c r="J5" s="3"/>
      <c r="K5" s="3"/>
      <c r="L5" s="3"/>
      <c r="M5" s="3"/>
      <c r="N5" s="3"/>
      <c r="O5" s="3"/>
      <c r="P5" s="3"/>
      <c r="Q5" s="3"/>
      <c r="R5" s="3"/>
      <c r="S5" s="3"/>
      <c r="T5" s="3"/>
      <c r="U5" s="3"/>
      <c r="V5" s="3"/>
      <c r="W5" s="3"/>
      <c r="X5" s="3"/>
      <c r="Y5" s="3"/>
      <c r="Z5" s="4"/>
    </row>
    <row r="6" spans="1:26" ht="30" customHeight="1" x14ac:dyDescent="0.3">
      <c r="A6" s="119" t="s">
        <v>93</v>
      </c>
      <c r="B6" s="63"/>
      <c r="C6" s="63"/>
      <c r="D6" s="120"/>
      <c r="E6" s="152" t="s">
        <v>355</v>
      </c>
      <c r="F6" s="64"/>
      <c r="G6" s="152" t="s">
        <v>356</v>
      </c>
      <c r="H6" s="64"/>
      <c r="I6" s="152" t="s">
        <v>357</v>
      </c>
      <c r="J6" s="64"/>
      <c r="K6" s="3"/>
      <c r="L6" s="3"/>
      <c r="M6" s="3"/>
      <c r="N6" s="3"/>
      <c r="O6" s="3"/>
      <c r="P6" s="3"/>
      <c r="Q6" s="3"/>
      <c r="R6" s="3"/>
      <c r="S6" s="3"/>
      <c r="T6" s="3"/>
      <c r="U6" s="3"/>
      <c r="V6" s="3"/>
      <c r="W6" s="3"/>
      <c r="X6" s="3"/>
      <c r="Y6" s="3"/>
      <c r="Z6" s="4"/>
    </row>
    <row r="7" spans="1:26" ht="21" customHeight="1" x14ac:dyDescent="0.3">
      <c r="A7" s="145" t="s">
        <v>91</v>
      </c>
      <c r="B7" s="98" t="s">
        <v>92</v>
      </c>
      <c r="C7" s="93" t="s">
        <v>100</v>
      </c>
      <c r="D7" s="146" t="s">
        <v>101</v>
      </c>
      <c r="E7" s="153" t="s">
        <v>358</v>
      </c>
      <c r="F7" s="153" t="s">
        <v>359</v>
      </c>
      <c r="G7" s="153" t="s">
        <v>358</v>
      </c>
      <c r="H7" s="153" t="s">
        <v>359</v>
      </c>
      <c r="I7" s="153" t="s">
        <v>358</v>
      </c>
      <c r="J7" s="153" t="s">
        <v>359</v>
      </c>
      <c r="K7" s="3"/>
      <c r="L7" s="3"/>
      <c r="M7" s="3"/>
      <c r="N7" s="3"/>
      <c r="O7" s="3"/>
      <c r="P7" s="3"/>
      <c r="Q7" s="3"/>
      <c r="R7" s="3"/>
      <c r="S7" s="3"/>
      <c r="T7" s="3"/>
      <c r="U7" s="3"/>
      <c r="V7" s="3"/>
      <c r="W7" s="3"/>
      <c r="X7" s="3"/>
      <c r="Y7" s="3"/>
      <c r="Z7" s="4"/>
    </row>
    <row r="8" spans="1:26" ht="12" customHeight="1" x14ac:dyDescent="0.25">
      <c r="A8" s="92"/>
      <c r="B8" s="92"/>
      <c r="C8" s="92"/>
      <c r="D8" s="147"/>
      <c r="E8" s="92"/>
      <c r="F8" s="92"/>
      <c r="G8" s="92"/>
      <c r="H8" s="92"/>
      <c r="I8" s="92"/>
      <c r="J8" s="92"/>
      <c r="K8" s="18"/>
      <c r="L8" s="18"/>
      <c r="M8" s="18"/>
      <c r="N8" s="18"/>
      <c r="O8" s="18"/>
      <c r="P8" s="18"/>
      <c r="Q8" s="18"/>
      <c r="R8" s="18"/>
      <c r="S8" s="18"/>
      <c r="T8" s="18"/>
      <c r="U8" s="18"/>
      <c r="V8" s="18"/>
      <c r="W8" s="18"/>
      <c r="X8" s="18"/>
      <c r="Y8" s="18"/>
      <c r="Z8" s="4"/>
    </row>
    <row r="9" spans="1:26" ht="16.5" customHeight="1" x14ac:dyDescent="0.25">
      <c r="A9" s="102">
        <v>1</v>
      </c>
      <c r="B9" s="122" t="str">
        <f>IF('8. Seguimiento Cuatrimestral'!B9:B11="","",'8. Seguimiento Cuatrimestral'!B9:B11)</f>
        <v>Gestión Contractual</v>
      </c>
      <c r="C9" s="122" t="str">
        <f>IF('8. Seguimiento Cuatrimestral'!C9:C11="","",'8. Seguimiento Cuatrimestral'!C9:C11)</f>
        <v>Posibilidad de afectacion económica y reputacional por el Incumplimiento legal, en la  aplicación de requisitos juridicos  debido a la falta de conocimientos jurídicos y experiencia por parte de los abogados encargados de llevar los procesos</v>
      </c>
      <c r="D9" s="122" t="str">
        <f>IF('8. Seguimiento Cuatrimestral'!D9:D11="","",'8. Seguimiento Cuatrimestral'!D9:D11)</f>
        <v>Gestión</v>
      </c>
      <c r="E9" s="140">
        <f>'8. Seguimiento Cuatrimestral'!F9:F11</f>
        <v>0</v>
      </c>
      <c r="F9" s="140">
        <f>'8. Seguimiento Cuatrimestral'!K9:K11</f>
        <v>0</v>
      </c>
      <c r="G9" s="140">
        <f>'8. Seguimiento Cuatrimestral'!N9:N11</f>
        <v>0</v>
      </c>
      <c r="H9" s="140">
        <f>'8. Seguimiento Cuatrimestral'!S9:S11</f>
        <v>0</v>
      </c>
      <c r="I9" s="140">
        <f>'8. Seguimiento Cuatrimestral'!V9:V11</f>
        <v>0</v>
      </c>
      <c r="J9" s="140">
        <f>'8. Seguimiento Cuatrimestral'!AA9:AA11</f>
        <v>0</v>
      </c>
      <c r="K9" s="19"/>
      <c r="L9" s="19"/>
      <c r="M9" s="19"/>
      <c r="N9" s="19"/>
      <c r="O9" s="19"/>
      <c r="P9" s="19"/>
      <c r="Q9" s="19"/>
      <c r="R9" s="19"/>
      <c r="S9" s="19"/>
      <c r="T9" s="19"/>
      <c r="U9" s="19"/>
      <c r="V9" s="19"/>
      <c r="W9" s="19"/>
      <c r="X9" s="19"/>
      <c r="Y9" s="19"/>
      <c r="Z9" s="4"/>
    </row>
    <row r="10" spans="1:26" ht="16.5" x14ac:dyDescent="0.3">
      <c r="A10" s="97"/>
      <c r="B10" s="97"/>
      <c r="C10" s="97"/>
      <c r="D10" s="97"/>
      <c r="E10" s="97"/>
      <c r="F10" s="97"/>
      <c r="G10" s="97"/>
      <c r="H10" s="97"/>
      <c r="I10" s="97"/>
      <c r="J10" s="97"/>
      <c r="K10" s="3"/>
      <c r="L10" s="3"/>
      <c r="M10" s="3"/>
      <c r="N10" s="3"/>
      <c r="O10" s="3"/>
      <c r="P10" s="3"/>
      <c r="Q10" s="3"/>
      <c r="R10" s="3"/>
      <c r="S10" s="3"/>
      <c r="T10" s="3"/>
      <c r="U10" s="3"/>
      <c r="V10" s="3"/>
      <c r="W10" s="3"/>
      <c r="X10" s="3"/>
      <c r="Y10" s="3"/>
      <c r="Z10" s="4"/>
    </row>
    <row r="11" spans="1:26" ht="16.5" x14ac:dyDescent="0.3">
      <c r="A11" s="92"/>
      <c r="B11" s="92"/>
      <c r="C11" s="92"/>
      <c r="D11" s="92"/>
      <c r="E11" s="92"/>
      <c r="F11" s="92"/>
      <c r="G11" s="92"/>
      <c r="H11" s="92"/>
      <c r="I11" s="92"/>
      <c r="J11" s="92"/>
      <c r="K11" s="3"/>
      <c r="L11" s="3"/>
      <c r="M11" s="3"/>
      <c r="N11" s="3"/>
      <c r="O11" s="3"/>
      <c r="P11" s="3"/>
      <c r="Q11" s="3"/>
      <c r="R11" s="3"/>
      <c r="S11" s="3"/>
      <c r="T11" s="3"/>
      <c r="U11" s="3"/>
      <c r="V11" s="3"/>
      <c r="W11" s="3"/>
      <c r="X11" s="3"/>
      <c r="Y11" s="3"/>
      <c r="Z11" s="4"/>
    </row>
    <row r="12" spans="1:26" ht="16.5" customHeight="1" x14ac:dyDescent="0.3">
      <c r="A12" s="102">
        <v>2</v>
      </c>
      <c r="B12" s="122" t="str">
        <f>IF('8. Seguimiento Cuatrimestral'!B12:B14="","",'8. Seguimiento Cuatrimestral'!B12:B14)</f>
        <v>Gestión Contractual</v>
      </c>
      <c r="C12" s="122" t="str">
        <f>IF('8. Seguimiento Cuatrimestral'!C12:C14="","",'8. Seguimiento Cuatrimestral'!C12:C14)</f>
        <v>Posibilidad de afectacion reputacional por la Publicacion extemporanea o no publicacion en el portal SECOP II de la informacion de la gestion contractual de responsabilidad de la Oficina Jurídica, debido a la falta de conocimientos juridicos  y experiencia por parte de los abogado contratistas defindo por la Driección encargados de llevar los  procesos y de los supervisores que tambien son sujeto activo dentro de la ejecución contractual y tienen el deber de efectuar las publicaciones</v>
      </c>
      <c r="D12" s="122" t="str">
        <f>IF('8. Seguimiento Cuatrimestral'!D12:D14="","",'8. Seguimiento Cuatrimestral'!D12:D14)</f>
        <v>Gestión</v>
      </c>
      <c r="E12" s="140">
        <f>'8. Seguimiento Cuatrimestral'!F12:F14</f>
        <v>0</v>
      </c>
      <c r="F12" s="140">
        <f>'8. Seguimiento Cuatrimestral'!K12:K14</f>
        <v>0</v>
      </c>
      <c r="G12" s="140">
        <f>'8. Seguimiento Cuatrimestral'!N12:N14</f>
        <v>0</v>
      </c>
      <c r="H12" s="140">
        <f>'8. Seguimiento Cuatrimestral'!S12:S14</f>
        <v>0</v>
      </c>
      <c r="I12" s="140">
        <f>'8. Seguimiento Cuatrimestral'!V12:V14</f>
        <v>0</v>
      </c>
      <c r="J12" s="140">
        <f>'8. Seguimiento Cuatrimestral'!AA12:AA14</f>
        <v>0</v>
      </c>
      <c r="K12" s="3"/>
      <c r="L12" s="3"/>
      <c r="M12" s="3"/>
      <c r="N12" s="3"/>
      <c r="O12" s="3"/>
      <c r="P12" s="3"/>
      <c r="Q12" s="3"/>
      <c r="R12" s="3"/>
      <c r="S12" s="3"/>
      <c r="T12" s="3"/>
      <c r="U12" s="3"/>
      <c r="V12" s="3"/>
      <c r="W12" s="3"/>
      <c r="X12" s="3"/>
      <c r="Y12" s="3"/>
      <c r="Z12" s="4"/>
    </row>
    <row r="13" spans="1:26" ht="16.5" x14ac:dyDescent="0.3">
      <c r="A13" s="97"/>
      <c r="B13" s="97"/>
      <c r="C13" s="97"/>
      <c r="D13" s="97"/>
      <c r="E13" s="97"/>
      <c r="F13" s="97"/>
      <c r="G13" s="97"/>
      <c r="H13" s="97"/>
      <c r="I13" s="97"/>
      <c r="J13" s="97"/>
      <c r="K13" s="3"/>
      <c r="L13" s="3"/>
      <c r="M13" s="3"/>
      <c r="N13" s="3"/>
      <c r="O13" s="3"/>
      <c r="P13" s="3"/>
      <c r="Q13" s="3"/>
      <c r="R13" s="3"/>
      <c r="S13" s="3"/>
      <c r="T13" s="3"/>
      <c r="U13" s="3"/>
      <c r="V13" s="3"/>
      <c r="W13" s="3"/>
      <c r="X13" s="3"/>
      <c r="Y13" s="3"/>
      <c r="Z13" s="4"/>
    </row>
    <row r="14" spans="1:26" ht="16.5" x14ac:dyDescent="0.3">
      <c r="A14" s="92"/>
      <c r="B14" s="92"/>
      <c r="C14" s="92"/>
      <c r="D14" s="92"/>
      <c r="E14" s="92"/>
      <c r="F14" s="92"/>
      <c r="G14" s="92"/>
      <c r="H14" s="92"/>
      <c r="I14" s="92"/>
      <c r="J14" s="92"/>
      <c r="K14" s="3"/>
      <c r="L14" s="3"/>
      <c r="M14" s="3"/>
      <c r="N14" s="3"/>
      <c r="O14" s="3"/>
      <c r="P14" s="3"/>
      <c r="Q14" s="3"/>
      <c r="R14" s="3"/>
      <c r="S14" s="3"/>
      <c r="T14" s="3"/>
      <c r="U14" s="3"/>
      <c r="V14" s="3"/>
      <c r="W14" s="3"/>
      <c r="X14" s="3"/>
      <c r="Y14" s="3"/>
      <c r="Z14" s="4"/>
    </row>
    <row r="15" spans="1:26" ht="16.5" customHeight="1" x14ac:dyDescent="0.3">
      <c r="A15" s="102">
        <v>3</v>
      </c>
      <c r="B15" s="122" t="str">
        <f>IF('8. Seguimiento Cuatrimestral'!B15:B17="","",'8. Seguimiento Cuatrimestral'!B15:B17)</f>
        <v>Gestión Contractual</v>
      </c>
      <c r="C15" s="122" t="str">
        <f>IF('8. Seguimiento Cuatrimestral'!C15:C17="","",'8. Seguimiento Cuatrimestral'!C15:C17)</f>
        <v>Posibilidad de afectacion reputacional por la aprobacion de polizas que no cumplen con las condiciones legalmente establecidas debido a la falta de conocimientos contractuales de los abogados contratistas que apoyan el proceso contractual</v>
      </c>
      <c r="D15" s="122" t="str">
        <f>IF('8. Seguimiento Cuatrimestral'!D15:D17="","",'8. Seguimiento Cuatrimestral'!D15:D17)</f>
        <v>Gestión</v>
      </c>
      <c r="E15" s="140">
        <f>'8. Seguimiento Cuatrimestral'!F15:F17</f>
        <v>0</v>
      </c>
      <c r="F15" s="140">
        <f>'8. Seguimiento Cuatrimestral'!K15:K17</f>
        <v>0</v>
      </c>
      <c r="G15" s="140">
        <f>'8. Seguimiento Cuatrimestral'!N15:N17</f>
        <v>0</v>
      </c>
      <c r="H15" s="140">
        <f>'8. Seguimiento Cuatrimestral'!S15:S17</f>
        <v>0</v>
      </c>
      <c r="I15" s="140">
        <f>'8. Seguimiento Cuatrimestral'!V15:V17</f>
        <v>0</v>
      </c>
      <c r="J15" s="140">
        <f>'8. Seguimiento Cuatrimestral'!AA15:AA17</f>
        <v>0</v>
      </c>
      <c r="K15" s="3"/>
      <c r="L15" s="3"/>
      <c r="M15" s="3"/>
      <c r="N15" s="3"/>
      <c r="O15" s="3"/>
      <c r="P15" s="3"/>
      <c r="Q15" s="3"/>
      <c r="R15" s="3"/>
      <c r="S15" s="3"/>
      <c r="T15" s="3"/>
      <c r="U15" s="3"/>
      <c r="V15" s="3"/>
      <c r="W15" s="3"/>
      <c r="X15" s="3"/>
      <c r="Y15" s="3"/>
      <c r="Z15" s="4"/>
    </row>
    <row r="16" spans="1:26" ht="16.5" x14ac:dyDescent="0.3">
      <c r="A16" s="97"/>
      <c r="B16" s="97"/>
      <c r="C16" s="97"/>
      <c r="D16" s="97"/>
      <c r="E16" s="97"/>
      <c r="F16" s="97"/>
      <c r="G16" s="97"/>
      <c r="H16" s="97"/>
      <c r="I16" s="97"/>
      <c r="J16" s="97"/>
      <c r="K16" s="3"/>
      <c r="L16" s="3"/>
      <c r="M16" s="3"/>
      <c r="N16" s="3"/>
      <c r="O16" s="3"/>
      <c r="P16" s="3"/>
      <c r="Q16" s="3"/>
      <c r="R16" s="3"/>
      <c r="S16" s="3"/>
      <c r="T16" s="3"/>
      <c r="U16" s="3"/>
      <c r="V16" s="3"/>
      <c r="W16" s="3"/>
      <c r="X16" s="3"/>
      <c r="Y16" s="3"/>
      <c r="Z16" s="4"/>
    </row>
    <row r="17" spans="1:26" ht="16.5" x14ac:dyDescent="0.3">
      <c r="A17" s="92"/>
      <c r="B17" s="92"/>
      <c r="C17" s="92"/>
      <c r="D17" s="92"/>
      <c r="E17" s="92"/>
      <c r="F17" s="92"/>
      <c r="G17" s="92"/>
      <c r="H17" s="92"/>
      <c r="I17" s="92"/>
      <c r="J17" s="92"/>
      <c r="K17" s="3"/>
      <c r="L17" s="3"/>
      <c r="M17" s="3"/>
      <c r="N17" s="3"/>
      <c r="O17" s="3"/>
      <c r="P17" s="3"/>
      <c r="Q17" s="3"/>
      <c r="R17" s="3"/>
      <c r="S17" s="3"/>
      <c r="T17" s="3"/>
      <c r="U17" s="3"/>
      <c r="V17" s="3"/>
      <c r="W17" s="3"/>
      <c r="X17" s="3"/>
      <c r="Y17" s="3"/>
      <c r="Z17" s="4"/>
    </row>
    <row r="18" spans="1:26" ht="16.5" customHeight="1" x14ac:dyDescent="0.3">
      <c r="A18" s="102">
        <v>4</v>
      </c>
      <c r="B18" s="122" t="str">
        <f>IF('8. Seguimiento Cuatrimestral'!B18:B20="","",'8. Seguimiento Cuatrimestral'!B18:B20)</f>
        <v>Gestión Contractual</v>
      </c>
      <c r="C18" s="122" t="str">
        <f>IF('8. Seguimiento Cuatrimestral'!C18:C20="","",'8. Seguimiento Cuatrimestral'!C18:C20)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D18" s="122" t="str">
        <f>IF('8. Seguimiento Cuatrimestral'!D18:D20="","",'8. Seguimiento Cuatrimestral'!D18:D20)</f>
        <v>Gestión</v>
      </c>
      <c r="E18" s="140">
        <f>'8. Seguimiento Cuatrimestral'!F18:F20</f>
        <v>0</v>
      </c>
      <c r="F18" s="140">
        <f>'8. Seguimiento Cuatrimestral'!K18:K20</f>
        <v>0</v>
      </c>
      <c r="G18" s="140">
        <f>'8. Seguimiento Cuatrimestral'!N18:N20</f>
        <v>0</v>
      </c>
      <c r="H18" s="140">
        <f>'8. Seguimiento Cuatrimestral'!S18:S20</f>
        <v>0</v>
      </c>
      <c r="I18" s="140">
        <f>'8. Seguimiento Cuatrimestral'!V18:V20</f>
        <v>0</v>
      </c>
      <c r="J18" s="140">
        <f>'8. Seguimiento Cuatrimestral'!AA18:AA20</f>
        <v>0</v>
      </c>
      <c r="K18" s="3"/>
      <c r="L18" s="3"/>
      <c r="M18" s="3"/>
      <c r="N18" s="3"/>
      <c r="O18" s="3"/>
      <c r="P18" s="3"/>
      <c r="Q18" s="3"/>
      <c r="R18" s="3"/>
      <c r="S18" s="3"/>
      <c r="T18" s="3"/>
      <c r="U18" s="3"/>
      <c r="V18" s="3"/>
      <c r="W18" s="3"/>
      <c r="X18" s="3"/>
      <c r="Y18" s="3"/>
      <c r="Z18" s="4"/>
    </row>
    <row r="19" spans="1:26" ht="16.5" x14ac:dyDescent="0.3">
      <c r="A19" s="97"/>
      <c r="B19" s="97"/>
      <c r="C19" s="97"/>
      <c r="D19" s="97"/>
      <c r="E19" s="97"/>
      <c r="F19" s="97"/>
      <c r="G19" s="97"/>
      <c r="H19" s="97"/>
      <c r="I19" s="97"/>
      <c r="J19" s="97"/>
      <c r="K19" s="3"/>
      <c r="L19" s="3"/>
      <c r="M19" s="3"/>
      <c r="N19" s="3"/>
      <c r="O19" s="3"/>
      <c r="P19" s="3"/>
      <c r="Q19" s="3"/>
      <c r="R19" s="3"/>
      <c r="S19" s="3"/>
      <c r="T19" s="3"/>
      <c r="U19" s="3"/>
      <c r="V19" s="3"/>
      <c r="W19" s="3"/>
      <c r="X19" s="3"/>
      <c r="Y19" s="3"/>
      <c r="Z19" s="4"/>
    </row>
    <row r="20" spans="1:26" ht="16.5" x14ac:dyDescent="0.3">
      <c r="A20" s="92"/>
      <c r="B20" s="92"/>
      <c r="C20" s="92"/>
      <c r="D20" s="92"/>
      <c r="E20" s="92"/>
      <c r="F20" s="92"/>
      <c r="G20" s="92"/>
      <c r="H20" s="92"/>
      <c r="I20" s="92"/>
      <c r="J20" s="92"/>
      <c r="K20" s="3"/>
      <c r="L20" s="3"/>
      <c r="M20" s="3"/>
      <c r="N20" s="3"/>
      <c r="O20" s="3"/>
      <c r="P20" s="3"/>
      <c r="Q20" s="3"/>
      <c r="R20" s="3"/>
      <c r="S20" s="3"/>
      <c r="T20" s="3"/>
      <c r="U20" s="3"/>
      <c r="V20" s="3"/>
      <c r="W20" s="3"/>
      <c r="X20" s="3"/>
      <c r="Y20" s="3"/>
      <c r="Z20" s="4"/>
    </row>
    <row r="21" spans="1:26" ht="16.5" customHeight="1" x14ac:dyDescent="0.3">
      <c r="A21" s="102">
        <v>5</v>
      </c>
      <c r="B21" s="122" t="str">
        <f>IF('8. Seguimiento Cuatrimestral'!B21:B23="","",'8. Seguimiento Cuatrimestral'!B21:B23)</f>
        <v>Gestión Contractual</v>
      </c>
      <c r="C21" s="122" t="str">
        <f>IF('8. Seguimiento Cuatrimestral'!C21:C23="","",'8. Seguimiento Cuatrimestral'!C21:C23)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D21" s="122" t="str">
        <f>IF('8. Seguimiento Cuatrimestral'!D21:D23="","",'8. Seguimiento Cuatrimestral'!D21:D23)</f>
        <v>Gestión</v>
      </c>
      <c r="E21" s="140">
        <f>'8. Seguimiento Cuatrimestral'!F21:F23</f>
        <v>0</v>
      </c>
      <c r="F21" s="140">
        <f>'8. Seguimiento Cuatrimestral'!K21:K23</f>
        <v>0</v>
      </c>
      <c r="G21" s="140">
        <f>'8. Seguimiento Cuatrimestral'!N21:N23</f>
        <v>0</v>
      </c>
      <c r="H21" s="140">
        <f>'8. Seguimiento Cuatrimestral'!S21:S23</f>
        <v>0</v>
      </c>
      <c r="I21" s="140">
        <f>'8. Seguimiento Cuatrimestral'!V21:V23</f>
        <v>0</v>
      </c>
      <c r="J21" s="140">
        <f>'8. Seguimiento Cuatrimestral'!AA21:AA23</f>
        <v>0</v>
      </c>
      <c r="K21" s="3"/>
      <c r="L21" s="3"/>
      <c r="M21" s="3"/>
      <c r="N21" s="3"/>
      <c r="O21" s="3"/>
      <c r="P21" s="3"/>
      <c r="Q21" s="3"/>
      <c r="R21" s="3"/>
      <c r="S21" s="3"/>
      <c r="T21" s="3"/>
      <c r="U21" s="3"/>
      <c r="V21" s="3"/>
      <c r="W21" s="3"/>
      <c r="X21" s="3"/>
      <c r="Y21" s="3"/>
      <c r="Z21" s="4"/>
    </row>
    <row r="22" spans="1:26" ht="15.75" customHeight="1" x14ac:dyDescent="0.3">
      <c r="A22" s="97"/>
      <c r="B22" s="97"/>
      <c r="C22" s="97"/>
      <c r="D22" s="97"/>
      <c r="E22" s="97"/>
      <c r="F22" s="97"/>
      <c r="G22" s="97"/>
      <c r="H22" s="97"/>
      <c r="I22" s="97"/>
      <c r="J22" s="97"/>
      <c r="K22" s="3"/>
      <c r="L22" s="3"/>
      <c r="M22" s="3"/>
      <c r="N22" s="3"/>
      <c r="O22" s="3"/>
      <c r="P22" s="3"/>
      <c r="Q22" s="3"/>
      <c r="R22" s="3"/>
      <c r="S22" s="3"/>
      <c r="T22" s="3"/>
      <c r="U22" s="3"/>
      <c r="V22" s="3"/>
      <c r="W22" s="3"/>
      <c r="X22" s="3"/>
      <c r="Y22" s="3"/>
      <c r="Z22" s="4"/>
    </row>
    <row r="23" spans="1:26" ht="15.75" customHeight="1" x14ac:dyDescent="0.3">
      <c r="A23" s="92"/>
      <c r="B23" s="92"/>
      <c r="C23" s="92"/>
      <c r="D23" s="92"/>
      <c r="E23" s="92"/>
      <c r="F23" s="92"/>
      <c r="G23" s="92"/>
      <c r="H23" s="92"/>
      <c r="I23" s="92"/>
      <c r="J23" s="92"/>
      <c r="K23" s="3"/>
      <c r="L23" s="3"/>
      <c r="M23" s="3"/>
      <c r="N23" s="3"/>
      <c r="O23" s="3"/>
      <c r="P23" s="3"/>
      <c r="Q23" s="3"/>
      <c r="R23" s="3"/>
      <c r="S23" s="3"/>
      <c r="T23" s="3"/>
      <c r="U23" s="3"/>
      <c r="V23" s="3"/>
      <c r="W23" s="3"/>
      <c r="X23" s="3"/>
      <c r="Y23" s="3"/>
      <c r="Z23" s="4"/>
    </row>
    <row r="24" spans="1:26" ht="16.5" customHeight="1" x14ac:dyDescent="0.3">
      <c r="A24" s="102">
        <v>6</v>
      </c>
      <c r="B24" s="122" t="str">
        <f>IF('8. Seguimiento Cuatrimestral'!B24:B26="","",'8. Seguimiento Cuatrimestral'!B24:B26)</f>
        <v>Gestión Contractual</v>
      </c>
      <c r="C24" s="122" t="str">
        <f>IF('8. Seguimiento Cuatrimestral'!C24:C26="","",'8. Seguimiento Cuatrimestral'!C24:C26)</f>
        <v>Posibilidad de afectación economica y reputacional al recibir o solicitar dadivas o beneficios a nombre propio o de terceros, mediante el direccionamiento de los requisitos técnicos, por parte del nivel directivo durante la estructuración contractual.</v>
      </c>
      <c r="D24" s="122" t="str">
        <f>IF('8. Seguimiento Cuatrimestral'!D24:D26="","",'8. Seguimiento Cuatrimestral'!D24:D26)</f>
        <v>Corrupción</v>
      </c>
      <c r="E24" s="140">
        <f>'8. Seguimiento Cuatrimestral'!F24:F26</f>
        <v>0</v>
      </c>
      <c r="F24" s="140">
        <f>'8. Seguimiento Cuatrimestral'!K24:K26</f>
        <v>0</v>
      </c>
      <c r="G24" s="140">
        <f>'8. Seguimiento Cuatrimestral'!N24:N26</f>
        <v>0</v>
      </c>
      <c r="H24" s="140">
        <f>'8. Seguimiento Cuatrimestral'!S24:S26</f>
        <v>0</v>
      </c>
      <c r="I24" s="140">
        <f>'8. Seguimiento Cuatrimestral'!V24:V26</f>
        <v>0</v>
      </c>
      <c r="J24" s="140">
        <f>'8. Seguimiento Cuatrimestral'!AA24:AA26</f>
        <v>0</v>
      </c>
      <c r="K24" s="3"/>
      <c r="L24" s="3"/>
      <c r="M24" s="3"/>
      <c r="N24" s="3"/>
      <c r="O24" s="3"/>
      <c r="P24" s="3"/>
      <c r="Q24" s="3"/>
      <c r="R24" s="3"/>
      <c r="S24" s="3"/>
      <c r="T24" s="3"/>
      <c r="U24" s="3"/>
      <c r="V24" s="3"/>
      <c r="W24" s="3"/>
      <c r="X24" s="3"/>
      <c r="Y24" s="3"/>
      <c r="Z24" s="4"/>
    </row>
    <row r="25" spans="1:26" ht="15.75" customHeight="1" x14ac:dyDescent="0.3">
      <c r="A25" s="97"/>
      <c r="B25" s="97"/>
      <c r="C25" s="97"/>
      <c r="D25" s="97"/>
      <c r="E25" s="97"/>
      <c r="F25" s="97"/>
      <c r="G25" s="97"/>
      <c r="H25" s="97"/>
      <c r="I25" s="97"/>
      <c r="J25" s="97"/>
      <c r="K25" s="3"/>
      <c r="L25" s="3"/>
      <c r="M25" s="3"/>
      <c r="N25" s="3"/>
      <c r="O25" s="3"/>
      <c r="P25" s="3"/>
      <c r="Q25" s="3"/>
      <c r="R25" s="3"/>
      <c r="S25" s="3"/>
      <c r="T25" s="3"/>
      <c r="U25" s="3"/>
      <c r="V25" s="3"/>
      <c r="W25" s="3"/>
      <c r="X25" s="3"/>
      <c r="Y25" s="3"/>
      <c r="Z25" s="4"/>
    </row>
    <row r="26" spans="1:26" ht="15.75" customHeight="1" x14ac:dyDescent="0.3">
      <c r="A26" s="92"/>
      <c r="B26" s="92"/>
      <c r="C26" s="92"/>
      <c r="D26" s="92"/>
      <c r="E26" s="92"/>
      <c r="F26" s="92"/>
      <c r="G26" s="92"/>
      <c r="H26" s="92"/>
      <c r="I26" s="92"/>
      <c r="J26" s="92"/>
      <c r="K26" s="3"/>
      <c r="L26" s="3"/>
      <c r="M26" s="3"/>
      <c r="N26" s="3"/>
      <c r="O26" s="3"/>
      <c r="P26" s="3"/>
      <c r="Q26" s="3"/>
      <c r="R26" s="3"/>
      <c r="S26" s="3"/>
      <c r="T26" s="3"/>
      <c r="U26" s="3"/>
      <c r="V26" s="3"/>
      <c r="W26" s="3"/>
      <c r="X26" s="3"/>
      <c r="Y26" s="3"/>
      <c r="Z26" s="4"/>
    </row>
    <row r="27" spans="1:26" ht="16.5" customHeight="1" x14ac:dyDescent="0.3">
      <c r="A27" s="102">
        <v>7</v>
      </c>
      <c r="B27" s="122" t="str">
        <f>IF('8. Seguimiento Cuatrimestral'!B27:B29="","",'8. Seguimiento Cuatrimestral'!B27:B29)</f>
        <v>Gestión Contractual</v>
      </c>
      <c r="C27" s="122" t="str">
        <f>IF('8. Seguimiento Cuatrimestral'!C27:C29="","",'8. Seguimiento Cuatrimestral'!C27:C29)</f>
        <v>Posibilidad de afectación economica y reputacional al recibir o solicitar dadivas o beneficios a nombre propio o de terceros, mediante la evaluación contractual direccionada y permisiva de los requisitos técnicos,definidos por el nivel directivo</v>
      </c>
      <c r="D27" s="122" t="str">
        <f>IF('8. Seguimiento Cuatrimestral'!D27:D29="","",'8. Seguimiento Cuatrimestral'!D27:D29)</f>
        <v>Corrupción</v>
      </c>
      <c r="E27" s="140">
        <f>'8. Seguimiento Cuatrimestral'!F27:F29</f>
        <v>0</v>
      </c>
      <c r="F27" s="140">
        <f>'8. Seguimiento Cuatrimestral'!K27:K29</f>
        <v>0</v>
      </c>
      <c r="G27" s="140">
        <f>'8. Seguimiento Cuatrimestral'!N27:N29</f>
        <v>0</v>
      </c>
      <c r="H27" s="140">
        <f>'8. Seguimiento Cuatrimestral'!S27:S29</f>
        <v>0</v>
      </c>
      <c r="I27" s="140">
        <f>'8. Seguimiento Cuatrimestral'!W27:W29</f>
        <v>0</v>
      </c>
      <c r="J27" s="140">
        <f>'8. Seguimiento Cuatrimestral'!AA27:AA29</f>
        <v>0</v>
      </c>
      <c r="K27" s="3"/>
      <c r="L27" s="3"/>
      <c r="M27" s="3"/>
      <c r="N27" s="3"/>
      <c r="O27" s="3"/>
      <c r="P27" s="3"/>
      <c r="Q27" s="3"/>
      <c r="R27" s="3"/>
      <c r="S27" s="3"/>
      <c r="T27" s="3"/>
      <c r="U27" s="3"/>
      <c r="V27" s="3"/>
      <c r="W27" s="3"/>
      <c r="X27" s="3"/>
      <c r="Y27" s="3"/>
      <c r="Z27" s="4"/>
    </row>
    <row r="28" spans="1:26" ht="15.75" customHeight="1" x14ac:dyDescent="0.3">
      <c r="A28" s="97"/>
      <c r="B28" s="97"/>
      <c r="C28" s="97"/>
      <c r="D28" s="97"/>
      <c r="E28" s="97"/>
      <c r="F28" s="97"/>
      <c r="G28" s="97"/>
      <c r="H28" s="97"/>
      <c r="I28" s="97"/>
      <c r="J28" s="97"/>
      <c r="K28" s="3"/>
      <c r="L28" s="3"/>
      <c r="M28" s="3"/>
      <c r="N28" s="3"/>
      <c r="O28" s="3"/>
      <c r="P28" s="3"/>
      <c r="Q28" s="3"/>
      <c r="R28" s="3"/>
      <c r="S28" s="3"/>
      <c r="T28" s="3"/>
      <c r="U28" s="3"/>
      <c r="V28" s="3"/>
      <c r="W28" s="3"/>
      <c r="X28" s="3"/>
      <c r="Y28" s="3"/>
      <c r="Z28" s="4"/>
    </row>
    <row r="29" spans="1:26" ht="15.75" customHeight="1" x14ac:dyDescent="0.3">
      <c r="A29" s="92"/>
      <c r="B29" s="92"/>
      <c r="C29" s="92"/>
      <c r="D29" s="92"/>
      <c r="E29" s="92"/>
      <c r="F29" s="92"/>
      <c r="G29" s="92"/>
      <c r="H29" s="92"/>
      <c r="I29" s="92"/>
      <c r="J29" s="92"/>
      <c r="K29" s="3"/>
      <c r="L29" s="3"/>
      <c r="M29" s="3"/>
      <c r="N29" s="3"/>
      <c r="O29" s="3"/>
      <c r="P29" s="3"/>
      <c r="Q29" s="3"/>
      <c r="R29" s="3"/>
      <c r="S29" s="3"/>
      <c r="T29" s="3"/>
      <c r="U29" s="3"/>
      <c r="V29" s="3"/>
      <c r="W29" s="3"/>
      <c r="X29" s="3"/>
      <c r="Y29" s="3"/>
      <c r="Z29" s="4"/>
    </row>
    <row r="30" spans="1:26" ht="16.5" customHeight="1" x14ac:dyDescent="0.3">
      <c r="A30" s="102">
        <v>8</v>
      </c>
      <c r="B30" s="122" t="str">
        <f>IF('8. Seguimiento Cuatrimestral'!B30:B32="","",'8. Seguimiento Cuatrimestral'!B30:B32)</f>
        <v>Gestión Contractual</v>
      </c>
      <c r="C30" s="122" t="str">
        <f>IF('8. Seguimiento Cuatrimestral'!C30:C32="","",'8. Seguimiento Cuatrimestral'!C30:C32)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D30" s="122" t="str">
        <f>IF('8. Seguimiento Cuatrimestral'!D30:D32="","",'8. Seguimiento Cuatrimestral'!D30:D32)</f>
        <v>Corrupción</v>
      </c>
      <c r="E30" s="140">
        <f>'8. Seguimiento Cuatrimestral'!F30:F32</f>
        <v>0</v>
      </c>
      <c r="F30" s="140">
        <f>'8. Seguimiento Cuatrimestral'!K30:K32</f>
        <v>0</v>
      </c>
      <c r="G30" s="140">
        <f>'8. Seguimiento Cuatrimestral'!N30:N32</f>
        <v>0</v>
      </c>
      <c r="H30" s="140">
        <f>'8. Seguimiento Cuatrimestral'!S30:S32</f>
        <v>0</v>
      </c>
      <c r="I30" s="140">
        <f>'8. Seguimiento Cuatrimestral'!V30:V32</f>
        <v>0</v>
      </c>
      <c r="J30" s="140">
        <f>'8. Seguimiento Cuatrimestral'!AA30:AA32</f>
        <v>0</v>
      </c>
      <c r="K30" s="3"/>
      <c r="L30" s="3"/>
      <c r="M30" s="3"/>
      <c r="N30" s="3"/>
      <c r="O30" s="3"/>
      <c r="P30" s="3"/>
      <c r="Q30" s="3"/>
      <c r="R30" s="3"/>
      <c r="S30" s="3"/>
      <c r="T30" s="3"/>
      <c r="U30" s="3"/>
      <c r="V30" s="3"/>
      <c r="W30" s="3"/>
      <c r="X30" s="3"/>
      <c r="Y30" s="3"/>
      <c r="Z30" s="4"/>
    </row>
    <row r="31" spans="1:26" ht="15.75" customHeight="1" x14ac:dyDescent="0.3">
      <c r="A31" s="97"/>
      <c r="B31" s="97"/>
      <c r="C31" s="97"/>
      <c r="D31" s="97"/>
      <c r="E31" s="97"/>
      <c r="F31" s="97"/>
      <c r="G31" s="97"/>
      <c r="H31" s="97"/>
      <c r="I31" s="97"/>
      <c r="J31" s="97"/>
      <c r="K31" s="3"/>
      <c r="L31" s="3"/>
      <c r="M31" s="3"/>
      <c r="N31" s="3"/>
      <c r="O31" s="3"/>
      <c r="P31" s="3"/>
      <c r="Q31" s="3"/>
      <c r="R31" s="3"/>
      <c r="S31" s="3"/>
      <c r="T31" s="3"/>
      <c r="U31" s="3"/>
      <c r="V31" s="3"/>
      <c r="W31" s="3"/>
      <c r="X31" s="3"/>
      <c r="Y31" s="3"/>
      <c r="Z31" s="4"/>
    </row>
    <row r="32" spans="1:26" ht="15.75" customHeight="1" x14ac:dyDescent="0.3">
      <c r="A32" s="92"/>
      <c r="B32" s="92"/>
      <c r="C32" s="92"/>
      <c r="D32" s="92"/>
      <c r="E32" s="92"/>
      <c r="F32" s="92"/>
      <c r="G32" s="92"/>
      <c r="H32" s="92"/>
      <c r="I32" s="92"/>
      <c r="J32" s="92"/>
      <c r="K32" s="3"/>
      <c r="L32" s="3"/>
      <c r="M32" s="3"/>
      <c r="N32" s="3"/>
      <c r="O32" s="3"/>
      <c r="P32" s="3"/>
      <c r="Q32" s="3"/>
      <c r="R32" s="3"/>
      <c r="S32" s="3"/>
      <c r="T32" s="3"/>
      <c r="U32" s="3"/>
      <c r="V32" s="3"/>
      <c r="W32" s="3"/>
      <c r="X32" s="3"/>
      <c r="Y32" s="3"/>
      <c r="Z32" s="4"/>
    </row>
    <row r="33" spans="1:26" ht="16.5" customHeight="1" x14ac:dyDescent="0.3">
      <c r="A33" s="102">
        <v>9</v>
      </c>
      <c r="B33" s="122" t="str">
        <f>IF('8. Seguimiento Cuatrimestral'!B33:B35="","",'8. Seguimiento Cuatrimestral'!B33:B35)</f>
        <v>Gestión Contractual</v>
      </c>
      <c r="C33" s="122" t="str">
        <f>IF('8. Seguimiento Cuatrimestral'!C33:C35="","",'8. Seguimiento Cuatrimestral'!C33:C35)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D33" s="122" t="str">
        <f>IF('8. Seguimiento Cuatrimestral'!D33:D35="","",'8. Seguimiento Cuatrimestral'!D33:D35)</f>
        <v>Corrupción</v>
      </c>
      <c r="E33" s="140">
        <f>'8. Seguimiento Cuatrimestral'!F33:F35</f>
        <v>0</v>
      </c>
      <c r="F33" s="140">
        <f>'8. Seguimiento Cuatrimestral'!K33:K35</f>
        <v>0</v>
      </c>
      <c r="G33" s="140">
        <f>'8. Seguimiento Cuatrimestral'!N33:N35</f>
        <v>0</v>
      </c>
      <c r="H33" s="140">
        <f>'8. Seguimiento Cuatrimestral'!S33:S35</f>
        <v>0</v>
      </c>
      <c r="I33" s="140">
        <f>'8. Seguimiento Cuatrimestral'!V33:V35</f>
        <v>0</v>
      </c>
      <c r="J33" s="140">
        <f>'8. Seguimiento Cuatrimestral'!AA33:AA35</f>
        <v>0</v>
      </c>
      <c r="K33" s="3"/>
      <c r="L33" s="3"/>
      <c r="M33" s="3"/>
      <c r="N33" s="3"/>
      <c r="O33" s="3"/>
      <c r="P33" s="3"/>
      <c r="Q33" s="3"/>
      <c r="R33" s="3"/>
      <c r="S33" s="3"/>
      <c r="T33" s="3"/>
      <c r="U33" s="3"/>
      <c r="V33" s="3"/>
      <c r="W33" s="3"/>
      <c r="X33" s="3"/>
      <c r="Y33" s="3"/>
      <c r="Z33" s="4"/>
    </row>
    <row r="34" spans="1:26" ht="15.75" customHeight="1" x14ac:dyDescent="0.3">
      <c r="A34" s="97"/>
      <c r="B34" s="97"/>
      <c r="C34" s="97"/>
      <c r="D34" s="97"/>
      <c r="E34" s="97"/>
      <c r="F34" s="97"/>
      <c r="G34" s="97"/>
      <c r="H34" s="97"/>
      <c r="I34" s="97"/>
      <c r="J34" s="97"/>
      <c r="K34" s="3"/>
      <c r="L34" s="3"/>
      <c r="M34" s="3"/>
      <c r="N34" s="3"/>
      <c r="O34" s="3"/>
      <c r="P34" s="3"/>
      <c r="Q34" s="3"/>
      <c r="R34" s="3"/>
      <c r="S34" s="3"/>
      <c r="T34" s="3"/>
      <c r="U34" s="3"/>
      <c r="V34" s="3"/>
      <c r="W34" s="3"/>
      <c r="X34" s="3"/>
      <c r="Y34" s="3"/>
      <c r="Z34" s="4"/>
    </row>
    <row r="35" spans="1:26" ht="15.75" customHeight="1" x14ac:dyDescent="0.3">
      <c r="A35" s="92"/>
      <c r="B35" s="92"/>
      <c r="C35" s="92"/>
      <c r="D35" s="92"/>
      <c r="E35" s="92"/>
      <c r="F35" s="92"/>
      <c r="G35" s="92"/>
      <c r="H35" s="92"/>
      <c r="I35" s="92"/>
      <c r="J35" s="92"/>
      <c r="K35" s="3"/>
      <c r="L35" s="3"/>
      <c r="M35" s="3"/>
      <c r="N35" s="3"/>
      <c r="O35" s="3"/>
      <c r="P35" s="3"/>
      <c r="Q35" s="3"/>
      <c r="R35" s="3"/>
      <c r="S35" s="3"/>
      <c r="T35" s="3"/>
      <c r="U35" s="3"/>
      <c r="V35" s="3"/>
      <c r="W35" s="3"/>
      <c r="X35" s="3"/>
      <c r="Y35" s="3"/>
      <c r="Z35" s="4"/>
    </row>
    <row r="36" spans="1:26" ht="16.5" customHeight="1" x14ac:dyDescent="0.3">
      <c r="A36" s="102">
        <v>10</v>
      </c>
      <c r="B36" s="122" t="str">
        <f>IF('8. Seguimiento Cuatrimestral'!B36:B38="","",'8. Seguimiento Cuatrimestral'!B36:B38)</f>
        <v>Gestión Contractual</v>
      </c>
      <c r="C36" s="122" t="str">
        <f>IF('8. Seguimiento Cuatrimestral'!C36:C38="","",'8. Seguimiento Cuatrimestral'!C36:C38)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D36" s="122" t="str">
        <f>IF('8. Seguimiento Cuatrimestral'!D36:D38="","",'8. Seguimiento Cuatrimestral'!D36:D38)</f>
        <v>Corrupción</v>
      </c>
      <c r="E36" s="140">
        <f>'8. Seguimiento Cuatrimestral'!F36:F38</f>
        <v>0</v>
      </c>
      <c r="F36" s="140">
        <f>'8. Seguimiento Cuatrimestral'!K36:K38</f>
        <v>0</v>
      </c>
      <c r="G36" s="140">
        <f>'8. Seguimiento Cuatrimestral'!N36:N38</f>
        <v>0</v>
      </c>
      <c r="H36" s="140">
        <f>'8. Seguimiento Cuatrimestral'!S36:S38</f>
        <v>0</v>
      </c>
      <c r="I36" s="140">
        <f>'8. Seguimiento Cuatrimestral'!V36:V38</f>
        <v>0</v>
      </c>
      <c r="J36" s="140">
        <f>'8. Seguimiento Cuatrimestral'!AA36:AA38</f>
        <v>0</v>
      </c>
      <c r="K36" s="3"/>
      <c r="L36" s="3"/>
      <c r="M36" s="3"/>
      <c r="N36" s="3"/>
      <c r="O36" s="3"/>
      <c r="P36" s="3"/>
      <c r="Q36" s="3"/>
      <c r="R36" s="3"/>
      <c r="S36" s="3"/>
      <c r="T36" s="3"/>
      <c r="U36" s="3"/>
      <c r="V36" s="3"/>
      <c r="W36" s="3"/>
      <c r="X36" s="3"/>
      <c r="Y36" s="3"/>
      <c r="Z36" s="4"/>
    </row>
    <row r="37" spans="1:26" ht="15.75" customHeight="1" x14ac:dyDescent="0.3">
      <c r="A37" s="97"/>
      <c r="B37" s="97"/>
      <c r="C37" s="97"/>
      <c r="D37" s="97"/>
      <c r="E37" s="97"/>
      <c r="F37" s="97"/>
      <c r="G37" s="97"/>
      <c r="H37" s="97"/>
      <c r="I37" s="97"/>
      <c r="J37" s="97"/>
      <c r="K37" s="3"/>
      <c r="L37" s="3"/>
      <c r="M37" s="3"/>
      <c r="N37" s="3"/>
      <c r="O37" s="3"/>
      <c r="P37" s="3"/>
      <c r="Q37" s="3"/>
      <c r="R37" s="3"/>
      <c r="S37" s="3"/>
      <c r="T37" s="3"/>
      <c r="U37" s="3"/>
      <c r="V37" s="3"/>
      <c r="W37" s="3"/>
      <c r="X37" s="3"/>
      <c r="Y37" s="3"/>
      <c r="Z37" s="4"/>
    </row>
    <row r="38" spans="1:26" ht="15.75" customHeight="1" x14ac:dyDescent="0.3">
      <c r="A38" s="92"/>
      <c r="B38" s="92"/>
      <c r="C38" s="92"/>
      <c r="D38" s="92"/>
      <c r="E38" s="92"/>
      <c r="F38" s="92"/>
      <c r="G38" s="92"/>
      <c r="H38" s="92"/>
      <c r="I38" s="92"/>
      <c r="J38" s="92"/>
      <c r="K38" s="3"/>
      <c r="L38" s="3"/>
      <c r="M38" s="3"/>
      <c r="N38" s="3"/>
      <c r="O38" s="3"/>
      <c r="P38" s="3"/>
      <c r="Q38" s="3"/>
      <c r="R38" s="3"/>
      <c r="S38" s="3"/>
      <c r="T38" s="3"/>
      <c r="U38" s="3"/>
      <c r="V38" s="3"/>
      <c r="W38" s="3"/>
      <c r="X38" s="3"/>
      <c r="Y38" s="3"/>
      <c r="Z38" s="4"/>
    </row>
    <row r="39" spans="1:26" ht="16.5" customHeight="1" x14ac:dyDescent="0.3">
      <c r="A39" s="102">
        <v>11</v>
      </c>
      <c r="B39" s="122" t="str">
        <f>IF('8. Seguimiento Cuatrimestral'!B39:B41="","",'8. Seguimiento Cuatrimestral'!B39:B41)</f>
        <v/>
      </c>
      <c r="C39" s="122" t="str">
        <f>IF('8. Seguimiento Cuatrimestral'!C39:C41="","",'8. Seguimiento Cuatrimestral'!C39:C41)</f>
        <v/>
      </c>
      <c r="D39" s="122" t="str">
        <f>IF('8. Seguimiento Cuatrimestral'!D39:D41="","",'8. Seguimiento Cuatrimestral'!D39:D41)</f>
        <v/>
      </c>
      <c r="E39" s="140">
        <f>'8. Seguimiento Cuatrimestral'!F39:F41</f>
        <v>0</v>
      </c>
      <c r="F39" s="140">
        <f>'8. Seguimiento Cuatrimestral'!K39:K41</f>
        <v>0</v>
      </c>
      <c r="G39" s="140">
        <f>'8. Seguimiento Cuatrimestral'!N39:N41</f>
        <v>0</v>
      </c>
      <c r="H39" s="140">
        <f>'8. Seguimiento Cuatrimestral'!S39:S41</f>
        <v>0</v>
      </c>
      <c r="I39" s="140">
        <f>'8. Seguimiento Cuatrimestral'!V39:V41</f>
        <v>0</v>
      </c>
      <c r="J39" s="140">
        <f>'8. Seguimiento Cuatrimestral'!AA39:AA41</f>
        <v>0</v>
      </c>
      <c r="K39" s="3"/>
      <c r="L39" s="3"/>
      <c r="M39" s="3"/>
      <c r="N39" s="3"/>
      <c r="O39" s="3"/>
      <c r="P39" s="3"/>
      <c r="Q39" s="3"/>
      <c r="R39" s="3"/>
      <c r="S39" s="3"/>
      <c r="T39" s="3"/>
      <c r="U39" s="3"/>
      <c r="V39" s="3"/>
      <c r="W39" s="3"/>
      <c r="X39" s="3"/>
      <c r="Y39" s="3"/>
      <c r="Z39" s="4"/>
    </row>
    <row r="40" spans="1:26" ht="15.75" customHeight="1" x14ac:dyDescent="0.3">
      <c r="A40" s="97"/>
      <c r="B40" s="97"/>
      <c r="C40" s="97"/>
      <c r="D40" s="97"/>
      <c r="E40" s="97"/>
      <c r="F40" s="97"/>
      <c r="G40" s="97"/>
      <c r="H40" s="97"/>
      <c r="I40" s="97"/>
      <c r="J40" s="97"/>
      <c r="K40" s="3"/>
      <c r="L40" s="3"/>
      <c r="M40" s="3"/>
      <c r="N40" s="3"/>
      <c r="O40" s="3"/>
      <c r="P40" s="3"/>
      <c r="Q40" s="3"/>
      <c r="R40" s="3"/>
      <c r="S40" s="3"/>
      <c r="T40" s="3"/>
      <c r="U40" s="3"/>
      <c r="V40" s="3"/>
      <c r="W40" s="3"/>
      <c r="X40" s="3"/>
      <c r="Y40" s="3"/>
      <c r="Z40" s="4"/>
    </row>
    <row r="41" spans="1:26" ht="15.75" customHeight="1" x14ac:dyDescent="0.3">
      <c r="A41" s="92"/>
      <c r="B41" s="92"/>
      <c r="C41" s="92"/>
      <c r="D41" s="92"/>
      <c r="E41" s="92"/>
      <c r="F41" s="92"/>
      <c r="G41" s="92"/>
      <c r="H41" s="92"/>
      <c r="I41" s="92"/>
      <c r="J41" s="92"/>
      <c r="K41" s="3"/>
      <c r="L41" s="3"/>
      <c r="M41" s="3"/>
      <c r="N41" s="3"/>
      <c r="O41" s="3"/>
      <c r="P41" s="3"/>
      <c r="Q41" s="3"/>
      <c r="R41" s="3"/>
      <c r="S41" s="3"/>
      <c r="T41" s="3"/>
      <c r="U41" s="3"/>
      <c r="V41" s="3"/>
      <c r="W41" s="3"/>
      <c r="X41" s="3"/>
      <c r="Y41" s="3"/>
      <c r="Z41" s="4"/>
    </row>
    <row r="42" spans="1:26" ht="16.5" customHeight="1" x14ac:dyDescent="0.3">
      <c r="A42" s="102">
        <v>12</v>
      </c>
      <c r="B42" s="122" t="str">
        <f>IF('8. Seguimiento Cuatrimestral'!B42:B44="","",'8. Seguimiento Cuatrimestral'!B42:B44)</f>
        <v/>
      </c>
      <c r="C42" s="122" t="str">
        <f>IF('8. Seguimiento Cuatrimestral'!C42:C44="","",'8. Seguimiento Cuatrimestral'!C42:C44)</f>
        <v/>
      </c>
      <c r="D42" s="122" t="str">
        <f>IF('8. Seguimiento Cuatrimestral'!D42:D44="","",'8. Seguimiento Cuatrimestral'!D42:D44)</f>
        <v/>
      </c>
      <c r="E42" s="140">
        <f>'8. Seguimiento Cuatrimestral'!F42:F44</f>
        <v>0</v>
      </c>
      <c r="F42" s="140">
        <f>'8. Seguimiento Cuatrimestral'!K42:K44</f>
        <v>0</v>
      </c>
      <c r="G42" s="140">
        <f>'8. Seguimiento Cuatrimestral'!N42:N44</f>
        <v>0</v>
      </c>
      <c r="H42" s="140">
        <f>'8. Seguimiento Cuatrimestral'!S42:S44</f>
        <v>0</v>
      </c>
      <c r="I42" s="140">
        <f>'8. Seguimiento Cuatrimestral'!V42:V44</f>
        <v>0</v>
      </c>
      <c r="J42" s="140">
        <f>'8. Seguimiento Cuatrimestral'!AA42:AA44</f>
        <v>0</v>
      </c>
      <c r="K42" s="3"/>
      <c r="L42" s="3"/>
      <c r="M42" s="3"/>
      <c r="N42" s="3"/>
      <c r="O42" s="3"/>
      <c r="P42" s="3"/>
      <c r="Q42" s="3"/>
      <c r="R42" s="3"/>
      <c r="S42" s="3"/>
      <c r="T42" s="3"/>
      <c r="U42" s="3"/>
      <c r="V42" s="3"/>
      <c r="W42" s="3"/>
      <c r="X42" s="3"/>
      <c r="Y42" s="3"/>
      <c r="Z42" s="4"/>
    </row>
    <row r="43" spans="1:26" ht="15.75" customHeight="1" x14ac:dyDescent="0.3">
      <c r="A43" s="97"/>
      <c r="B43" s="97"/>
      <c r="C43" s="97"/>
      <c r="D43" s="97"/>
      <c r="E43" s="97"/>
      <c r="F43" s="97"/>
      <c r="G43" s="97"/>
      <c r="H43" s="97"/>
      <c r="I43" s="97"/>
      <c r="J43" s="97"/>
      <c r="K43" s="3"/>
      <c r="L43" s="3"/>
      <c r="M43" s="3"/>
      <c r="N43" s="3"/>
      <c r="O43" s="3"/>
      <c r="P43" s="3"/>
      <c r="Q43" s="3"/>
      <c r="R43" s="3"/>
      <c r="S43" s="3"/>
      <c r="T43" s="3"/>
      <c r="U43" s="3"/>
      <c r="V43" s="3"/>
      <c r="W43" s="3"/>
      <c r="X43" s="3"/>
      <c r="Y43" s="3"/>
      <c r="Z43" s="4"/>
    </row>
    <row r="44" spans="1:26" ht="15.75" customHeight="1" x14ac:dyDescent="0.3">
      <c r="A44" s="92"/>
      <c r="B44" s="92"/>
      <c r="C44" s="92"/>
      <c r="D44" s="92"/>
      <c r="E44" s="92"/>
      <c r="F44" s="92"/>
      <c r="G44" s="92"/>
      <c r="H44" s="92"/>
      <c r="I44" s="92"/>
      <c r="J44" s="92"/>
      <c r="K44" s="3"/>
      <c r="L44" s="3"/>
      <c r="M44" s="3"/>
      <c r="N44" s="3"/>
      <c r="O44" s="3"/>
      <c r="P44" s="3"/>
      <c r="Q44" s="3"/>
      <c r="R44" s="3"/>
      <c r="S44" s="3"/>
      <c r="T44" s="3"/>
      <c r="U44" s="3"/>
      <c r="V44" s="3"/>
      <c r="W44" s="3"/>
      <c r="X44" s="3"/>
      <c r="Y44" s="3"/>
      <c r="Z44" s="4"/>
    </row>
    <row r="45" spans="1:26" ht="16.5" customHeight="1" x14ac:dyDescent="0.3">
      <c r="A45" s="102">
        <v>13</v>
      </c>
      <c r="B45" s="122" t="str">
        <f>IF('8. Seguimiento Cuatrimestral'!B45:B47="","",'8. Seguimiento Cuatrimestral'!B45:B47)</f>
        <v/>
      </c>
      <c r="C45" s="122" t="str">
        <f>IF('8. Seguimiento Cuatrimestral'!C45:C47="","",'8. Seguimiento Cuatrimestral'!C45:C47)</f>
        <v/>
      </c>
      <c r="D45" s="122" t="str">
        <f>IF('8. Seguimiento Cuatrimestral'!D45:D47="","",'8. Seguimiento Cuatrimestral'!D45:D47)</f>
        <v/>
      </c>
      <c r="E45" s="140">
        <f>'8. Seguimiento Cuatrimestral'!F45:F47</f>
        <v>0</v>
      </c>
      <c r="F45" s="140">
        <f>'8. Seguimiento Cuatrimestral'!K45:K47</f>
        <v>0</v>
      </c>
      <c r="G45" s="140">
        <f>'8. Seguimiento Cuatrimestral'!N45:N47</f>
        <v>0</v>
      </c>
      <c r="H45" s="140">
        <f>'8. Seguimiento Cuatrimestral'!S45:S47</f>
        <v>0</v>
      </c>
      <c r="I45" s="140">
        <f>'8. Seguimiento Cuatrimestral'!V45:V47</f>
        <v>0</v>
      </c>
      <c r="J45" s="140">
        <f>'8. Seguimiento Cuatrimestral'!AA45:AA47</f>
        <v>0</v>
      </c>
      <c r="K45" s="3"/>
      <c r="L45" s="3"/>
      <c r="M45" s="3"/>
      <c r="N45" s="3"/>
      <c r="O45" s="3"/>
      <c r="P45" s="3"/>
      <c r="Q45" s="3"/>
      <c r="R45" s="3"/>
      <c r="S45" s="3"/>
      <c r="T45" s="3"/>
      <c r="U45" s="3"/>
      <c r="V45" s="3"/>
      <c r="W45" s="3"/>
      <c r="X45" s="3"/>
      <c r="Y45" s="3"/>
      <c r="Z45" s="4"/>
    </row>
    <row r="46" spans="1:26" ht="15.75" customHeight="1" x14ac:dyDescent="0.3">
      <c r="A46" s="97"/>
      <c r="B46" s="97"/>
      <c r="C46" s="97"/>
      <c r="D46" s="97"/>
      <c r="E46" s="97"/>
      <c r="F46" s="97"/>
      <c r="G46" s="97"/>
      <c r="H46" s="97"/>
      <c r="I46" s="97"/>
      <c r="J46" s="97"/>
      <c r="K46" s="3"/>
      <c r="L46" s="3"/>
      <c r="M46" s="3"/>
      <c r="N46" s="3"/>
      <c r="O46" s="3"/>
      <c r="P46" s="3"/>
      <c r="Q46" s="3"/>
      <c r="R46" s="3"/>
      <c r="S46" s="3"/>
      <c r="T46" s="3"/>
      <c r="U46" s="3"/>
      <c r="V46" s="3"/>
      <c r="W46" s="3"/>
      <c r="X46" s="3"/>
      <c r="Y46" s="3"/>
      <c r="Z46" s="4"/>
    </row>
    <row r="47" spans="1:26" ht="15.75" customHeight="1" x14ac:dyDescent="0.3">
      <c r="A47" s="92"/>
      <c r="B47" s="92"/>
      <c r="C47" s="92"/>
      <c r="D47" s="92"/>
      <c r="E47" s="92"/>
      <c r="F47" s="92"/>
      <c r="G47" s="92"/>
      <c r="H47" s="92"/>
      <c r="I47" s="92"/>
      <c r="J47" s="92"/>
      <c r="K47" s="3"/>
      <c r="L47" s="3"/>
      <c r="M47" s="3"/>
      <c r="N47" s="3"/>
      <c r="O47" s="3"/>
      <c r="P47" s="3"/>
      <c r="Q47" s="3"/>
      <c r="R47" s="3"/>
      <c r="S47" s="3"/>
      <c r="T47" s="3"/>
      <c r="U47" s="3"/>
      <c r="V47" s="3"/>
      <c r="W47" s="3"/>
      <c r="X47" s="3"/>
      <c r="Y47" s="3"/>
      <c r="Z47" s="4"/>
    </row>
    <row r="48" spans="1:26" ht="16.5" customHeight="1" x14ac:dyDescent="0.3">
      <c r="A48" s="102">
        <v>14</v>
      </c>
      <c r="B48" s="122" t="str">
        <f>IF('8. Seguimiento Cuatrimestral'!B48:B50="","",'8. Seguimiento Cuatrimestral'!B48:B50)</f>
        <v/>
      </c>
      <c r="C48" s="122" t="str">
        <f>IF('8. Seguimiento Cuatrimestral'!C48:C50="","",'8. Seguimiento Cuatrimestral'!C48:C50)</f>
        <v/>
      </c>
      <c r="D48" s="122" t="str">
        <f>IF('8. Seguimiento Cuatrimestral'!D48:D50="","",'8. Seguimiento Cuatrimestral'!D48:D50)</f>
        <v/>
      </c>
      <c r="E48" s="140">
        <f>'8. Seguimiento Cuatrimestral'!F48:F50</f>
        <v>0</v>
      </c>
      <c r="F48" s="140">
        <f>'8. Seguimiento Cuatrimestral'!K48:K50</f>
        <v>0</v>
      </c>
      <c r="G48" s="140">
        <f>'8. Seguimiento Cuatrimestral'!N48:N50</f>
        <v>0</v>
      </c>
      <c r="H48" s="140">
        <f>'8. Seguimiento Cuatrimestral'!S48:S50</f>
        <v>0</v>
      </c>
      <c r="I48" s="140">
        <f>'8. Seguimiento Cuatrimestral'!V48:V50</f>
        <v>0</v>
      </c>
      <c r="J48" s="140">
        <f>'8. Seguimiento Cuatrimestral'!AA48:AA50</f>
        <v>0</v>
      </c>
      <c r="K48" s="3"/>
      <c r="L48" s="3"/>
      <c r="M48" s="3"/>
      <c r="N48" s="3"/>
      <c r="O48" s="3"/>
      <c r="P48" s="3"/>
      <c r="Q48" s="3"/>
      <c r="R48" s="3"/>
      <c r="S48" s="3"/>
      <c r="T48" s="3"/>
      <c r="U48" s="3"/>
      <c r="V48" s="3"/>
      <c r="W48" s="3"/>
      <c r="X48" s="3"/>
      <c r="Y48" s="3"/>
      <c r="Z48" s="4"/>
    </row>
    <row r="49" spans="1:26" ht="15.75" customHeight="1" x14ac:dyDescent="0.3">
      <c r="A49" s="97"/>
      <c r="B49" s="97"/>
      <c r="C49" s="97"/>
      <c r="D49" s="97"/>
      <c r="E49" s="97"/>
      <c r="F49" s="97"/>
      <c r="G49" s="97"/>
      <c r="H49" s="97"/>
      <c r="I49" s="97"/>
      <c r="J49" s="97"/>
      <c r="K49" s="3"/>
      <c r="L49" s="3"/>
      <c r="M49" s="3"/>
      <c r="N49" s="3"/>
      <c r="O49" s="3"/>
      <c r="P49" s="3"/>
      <c r="Q49" s="3"/>
      <c r="R49" s="3"/>
      <c r="S49" s="3"/>
      <c r="T49" s="3"/>
      <c r="U49" s="3"/>
      <c r="V49" s="3"/>
      <c r="W49" s="3"/>
      <c r="X49" s="3"/>
      <c r="Y49" s="3"/>
      <c r="Z49" s="4"/>
    </row>
    <row r="50" spans="1:26" ht="15.75" customHeight="1" x14ac:dyDescent="0.3">
      <c r="A50" s="92"/>
      <c r="B50" s="92"/>
      <c r="C50" s="92"/>
      <c r="D50" s="92"/>
      <c r="E50" s="92"/>
      <c r="F50" s="92"/>
      <c r="G50" s="92"/>
      <c r="H50" s="92"/>
      <c r="I50" s="92"/>
      <c r="J50" s="92"/>
      <c r="K50" s="3"/>
      <c r="L50" s="3"/>
      <c r="M50" s="3"/>
      <c r="N50" s="3"/>
      <c r="O50" s="3"/>
      <c r="P50" s="3"/>
      <c r="Q50" s="3"/>
      <c r="R50" s="3"/>
      <c r="S50" s="3"/>
      <c r="T50" s="3"/>
      <c r="U50" s="3"/>
      <c r="V50" s="3"/>
      <c r="W50" s="3"/>
      <c r="X50" s="3"/>
      <c r="Y50" s="3"/>
      <c r="Z50" s="4"/>
    </row>
    <row r="51" spans="1:26" ht="16.5" customHeight="1" x14ac:dyDescent="0.3">
      <c r="A51" s="102">
        <v>15</v>
      </c>
      <c r="B51" s="122" t="str">
        <f>IF('8. Seguimiento Cuatrimestral'!B51:B53="","",'8. Seguimiento Cuatrimestral'!B51:B53)</f>
        <v/>
      </c>
      <c r="C51" s="122" t="str">
        <f>IF('8. Seguimiento Cuatrimestral'!C51:C53="","",'8. Seguimiento Cuatrimestral'!C51:C53)</f>
        <v/>
      </c>
      <c r="D51" s="122" t="str">
        <f>IF('8. Seguimiento Cuatrimestral'!D51:D53="","",'8. Seguimiento Cuatrimestral'!D51:D53)</f>
        <v/>
      </c>
      <c r="E51" s="140">
        <f>'8. Seguimiento Cuatrimestral'!F51:F53</f>
        <v>0</v>
      </c>
      <c r="F51" s="140">
        <f>'8. Seguimiento Cuatrimestral'!K51:K53</f>
        <v>0</v>
      </c>
      <c r="G51" s="140">
        <f>'8. Seguimiento Cuatrimestral'!N51:N53</f>
        <v>0</v>
      </c>
      <c r="H51" s="140">
        <f>'8. Seguimiento Cuatrimestral'!S51:S53</f>
        <v>0</v>
      </c>
      <c r="I51" s="140">
        <f>'8. Seguimiento Cuatrimestral'!V51:V53</f>
        <v>0</v>
      </c>
      <c r="J51" s="140">
        <f>'8. Seguimiento Cuatrimestral'!AA51:AA53</f>
        <v>0</v>
      </c>
      <c r="K51" s="3"/>
      <c r="L51" s="3"/>
      <c r="M51" s="3"/>
      <c r="N51" s="3"/>
      <c r="O51" s="3"/>
      <c r="P51" s="3"/>
      <c r="Q51" s="3"/>
      <c r="R51" s="3"/>
      <c r="S51" s="3"/>
      <c r="T51" s="3"/>
      <c r="U51" s="3"/>
      <c r="V51" s="3"/>
      <c r="W51" s="3"/>
      <c r="X51" s="3"/>
      <c r="Y51" s="3"/>
      <c r="Z51" s="4"/>
    </row>
    <row r="52" spans="1:26" ht="15.75" customHeight="1" x14ac:dyDescent="0.3">
      <c r="A52" s="97"/>
      <c r="B52" s="97"/>
      <c r="C52" s="97"/>
      <c r="D52" s="97"/>
      <c r="E52" s="97"/>
      <c r="F52" s="97"/>
      <c r="G52" s="97"/>
      <c r="H52" s="97"/>
      <c r="I52" s="97"/>
      <c r="J52" s="97"/>
      <c r="K52" s="3"/>
      <c r="L52" s="3"/>
      <c r="M52" s="3"/>
      <c r="N52" s="3"/>
      <c r="O52" s="3"/>
      <c r="P52" s="3"/>
      <c r="Q52" s="3"/>
      <c r="R52" s="3"/>
      <c r="S52" s="3"/>
      <c r="T52" s="3"/>
      <c r="U52" s="3"/>
      <c r="V52" s="3"/>
      <c r="W52" s="3"/>
      <c r="X52" s="3"/>
      <c r="Y52" s="3"/>
      <c r="Z52" s="4"/>
    </row>
    <row r="53" spans="1:26" ht="15.75" customHeight="1" x14ac:dyDescent="0.3">
      <c r="A53" s="92"/>
      <c r="B53" s="92"/>
      <c r="C53" s="92"/>
      <c r="D53" s="92"/>
      <c r="E53" s="92"/>
      <c r="F53" s="92"/>
      <c r="G53" s="92"/>
      <c r="H53" s="92"/>
      <c r="I53" s="92"/>
      <c r="J53" s="92"/>
      <c r="K53" s="3"/>
      <c r="L53" s="3"/>
      <c r="M53" s="3"/>
      <c r="N53" s="3"/>
      <c r="O53" s="3"/>
      <c r="P53" s="3"/>
      <c r="Q53" s="3"/>
      <c r="R53" s="3"/>
      <c r="S53" s="3"/>
      <c r="T53" s="3"/>
      <c r="U53" s="3"/>
      <c r="V53" s="3"/>
      <c r="W53" s="3"/>
      <c r="X53" s="3"/>
      <c r="Y53" s="3"/>
      <c r="Z53" s="4"/>
    </row>
    <row r="54" spans="1:26" ht="16.5" customHeight="1" x14ac:dyDescent="0.3">
      <c r="A54" s="102">
        <v>16</v>
      </c>
      <c r="B54" s="122" t="str">
        <f>IF('8. Seguimiento Cuatrimestral'!B54:B56="","",'8. Seguimiento Cuatrimestral'!B54:B56)</f>
        <v/>
      </c>
      <c r="C54" s="122" t="str">
        <f>IF('8. Seguimiento Cuatrimestral'!C54:C56="","",'8. Seguimiento Cuatrimestral'!C54:C56)</f>
        <v/>
      </c>
      <c r="D54" s="122" t="str">
        <f>IF('8. Seguimiento Cuatrimestral'!D54:D56="","",'8. Seguimiento Cuatrimestral'!D54:D56)</f>
        <v/>
      </c>
      <c r="E54" s="140">
        <f>'8. Seguimiento Cuatrimestral'!F54:F56</f>
        <v>0</v>
      </c>
      <c r="F54" s="140">
        <f>'8. Seguimiento Cuatrimestral'!K54:K56</f>
        <v>0</v>
      </c>
      <c r="G54" s="140">
        <f>'8. Seguimiento Cuatrimestral'!N54:N56</f>
        <v>0</v>
      </c>
      <c r="H54" s="140">
        <f>'8. Seguimiento Cuatrimestral'!S54:S56</f>
        <v>0</v>
      </c>
      <c r="I54" s="140">
        <f>'8. Seguimiento Cuatrimestral'!V54:V56</f>
        <v>0</v>
      </c>
      <c r="J54" s="140">
        <f>'8. Seguimiento Cuatrimestral'!AA54:AA56</f>
        <v>0</v>
      </c>
      <c r="K54" s="3"/>
      <c r="L54" s="3"/>
      <c r="M54" s="3"/>
      <c r="N54" s="3"/>
      <c r="O54" s="3"/>
      <c r="P54" s="3"/>
      <c r="Q54" s="3"/>
      <c r="R54" s="3"/>
      <c r="S54" s="3"/>
      <c r="T54" s="3"/>
      <c r="U54" s="3"/>
      <c r="V54" s="3"/>
      <c r="W54" s="3"/>
      <c r="X54" s="3"/>
      <c r="Y54" s="3"/>
      <c r="Z54" s="4"/>
    </row>
    <row r="55" spans="1:26" ht="15.75" customHeight="1" x14ac:dyDescent="0.3">
      <c r="A55" s="97"/>
      <c r="B55" s="97"/>
      <c r="C55" s="97"/>
      <c r="D55" s="97"/>
      <c r="E55" s="97"/>
      <c r="F55" s="97"/>
      <c r="G55" s="97"/>
      <c r="H55" s="97"/>
      <c r="I55" s="97"/>
      <c r="J55" s="97"/>
      <c r="K55" s="3"/>
      <c r="L55" s="3"/>
      <c r="M55" s="3"/>
      <c r="N55" s="3"/>
      <c r="O55" s="3"/>
      <c r="P55" s="3"/>
      <c r="Q55" s="3"/>
      <c r="R55" s="3"/>
      <c r="S55" s="3"/>
      <c r="T55" s="3"/>
      <c r="U55" s="3"/>
      <c r="V55" s="3"/>
      <c r="W55" s="3"/>
      <c r="X55" s="3"/>
      <c r="Y55" s="3"/>
      <c r="Z55" s="4"/>
    </row>
    <row r="56" spans="1:26" ht="15.75" customHeight="1" x14ac:dyDescent="0.3">
      <c r="A56" s="92"/>
      <c r="B56" s="92"/>
      <c r="C56" s="92"/>
      <c r="D56" s="92"/>
      <c r="E56" s="92"/>
      <c r="F56" s="92"/>
      <c r="G56" s="92"/>
      <c r="H56" s="92"/>
      <c r="I56" s="92"/>
      <c r="J56" s="92"/>
      <c r="K56" s="3"/>
      <c r="L56" s="3"/>
      <c r="M56" s="3"/>
      <c r="N56" s="3"/>
      <c r="O56" s="3"/>
      <c r="P56" s="3"/>
      <c r="Q56" s="3"/>
      <c r="R56" s="3"/>
      <c r="S56" s="3"/>
      <c r="T56" s="3"/>
      <c r="U56" s="3"/>
      <c r="V56" s="3"/>
      <c r="W56" s="3"/>
      <c r="X56" s="3"/>
      <c r="Y56" s="3"/>
      <c r="Z56" s="4"/>
    </row>
    <row r="57" spans="1:26" ht="16.5" customHeight="1" x14ac:dyDescent="0.3">
      <c r="A57" s="102">
        <v>17</v>
      </c>
      <c r="B57" s="122" t="str">
        <f>IF('8. Seguimiento Cuatrimestral'!B57:B59="","",'8. Seguimiento Cuatrimestral'!B57:B59)</f>
        <v/>
      </c>
      <c r="C57" s="122" t="str">
        <f>IF('8. Seguimiento Cuatrimestral'!C57:C59="","",'8. Seguimiento Cuatrimestral'!C57:C59)</f>
        <v/>
      </c>
      <c r="D57" s="122" t="str">
        <f>IF('8. Seguimiento Cuatrimestral'!D57:D59="","",'8. Seguimiento Cuatrimestral'!D57:D59)</f>
        <v/>
      </c>
      <c r="E57" s="140">
        <f>'8. Seguimiento Cuatrimestral'!F57:F59</f>
        <v>0</v>
      </c>
      <c r="F57" s="140">
        <f>'8. Seguimiento Cuatrimestral'!K57:K59</f>
        <v>0</v>
      </c>
      <c r="G57" s="140">
        <f>'8. Seguimiento Cuatrimestral'!N57:N59</f>
        <v>0</v>
      </c>
      <c r="H57" s="140">
        <f>'8. Seguimiento Cuatrimestral'!S57:S59</f>
        <v>0</v>
      </c>
      <c r="I57" s="140">
        <f>'8. Seguimiento Cuatrimestral'!V57:V59</f>
        <v>0</v>
      </c>
      <c r="J57" s="140">
        <f>'8. Seguimiento Cuatrimestral'!AA57:AA59</f>
        <v>0</v>
      </c>
      <c r="K57" s="3"/>
      <c r="L57" s="3"/>
      <c r="M57" s="3"/>
      <c r="N57" s="3"/>
      <c r="O57" s="3"/>
      <c r="P57" s="3"/>
      <c r="Q57" s="3"/>
      <c r="R57" s="3"/>
      <c r="S57" s="3"/>
      <c r="T57" s="3"/>
      <c r="U57" s="3"/>
      <c r="V57" s="3"/>
      <c r="W57" s="3"/>
      <c r="X57" s="3"/>
      <c r="Y57" s="3"/>
      <c r="Z57" s="4"/>
    </row>
    <row r="58" spans="1:26" ht="15.75" customHeight="1" x14ac:dyDescent="0.3">
      <c r="A58" s="97"/>
      <c r="B58" s="97"/>
      <c r="C58" s="97"/>
      <c r="D58" s="97"/>
      <c r="E58" s="97"/>
      <c r="F58" s="97"/>
      <c r="G58" s="97"/>
      <c r="H58" s="97"/>
      <c r="I58" s="97"/>
      <c r="J58" s="97"/>
      <c r="K58" s="3"/>
      <c r="L58" s="3"/>
      <c r="M58" s="3"/>
      <c r="N58" s="3"/>
      <c r="O58" s="3"/>
      <c r="P58" s="3"/>
      <c r="Q58" s="3"/>
      <c r="R58" s="3"/>
      <c r="S58" s="3"/>
      <c r="T58" s="3"/>
      <c r="U58" s="3"/>
      <c r="V58" s="3"/>
      <c r="W58" s="3"/>
      <c r="X58" s="3"/>
      <c r="Y58" s="3"/>
      <c r="Z58" s="4"/>
    </row>
    <row r="59" spans="1:26" ht="15.75" customHeight="1" x14ac:dyDescent="0.3">
      <c r="A59" s="92"/>
      <c r="B59" s="92"/>
      <c r="C59" s="92"/>
      <c r="D59" s="92"/>
      <c r="E59" s="92"/>
      <c r="F59" s="92"/>
      <c r="G59" s="92"/>
      <c r="H59" s="92"/>
      <c r="I59" s="92"/>
      <c r="J59" s="92"/>
      <c r="K59" s="3"/>
      <c r="L59" s="3"/>
      <c r="M59" s="3"/>
      <c r="N59" s="3"/>
      <c r="O59" s="3"/>
      <c r="P59" s="3"/>
      <c r="Q59" s="3"/>
      <c r="R59" s="3"/>
      <c r="S59" s="3"/>
      <c r="T59" s="3"/>
      <c r="U59" s="3"/>
      <c r="V59" s="3"/>
      <c r="W59" s="3"/>
      <c r="X59" s="3"/>
      <c r="Y59" s="3"/>
      <c r="Z59" s="4"/>
    </row>
    <row r="60" spans="1:26" ht="16.5" customHeight="1" x14ac:dyDescent="0.3">
      <c r="A60" s="102">
        <v>18</v>
      </c>
      <c r="B60" s="122" t="str">
        <f>IF('8. Seguimiento Cuatrimestral'!B60:B62="","",'8. Seguimiento Cuatrimestral'!B60:B62)</f>
        <v/>
      </c>
      <c r="C60" s="122" t="str">
        <f>IF('8. Seguimiento Cuatrimestral'!C60:C62="","",'8. Seguimiento Cuatrimestral'!C60:C62)</f>
        <v/>
      </c>
      <c r="D60" s="122" t="str">
        <f>IF('8. Seguimiento Cuatrimestral'!D60:D62="","",'8. Seguimiento Cuatrimestral'!D60:D62)</f>
        <v/>
      </c>
      <c r="E60" s="140">
        <f>'8. Seguimiento Cuatrimestral'!F60:F62</f>
        <v>0</v>
      </c>
      <c r="F60" s="140">
        <f>'8. Seguimiento Cuatrimestral'!K60:K62</f>
        <v>0</v>
      </c>
      <c r="G60" s="140">
        <f>'8. Seguimiento Cuatrimestral'!N60:N62</f>
        <v>0</v>
      </c>
      <c r="H60" s="140">
        <f>'8. Seguimiento Cuatrimestral'!S60:S62</f>
        <v>0</v>
      </c>
      <c r="I60" s="140">
        <f>'8. Seguimiento Cuatrimestral'!V60:V62</f>
        <v>0</v>
      </c>
      <c r="J60" s="140">
        <f>'8. Seguimiento Cuatrimestral'!AA60:AA62</f>
        <v>0</v>
      </c>
      <c r="K60" s="3"/>
      <c r="L60" s="3"/>
      <c r="M60" s="3"/>
      <c r="N60" s="3"/>
      <c r="O60" s="3"/>
      <c r="P60" s="3"/>
      <c r="Q60" s="3"/>
      <c r="R60" s="3"/>
      <c r="S60" s="3"/>
      <c r="T60" s="3"/>
      <c r="U60" s="3"/>
      <c r="V60" s="3"/>
      <c r="W60" s="3"/>
      <c r="X60" s="3"/>
      <c r="Y60" s="3"/>
      <c r="Z60" s="4"/>
    </row>
    <row r="61" spans="1:26" ht="15.75" customHeight="1" x14ac:dyDescent="0.3">
      <c r="A61" s="97"/>
      <c r="B61" s="97"/>
      <c r="C61" s="97"/>
      <c r="D61" s="97"/>
      <c r="E61" s="97"/>
      <c r="F61" s="97"/>
      <c r="G61" s="97"/>
      <c r="H61" s="97"/>
      <c r="I61" s="97"/>
      <c r="J61" s="97"/>
      <c r="K61" s="3"/>
      <c r="L61" s="3"/>
      <c r="M61" s="3"/>
      <c r="N61" s="3"/>
      <c r="O61" s="3"/>
      <c r="P61" s="3"/>
      <c r="Q61" s="3"/>
      <c r="R61" s="3"/>
      <c r="S61" s="3"/>
      <c r="T61" s="3"/>
      <c r="U61" s="3"/>
      <c r="V61" s="3"/>
      <c r="W61" s="3"/>
      <c r="X61" s="3"/>
      <c r="Y61" s="3"/>
      <c r="Z61" s="4"/>
    </row>
    <row r="62" spans="1:26" ht="15.75" customHeight="1" x14ac:dyDescent="0.3">
      <c r="A62" s="92"/>
      <c r="B62" s="92"/>
      <c r="C62" s="92"/>
      <c r="D62" s="92"/>
      <c r="E62" s="92"/>
      <c r="F62" s="92"/>
      <c r="G62" s="92"/>
      <c r="H62" s="92"/>
      <c r="I62" s="92"/>
      <c r="J62" s="92"/>
      <c r="K62" s="3"/>
      <c r="L62" s="3"/>
      <c r="M62" s="3"/>
      <c r="N62" s="3"/>
      <c r="O62" s="3"/>
      <c r="P62" s="3"/>
      <c r="Q62" s="3"/>
      <c r="R62" s="3"/>
      <c r="S62" s="3"/>
      <c r="T62" s="3"/>
      <c r="U62" s="3"/>
      <c r="V62" s="3"/>
      <c r="W62" s="3"/>
      <c r="X62" s="3"/>
      <c r="Y62" s="3"/>
      <c r="Z62" s="4"/>
    </row>
    <row r="63" spans="1:26" ht="16.5" customHeight="1" x14ac:dyDescent="0.3">
      <c r="A63" s="102">
        <v>19</v>
      </c>
      <c r="B63" s="122" t="str">
        <f>IF('8. Seguimiento Cuatrimestral'!B63:B65="","",'8. Seguimiento Cuatrimestral'!B63:B65)</f>
        <v/>
      </c>
      <c r="C63" s="122" t="str">
        <f>IF('8. Seguimiento Cuatrimestral'!C63:C65="","",'8. Seguimiento Cuatrimestral'!C63:C65)</f>
        <v/>
      </c>
      <c r="D63" s="122" t="str">
        <f>IF('8. Seguimiento Cuatrimestral'!D63:D65="","",'8. Seguimiento Cuatrimestral'!D63:D65)</f>
        <v/>
      </c>
      <c r="E63" s="140">
        <f>'8. Seguimiento Cuatrimestral'!F63:F65</f>
        <v>0</v>
      </c>
      <c r="F63" s="140">
        <f>'8. Seguimiento Cuatrimestral'!K63:K65</f>
        <v>0</v>
      </c>
      <c r="G63" s="140">
        <f>'8. Seguimiento Cuatrimestral'!N63:N65</f>
        <v>0</v>
      </c>
      <c r="H63" s="140">
        <f>'8. Seguimiento Cuatrimestral'!S63:S65</f>
        <v>0</v>
      </c>
      <c r="I63" s="140">
        <f>'8. Seguimiento Cuatrimestral'!V63:V65</f>
        <v>0</v>
      </c>
      <c r="J63" s="140">
        <f>'8. Seguimiento Cuatrimestral'!AA63:AA65</f>
        <v>0</v>
      </c>
      <c r="K63" s="3"/>
      <c r="L63" s="3"/>
      <c r="M63" s="3"/>
      <c r="N63" s="3"/>
      <c r="O63" s="3"/>
      <c r="P63" s="3"/>
      <c r="Q63" s="3"/>
      <c r="R63" s="3"/>
      <c r="S63" s="3"/>
      <c r="T63" s="3"/>
      <c r="U63" s="3"/>
      <c r="V63" s="3"/>
      <c r="W63" s="3"/>
      <c r="X63" s="3"/>
      <c r="Y63" s="3"/>
      <c r="Z63" s="4"/>
    </row>
    <row r="64" spans="1:26" ht="15.75" customHeight="1" x14ac:dyDescent="0.3">
      <c r="A64" s="97"/>
      <c r="B64" s="97"/>
      <c r="C64" s="97"/>
      <c r="D64" s="97"/>
      <c r="E64" s="97"/>
      <c r="F64" s="97"/>
      <c r="G64" s="97"/>
      <c r="H64" s="97"/>
      <c r="I64" s="97"/>
      <c r="J64" s="97"/>
      <c r="K64" s="3"/>
      <c r="L64" s="3"/>
      <c r="M64" s="3"/>
      <c r="N64" s="3"/>
      <c r="O64" s="3"/>
      <c r="P64" s="3"/>
      <c r="Q64" s="3"/>
      <c r="R64" s="3"/>
      <c r="S64" s="3"/>
      <c r="T64" s="3"/>
      <c r="U64" s="3"/>
      <c r="V64" s="3"/>
      <c r="W64" s="3"/>
      <c r="X64" s="3"/>
      <c r="Y64" s="3"/>
      <c r="Z64" s="4"/>
    </row>
    <row r="65" spans="1:26" ht="15.75" customHeight="1" x14ac:dyDescent="0.3">
      <c r="A65" s="92"/>
      <c r="B65" s="92"/>
      <c r="C65" s="92"/>
      <c r="D65" s="92"/>
      <c r="E65" s="92"/>
      <c r="F65" s="92"/>
      <c r="G65" s="92"/>
      <c r="H65" s="92"/>
      <c r="I65" s="92"/>
      <c r="J65" s="92"/>
      <c r="K65" s="3"/>
      <c r="L65" s="3"/>
      <c r="M65" s="3"/>
      <c r="N65" s="3"/>
      <c r="O65" s="3"/>
      <c r="P65" s="3"/>
      <c r="Q65" s="3"/>
      <c r="R65" s="3"/>
      <c r="S65" s="3"/>
      <c r="T65" s="3"/>
      <c r="U65" s="3"/>
      <c r="V65" s="3"/>
      <c r="W65" s="3"/>
      <c r="X65" s="3"/>
      <c r="Y65" s="3"/>
      <c r="Z65" s="4"/>
    </row>
    <row r="66" spans="1:26" ht="16.5" customHeight="1" x14ac:dyDescent="0.3">
      <c r="A66" s="102">
        <v>20</v>
      </c>
      <c r="B66" s="122" t="str">
        <f>IF('8. Seguimiento Cuatrimestral'!B66:B68="","",'8. Seguimiento Cuatrimestral'!B66:B68)</f>
        <v/>
      </c>
      <c r="C66" s="122" t="str">
        <f>IF('8. Seguimiento Cuatrimestral'!C66:C68="","",'8. Seguimiento Cuatrimestral'!C66:C68)</f>
        <v/>
      </c>
      <c r="D66" s="122" t="str">
        <f>IF('8. Seguimiento Cuatrimestral'!D66:D68="","",'8. Seguimiento Cuatrimestral'!D66:D68)</f>
        <v/>
      </c>
      <c r="E66" s="140">
        <f>'8. Seguimiento Cuatrimestral'!F66:F68</f>
        <v>0</v>
      </c>
      <c r="F66" s="140">
        <f>'8. Seguimiento Cuatrimestral'!K66:K68</f>
        <v>0</v>
      </c>
      <c r="G66" s="140">
        <f>'8. Seguimiento Cuatrimestral'!N66:N68</f>
        <v>0</v>
      </c>
      <c r="H66" s="140">
        <f>'8. Seguimiento Cuatrimestral'!S66:S68</f>
        <v>0</v>
      </c>
      <c r="I66" s="140">
        <f>'8. Seguimiento Cuatrimestral'!V66:V68</f>
        <v>0</v>
      </c>
      <c r="J66" s="140">
        <f>'8. Seguimiento Cuatrimestral'!AA66:AA68</f>
        <v>0</v>
      </c>
      <c r="K66" s="3"/>
      <c r="L66" s="3"/>
      <c r="M66" s="3"/>
      <c r="N66" s="3"/>
      <c r="O66" s="3"/>
      <c r="P66" s="3"/>
      <c r="Q66" s="3"/>
      <c r="R66" s="3"/>
      <c r="S66" s="3"/>
      <c r="T66" s="3"/>
      <c r="U66" s="3"/>
      <c r="V66" s="3"/>
      <c r="W66" s="3"/>
      <c r="X66" s="3"/>
      <c r="Y66" s="3"/>
      <c r="Z66" s="4"/>
    </row>
    <row r="67" spans="1:26" ht="15.75" customHeight="1" x14ac:dyDescent="0.3">
      <c r="A67" s="97"/>
      <c r="B67" s="97"/>
      <c r="C67" s="97"/>
      <c r="D67" s="97"/>
      <c r="E67" s="97"/>
      <c r="F67" s="97"/>
      <c r="G67" s="97"/>
      <c r="H67" s="97"/>
      <c r="I67" s="97"/>
      <c r="J67" s="97"/>
      <c r="K67" s="2"/>
      <c r="L67" s="2"/>
      <c r="M67" s="2"/>
      <c r="N67" s="2"/>
      <c r="O67" s="2"/>
      <c r="P67" s="2"/>
      <c r="Q67" s="2"/>
      <c r="R67" s="2"/>
      <c r="S67" s="2"/>
      <c r="T67" s="2"/>
      <c r="U67" s="2"/>
      <c r="V67" s="2"/>
      <c r="W67" s="2"/>
      <c r="X67" s="2"/>
      <c r="Y67" s="2"/>
      <c r="Z67" s="4"/>
    </row>
    <row r="68" spans="1:26" ht="15.75" customHeight="1" x14ac:dyDescent="0.3">
      <c r="A68" s="92"/>
      <c r="B68" s="92"/>
      <c r="C68" s="92"/>
      <c r="D68" s="92"/>
      <c r="E68" s="92"/>
      <c r="F68" s="92"/>
      <c r="G68" s="92"/>
      <c r="H68" s="92"/>
      <c r="I68" s="92"/>
      <c r="J68" s="92"/>
      <c r="K68" s="2"/>
      <c r="L68" s="2"/>
      <c r="M68" s="2"/>
      <c r="N68" s="2"/>
      <c r="O68" s="2"/>
      <c r="P68" s="2"/>
      <c r="Q68" s="2"/>
      <c r="R68" s="2"/>
      <c r="S68" s="2"/>
      <c r="T68" s="2"/>
      <c r="U68" s="2"/>
      <c r="V68" s="2"/>
      <c r="W68" s="2"/>
      <c r="X68" s="2"/>
      <c r="Y68" s="2"/>
      <c r="Z68" s="4"/>
    </row>
    <row r="69" spans="1:26" ht="23.25" customHeight="1" x14ac:dyDescent="0.3">
      <c r="A69" s="2"/>
      <c r="B69" s="154" t="s">
        <v>360</v>
      </c>
      <c r="C69" s="63"/>
      <c r="D69" s="64"/>
      <c r="E69" s="42">
        <f t="shared" ref="E69:J69" si="0">IFERROR(AVERAGE(E9:E68),"")</f>
        <v>0</v>
      </c>
      <c r="F69" s="42">
        <f t="shared" si="0"/>
        <v>0</v>
      </c>
      <c r="G69" s="42">
        <f t="shared" si="0"/>
        <v>0</v>
      </c>
      <c r="H69" s="42">
        <f t="shared" si="0"/>
        <v>0</v>
      </c>
      <c r="I69" s="42">
        <f t="shared" si="0"/>
        <v>0</v>
      </c>
      <c r="J69" s="42">
        <f t="shared" si="0"/>
        <v>0</v>
      </c>
      <c r="K69" s="2"/>
      <c r="L69" s="2"/>
      <c r="M69" s="2"/>
      <c r="N69" s="2"/>
      <c r="O69" s="2"/>
      <c r="P69" s="2"/>
      <c r="Q69" s="2"/>
      <c r="R69" s="2"/>
      <c r="S69" s="2"/>
      <c r="T69" s="2"/>
      <c r="U69" s="2"/>
      <c r="V69" s="2"/>
      <c r="W69" s="2"/>
      <c r="X69" s="2"/>
      <c r="Y69" s="2"/>
      <c r="Z69" s="4"/>
    </row>
    <row r="70" spans="1:26" ht="23.25" customHeight="1" x14ac:dyDescent="0.3">
      <c r="A70" s="7"/>
      <c r="B70" s="154" t="s">
        <v>361</v>
      </c>
      <c r="C70" s="63"/>
      <c r="D70" s="64"/>
      <c r="E70" s="43">
        <v>0.33333333333333337</v>
      </c>
      <c r="F70" s="43">
        <v>0.33333333333333337</v>
      </c>
      <c r="G70" s="43">
        <v>0.66666666666666596</v>
      </c>
      <c r="H70" s="43">
        <v>0.66666666666666596</v>
      </c>
      <c r="I70" s="43">
        <v>1</v>
      </c>
      <c r="J70" s="43">
        <v>1</v>
      </c>
      <c r="K70" s="2"/>
      <c r="L70" s="2"/>
      <c r="M70" s="2"/>
      <c r="N70" s="2"/>
      <c r="O70" s="2"/>
      <c r="P70" s="2"/>
      <c r="Q70" s="2"/>
      <c r="R70" s="2"/>
      <c r="S70" s="2"/>
      <c r="T70" s="2"/>
      <c r="U70" s="2"/>
      <c r="V70" s="2"/>
      <c r="W70" s="2"/>
      <c r="X70" s="2"/>
      <c r="Y70" s="2"/>
      <c r="Z70" s="4"/>
    </row>
    <row r="71" spans="1:26" ht="23.25" customHeight="1" x14ac:dyDescent="0.3">
      <c r="A71" s="7"/>
      <c r="B71" s="154" t="s">
        <v>362</v>
      </c>
      <c r="C71" s="63"/>
      <c r="D71" s="64"/>
      <c r="E71" s="42">
        <f t="shared" ref="E71:J71" si="1">IFERROR(E69/E70,"")</f>
        <v>0</v>
      </c>
      <c r="F71" s="42">
        <f t="shared" si="1"/>
        <v>0</v>
      </c>
      <c r="G71" s="42">
        <f t="shared" si="1"/>
        <v>0</v>
      </c>
      <c r="H71" s="42">
        <f t="shared" si="1"/>
        <v>0</v>
      </c>
      <c r="I71" s="42">
        <f t="shared" si="1"/>
        <v>0</v>
      </c>
      <c r="J71" s="42">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Paola Cubides Suarez</cp:lastModifiedBy>
  <dcterms:created xsi:type="dcterms:W3CDTF">2021-10-27T17:44:21Z</dcterms:created>
  <dcterms:modified xsi:type="dcterms:W3CDTF">2024-03-21T20:03:06Z</dcterms:modified>
</cp:coreProperties>
</file>