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jpabl\OneDrive\Documentos\IDIGER\Mapa de riesgos\seguimientos 2024\Seguimiento 2do periodo (27 abril al 27 agosto)\"/>
    </mc:Choice>
  </mc:AlternateContent>
  <xr:revisionPtr revIDLastSave="0" documentId="13_ncr:1_{E4D626CD-7649-49D3-A31F-B6D62A9192C7}" xr6:coauthVersionLast="47" xr6:coauthVersionMax="47" xr10:uidLastSave="{00000000-0000-0000-0000-000000000000}"/>
  <bookViews>
    <workbookView xWindow="-108" yWindow="-108" windowWidth="23256" windowHeight="12456" firstSheet="5" activeTab="7"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cK5+3PxxwJelJIZY8v/o1cKWTVciDO6y5GSBMEvtuuQ="/>
    </ext>
  </extLst>
</workbook>
</file>

<file path=xl/calcChain.xml><?xml version="1.0" encoding="utf-8"?>
<calcChain xmlns="http://schemas.openxmlformats.org/spreadsheetml/2006/main">
  <c r="AE2" i="10" l="1"/>
  <c r="J66" i="9"/>
  <c r="I66" i="9"/>
  <c r="H66" i="9"/>
  <c r="G66" i="9"/>
  <c r="F66" i="9"/>
  <c r="E66" i="9"/>
  <c r="J63" i="9"/>
  <c r="I63" i="9"/>
  <c r="H63" i="9"/>
  <c r="G63" i="9"/>
  <c r="F63" i="9"/>
  <c r="E63" i="9"/>
  <c r="B63" i="9"/>
  <c r="J60" i="9"/>
  <c r="I60" i="9"/>
  <c r="H60" i="9"/>
  <c r="G60" i="9"/>
  <c r="F60" i="9"/>
  <c r="E60" i="9"/>
  <c r="J57" i="9"/>
  <c r="I57" i="9"/>
  <c r="H57" i="9"/>
  <c r="G57" i="9"/>
  <c r="F57" i="9"/>
  <c r="E57" i="9"/>
  <c r="J54" i="9"/>
  <c r="I54" i="9"/>
  <c r="H54" i="9"/>
  <c r="G54" i="9"/>
  <c r="F54" i="9"/>
  <c r="E54" i="9"/>
  <c r="C54" i="9"/>
  <c r="J51" i="9"/>
  <c r="I51" i="9"/>
  <c r="H51" i="9"/>
  <c r="G51" i="9"/>
  <c r="F51" i="9"/>
  <c r="E51" i="9"/>
  <c r="J48" i="9"/>
  <c r="I48" i="9"/>
  <c r="H48" i="9"/>
  <c r="G48" i="9"/>
  <c r="F48" i="9"/>
  <c r="E48" i="9"/>
  <c r="B48" i="9"/>
  <c r="J45" i="9"/>
  <c r="I45" i="9"/>
  <c r="H45" i="9"/>
  <c r="G45" i="9"/>
  <c r="F45" i="9"/>
  <c r="E45" i="9"/>
  <c r="J42" i="9"/>
  <c r="I42" i="9"/>
  <c r="H42" i="9"/>
  <c r="G42" i="9"/>
  <c r="F42" i="9"/>
  <c r="E42" i="9"/>
  <c r="C42" i="9"/>
  <c r="B42" i="9"/>
  <c r="J39" i="9"/>
  <c r="I39" i="9"/>
  <c r="H39" i="9"/>
  <c r="G39" i="9"/>
  <c r="F39" i="9"/>
  <c r="E39" i="9"/>
  <c r="D39" i="9"/>
  <c r="B39" i="9"/>
  <c r="J36" i="9"/>
  <c r="I36" i="9"/>
  <c r="H36" i="9"/>
  <c r="G36" i="9"/>
  <c r="F36" i="9"/>
  <c r="E36" i="9"/>
  <c r="B36" i="9"/>
  <c r="J33" i="9"/>
  <c r="I33" i="9"/>
  <c r="H33" i="9"/>
  <c r="G33" i="9"/>
  <c r="F33" i="9"/>
  <c r="E33" i="9"/>
  <c r="J30" i="9"/>
  <c r="I30" i="9"/>
  <c r="H30" i="9"/>
  <c r="G30" i="9"/>
  <c r="F30" i="9"/>
  <c r="E30" i="9"/>
  <c r="C30" i="9"/>
  <c r="J27" i="9"/>
  <c r="I27" i="9"/>
  <c r="H27" i="9"/>
  <c r="G27" i="9"/>
  <c r="F27" i="9"/>
  <c r="E27" i="9"/>
  <c r="J24" i="9"/>
  <c r="I24" i="9"/>
  <c r="H24" i="9"/>
  <c r="G24" i="9"/>
  <c r="F24" i="9"/>
  <c r="E24" i="9"/>
  <c r="J21" i="9"/>
  <c r="I21" i="9"/>
  <c r="H21" i="9"/>
  <c r="G21" i="9"/>
  <c r="F21" i="9"/>
  <c r="E21" i="9"/>
  <c r="J18" i="9"/>
  <c r="I18" i="9"/>
  <c r="H18" i="9"/>
  <c r="G18" i="9"/>
  <c r="F18" i="9"/>
  <c r="E18" i="9"/>
  <c r="D18" i="9"/>
  <c r="C18" i="9"/>
  <c r="J15" i="9"/>
  <c r="I15" i="9"/>
  <c r="H15" i="9"/>
  <c r="G15" i="9"/>
  <c r="F15" i="9"/>
  <c r="E15" i="9"/>
  <c r="D15" i="9"/>
  <c r="J12" i="9"/>
  <c r="I12" i="9"/>
  <c r="H12" i="9"/>
  <c r="G12" i="9"/>
  <c r="F12" i="9"/>
  <c r="E12" i="9"/>
  <c r="J9" i="9"/>
  <c r="J69" i="9" s="1"/>
  <c r="J71" i="9" s="1"/>
  <c r="I9" i="9"/>
  <c r="H9" i="9"/>
  <c r="G9" i="9"/>
  <c r="F9" i="9"/>
  <c r="E9" i="9"/>
  <c r="AA69" i="8"/>
  <c r="V69" i="8"/>
  <c r="S69" i="8"/>
  <c r="N69" i="8"/>
  <c r="K69" i="8"/>
  <c r="F69" i="8"/>
  <c r="E66" i="8"/>
  <c r="D66" i="8"/>
  <c r="D66" i="9" s="1"/>
  <c r="C66" i="8"/>
  <c r="C66" i="9" s="1"/>
  <c r="E63" i="8"/>
  <c r="D63" i="8"/>
  <c r="D63" i="9" s="1"/>
  <c r="C63" i="8"/>
  <c r="C63" i="9" s="1"/>
  <c r="E60" i="8"/>
  <c r="D60" i="8"/>
  <c r="D60" i="9" s="1"/>
  <c r="C60" i="8"/>
  <c r="C60" i="9" s="1"/>
  <c r="E57" i="8"/>
  <c r="D57" i="8"/>
  <c r="D57" i="9" s="1"/>
  <c r="C57" i="8"/>
  <c r="C57" i="9" s="1"/>
  <c r="E54" i="8"/>
  <c r="D54" i="8"/>
  <c r="D54" i="9" s="1"/>
  <c r="C54" i="8"/>
  <c r="E51" i="8"/>
  <c r="D51" i="8"/>
  <c r="D51" i="9" s="1"/>
  <c r="C51" i="8"/>
  <c r="C51" i="9" s="1"/>
  <c r="E48" i="8"/>
  <c r="D48" i="8"/>
  <c r="D48" i="9" s="1"/>
  <c r="C48" i="8"/>
  <c r="C48" i="9" s="1"/>
  <c r="E45" i="8"/>
  <c r="D45" i="8"/>
  <c r="D45" i="9" s="1"/>
  <c r="C45" i="8"/>
  <c r="C45" i="9" s="1"/>
  <c r="E42" i="8"/>
  <c r="D42" i="8"/>
  <c r="D42" i="9" s="1"/>
  <c r="C42" i="8"/>
  <c r="B42" i="8"/>
  <c r="E39" i="8"/>
  <c r="D39" i="8"/>
  <c r="C39" i="8"/>
  <c r="C39" i="9" s="1"/>
  <c r="E36" i="8"/>
  <c r="D36" i="8"/>
  <c r="D36" i="9" s="1"/>
  <c r="C36" i="8"/>
  <c r="C36" i="9" s="1"/>
  <c r="E33" i="8"/>
  <c r="D33" i="8"/>
  <c r="D33" i="9" s="1"/>
  <c r="C33" i="8"/>
  <c r="C33" i="9" s="1"/>
  <c r="E30" i="8"/>
  <c r="D30" i="8"/>
  <c r="D30" i="9" s="1"/>
  <c r="C30" i="8"/>
  <c r="E27" i="8"/>
  <c r="D27" i="8"/>
  <c r="D27" i="9" s="1"/>
  <c r="C27" i="8"/>
  <c r="C27" i="9" s="1"/>
  <c r="E24" i="8"/>
  <c r="D24" i="8"/>
  <c r="D24" i="9" s="1"/>
  <c r="C24" i="8"/>
  <c r="C24" i="9" s="1"/>
  <c r="E21" i="8"/>
  <c r="D21" i="8"/>
  <c r="D21" i="9" s="1"/>
  <c r="C21" i="8"/>
  <c r="C21" i="9" s="1"/>
  <c r="E18" i="8"/>
  <c r="D18" i="8"/>
  <c r="C18" i="8"/>
  <c r="E15" i="8"/>
  <c r="D15" i="8"/>
  <c r="C15" i="8"/>
  <c r="C15" i="9" s="1"/>
  <c r="E12" i="8"/>
  <c r="D12" i="8"/>
  <c r="D12" i="9" s="1"/>
  <c r="C12" i="8"/>
  <c r="C12" i="9" s="1"/>
  <c r="E9" i="8"/>
  <c r="D9" i="8"/>
  <c r="D9" i="9" s="1"/>
  <c r="C9" i="8"/>
  <c r="C9" i="9" s="1"/>
  <c r="AF68" i="7"/>
  <c r="AB68" i="7"/>
  <c r="AA68" i="7"/>
  <c r="X68" i="7"/>
  <c r="V67" i="7"/>
  <c r="U67" i="7"/>
  <c r="T67" i="7"/>
  <c r="Q67" i="7"/>
  <c r="AQ66" i="7"/>
  <c r="AN66" i="7"/>
  <c r="AI66" i="7"/>
  <c r="AH66" i="7"/>
  <c r="Z66" i="7"/>
  <c r="T66" i="7"/>
  <c r="M66" i="7"/>
  <c r="J66" i="7"/>
  <c r="I66" i="7"/>
  <c r="H66" i="7"/>
  <c r="G66" i="7"/>
  <c r="F66" i="7"/>
  <c r="E66" i="7"/>
  <c r="D66" i="7"/>
  <c r="C66" i="7"/>
  <c r="AG65" i="7"/>
  <c r="AE65" i="7"/>
  <c r="AD65" i="7"/>
  <c r="AC65" i="7"/>
  <c r="AB65" i="7"/>
  <c r="Z65" i="7"/>
  <c r="Y65" i="7"/>
  <c r="X65" i="7"/>
  <c r="V65" i="7"/>
  <c r="U65" i="7"/>
  <c r="S65" i="7"/>
  <c r="R65" i="7"/>
  <c r="Q65" i="7"/>
  <c r="AG64" i="7"/>
  <c r="AE64" i="7"/>
  <c r="AD64" i="7"/>
  <c r="AC64" i="7"/>
  <c r="AA64" i="7"/>
  <c r="Z64" i="7"/>
  <c r="X64" i="7"/>
  <c r="W64" i="7"/>
  <c r="V64" i="7"/>
  <c r="U64" i="7"/>
  <c r="S64" i="7"/>
  <c r="R64" i="7"/>
  <c r="Q64" i="7"/>
  <c r="AQ63" i="7"/>
  <c r="AN63" i="7"/>
  <c r="AJ63" i="7"/>
  <c r="AL63" i="7" s="1"/>
  <c r="AI63" i="7"/>
  <c r="AH63" i="7"/>
  <c r="AG63" i="7"/>
  <c r="AE63" i="7"/>
  <c r="AD63" i="7"/>
  <c r="AC63" i="7"/>
  <c r="AA63" i="7"/>
  <c r="Z63" i="7"/>
  <c r="X63" i="7"/>
  <c r="W63" i="7"/>
  <c r="V63" i="7"/>
  <c r="U63" i="7"/>
  <c r="S63" i="7"/>
  <c r="R63" i="7"/>
  <c r="Q63" i="7"/>
  <c r="N63" i="7"/>
  <c r="M63" i="7"/>
  <c r="K63" i="7"/>
  <c r="J63" i="7"/>
  <c r="I63" i="7"/>
  <c r="H63" i="7"/>
  <c r="W65" i="7" s="1"/>
  <c r="G63" i="7"/>
  <c r="F63" i="7"/>
  <c r="E63" i="7"/>
  <c r="D63" i="7"/>
  <c r="C63" i="7"/>
  <c r="B63" i="7"/>
  <c r="AF62" i="7"/>
  <c r="AE62" i="7"/>
  <c r="AD62" i="7"/>
  <c r="AC62" i="7"/>
  <c r="Z62" i="7"/>
  <c r="Y62" i="7"/>
  <c r="W62" i="7"/>
  <c r="V62" i="7"/>
  <c r="T62" i="7"/>
  <c r="S62" i="7"/>
  <c r="R62" i="7"/>
  <c r="Q62" i="7"/>
  <c r="AE61" i="7"/>
  <c r="AD61" i="7"/>
  <c r="AB61" i="7"/>
  <c r="AA61" i="7"/>
  <c r="Y61" i="7"/>
  <c r="X61" i="7"/>
  <c r="W61" i="7"/>
  <c r="V61" i="7"/>
  <c r="S61" i="7"/>
  <c r="R61" i="7"/>
  <c r="AQ60" i="7"/>
  <c r="AN60" i="7"/>
  <c r="AK60" i="7"/>
  <c r="AJ60" i="7"/>
  <c r="AI60" i="7"/>
  <c r="AH60" i="7"/>
  <c r="AE60" i="7"/>
  <c r="AD60" i="7"/>
  <c r="AB60" i="7"/>
  <c r="AA60" i="7"/>
  <c r="Y60" i="7"/>
  <c r="X60" i="7"/>
  <c r="W60" i="7"/>
  <c r="V60" i="7"/>
  <c r="S60" i="7"/>
  <c r="R60" i="7"/>
  <c r="M60" i="7"/>
  <c r="J60" i="7"/>
  <c r="I60" i="7"/>
  <c r="H60" i="7"/>
  <c r="X62" i="7" s="1"/>
  <c r="G60" i="7"/>
  <c r="F60" i="7"/>
  <c r="E60" i="7"/>
  <c r="D60" i="7"/>
  <c r="C60" i="7"/>
  <c r="AF59" i="7"/>
  <c r="AE59" i="7"/>
  <c r="AD59" i="7"/>
  <c r="AA59" i="7"/>
  <c r="X59" i="7"/>
  <c r="U59" i="7"/>
  <c r="T59" i="7"/>
  <c r="R59" i="7"/>
  <c r="AF58" i="7"/>
  <c r="AB58" i="7"/>
  <c r="Z58" i="7"/>
  <c r="Y58" i="7"/>
  <c r="X58" i="7"/>
  <c r="W58" i="7"/>
  <c r="Q58" i="7"/>
  <c r="AQ57" i="7"/>
  <c r="AN57" i="7"/>
  <c r="AK57" i="7"/>
  <c r="AI57" i="7"/>
  <c r="AF57" i="7"/>
  <c r="AC57" i="7"/>
  <c r="AB57" i="7"/>
  <c r="Z57" i="7"/>
  <c r="X57" i="7"/>
  <c r="W57" i="7"/>
  <c r="Q57" i="7"/>
  <c r="M57" i="7"/>
  <c r="J57" i="7"/>
  <c r="I57" i="7"/>
  <c r="H57" i="7"/>
  <c r="G57" i="7"/>
  <c r="F57" i="7"/>
  <c r="E57" i="7"/>
  <c r="D57" i="7"/>
  <c r="C57" i="7"/>
  <c r="AG56" i="7"/>
  <c r="AF56" i="7"/>
  <c r="AE56" i="7"/>
  <c r="AB56" i="7"/>
  <c r="Y56" i="7"/>
  <c r="X56" i="7"/>
  <c r="V56" i="7"/>
  <c r="U56" i="7"/>
  <c r="T56" i="7"/>
  <c r="S56" i="7"/>
  <c r="AG55" i="7"/>
  <c r="AD55" i="7"/>
  <c r="AC55" i="7"/>
  <c r="AA55" i="7"/>
  <c r="Z55" i="7"/>
  <c r="Y55" i="7"/>
  <c r="X55" i="7"/>
  <c r="U55" i="7"/>
  <c r="R55" i="7"/>
  <c r="Q55" i="7"/>
  <c r="AQ54" i="7"/>
  <c r="AN54" i="7"/>
  <c r="AK54" i="7"/>
  <c r="AJ54" i="7"/>
  <c r="AG54" i="7"/>
  <c r="AD54" i="7"/>
  <c r="AC54" i="7"/>
  <c r="AA54" i="7"/>
  <c r="Z54" i="7"/>
  <c r="Y54" i="7"/>
  <c r="X54" i="7"/>
  <c r="U54" i="7"/>
  <c r="R54" i="7"/>
  <c r="Q54" i="7"/>
  <c r="M54" i="7"/>
  <c r="J54" i="7"/>
  <c r="I54" i="7"/>
  <c r="H54" i="7"/>
  <c r="AA56" i="7" s="1"/>
  <c r="G54" i="7"/>
  <c r="F54" i="7"/>
  <c r="E54" i="7"/>
  <c r="D54" i="7"/>
  <c r="C54" i="7"/>
  <c r="AG53" i="7"/>
  <c r="AF53" i="7"/>
  <c r="AD53" i="7"/>
  <c r="AC53" i="7"/>
  <c r="AB53" i="7"/>
  <c r="Z53" i="7"/>
  <c r="Y53" i="7"/>
  <c r="X53" i="7"/>
  <c r="W53" i="7"/>
  <c r="V53" i="7"/>
  <c r="U53" i="7"/>
  <c r="T53" i="7"/>
  <c r="S53" i="7"/>
  <c r="R53" i="7"/>
  <c r="Q53" i="7"/>
  <c r="AG52" i="7"/>
  <c r="AE52" i="7"/>
  <c r="AD52" i="7"/>
  <c r="AC52" i="7"/>
  <c r="AB52" i="7"/>
  <c r="AA52" i="7"/>
  <c r="Z52" i="7"/>
  <c r="Y52" i="7"/>
  <c r="X52" i="7"/>
  <c r="W52" i="7"/>
  <c r="V52" i="7"/>
  <c r="U52" i="7"/>
  <c r="S52" i="7"/>
  <c r="R52" i="7"/>
  <c r="Q52" i="7"/>
  <c r="AQ51" i="7"/>
  <c r="AN51" i="7"/>
  <c r="AK51" i="7"/>
  <c r="AJ51" i="7"/>
  <c r="AI51" i="7"/>
  <c r="AH51" i="7"/>
  <c r="AL51" i="7" s="1"/>
  <c r="AG51" i="7"/>
  <c r="AE51" i="7"/>
  <c r="AD51" i="7"/>
  <c r="AC51" i="7"/>
  <c r="AB51" i="7"/>
  <c r="AA51" i="7"/>
  <c r="Z51" i="7"/>
  <c r="Y51" i="7"/>
  <c r="X51" i="7"/>
  <c r="W51" i="7"/>
  <c r="V51" i="7"/>
  <c r="U51" i="7"/>
  <c r="S51" i="7"/>
  <c r="R51" i="7"/>
  <c r="Q51" i="7"/>
  <c r="M51" i="7"/>
  <c r="J51" i="7"/>
  <c r="I51" i="7"/>
  <c r="H51" i="7"/>
  <c r="AA53" i="7" s="1"/>
  <c r="G51" i="7"/>
  <c r="F51" i="7"/>
  <c r="E51" i="7"/>
  <c r="D51" i="7"/>
  <c r="C51" i="7"/>
  <c r="AC49" i="7"/>
  <c r="AA49" i="7"/>
  <c r="AQ48" i="7"/>
  <c r="AN48" i="7"/>
  <c r="O48" i="7"/>
  <c r="M48" i="7"/>
  <c r="J48" i="7"/>
  <c r="I48" i="7"/>
  <c r="H48" i="7"/>
  <c r="G48" i="7"/>
  <c r="F48" i="7"/>
  <c r="E48" i="7"/>
  <c r="D48" i="7"/>
  <c r="C48" i="7"/>
  <c r="B48" i="7"/>
  <c r="Y47" i="7"/>
  <c r="W47" i="7"/>
  <c r="AG46" i="7"/>
  <c r="AF46" i="7"/>
  <c r="AD46" i="7"/>
  <c r="AQ45" i="7"/>
  <c r="AN45" i="7"/>
  <c r="AJ45" i="7"/>
  <c r="AG45" i="7"/>
  <c r="AF45" i="7"/>
  <c r="AD45" i="7"/>
  <c r="T45" i="7"/>
  <c r="M45" i="7"/>
  <c r="J45" i="7"/>
  <c r="I45" i="7"/>
  <c r="H45" i="7"/>
  <c r="V47" i="7" s="1"/>
  <c r="G45" i="7"/>
  <c r="F45" i="7"/>
  <c r="E45" i="7"/>
  <c r="D45" i="7"/>
  <c r="C45" i="7"/>
  <c r="AG44" i="7"/>
  <c r="AF44" i="7"/>
  <c r="AE44" i="7"/>
  <c r="AC44" i="7"/>
  <c r="AB44" i="7"/>
  <c r="Z44" i="7"/>
  <c r="Y44" i="7"/>
  <c r="X44" i="7"/>
  <c r="W44" i="7"/>
  <c r="V44" i="7"/>
  <c r="U44" i="7"/>
  <c r="T44" i="7"/>
  <c r="S44" i="7"/>
  <c r="Q44" i="7"/>
  <c r="AG43" i="7"/>
  <c r="AE43" i="7"/>
  <c r="AD43" i="7"/>
  <c r="AC43" i="7"/>
  <c r="AB43" i="7"/>
  <c r="AA43" i="7"/>
  <c r="Z43" i="7"/>
  <c r="Y43" i="7"/>
  <c r="X43" i="7"/>
  <c r="V43" i="7"/>
  <c r="U43" i="7"/>
  <c r="S43" i="7"/>
  <c r="R43" i="7"/>
  <c r="Q43" i="7"/>
  <c r="AQ42" i="7"/>
  <c r="AN42" i="7"/>
  <c r="AK42" i="7"/>
  <c r="AJ42" i="7"/>
  <c r="AH42" i="7"/>
  <c r="AL42" i="7" s="1"/>
  <c r="AG42" i="7"/>
  <c r="AE42" i="7"/>
  <c r="AD42" i="7"/>
  <c r="AC42" i="7"/>
  <c r="AB42" i="7"/>
  <c r="AA42" i="7"/>
  <c r="Z42" i="7"/>
  <c r="Y42" i="7"/>
  <c r="X42" i="7"/>
  <c r="V42" i="7"/>
  <c r="U42" i="7"/>
  <c r="S42" i="7"/>
  <c r="R42" i="7"/>
  <c r="Q42" i="7"/>
  <c r="M42" i="7"/>
  <c r="J42" i="7"/>
  <c r="I42" i="7"/>
  <c r="H42" i="7"/>
  <c r="AD44" i="7" s="1"/>
  <c r="G42" i="7"/>
  <c r="F42" i="7"/>
  <c r="E42" i="7"/>
  <c r="D42" i="7"/>
  <c r="C42" i="7"/>
  <c r="AG41" i="7"/>
  <c r="AC41" i="7"/>
  <c r="Y41" i="7"/>
  <c r="Q41" i="7"/>
  <c r="AE40" i="7"/>
  <c r="AQ39" i="7"/>
  <c r="AN39" i="7"/>
  <c r="AI39" i="7"/>
  <c r="AF39" i="7"/>
  <c r="V39" i="7"/>
  <c r="Q39" i="7"/>
  <c r="M39" i="7"/>
  <c r="J39" i="7"/>
  <c r="I39" i="7"/>
  <c r="H39" i="7"/>
  <c r="X41" i="7" s="1"/>
  <c r="G39" i="7"/>
  <c r="F39" i="7"/>
  <c r="E39" i="7"/>
  <c r="D39" i="7"/>
  <c r="C39" i="7"/>
  <c r="B39" i="7"/>
  <c r="AE38" i="7"/>
  <c r="Z38" i="7"/>
  <c r="V38" i="7"/>
  <c r="AG37" i="7"/>
  <c r="AE37" i="7"/>
  <c r="Z37" i="7"/>
  <c r="X37" i="7"/>
  <c r="U37" i="7"/>
  <c r="T37" i="7"/>
  <c r="R37" i="7"/>
  <c r="AQ36" i="7"/>
  <c r="AN36" i="7"/>
  <c r="AI36" i="7"/>
  <c r="AD36" i="7"/>
  <c r="AA36" i="7"/>
  <c r="X36" i="7"/>
  <c r="W36" i="7"/>
  <c r="T36" i="7"/>
  <c r="S36" i="7"/>
  <c r="N36" i="7"/>
  <c r="M36" i="7"/>
  <c r="J36" i="7"/>
  <c r="I36" i="7"/>
  <c r="H36" i="7"/>
  <c r="G36" i="7"/>
  <c r="F36" i="7"/>
  <c r="E36" i="7"/>
  <c r="D36" i="7"/>
  <c r="C36" i="7"/>
  <c r="AE35" i="7"/>
  <c r="Z35" i="7"/>
  <c r="V35" i="7"/>
  <c r="T35" i="7"/>
  <c r="S35" i="7"/>
  <c r="Q35" i="7"/>
  <c r="AG34" i="7"/>
  <c r="Y34" i="7"/>
  <c r="X34" i="7"/>
  <c r="S34" i="7"/>
  <c r="AQ33" i="7"/>
  <c r="AN33" i="7"/>
  <c r="AJ33" i="7"/>
  <c r="AH33" i="7"/>
  <c r="AL33" i="7" s="1"/>
  <c r="AF33" i="7"/>
  <c r="Y33" i="7"/>
  <c r="X33" i="7"/>
  <c r="S33" i="7"/>
  <c r="M33" i="7"/>
  <c r="J33" i="7"/>
  <c r="I33" i="7"/>
  <c r="H33" i="7"/>
  <c r="AB34" i="7" s="1"/>
  <c r="G33" i="7"/>
  <c r="F33" i="7"/>
  <c r="E33" i="7"/>
  <c r="D33" i="7"/>
  <c r="C33" i="7"/>
  <c r="AQ30" i="7"/>
  <c r="AN30" i="7"/>
  <c r="M30" i="7"/>
  <c r="K30" i="7"/>
  <c r="J30" i="7"/>
  <c r="I30" i="7"/>
  <c r="H30" i="7"/>
  <c r="X32" i="7" s="1"/>
  <c r="G30" i="7"/>
  <c r="F30" i="7"/>
  <c r="E30" i="7"/>
  <c r="D30" i="7"/>
  <c r="C30" i="7"/>
  <c r="AG29" i="7"/>
  <c r="AE29" i="7"/>
  <c r="AD29" i="7"/>
  <c r="AC29" i="7"/>
  <c r="AB29" i="7"/>
  <c r="Z29" i="7"/>
  <c r="Y29" i="7"/>
  <c r="X29" i="7"/>
  <c r="V29" i="7"/>
  <c r="U29" i="7"/>
  <c r="S29" i="7"/>
  <c r="R29" i="7"/>
  <c r="Q29" i="7"/>
  <c r="AG28" i="7"/>
  <c r="AE28" i="7"/>
  <c r="AD28" i="7"/>
  <c r="AC28" i="7"/>
  <c r="AA28" i="7"/>
  <c r="Z28" i="7"/>
  <c r="X28" i="7"/>
  <c r="W28" i="7"/>
  <c r="V28" i="7"/>
  <c r="U28" i="7"/>
  <c r="S28" i="7"/>
  <c r="R28" i="7"/>
  <c r="Q28" i="7"/>
  <c r="AQ27" i="7"/>
  <c r="AN27" i="7"/>
  <c r="AI27" i="7"/>
  <c r="AG27" i="7"/>
  <c r="AE27" i="7"/>
  <c r="AD27" i="7"/>
  <c r="AC27" i="7"/>
  <c r="AA27" i="7"/>
  <c r="Z27" i="7"/>
  <c r="X27" i="7"/>
  <c r="W27" i="7"/>
  <c r="V27" i="7"/>
  <c r="U27" i="7"/>
  <c r="S27" i="7"/>
  <c r="R27" i="7"/>
  <c r="Q27" i="7"/>
  <c r="M27" i="7"/>
  <c r="J27" i="7"/>
  <c r="I27" i="7"/>
  <c r="H27" i="7"/>
  <c r="W29" i="7" s="1"/>
  <c r="G27" i="7"/>
  <c r="F27" i="7"/>
  <c r="E27" i="7"/>
  <c r="D27" i="7"/>
  <c r="C27" i="7"/>
  <c r="AG26" i="7"/>
  <c r="AF26" i="7"/>
  <c r="AD26" i="7"/>
  <c r="AC26" i="7"/>
  <c r="AA26" i="7"/>
  <c r="Z26" i="7"/>
  <c r="W26" i="7"/>
  <c r="V26" i="7"/>
  <c r="U26" i="7"/>
  <c r="S26" i="7"/>
  <c r="R26" i="7"/>
  <c r="AE25" i="7"/>
  <c r="AD25" i="7"/>
  <c r="AB25" i="7"/>
  <c r="AA25" i="7"/>
  <c r="Z25" i="7"/>
  <c r="X25" i="7"/>
  <c r="V25" i="7"/>
  <c r="U25" i="7"/>
  <c r="R25" i="7"/>
  <c r="Q25" i="7"/>
  <c r="AQ24" i="7"/>
  <c r="AN24" i="7"/>
  <c r="AG24" i="7"/>
  <c r="AF24" i="7"/>
  <c r="AC24" i="7"/>
  <c r="AB24" i="7"/>
  <c r="AA24" i="7"/>
  <c r="Z24" i="7"/>
  <c r="X24" i="7"/>
  <c r="W24" i="7"/>
  <c r="V24" i="7"/>
  <c r="T24" i="7"/>
  <c r="R24" i="7"/>
  <c r="M24" i="7"/>
  <c r="K24" i="7"/>
  <c r="J24" i="7"/>
  <c r="I24" i="7"/>
  <c r="H24" i="7"/>
  <c r="G24" i="7"/>
  <c r="F24" i="7"/>
  <c r="E24" i="7"/>
  <c r="D24" i="7"/>
  <c r="C24" i="7"/>
  <c r="AF23" i="7"/>
  <c r="AE23" i="7"/>
  <c r="AD23" i="7"/>
  <c r="AC23" i="7"/>
  <c r="AB23" i="7"/>
  <c r="Z23" i="7"/>
  <c r="Y23" i="7"/>
  <c r="X23" i="7"/>
  <c r="W23" i="7"/>
  <c r="V23" i="7"/>
  <c r="U23" i="7"/>
  <c r="T23" i="7"/>
  <c r="S23" i="7"/>
  <c r="R23" i="7"/>
  <c r="Q23" i="7"/>
  <c r="AG22" i="7"/>
  <c r="AE22" i="7"/>
  <c r="AD22" i="7"/>
  <c r="AC22" i="7"/>
  <c r="AB22" i="7"/>
  <c r="AA22" i="7"/>
  <c r="Z22" i="7"/>
  <c r="X22" i="7"/>
  <c r="W22" i="7"/>
  <c r="V22" i="7"/>
  <c r="U22" i="7"/>
  <c r="S22" i="7"/>
  <c r="R22" i="7"/>
  <c r="Q22" i="7"/>
  <c r="AQ21" i="7"/>
  <c r="AN21" i="7"/>
  <c r="AE21" i="7"/>
  <c r="AD21" i="7"/>
  <c r="AC21" i="7"/>
  <c r="AB21" i="7"/>
  <c r="AA21" i="7"/>
  <c r="Z21" i="7"/>
  <c r="X21" i="7"/>
  <c r="W21" i="7"/>
  <c r="V21" i="7"/>
  <c r="U21" i="7"/>
  <c r="S21" i="7"/>
  <c r="R21" i="7"/>
  <c r="N21" i="7"/>
  <c r="M21" i="7"/>
  <c r="K21" i="7"/>
  <c r="J21" i="7"/>
  <c r="I21" i="7"/>
  <c r="H21" i="7"/>
  <c r="AA23" i="7" s="1"/>
  <c r="G21" i="7"/>
  <c r="F21" i="7"/>
  <c r="E21" i="7"/>
  <c r="D21" i="7"/>
  <c r="C21" i="7"/>
  <c r="AE20" i="7"/>
  <c r="AD20" i="7"/>
  <c r="AC20" i="7"/>
  <c r="AA20" i="7"/>
  <c r="Z20" i="7"/>
  <c r="Y20" i="7"/>
  <c r="X20" i="7"/>
  <c r="V20" i="7"/>
  <c r="U20" i="7"/>
  <c r="R20" i="7"/>
  <c r="AF19" i="7"/>
  <c r="AE19" i="7"/>
  <c r="AD19" i="7"/>
  <c r="AC19" i="7"/>
  <c r="AB19" i="7"/>
  <c r="Z19" i="7"/>
  <c r="Y19" i="7"/>
  <c r="V19" i="7"/>
  <c r="T19" i="7"/>
  <c r="S19" i="7"/>
  <c r="R19" i="7"/>
  <c r="Q19" i="7"/>
  <c r="AQ18" i="7"/>
  <c r="AN18" i="7"/>
  <c r="AF18" i="7"/>
  <c r="AE18" i="7"/>
  <c r="AD18" i="7"/>
  <c r="AC18" i="7"/>
  <c r="AB18" i="7"/>
  <c r="AA18" i="7"/>
  <c r="Z18" i="7"/>
  <c r="X18" i="7"/>
  <c r="W18" i="7"/>
  <c r="S18" i="7"/>
  <c r="R18" i="7"/>
  <c r="N18" i="7"/>
  <c r="M18" i="7"/>
  <c r="J18" i="7"/>
  <c r="I18" i="7"/>
  <c r="H18" i="7"/>
  <c r="W20" i="7" s="1"/>
  <c r="G18" i="7"/>
  <c r="F18" i="7"/>
  <c r="E18" i="7"/>
  <c r="D18" i="7"/>
  <c r="C18" i="7"/>
  <c r="AG17" i="7"/>
  <c r="AE17" i="7"/>
  <c r="AD17" i="7"/>
  <c r="AA17" i="7"/>
  <c r="Z17" i="7"/>
  <c r="Y17" i="7"/>
  <c r="X17" i="7"/>
  <c r="W17" i="7"/>
  <c r="V17" i="7"/>
  <c r="U17" i="7"/>
  <c r="T17" i="7"/>
  <c r="R17" i="7"/>
  <c r="AE16" i="7"/>
  <c r="AD16" i="7"/>
  <c r="AC16" i="7"/>
  <c r="AB16" i="7"/>
  <c r="AA16" i="7"/>
  <c r="Z16" i="7"/>
  <c r="X16" i="7"/>
  <c r="U16" i="7"/>
  <c r="T16" i="7"/>
  <c r="R16" i="7"/>
  <c r="Q16" i="7"/>
  <c r="AQ15" i="7"/>
  <c r="AN15" i="7"/>
  <c r="AF15" i="7"/>
  <c r="AE15" i="7"/>
  <c r="AC15" i="7"/>
  <c r="AB15" i="7"/>
  <c r="AA15" i="7"/>
  <c r="Z15" i="7"/>
  <c r="Y15" i="7"/>
  <c r="X15" i="7"/>
  <c r="W15" i="7"/>
  <c r="U15" i="7"/>
  <c r="S15" i="7"/>
  <c r="R15" i="7"/>
  <c r="N15" i="7"/>
  <c r="M15" i="7"/>
  <c r="J15" i="7"/>
  <c r="I15" i="7"/>
  <c r="H15" i="7"/>
  <c r="G15" i="7"/>
  <c r="F15" i="7"/>
  <c r="E15" i="7"/>
  <c r="D15" i="7"/>
  <c r="C15" i="7"/>
  <c r="B15" i="7"/>
  <c r="AQ12" i="7"/>
  <c r="AN12" i="7"/>
  <c r="N12" i="7"/>
  <c r="M12" i="7"/>
  <c r="J12" i="7"/>
  <c r="I12" i="7"/>
  <c r="H12" i="7"/>
  <c r="G12" i="7"/>
  <c r="F12" i="7"/>
  <c r="E12" i="7"/>
  <c r="D12" i="7"/>
  <c r="C12" i="7"/>
  <c r="Y11" i="7"/>
  <c r="W10" i="7"/>
  <c r="AQ9" i="7"/>
  <c r="AN9" i="7"/>
  <c r="AD9" i="7"/>
  <c r="AC9" i="7"/>
  <c r="Y9" i="7"/>
  <c r="N9" i="7"/>
  <c r="M9" i="7"/>
  <c r="J9" i="7"/>
  <c r="I9" i="7"/>
  <c r="H9" i="7"/>
  <c r="G9" i="7"/>
  <c r="F9" i="7"/>
  <c r="E9" i="7"/>
  <c r="D9" i="7"/>
  <c r="C9" i="7"/>
  <c r="B9" i="7"/>
  <c r="S68" i="6"/>
  <c r="S67" i="6"/>
  <c r="R67" i="6" s="1"/>
  <c r="V67" i="6" s="1"/>
  <c r="AB66" i="6"/>
  <c r="S66" i="6"/>
  <c r="R66" i="6"/>
  <c r="V66" i="6" s="1"/>
  <c r="D66" i="6"/>
  <c r="C66" i="6"/>
  <c r="B66" i="6"/>
  <c r="S65" i="6"/>
  <c r="T65" i="6" s="1"/>
  <c r="R65" i="6"/>
  <c r="V65" i="6" s="1"/>
  <c r="S64" i="6"/>
  <c r="T64" i="6" s="1"/>
  <c r="R64" i="6"/>
  <c r="V64" i="6" s="1"/>
  <c r="AB63" i="6"/>
  <c r="W63" i="6"/>
  <c r="X63" i="6" s="1"/>
  <c r="S63" i="6"/>
  <c r="D63" i="6"/>
  <c r="C63" i="6"/>
  <c r="B63" i="6"/>
  <c r="T62" i="6"/>
  <c r="S62" i="6"/>
  <c r="R62" i="6"/>
  <c r="V62" i="6" s="1"/>
  <c r="S61" i="6"/>
  <c r="T61" i="6" s="1"/>
  <c r="R61" i="6"/>
  <c r="V61" i="6" s="1"/>
  <c r="AB60" i="6"/>
  <c r="W60" i="6"/>
  <c r="X60" i="6" s="1"/>
  <c r="V60" i="6"/>
  <c r="T60" i="6"/>
  <c r="S60" i="6"/>
  <c r="R60" i="6"/>
  <c r="D60" i="6"/>
  <c r="C60" i="6"/>
  <c r="B60" i="6"/>
  <c r="S59" i="6"/>
  <c r="S58" i="6"/>
  <c r="S57" i="6"/>
  <c r="R57" i="6"/>
  <c r="V57" i="6" s="1"/>
  <c r="D57" i="6"/>
  <c r="AB57" i="6" s="1"/>
  <c r="C57" i="6"/>
  <c r="B57" i="6"/>
  <c r="S56" i="6"/>
  <c r="T56" i="6" s="1"/>
  <c r="R56" i="6"/>
  <c r="V56" i="6" s="1"/>
  <c r="S55" i="6"/>
  <c r="T55" i="6" s="1"/>
  <c r="R55" i="6"/>
  <c r="V55" i="6" s="1"/>
  <c r="AB54" i="6"/>
  <c r="W54" i="6"/>
  <c r="X54" i="6" s="1"/>
  <c r="V54" i="6"/>
  <c r="S54" i="6"/>
  <c r="T54" i="6" s="1"/>
  <c r="R54" i="6"/>
  <c r="D54" i="6"/>
  <c r="C54" i="6"/>
  <c r="B54" i="6"/>
  <c r="S53" i="6"/>
  <c r="T53" i="6" s="1"/>
  <c r="R53" i="6"/>
  <c r="V53" i="6" s="1"/>
  <c r="V52" i="6"/>
  <c r="T52" i="6"/>
  <c r="S52" i="6"/>
  <c r="R52" i="6"/>
  <c r="AB51" i="6"/>
  <c r="W51" i="6"/>
  <c r="X51" i="6" s="1"/>
  <c r="V51" i="6"/>
  <c r="S51" i="6"/>
  <c r="T51" i="6" s="1"/>
  <c r="R51" i="6"/>
  <c r="D51" i="6"/>
  <c r="C51" i="6"/>
  <c r="B51" i="6"/>
  <c r="S50" i="6"/>
  <c r="S49" i="6"/>
  <c r="T49" i="6" s="1"/>
  <c r="R49" i="6"/>
  <c r="V49" i="6" s="1"/>
  <c r="AB48" i="6"/>
  <c r="S48" i="6"/>
  <c r="D48" i="6"/>
  <c r="C48" i="6"/>
  <c r="B48" i="6"/>
  <c r="S47" i="6"/>
  <c r="T47" i="6" s="1"/>
  <c r="R47" i="6"/>
  <c r="V47" i="6" s="1"/>
  <c r="S46" i="6"/>
  <c r="T46" i="6" s="1"/>
  <c r="R46" i="6"/>
  <c r="V46" i="6" s="1"/>
  <c r="AB45" i="6"/>
  <c r="W45" i="6"/>
  <c r="X45" i="6" s="1"/>
  <c r="V45" i="6"/>
  <c r="T45" i="6"/>
  <c r="S45" i="6"/>
  <c r="R45" i="6"/>
  <c r="D45" i="6"/>
  <c r="C45" i="6"/>
  <c r="B45" i="6"/>
  <c r="S44" i="6"/>
  <c r="T44" i="6" s="1"/>
  <c r="R44" i="6"/>
  <c r="V44" i="6" s="1"/>
  <c r="S43" i="6"/>
  <c r="R43" i="6"/>
  <c r="V43" i="6" s="1"/>
  <c r="AB42" i="6"/>
  <c r="V42" i="6"/>
  <c r="S42" i="6"/>
  <c r="T42" i="6" s="1"/>
  <c r="R42" i="6"/>
  <c r="D42" i="6"/>
  <c r="C42" i="6"/>
  <c r="B42" i="6"/>
  <c r="S41" i="6"/>
  <c r="T41" i="6" s="1"/>
  <c r="S40" i="6"/>
  <c r="R40" i="6" s="1"/>
  <c r="V40" i="6" s="1"/>
  <c r="AB39" i="6"/>
  <c r="S39" i="6"/>
  <c r="W39" i="6" s="1"/>
  <c r="X39" i="6" s="1"/>
  <c r="Y39" i="6" s="1"/>
  <c r="R39" i="6"/>
  <c r="V39" i="6" s="1"/>
  <c r="D39" i="6"/>
  <c r="C39" i="6"/>
  <c r="B39" i="6"/>
  <c r="S38" i="6"/>
  <c r="T38" i="6" s="1"/>
  <c r="R38" i="6"/>
  <c r="V38" i="6" s="1"/>
  <c r="V37" i="6"/>
  <c r="S37" i="6"/>
  <c r="T37" i="6" s="1"/>
  <c r="R37" i="6"/>
  <c r="AB36" i="6"/>
  <c r="S36" i="6"/>
  <c r="R36" i="6"/>
  <c r="V36" i="6" s="1"/>
  <c r="D36" i="6"/>
  <c r="C36" i="6"/>
  <c r="B36" i="6"/>
  <c r="V35" i="6"/>
  <c r="T35" i="6"/>
  <c r="S35" i="6"/>
  <c r="R35" i="6"/>
  <c r="S34" i="6"/>
  <c r="T34" i="6" s="1"/>
  <c r="R34" i="6"/>
  <c r="V34" i="6" s="1"/>
  <c r="AB33" i="6"/>
  <c r="W33" i="6"/>
  <c r="X33" i="6" s="1"/>
  <c r="AA33" i="6" s="1"/>
  <c r="V33" i="6"/>
  <c r="T33" i="6"/>
  <c r="S33" i="6"/>
  <c r="R33" i="6"/>
  <c r="D33" i="6"/>
  <c r="C33" i="6"/>
  <c r="B33" i="6"/>
  <c r="S32" i="6"/>
  <c r="T32" i="6" s="1"/>
  <c r="R32" i="6"/>
  <c r="V32" i="6" s="1"/>
  <c r="S31" i="6"/>
  <c r="T31" i="6" s="1"/>
  <c r="R31" i="6"/>
  <c r="V31" i="6" s="1"/>
  <c r="S30" i="6"/>
  <c r="R30" i="6"/>
  <c r="V30" i="6" s="1"/>
  <c r="D30" i="6"/>
  <c r="C30" i="6"/>
  <c r="B30" i="6"/>
  <c r="S29" i="6"/>
  <c r="T29" i="6" s="1"/>
  <c r="R29" i="6"/>
  <c r="V29" i="6" s="1"/>
  <c r="S28" i="6"/>
  <c r="T28" i="6" s="1"/>
  <c r="R28" i="6"/>
  <c r="V28" i="6" s="1"/>
  <c r="S27" i="6"/>
  <c r="D27" i="6"/>
  <c r="C27" i="6"/>
  <c r="B27" i="6"/>
  <c r="S26" i="6"/>
  <c r="T26" i="6" s="1"/>
  <c r="R26" i="6"/>
  <c r="V26" i="6" s="1"/>
  <c r="T25" i="6"/>
  <c r="S25" i="6"/>
  <c r="R25" i="6"/>
  <c r="V25" i="6" s="1"/>
  <c r="AB24" i="6"/>
  <c r="W24" i="6"/>
  <c r="X24" i="6" s="1"/>
  <c r="V24" i="6"/>
  <c r="T24" i="6"/>
  <c r="S24" i="6"/>
  <c r="R24" i="6"/>
  <c r="D24" i="6"/>
  <c r="C24" i="6"/>
  <c r="B24" i="6"/>
  <c r="S23" i="6"/>
  <c r="T22" i="6"/>
  <c r="S22" i="6"/>
  <c r="R22" i="6"/>
  <c r="V22" i="6" s="1"/>
  <c r="AB21" i="6"/>
  <c r="S21" i="6"/>
  <c r="D21" i="6"/>
  <c r="C21" i="6"/>
  <c r="B21" i="6"/>
  <c r="V20" i="6"/>
  <c r="S20" i="6"/>
  <c r="T20" i="6" s="1"/>
  <c r="R20" i="6"/>
  <c r="V19" i="6"/>
  <c r="S19" i="6"/>
  <c r="T19" i="6" s="1"/>
  <c r="R19" i="6"/>
  <c r="AB18" i="6"/>
  <c r="S18" i="6"/>
  <c r="D18" i="6"/>
  <c r="C18" i="6"/>
  <c r="B18" i="6"/>
  <c r="S17" i="6"/>
  <c r="T17" i="6" s="1"/>
  <c r="R17" i="6"/>
  <c r="V17" i="6" s="1"/>
  <c r="S16" i="6"/>
  <c r="T16" i="6" s="1"/>
  <c r="R16" i="6"/>
  <c r="V16" i="6" s="1"/>
  <c r="AB15" i="6"/>
  <c r="V15" i="6"/>
  <c r="S15" i="6"/>
  <c r="T15" i="6" s="1"/>
  <c r="R15" i="6"/>
  <c r="D15" i="6"/>
  <c r="C15" i="6"/>
  <c r="B15" i="6"/>
  <c r="S14" i="6"/>
  <c r="V13" i="6"/>
  <c r="T13" i="6"/>
  <c r="S13" i="6"/>
  <c r="R13" i="6"/>
  <c r="AB12" i="6"/>
  <c r="T12" i="6"/>
  <c r="S12" i="6"/>
  <c r="R12" i="6"/>
  <c r="V12" i="6" s="1"/>
  <c r="D12" i="6"/>
  <c r="C12" i="6"/>
  <c r="B12" i="6"/>
  <c r="V11" i="6"/>
  <c r="S11" i="6"/>
  <c r="T11" i="6" s="1"/>
  <c r="R11" i="6"/>
  <c r="S10" i="6"/>
  <c r="R10" i="6" s="1"/>
  <c r="V10" i="6" s="1"/>
  <c r="AB9" i="6"/>
  <c r="S9" i="6"/>
  <c r="D9" i="6"/>
  <c r="C9" i="6"/>
  <c r="B9" i="6"/>
  <c r="R68" i="5"/>
  <c r="J68" i="5"/>
  <c r="H68" i="5"/>
  <c r="T67" i="5"/>
  <c r="V67" i="5" s="1"/>
  <c r="R67" i="5"/>
  <c r="J67" i="5"/>
  <c r="S67" i="5" s="1"/>
  <c r="U67" i="5" s="1"/>
  <c r="H67" i="5"/>
  <c r="R66" i="5"/>
  <c r="J66" i="5"/>
  <c r="H66" i="5"/>
  <c r="D66" i="5"/>
  <c r="C66" i="5"/>
  <c r="B66" i="5"/>
  <c r="R65" i="5"/>
  <c r="J65" i="5"/>
  <c r="H65" i="5"/>
  <c r="U64" i="5"/>
  <c r="T64" i="5"/>
  <c r="V64" i="5" s="1"/>
  <c r="R64" i="5"/>
  <c r="J64" i="5"/>
  <c r="S64" i="5" s="1"/>
  <c r="H64" i="5"/>
  <c r="R63" i="5"/>
  <c r="J63" i="5"/>
  <c r="T63" i="5" s="1"/>
  <c r="V63" i="5" s="1"/>
  <c r="H63" i="5"/>
  <c r="D63" i="5"/>
  <c r="C63" i="5"/>
  <c r="B63" i="5"/>
  <c r="V62" i="5"/>
  <c r="S62" i="5"/>
  <c r="U62" i="5" s="1"/>
  <c r="R62" i="5"/>
  <c r="J62" i="5"/>
  <c r="T62" i="5" s="1"/>
  <c r="H62" i="5"/>
  <c r="R61" i="5"/>
  <c r="J61" i="5"/>
  <c r="H61" i="5"/>
  <c r="T60" i="5"/>
  <c r="V60" i="5" s="1"/>
  <c r="S60" i="5"/>
  <c r="U60" i="5" s="1"/>
  <c r="R60" i="5"/>
  <c r="J60" i="5"/>
  <c r="H60" i="5"/>
  <c r="D60" i="5"/>
  <c r="C60" i="5"/>
  <c r="B60" i="5"/>
  <c r="V59" i="5"/>
  <c r="R59" i="5"/>
  <c r="J59" i="5"/>
  <c r="T59" i="5" s="1"/>
  <c r="H59" i="5"/>
  <c r="R58" i="5"/>
  <c r="J58" i="5"/>
  <c r="T58" i="5" s="1"/>
  <c r="V58" i="5" s="1"/>
  <c r="H58" i="5"/>
  <c r="R57" i="5"/>
  <c r="J57" i="5"/>
  <c r="H57" i="5"/>
  <c r="D57" i="5"/>
  <c r="C57" i="5"/>
  <c r="B57" i="5"/>
  <c r="V56" i="5"/>
  <c r="S56" i="5"/>
  <c r="U56" i="5" s="1"/>
  <c r="R56" i="5"/>
  <c r="J56" i="5"/>
  <c r="T56" i="5" s="1"/>
  <c r="H56" i="5"/>
  <c r="R55" i="5"/>
  <c r="J55" i="5"/>
  <c r="T55" i="5" s="1"/>
  <c r="V55" i="5" s="1"/>
  <c r="H55" i="5"/>
  <c r="T54" i="5"/>
  <c r="V54" i="5" s="1"/>
  <c r="S54" i="5"/>
  <c r="U54" i="5" s="1"/>
  <c r="R54" i="5"/>
  <c r="J54" i="5"/>
  <c r="H54" i="5"/>
  <c r="D54" i="5"/>
  <c r="C54" i="5"/>
  <c r="B54" i="5"/>
  <c r="R53" i="5"/>
  <c r="J53" i="5"/>
  <c r="H53" i="5"/>
  <c r="T52" i="5"/>
  <c r="V52" i="5" s="1"/>
  <c r="S52" i="5"/>
  <c r="U52" i="5" s="1"/>
  <c r="R52" i="5"/>
  <c r="J52" i="5"/>
  <c r="H52" i="5"/>
  <c r="R51" i="5"/>
  <c r="J51" i="5"/>
  <c r="H51" i="5"/>
  <c r="D51" i="5"/>
  <c r="C51" i="5"/>
  <c r="B51" i="5"/>
  <c r="R50" i="5"/>
  <c r="J50" i="5"/>
  <c r="T50" i="5" s="1"/>
  <c r="V50" i="5" s="1"/>
  <c r="H50" i="5"/>
  <c r="R49" i="5"/>
  <c r="J49" i="5"/>
  <c r="H49" i="5"/>
  <c r="R48" i="5"/>
  <c r="J48" i="5"/>
  <c r="T48" i="5" s="1"/>
  <c r="V48" i="5" s="1"/>
  <c r="H48" i="5"/>
  <c r="D48" i="5"/>
  <c r="C48" i="5"/>
  <c r="B48" i="5"/>
  <c r="V47" i="5"/>
  <c r="R47" i="5"/>
  <c r="J47" i="5"/>
  <c r="T47" i="5" s="1"/>
  <c r="H47" i="5"/>
  <c r="T46" i="5"/>
  <c r="V46" i="5" s="1"/>
  <c r="S46" i="5"/>
  <c r="U46" i="5" s="1"/>
  <c r="R46" i="5"/>
  <c r="J46" i="5"/>
  <c r="H46" i="5"/>
  <c r="R45" i="5"/>
  <c r="J45" i="5"/>
  <c r="T45" i="5" s="1"/>
  <c r="V45" i="5" s="1"/>
  <c r="H45" i="5"/>
  <c r="D45" i="5"/>
  <c r="C45" i="5"/>
  <c r="B45" i="5"/>
  <c r="V44" i="5"/>
  <c r="S44" i="5"/>
  <c r="U44" i="5" s="1"/>
  <c r="R44" i="5"/>
  <c r="J44" i="5"/>
  <c r="T44" i="5" s="1"/>
  <c r="H44" i="5"/>
  <c r="R43" i="5"/>
  <c r="J43" i="5"/>
  <c r="H43" i="5"/>
  <c r="T42" i="5"/>
  <c r="V42" i="5" s="1"/>
  <c r="S42" i="5"/>
  <c r="U42" i="5" s="1"/>
  <c r="R42" i="5"/>
  <c r="J42" i="5"/>
  <c r="H42" i="5"/>
  <c r="D42" i="5"/>
  <c r="C42" i="5"/>
  <c r="B42" i="5"/>
  <c r="V41" i="5"/>
  <c r="R41" i="5"/>
  <c r="J41" i="5"/>
  <c r="T41" i="5" s="1"/>
  <c r="H41" i="5"/>
  <c r="R40" i="5"/>
  <c r="J40" i="5"/>
  <c r="T40" i="5" s="1"/>
  <c r="V40" i="5" s="1"/>
  <c r="H40" i="5"/>
  <c r="R39" i="5"/>
  <c r="J39" i="5"/>
  <c r="H39" i="5"/>
  <c r="D39" i="5"/>
  <c r="C39" i="5"/>
  <c r="B39" i="5"/>
  <c r="V38" i="5"/>
  <c r="S38" i="5"/>
  <c r="U38" i="5" s="1"/>
  <c r="R38" i="5"/>
  <c r="J38" i="5"/>
  <c r="T38" i="5" s="1"/>
  <c r="H38" i="5"/>
  <c r="R37" i="5"/>
  <c r="J37" i="5"/>
  <c r="T37" i="5" s="1"/>
  <c r="V37" i="5" s="1"/>
  <c r="H37" i="5"/>
  <c r="T36" i="5"/>
  <c r="V36" i="5" s="1"/>
  <c r="S36" i="5"/>
  <c r="U36" i="5" s="1"/>
  <c r="R36" i="5"/>
  <c r="J36" i="5"/>
  <c r="H36" i="5"/>
  <c r="D36" i="5"/>
  <c r="C36" i="5"/>
  <c r="B36" i="5"/>
  <c r="R35" i="5"/>
  <c r="J35" i="5"/>
  <c r="H35" i="5"/>
  <c r="T34" i="5"/>
  <c r="V34" i="5" s="1"/>
  <c r="S34" i="5"/>
  <c r="U34" i="5" s="1"/>
  <c r="R34" i="5"/>
  <c r="J34" i="5"/>
  <c r="H34" i="5"/>
  <c r="R33" i="5"/>
  <c r="J33" i="5"/>
  <c r="H33" i="5"/>
  <c r="D33" i="5"/>
  <c r="C33" i="5"/>
  <c r="B33" i="5"/>
  <c r="R32" i="5"/>
  <c r="J32" i="5"/>
  <c r="T32" i="5" s="1"/>
  <c r="V32" i="5" s="1"/>
  <c r="H32" i="5"/>
  <c r="R31" i="5"/>
  <c r="J31" i="5"/>
  <c r="H31" i="5"/>
  <c r="T30" i="5"/>
  <c r="V30" i="5" s="1"/>
  <c r="S30" i="5"/>
  <c r="U30" i="5" s="1"/>
  <c r="R30" i="5"/>
  <c r="D30" i="5"/>
  <c r="C30" i="5"/>
  <c r="B30" i="5"/>
  <c r="T29" i="5"/>
  <c r="V29" i="5" s="1"/>
  <c r="S29" i="5"/>
  <c r="U29" i="5" s="1"/>
  <c r="R29" i="5"/>
  <c r="J29" i="5"/>
  <c r="H29" i="5"/>
  <c r="R28" i="5"/>
  <c r="J28" i="5"/>
  <c r="H28" i="5"/>
  <c r="V27" i="5"/>
  <c r="S27" i="5"/>
  <c r="U27" i="5" s="1"/>
  <c r="R27" i="5"/>
  <c r="J27" i="5"/>
  <c r="T27" i="5" s="1"/>
  <c r="H27" i="5"/>
  <c r="D27" i="5"/>
  <c r="C27" i="5"/>
  <c r="B27" i="5"/>
  <c r="T26" i="5"/>
  <c r="V26" i="5" s="1"/>
  <c r="R26" i="5"/>
  <c r="J26" i="5"/>
  <c r="Y26" i="7" s="1"/>
  <c r="H26" i="5"/>
  <c r="R25" i="5"/>
  <c r="AG25" i="7" s="1"/>
  <c r="J25" i="5"/>
  <c r="T25" i="5" s="1"/>
  <c r="V25" i="5" s="1"/>
  <c r="H25" i="5"/>
  <c r="R24" i="5"/>
  <c r="J24" i="5"/>
  <c r="D24" i="5"/>
  <c r="C24" i="5"/>
  <c r="V23" i="5"/>
  <c r="T23" i="5"/>
  <c r="S23" i="5"/>
  <c r="U23" i="5" s="1"/>
  <c r="R23" i="5"/>
  <c r="AG23" i="7" s="1"/>
  <c r="J23" i="5"/>
  <c r="H23" i="5"/>
  <c r="R22" i="5"/>
  <c r="J22" i="5"/>
  <c r="Y22" i="7" s="1"/>
  <c r="H22" i="5"/>
  <c r="T21" i="5"/>
  <c r="V21" i="5" s="1"/>
  <c r="R21" i="5"/>
  <c r="AG21" i="7" s="1"/>
  <c r="J21" i="5"/>
  <c r="H21" i="5"/>
  <c r="Q21" i="7" s="1"/>
  <c r="D21" i="5"/>
  <c r="C21" i="5"/>
  <c r="V20" i="5"/>
  <c r="T20" i="5"/>
  <c r="S20" i="5"/>
  <c r="U20" i="5" s="1"/>
  <c r="R20" i="5"/>
  <c r="J20" i="5"/>
  <c r="H20" i="5"/>
  <c r="Q20" i="7" s="1"/>
  <c r="T19" i="5"/>
  <c r="V19" i="5" s="1"/>
  <c r="S19" i="5"/>
  <c r="U19" i="5" s="1"/>
  <c r="R19" i="5"/>
  <c r="J19" i="5"/>
  <c r="H19" i="5"/>
  <c r="R18" i="5"/>
  <c r="J18" i="5"/>
  <c r="H18" i="5"/>
  <c r="Q18" i="7" s="1"/>
  <c r="D18" i="5"/>
  <c r="C18" i="5"/>
  <c r="B18" i="5"/>
  <c r="V17" i="5"/>
  <c r="T17" i="5"/>
  <c r="S17" i="5"/>
  <c r="U17" i="5" s="1"/>
  <c r="R17" i="5"/>
  <c r="J17" i="5"/>
  <c r="H17" i="5"/>
  <c r="R16" i="5"/>
  <c r="AG16" i="7" s="1"/>
  <c r="J16" i="5"/>
  <c r="H16" i="5"/>
  <c r="R15" i="5"/>
  <c r="J15" i="5"/>
  <c r="H15" i="5"/>
  <c r="D15" i="5"/>
  <c r="C15" i="5"/>
  <c r="V14" i="5"/>
  <c r="U14" i="5"/>
  <c r="T14" i="5"/>
  <c r="S14" i="5"/>
  <c r="R14" i="5"/>
  <c r="J14" i="5"/>
  <c r="H14" i="5"/>
  <c r="U13" i="5"/>
  <c r="T13" i="5"/>
  <c r="V13" i="5" s="1"/>
  <c r="S13" i="5"/>
  <c r="R13" i="5"/>
  <c r="J13" i="5"/>
  <c r="H13" i="5"/>
  <c r="R12" i="5"/>
  <c r="J12" i="5"/>
  <c r="H12" i="5"/>
  <c r="D12" i="5"/>
  <c r="C12" i="5"/>
  <c r="B12" i="5"/>
  <c r="V11" i="5"/>
  <c r="T11" i="5"/>
  <c r="S11" i="5"/>
  <c r="U11" i="5" s="1"/>
  <c r="R11" i="5"/>
  <c r="J11" i="5"/>
  <c r="H11" i="5"/>
  <c r="R10" i="5"/>
  <c r="J10" i="5"/>
  <c r="T10" i="5" s="1"/>
  <c r="V10" i="5" s="1"/>
  <c r="H10" i="5"/>
  <c r="T9" i="5"/>
  <c r="V9" i="5" s="1"/>
  <c r="R9" i="5"/>
  <c r="J9" i="5"/>
  <c r="H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E60" i="3"/>
  <c r="Y60" i="3" s="1"/>
  <c r="Z60" i="3" s="1"/>
  <c r="D60" i="3"/>
  <c r="C60" i="3"/>
  <c r="B60" i="3"/>
  <c r="E57" i="3"/>
  <c r="Y57" i="3" s="1"/>
  <c r="Z57" i="3" s="1"/>
  <c r="D57" i="3"/>
  <c r="C57" i="3"/>
  <c r="B57" i="3"/>
  <c r="E54" i="3"/>
  <c r="Y54" i="3" s="1"/>
  <c r="Z54" i="3" s="1"/>
  <c r="D54" i="3"/>
  <c r="C54" i="3"/>
  <c r="B54" i="3"/>
  <c r="E51" i="3"/>
  <c r="Y51" i="3" s="1"/>
  <c r="Z51" i="3" s="1"/>
  <c r="D51" i="3"/>
  <c r="C51" i="3"/>
  <c r="B51" i="3"/>
  <c r="E48" i="3"/>
  <c r="Y48" i="3" s="1"/>
  <c r="Z48" i="3" s="1"/>
  <c r="D48" i="3"/>
  <c r="C48" i="3"/>
  <c r="B48" i="3"/>
  <c r="Z45" i="3"/>
  <c r="E45" i="3"/>
  <c r="Y45" i="3" s="1"/>
  <c r="D45" i="3"/>
  <c r="C45" i="3"/>
  <c r="B45" i="3"/>
  <c r="E42" i="3"/>
  <c r="Y42" i="3" s="1"/>
  <c r="Z42" i="3" s="1"/>
  <c r="D42" i="3"/>
  <c r="C42" i="3"/>
  <c r="B42" i="3"/>
  <c r="E39" i="3"/>
  <c r="Y39" i="3" s="1"/>
  <c r="Z39" i="3" s="1"/>
  <c r="D39" i="3"/>
  <c r="C39" i="3"/>
  <c r="B39" i="3"/>
  <c r="E36" i="3"/>
  <c r="Y36" i="3" s="1"/>
  <c r="Z36" i="3" s="1"/>
  <c r="D36" i="3"/>
  <c r="C36" i="3"/>
  <c r="B36" i="3"/>
  <c r="E33" i="3"/>
  <c r="Y33" i="3" s="1"/>
  <c r="Z33" i="3" s="1"/>
  <c r="D33" i="3"/>
  <c r="C33" i="3"/>
  <c r="B33" i="3"/>
  <c r="E30" i="3"/>
  <c r="Y30" i="3" s="1"/>
  <c r="Z30" i="3" s="1"/>
  <c r="N30" i="2" s="1"/>
  <c r="O30" i="2" s="1"/>
  <c r="O30" i="7" s="1"/>
  <c r="D30" i="3"/>
  <c r="C30" i="3"/>
  <c r="B30" i="3"/>
  <c r="E27" i="3"/>
  <c r="Y27" i="3" s="1"/>
  <c r="Z27" i="3" s="1"/>
  <c r="D27" i="3"/>
  <c r="C27" i="3"/>
  <c r="E24" i="3"/>
  <c r="Y24" i="3" s="1"/>
  <c r="Z24" i="3" s="1"/>
  <c r="D24" i="3"/>
  <c r="C24" i="3"/>
  <c r="B24" i="3"/>
  <c r="E21" i="3"/>
  <c r="Y21" i="3" s="1"/>
  <c r="Z21" i="3" s="1"/>
  <c r="D21" i="3"/>
  <c r="C21" i="3"/>
  <c r="B21" i="3"/>
  <c r="E18" i="3"/>
  <c r="Y18" i="3" s="1"/>
  <c r="Z18" i="3" s="1"/>
  <c r="D18" i="3"/>
  <c r="C18" i="3"/>
  <c r="B18" i="3"/>
  <c r="E15" i="3"/>
  <c r="Y15" i="3" s="1"/>
  <c r="Z15" i="3" s="1"/>
  <c r="D15" i="3"/>
  <c r="C15" i="3"/>
  <c r="B15" i="3"/>
  <c r="E12" i="3"/>
  <c r="Y12" i="3" s="1"/>
  <c r="Z12" i="3" s="1"/>
  <c r="D12" i="3"/>
  <c r="C12" i="3"/>
  <c r="B12" i="3"/>
  <c r="E9" i="3"/>
  <c r="Y9" i="3" s="1"/>
  <c r="Z9" i="3" s="1"/>
  <c r="D9" i="3"/>
  <c r="C9" i="3"/>
  <c r="B9" i="3"/>
  <c r="U66" i="2"/>
  <c r="N66" i="2"/>
  <c r="O66" i="2" s="1"/>
  <c r="O66" i="7" s="1"/>
  <c r="L66" i="2"/>
  <c r="L66" i="7" s="1"/>
  <c r="K66" i="2"/>
  <c r="B66" i="2"/>
  <c r="U63" i="2"/>
  <c r="N63" i="2"/>
  <c r="O63" i="2" s="1"/>
  <c r="O63" i="7" s="1"/>
  <c r="L63" i="2"/>
  <c r="L63" i="7" s="1"/>
  <c r="K63" i="2"/>
  <c r="B63" i="2"/>
  <c r="B63" i="8" s="1"/>
  <c r="U60" i="2"/>
  <c r="N60" i="2"/>
  <c r="K60" i="2"/>
  <c r="B60" i="2"/>
  <c r="U57" i="2"/>
  <c r="P57" i="2"/>
  <c r="P57" i="7" s="1"/>
  <c r="O57" i="2"/>
  <c r="O57" i="7" s="1"/>
  <c r="N57" i="2"/>
  <c r="N57" i="7" s="1"/>
  <c r="K57" i="2"/>
  <c r="K57" i="7" s="1"/>
  <c r="B57" i="2"/>
  <c r="U54" i="2"/>
  <c r="N54" i="2"/>
  <c r="N54" i="7" s="1"/>
  <c r="L54" i="2"/>
  <c r="L54" i="7" s="1"/>
  <c r="K54" i="2"/>
  <c r="K54" i="7" s="1"/>
  <c r="B54" i="2"/>
  <c r="U51" i="2"/>
  <c r="N51" i="2"/>
  <c r="O51" i="2" s="1"/>
  <c r="O51" i="7" s="1"/>
  <c r="K51" i="2"/>
  <c r="K51" i="7" s="1"/>
  <c r="B51" i="2"/>
  <c r="U48" i="2"/>
  <c r="O48" i="2"/>
  <c r="N48" i="2"/>
  <c r="N48" i="7" s="1"/>
  <c r="K48" i="2"/>
  <c r="B48" i="2"/>
  <c r="B48" i="8" s="1"/>
  <c r="U45" i="2"/>
  <c r="N45" i="2"/>
  <c r="N45" i="7" s="1"/>
  <c r="K45" i="2"/>
  <c r="B45" i="2"/>
  <c r="U42" i="2"/>
  <c r="N42" i="2"/>
  <c r="N42" i="7" s="1"/>
  <c r="L42" i="2"/>
  <c r="L42" i="7" s="1"/>
  <c r="K42" i="2"/>
  <c r="B42" i="2"/>
  <c r="B42" i="7" s="1"/>
  <c r="U39" i="2"/>
  <c r="N39" i="2"/>
  <c r="L39" i="2"/>
  <c r="L39" i="7" s="1"/>
  <c r="K39" i="2"/>
  <c r="B39" i="2"/>
  <c r="B39" i="8" s="1"/>
  <c r="U36" i="2"/>
  <c r="P36" i="2"/>
  <c r="P36" i="7" s="1"/>
  <c r="O36" i="2"/>
  <c r="O36" i="7" s="1"/>
  <c r="N36" i="2"/>
  <c r="K36" i="2"/>
  <c r="K36" i="7" s="1"/>
  <c r="B36" i="2"/>
  <c r="B36" i="8" s="1"/>
  <c r="U33" i="2"/>
  <c r="N33" i="2"/>
  <c r="N33" i="7" s="1"/>
  <c r="K33" i="2"/>
  <c r="B33" i="2"/>
  <c r="K30" i="2"/>
  <c r="L30" i="2" s="1"/>
  <c r="L30" i="7" s="1"/>
  <c r="B30" i="2"/>
  <c r="U27" i="2"/>
  <c r="L27" i="2"/>
  <c r="L27" i="7" s="1"/>
  <c r="K27" i="2"/>
  <c r="K27" i="7" s="1"/>
  <c r="B27" i="2"/>
  <c r="P24" i="2"/>
  <c r="P24" i="7" s="1"/>
  <c r="O24" i="2"/>
  <c r="O24" i="7" s="1"/>
  <c r="N24" i="2"/>
  <c r="N24" i="7" s="1"/>
  <c r="K24" i="2"/>
  <c r="L24" i="2" s="1"/>
  <c r="L24" i="7" s="1"/>
  <c r="B24" i="2"/>
  <c r="B24" i="7" s="1"/>
  <c r="P21" i="2"/>
  <c r="P21" i="7" s="1"/>
  <c r="O21" i="2"/>
  <c r="O21" i="7" s="1"/>
  <c r="N21" i="2"/>
  <c r="L21" i="2"/>
  <c r="L21" i="7" s="1"/>
  <c r="K21" i="2"/>
  <c r="B21" i="2"/>
  <c r="B21" i="8" s="1"/>
  <c r="B21" i="9" s="1"/>
  <c r="P18" i="2"/>
  <c r="P18" i="7" s="1"/>
  <c r="O18" i="2"/>
  <c r="O18" i="7" s="1"/>
  <c r="N18" i="2"/>
  <c r="K18" i="2"/>
  <c r="K18" i="7" s="1"/>
  <c r="B18" i="2"/>
  <c r="B18" i="8" s="1"/>
  <c r="B18" i="9" s="1"/>
  <c r="P15" i="2"/>
  <c r="P15" i="7" s="1"/>
  <c r="O15" i="2"/>
  <c r="O15" i="7" s="1"/>
  <c r="N15" i="2"/>
  <c r="L15" i="2"/>
  <c r="L15" i="7" s="1"/>
  <c r="K15" i="2"/>
  <c r="K15" i="7" s="1"/>
  <c r="B15" i="2"/>
  <c r="B15" i="8" s="1"/>
  <c r="B15" i="9" s="1"/>
  <c r="P12" i="2"/>
  <c r="P12" i="7" s="1"/>
  <c r="O12" i="2"/>
  <c r="O12" i="7" s="1"/>
  <c r="N12" i="2"/>
  <c r="K12" i="2"/>
  <c r="K12" i="7" s="1"/>
  <c r="B12" i="2"/>
  <c r="B12" i="8" s="1"/>
  <c r="B12" i="9" s="1"/>
  <c r="P9" i="2"/>
  <c r="P9" i="7" s="1"/>
  <c r="O9" i="2"/>
  <c r="O9" i="7" s="1"/>
  <c r="N9" i="2"/>
  <c r="L9" i="2"/>
  <c r="L9" i="7" s="1"/>
  <c r="K9" i="2"/>
  <c r="K9" i="7" s="1"/>
  <c r="B9" i="2"/>
  <c r="B9" i="8" s="1"/>
  <c r="B9" i="9" s="1"/>
  <c r="C10" i="1"/>
  <c r="I8" i="1"/>
  <c r="C8" i="1"/>
  <c r="N27" i="2" l="1"/>
  <c r="AJ27" i="7"/>
  <c r="T39" i="5"/>
  <c r="V39" i="5" s="1"/>
  <c r="S39" i="5"/>
  <c r="U39" i="5" s="1"/>
  <c r="AD14" i="7"/>
  <c r="R14" i="7"/>
  <c r="W13" i="7"/>
  <c r="W12" i="7"/>
  <c r="X14" i="7"/>
  <c r="AB13" i="7"/>
  <c r="Z12" i="7"/>
  <c r="W14" i="7"/>
  <c r="AA13" i="7"/>
  <c r="Y12" i="7"/>
  <c r="AA14" i="7"/>
  <c r="AE13" i="7"/>
  <c r="R13" i="7"/>
  <c r="AC12" i="7"/>
  <c r="Z14" i="7"/>
  <c r="Y13" i="7"/>
  <c r="AG12" i="7"/>
  <c r="Q12" i="7"/>
  <c r="Y14" i="7"/>
  <c r="X13" i="7"/>
  <c r="AF12" i="7"/>
  <c r="V14" i="7"/>
  <c r="V13" i="7"/>
  <c r="AE12" i="7"/>
  <c r="U14" i="7"/>
  <c r="U13" i="7"/>
  <c r="AD12" i="7"/>
  <c r="T14" i="7"/>
  <c r="T13" i="7"/>
  <c r="AB12" i="7"/>
  <c r="S14" i="7"/>
  <c r="S13" i="7"/>
  <c r="AA12" i="7"/>
  <c r="AF14" i="7"/>
  <c r="AF13" i="7"/>
  <c r="U12" i="7"/>
  <c r="AC14" i="7"/>
  <c r="S12" i="7"/>
  <c r="AB14" i="7"/>
  <c r="R12" i="7"/>
  <c r="AE14" i="7"/>
  <c r="AD13" i="7"/>
  <c r="T12" i="7"/>
  <c r="AC13" i="7"/>
  <c r="Z13" i="7"/>
  <c r="AG14" i="7"/>
  <c r="B45" i="8"/>
  <c r="B45" i="9" s="1"/>
  <c r="B45" i="7"/>
  <c r="AK15" i="7"/>
  <c r="AJ15" i="7" s="1"/>
  <c r="T24" i="5"/>
  <c r="V24" i="5" s="1"/>
  <c r="AK24" i="7" s="1"/>
  <c r="AJ24" i="7" s="1"/>
  <c r="Y24" i="7"/>
  <c r="S24" i="5"/>
  <c r="U24" i="5" s="1"/>
  <c r="Y63" i="6"/>
  <c r="AA63" i="6"/>
  <c r="K45" i="7"/>
  <c r="P45" i="2"/>
  <c r="P45" i="7" s="1"/>
  <c r="T57" i="5"/>
  <c r="V57" i="5" s="1"/>
  <c r="S57" i="5"/>
  <c r="U57" i="5" s="1"/>
  <c r="T23" i="6"/>
  <c r="R23" i="6"/>
  <c r="V23" i="6" s="1"/>
  <c r="AA60" i="6"/>
  <c r="Y60" i="6"/>
  <c r="Q13" i="7"/>
  <c r="W32" i="7"/>
  <c r="B66" i="8"/>
  <c r="B66" i="9" s="1"/>
  <c r="B66" i="7"/>
  <c r="T43" i="5"/>
  <c r="V43" i="5" s="1"/>
  <c r="S43" i="5"/>
  <c r="U43" i="5" s="1"/>
  <c r="T68" i="6"/>
  <c r="R68" i="6"/>
  <c r="V68" i="6" s="1"/>
  <c r="L45" i="2"/>
  <c r="L45" i="7" s="1"/>
  <c r="T53" i="5"/>
  <c r="V53" i="5" s="1"/>
  <c r="S53" i="5"/>
  <c r="U53" i="5" s="1"/>
  <c r="AG13" i="7"/>
  <c r="K39" i="7"/>
  <c r="P39" i="2"/>
  <c r="P39" i="7" s="1"/>
  <c r="K66" i="7"/>
  <c r="P66" i="2"/>
  <c r="P66" i="7" s="1"/>
  <c r="Y16" i="7"/>
  <c r="T16" i="5"/>
  <c r="V16" i="5" s="1"/>
  <c r="S16" i="5"/>
  <c r="U16" i="5" s="1"/>
  <c r="AI15" i="7" s="1"/>
  <c r="AH15" i="7" s="1"/>
  <c r="AL15" i="7" s="1"/>
  <c r="R58" i="6"/>
  <c r="V58" i="6" s="1"/>
  <c r="T58" i="6"/>
  <c r="Q14" i="7"/>
  <c r="V32" i="7"/>
  <c r="AA31" i="7"/>
  <c r="AA30" i="7"/>
  <c r="AE32" i="7"/>
  <c r="S32" i="7"/>
  <c r="X31" i="7"/>
  <c r="AJ30" i="7"/>
  <c r="X30" i="7"/>
  <c r="Z32" i="7"/>
  <c r="AE31" i="7"/>
  <c r="S31" i="7"/>
  <c r="AE30" i="7"/>
  <c r="S30" i="7"/>
  <c r="Y32" i="7"/>
  <c r="AF32" i="7"/>
  <c r="AF31" i="7"/>
  <c r="Y30" i="7"/>
  <c r="AB32" i="7"/>
  <c r="AB31" i="7"/>
  <c r="AK30" i="7"/>
  <c r="U30" i="7"/>
  <c r="R32" i="7"/>
  <c r="T31" i="7"/>
  <c r="AC30" i="7"/>
  <c r="AD31" i="7"/>
  <c r="AI30" i="7"/>
  <c r="AC31" i="7"/>
  <c r="U32" i="7"/>
  <c r="Q31" i="7"/>
  <c r="V30" i="7"/>
  <c r="T32" i="7"/>
  <c r="T30" i="7"/>
  <c r="W31" i="7"/>
  <c r="W30" i="7"/>
  <c r="V31" i="7"/>
  <c r="R30" i="7"/>
  <c r="AG32" i="7"/>
  <c r="U31" i="7"/>
  <c r="Q30" i="7"/>
  <c r="AD32" i="7"/>
  <c r="R31" i="7"/>
  <c r="AC32" i="7"/>
  <c r="AA32" i="7"/>
  <c r="Q32" i="7"/>
  <c r="AF30" i="7"/>
  <c r="Z30" i="7"/>
  <c r="AG31" i="7"/>
  <c r="AD30" i="7"/>
  <c r="Z31" i="7"/>
  <c r="AB30" i="7"/>
  <c r="Y31" i="7"/>
  <c r="O33" i="2"/>
  <c r="O33" i="7" s="1"/>
  <c r="N39" i="7"/>
  <c r="O39" i="2"/>
  <c r="O39" i="7" s="1"/>
  <c r="K60" i="7"/>
  <c r="P60" i="2"/>
  <c r="P60" i="7" s="1"/>
  <c r="K48" i="7"/>
  <c r="L48" i="2"/>
  <c r="L48" i="7" s="1"/>
  <c r="L60" i="2"/>
  <c r="L60" i="7" s="1"/>
  <c r="T51" i="5"/>
  <c r="V51" i="5" s="1"/>
  <c r="S51" i="5"/>
  <c r="U51" i="5" s="1"/>
  <c r="AA39" i="6"/>
  <c r="W18" i="6"/>
  <c r="X18" i="6" s="1"/>
  <c r="R18" i="6"/>
  <c r="V18" i="6" s="1"/>
  <c r="P48" i="2"/>
  <c r="P48" i="7" s="1"/>
  <c r="T33" i="5"/>
  <c r="V33" i="5" s="1"/>
  <c r="S33" i="5"/>
  <c r="U33" i="5" s="1"/>
  <c r="T61" i="5"/>
  <c r="V61" i="5" s="1"/>
  <c r="S61" i="5"/>
  <c r="U61" i="5" s="1"/>
  <c r="R41" i="6"/>
  <c r="V41" i="6" s="1"/>
  <c r="AE11" i="7"/>
  <c r="S11" i="7"/>
  <c r="X10" i="7"/>
  <c r="AJ9" i="7"/>
  <c r="X9" i="7"/>
  <c r="AF11" i="7"/>
  <c r="R11" i="7"/>
  <c r="V10" i="7"/>
  <c r="AG9" i="7"/>
  <c r="T9" i="7"/>
  <c r="AD11" i="7"/>
  <c r="Q11" i="7"/>
  <c r="U10" i="7"/>
  <c r="AF9" i="7"/>
  <c r="S9" i="7"/>
  <c r="V11" i="7"/>
  <c r="Z10" i="7"/>
  <c r="AK9" i="7"/>
  <c r="W9" i="7"/>
  <c r="AF10" i="7"/>
  <c r="V9" i="7"/>
  <c r="AG11" i="7"/>
  <c r="AE10" i="7"/>
  <c r="U9" i="7"/>
  <c r="AC11" i="7"/>
  <c r="AD10" i="7"/>
  <c r="R9" i="7"/>
  <c r="AB11" i="7"/>
  <c r="AC10" i="7"/>
  <c r="Q9" i="7"/>
  <c r="AA11" i="7"/>
  <c r="AB10" i="7"/>
  <c r="Z11" i="7"/>
  <c r="AA10" i="7"/>
  <c r="AE9" i="7"/>
  <c r="W11" i="7"/>
  <c r="T10" i="7"/>
  <c r="AB9" i="7"/>
  <c r="T11" i="7"/>
  <c r="R10" i="7"/>
  <c r="Z9" i="7"/>
  <c r="Q10" i="7"/>
  <c r="U11" i="7"/>
  <c r="S10" i="7"/>
  <c r="AA9" i="7"/>
  <c r="AG10" i="7"/>
  <c r="X11" i="7"/>
  <c r="V12" i="7"/>
  <c r="AG30" i="7"/>
  <c r="R14" i="6"/>
  <c r="V14" i="6" s="1"/>
  <c r="W12" i="6"/>
  <c r="X12" i="6" s="1"/>
  <c r="T14" i="6"/>
  <c r="AA54" i="6"/>
  <c r="Y54" i="6"/>
  <c r="T59" i="6"/>
  <c r="R59" i="6"/>
  <c r="V59" i="6" s="1"/>
  <c r="N30" i="7"/>
  <c r="P30" i="2"/>
  <c r="P30" i="7" s="1"/>
  <c r="S18" i="5"/>
  <c r="U18" i="5" s="1"/>
  <c r="AI18" i="7" s="1"/>
  <c r="AH18" i="7" s="1"/>
  <c r="AL18" i="7" s="1"/>
  <c r="T18" i="5"/>
  <c r="V18" i="5" s="1"/>
  <c r="AK18" i="7" s="1"/>
  <c r="AJ18" i="7" s="1"/>
  <c r="T35" i="5"/>
  <c r="V35" i="5" s="1"/>
  <c r="S35" i="5"/>
  <c r="U35" i="5" s="1"/>
  <c r="T68" i="5"/>
  <c r="V68" i="5" s="1"/>
  <c r="S68" i="5"/>
  <c r="U68" i="5" s="1"/>
  <c r="AA45" i="6"/>
  <c r="Y45" i="6"/>
  <c r="P33" i="2"/>
  <c r="P33" i="7" s="1"/>
  <c r="S10" i="5"/>
  <c r="U10" i="5" s="1"/>
  <c r="AI9" i="7" s="1"/>
  <c r="AH9" i="7" s="1"/>
  <c r="AL9" i="7" s="1"/>
  <c r="Y33" i="6"/>
  <c r="T36" i="6"/>
  <c r="W36" i="6"/>
  <c r="X36" i="6" s="1"/>
  <c r="T50" i="6"/>
  <c r="R50" i="6"/>
  <c r="V50" i="6" s="1"/>
  <c r="O54" i="2"/>
  <c r="O54" i="7" s="1"/>
  <c r="N60" i="7"/>
  <c r="O60" i="2"/>
  <c r="O60" i="7" s="1"/>
  <c r="T49" i="5"/>
  <c r="V49" i="5" s="1"/>
  <c r="S49" i="5"/>
  <c r="U49" i="5" s="1"/>
  <c r="T27" i="6"/>
  <c r="W27" i="6"/>
  <c r="X27" i="6" s="1"/>
  <c r="R27" i="6"/>
  <c r="V27" i="6" s="1"/>
  <c r="T43" i="6"/>
  <c r="W42" i="6"/>
  <c r="X42" i="6" s="1"/>
  <c r="P54" i="2"/>
  <c r="P54" i="7" s="1"/>
  <c r="T28" i="5"/>
  <c r="V28" i="5" s="1"/>
  <c r="S28" i="5"/>
  <c r="U28" i="5" s="1"/>
  <c r="T18" i="6"/>
  <c r="Y10" i="7"/>
  <c r="T31" i="5"/>
  <c r="V31" i="5" s="1"/>
  <c r="S31" i="5"/>
  <c r="U31" i="5" s="1"/>
  <c r="T66" i="5"/>
  <c r="V66" i="5" s="1"/>
  <c r="S66" i="5"/>
  <c r="U66" i="5" s="1"/>
  <c r="R9" i="6"/>
  <c r="V9" i="6" s="1"/>
  <c r="W9" i="6"/>
  <c r="X9" i="6" s="1"/>
  <c r="T9" i="6"/>
  <c r="W66" i="6"/>
  <c r="X66" i="6" s="1"/>
  <c r="X12" i="7"/>
  <c r="B51" i="7"/>
  <c r="B51" i="8"/>
  <c r="B51" i="9" s="1"/>
  <c r="T63" i="6"/>
  <c r="R63" i="6"/>
  <c r="V63" i="6" s="1"/>
  <c r="Y25" i="7"/>
  <c r="AC50" i="7"/>
  <c r="Q50" i="7"/>
  <c r="V49" i="7"/>
  <c r="AH48" i="7"/>
  <c r="AL48" i="7" s="1"/>
  <c r="V48" i="7"/>
  <c r="AB50" i="7"/>
  <c r="AG49" i="7"/>
  <c r="U49" i="7"/>
  <c r="AG48" i="7"/>
  <c r="U48" i="7"/>
  <c r="Y50" i="7"/>
  <c r="AD49" i="7"/>
  <c r="R49" i="7"/>
  <c r="AD48" i="7"/>
  <c r="R48" i="7"/>
  <c r="AF50" i="7"/>
  <c r="T50" i="7"/>
  <c r="Y49" i="7"/>
  <c r="AK48" i="7"/>
  <c r="Y48" i="7"/>
  <c r="AE50" i="7"/>
  <c r="S50" i="7"/>
  <c r="X49" i="7"/>
  <c r="AJ48" i="7"/>
  <c r="X48" i="7"/>
  <c r="Z50" i="7"/>
  <c r="W49" i="7"/>
  <c r="AA48" i="7"/>
  <c r="V50" i="7"/>
  <c r="Q49" i="7"/>
  <c r="T48" i="7"/>
  <c r="AG50" i="7"/>
  <c r="AB49" i="7"/>
  <c r="AE48" i="7"/>
  <c r="X50" i="7"/>
  <c r="W50" i="7"/>
  <c r="Z49" i="7"/>
  <c r="S48" i="7"/>
  <c r="T49" i="7"/>
  <c r="Q48" i="7"/>
  <c r="B54" i="8"/>
  <c r="B54" i="9" s="1"/>
  <c r="B54" i="7"/>
  <c r="AA51" i="6"/>
  <c r="Y51" i="6"/>
  <c r="I69" i="9"/>
  <c r="I71" i="9" s="1"/>
  <c r="B27" i="8"/>
  <c r="B27" i="9" s="1"/>
  <c r="B27" i="7"/>
  <c r="O42" i="2"/>
  <c r="O42" i="7" s="1"/>
  <c r="P63" i="2"/>
  <c r="P63" i="7" s="1"/>
  <c r="W15" i="6"/>
  <c r="X15" i="6" s="1"/>
  <c r="AA24" i="6"/>
  <c r="Y24" i="6"/>
  <c r="T67" i="6"/>
  <c r="B18" i="7"/>
  <c r="Z39" i="7"/>
  <c r="R41" i="7"/>
  <c r="AI48" i="7"/>
  <c r="B33" i="7"/>
  <c r="B33" i="8"/>
  <c r="B33" i="9" s="1"/>
  <c r="K33" i="7"/>
  <c r="L33" i="2"/>
  <c r="L33" i="7" s="1"/>
  <c r="B60" i="7"/>
  <c r="B60" i="8"/>
  <c r="B60" i="9" s="1"/>
  <c r="B15" i="5"/>
  <c r="S21" i="5"/>
  <c r="U21" i="5" s="1"/>
  <c r="Y21" i="7"/>
  <c r="S26" i="5"/>
  <c r="U26" i="5" s="1"/>
  <c r="S41" i="5"/>
  <c r="U41" i="5" s="1"/>
  <c r="S59" i="5"/>
  <c r="U59" i="5" s="1"/>
  <c r="T40" i="6"/>
  <c r="B36" i="7"/>
  <c r="AE39" i="7"/>
  <c r="U45" i="7"/>
  <c r="S49" i="7"/>
  <c r="W68" i="7"/>
  <c r="AB67" i="7"/>
  <c r="AB66" i="7"/>
  <c r="V68" i="7"/>
  <c r="AA67" i="7"/>
  <c r="AA66" i="7"/>
  <c r="AE68" i="7"/>
  <c r="S68" i="7"/>
  <c r="X67" i="7"/>
  <c r="AJ66" i="7"/>
  <c r="AL66" i="7" s="1"/>
  <c r="X66" i="7"/>
  <c r="Z68" i="7"/>
  <c r="AE67" i="7"/>
  <c r="S67" i="7"/>
  <c r="AE66" i="7"/>
  <c r="S66" i="7"/>
  <c r="Y68" i="7"/>
  <c r="AD67" i="7"/>
  <c r="R67" i="7"/>
  <c r="AD66" i="7"/>
  <c r="R66" i="7"/>
  <c r="AG68" i="7"/>
  <c r="AF67" i="7"/>
  <c r="AK66" i="7"/>
  <c r="Q66" i="7"/>
  <c r="AC68" i="7"/>
  <c r="Y67" i="7"/>
  <c r="AG66" i="7"/>
  <c r="R68" i="7"/>
  <c r="V66" i="7"/>
  <c r="AC67" i="7"/>
  <c r="AF66" i="7"/>
  <c r="Z67" i="7"/>
  <c r="AC66" i="7"/>
  <c r="U68" i="7"/>
  <c r="T68" i="7"/>
  <c r="AD68" i="7"/>
  <c r="E69" i="9"/>
  <c r="E71" i="9" s="1"/>
  <c r="AE49" i="7"/>
  <c r="S15" i="5"/>
  <c r="U15" i="5" s="1"/>
  <c r="T10" i="6"/>
  <c r="R48" i="6"/>
  <c r="V48" i="6" s="1"/>
  <c r="W48" i="6"/>
  <c r="X48" i="6" s="1"/>
  <c r="W57" i="6"/>
  <c r="X57" i="6" s="1"/>
  <c r="T66" i="6"/>
  <c r="B21" i="7"/>
  <c r="AF41" i="7"/>
  <c r="T41" i="7"/>
  <c r="Y40" i="7"/>
  <c r="AK39" i="7"/>
  <c r="Y39" i="7"/>
  <c r="AE41" i="7"/>
  <c r="S41" i="7"/>
  <c r="X40" i="7"/>
  <c r="AJ39" i="7"/>
  <c r="X39" i="7"/>
  <c r="AB41" i="7"/>
  <c r="AG40" i="7"/>
  <c r="U40" i="7"/>
  <c r="AG39" i="7"/>
  <c r="U39" i="7"/>
  <c r="W41" i="7"/>
  <c r="AB40" i="7"/>
  <c r="AB39" i="7"/>
  <c r="V41" i="7"/>
  <c r="AA40" i="7"/>
  <c r="AA39" i="7"/>
  <c r="AF40" i="7"/>
  <c r="S39" i="7"/>
  <c r="AD41" i="7"/>
  <c r="AC40" i="7"/>
  <c r="AH39" i="7"/>
  <c r="AL39" i="7" s="1"/>
  <c r="U41" i="7"/>
  <c r="R40" i="7"/>
  <c r="W39" i="7"/>
  <c r="AA41" i="7"/>
  <c r="S40" i="7"/>
  <c r="T39" i="7"/>
  <c r="Z41" i="7"/>
  <c r="Q40" i="7"/>
  <c r="R39" i="7"/>
  <c r="Z40" i="7"/>
  <c r="AD39" i="7"/>
  <c r="W40" i="7"/>
  <c r="AC39" i="7"/>
  <c r="W48" i="7"/>
  <c r="AF49" i="7"/>
  <c r="N66" i="7"/>
  <c r="B30" i="8"/>
  <c r="B30" i="9" s="1"/>
  <c r="B30" i="7"/>
  <c r="O45" i="2"/>
  <c r="O45" i="7" s="1"/>
  <c r="L51" i="2"/>
  <c r="L51" i="7" s="1"/>
  <c r="B57" i="8"/>
  <c r="B57" i="9" s="1"/>
  <c r="B57" i="7"/>
  <c r="S25" i="5"/>
  <c r="U25" i="5" s="1"/>
  <c r="S40" i="5"/>
  <c r="U40" i="5" s="1"/>
  <c r="S48" i="5"/>
  <c r="U48" i="5" s="1"/>
  <c r="S58" i="5"/>
  <c r="U58" i="5" s="1"/>
  <c r="T65" i="5"/>
  <c r="V65" i="5" s="1"/>
  <c r="S65" i="5"/>
  <c r="U65" i="5" s="1"/>
  <c r="R21" i="6"/>
  <c r="V21" i="6" s="1"/>
  <c r="W21" i="6"/>
  <c r="X21" i="6" s="1"/>
  <c r="W30" i="6"/>
  <c r="X30" i="6" s="1"/>
  <c r="T39" i="6"/>
  <c r="T48" i="6"/>
  <c r="T57" i="6"/>
  <c r="AD47" i="7"/>
  <c r="R47" i="7"/>
  <c r="W46" i="7"/>
  <c r="AI45" i="7"/>
  <c r="W45" i="7"/>
  <c r="AC47" i="7"/>
  <c r="Q47" i="7"/>
  <c r="V46" i="7"/>
  <c r="AH45" i="7"/>
  <c r="AL45" i="7" s="1"/>
  <c r="V45" i="7"/>
  <c r="Z47" i="7"/>
  <c r="AE46" i="7"/>
  <c r="S46" i="7"/>
  <c r="AE45" i="7"/>
  <c r="S45" i="7"/>
  <c r="AG47" i="7"/>
  <c r="U47" i="7"/>
  <c r="Z46" i="7"/>
  <c r="Z45" i="7"/>
  <c r="AF47" i="7"/>
  <c r="T47" i="7"/>
  <c r="Y46" i="7"/>
  <c r="AK45" i="7"/>
  <c r="Y45" i="7"/>
  <c r="X47" i="7"/>
  <c r="T46" i="7"/>
  <c r="X45" i="7"/>
  <c r="S47" i="7"/>
  <c r="R45" i="7"/>
  <c r="AB47" i="7"/>
  <c r="AA46" i="7"/>
  <c r="AC45" i="7"/>
  <c r="AE47" i="7"/>
  <c r="R46" i="7"/>
  <c r="Q45" i="7"/>
  <c r="AA47" i="7"/>
  <c r="Q46" i="7"/>
  <c r="AC46" i="7"/>
  <c r="AB45" i="7"/>
  <c r="AB46" i="7"/>
  <c r="AA45" i="7"/>
  <c r="Z48" i="7"/>
  <c r="R50" i="7"/>
  <c r="B24" i="8"/>
  <c r="B24" i="9" s="1"/>
  <c r="T15" i="5"/>
  <c r="V15" i="5" s="1"/>
  <c r="B24" i="5"/>
  <c r="S32" i="5"/>
  <c r="U32" i="5" s="1"/>
  <c r="S50" i="5"/>
  <c r="U50" i="5" s="1"/>
  <c r="T21" i="6"/>
  <c r="T30" i="6"/>
  <c r="AF38" i="7"/>
  <c r="T38" i="7"/>
  <c r="Y37" i="7"/>
  <c r="AK36" i="7"/>
  <c r="Y36" i="7"/>
  <c r="AC38" i="7"/>
  <c r="Q38" i="7"/>
  <c r="V37" i="7"/>
  <c r="AH36" i="7"/>
  <c r="V36" i="7"/>
  <c r="X38" i="7"/>
  <c r="AC37" i="7"/>
  <c r="Q37" i="7"/>
  <c r="AC36" i="7"/>
  <c r="Q36" i="7"/>
  <c r="W38" i="7"/>
  <c r="AB37" i="7"/>
  <c r="AB36" i="7"/>
  <c r="S38" i="7"/>
  <c r="S37" i="7"/>
  <c r="Z36" i="7"/>
  <c r="AG38" i="7"/>
  <c r="AF37" i="7"/>
  <c r="U36" i="7"/>
  <c r="Y38" i="7"/>
  <c r="W37" i="7"/>
  <c r="AE36" i="7"/>
  <c r="AD37" i="7"/>
  <c r="AG36" i="7"/>
  <c r="AA37" i="7"/>
  <c r="AF36" i="7"/>
  <c r="U38" i="7"/>
  <c r="R36" i="7"/>
  <c r="R38" i="7"/>
  <c r="AJ36" i="7"/>
  <c r="AA38" i="7"/>
  <c r="T40" i="7"/>
  <c r="AB48" i="7"/>
  <c r="U50" i="7"/>
  <c r="N51" i="7"/>
  <c r="U66" i="7"/>
  <c r="W67" i="7"/>
  <c r="L12" i="2"/>
  <c r="L12" i="7" s="1"/>
  <c r="L18" i="2"/>
  <c r="L18" i="7" s="1"/>
  <c r="L36" i="2"/>
  <c r="L36" i="7" s="1"/>
  <c r="L57" i="2"/>
  <c r="L57" i="7" s="1"/>
  <c r="S22" i="5"/>
  <c r="U22" i="5" s="1"/>
  <c r="AI21" i="7" s="1"/>
  <c r="AH21" i="7" s="1"/>
  <c r="AL21" i="7" s="1"/>
  <c r="S37" i="5"/>
  <c r="U37" i="5" s="1"/>
  <c r="S45" i="5"/>
  <c r="U45" i="5" s="1"/>
  <c r="S55" i="5"/>
  <c r="U55" i="5" s="1"/>
  <c r="S63" i="5"/>
  <c r="U63" i="5" s="1"/>
  <c r="AB38" i="7"/>
  <c r="V40" i="7"/>
  <c r="U46" i="7"/>
  <c r="AC48" i="7"/>
  <c r="AA50" i="7"/>
  <c r="W66" i="7"/>
  <c r="AG67" i="7"/>
  <c r="K42" i="7"/>
  <c r="P42" i="2"/>
  <c r="P42" i="7" s="1"/>
  <c r="P51" i="2"/>
  <c r="P51" i="7" s="1"/>
  <c r="B27" i="3"/>
  <c r="S9" i="5"/>
  <c r="U9" i="5" s="1"/>
  <c r="T12" i="5"/>
  <c r="V12" i="5" s="1"/>
  <c r="AK12" i="7" s="1"/>
  <c r="AJ12" i="7" s="1"/>
  <c r="B21" i="5"/>
  <c r="T22" i="5"/>
  <c r="V22" i="5" s="1"/>
  <c r="AK21" i="7" s="1"/>
  <c r="AJ21" i="7" s="1"/>
  <c r="S47" i="5"/>
  <c r="U47" i="5" s="1"/>
  <c r="B12" i="7"/>
  <c r="AD38" i="7"/>
  <c r="AD40" i="7"/>
  <c r="X46" i="7"/>
  <c r="AF48" i="7"/>
  <c r="AD50" i="7"/>
  <c r="Y66" i="7"/>
  <c r="Q68" i="7"/>
  <c r="AC17" i="7"/>
  <c r="Q17" i="7"/>
  <c r="V16" i="7"/>
  <c r="V15" i="7"/>
  <c r="T15" i="7"/>
  <c r="AG15" i="7"/>
  <c r="W16" i="7"/>
  <c r="S17" i="7"/>
  <c r="AF17" i="7"/>
  <c r="Y18" i="7"/>
  <c r="AA19" i="7"/>
  <c r="X26" i="7"/>
  <c r="AC25" i="7"/>
  <c r="AB26" i="7"/>
  <c r="AF25" i="7"/>
  <c r="S25" i="7"/>
  <c r="AE24" i="7"/>
  <c r="S24" i="7"/>
  <c r="U24" i="7"/>
  <c r="W25" i="7"/>
  <c r="T26" i="7"/>
  <c r="AA33" i="7"/>
  <c r="AG35" i="7"/>
  <c r="U35" i="7"/>
  <c r="Z34" i="7"/>
  <c r="Z33" i="7"/>
  <c r="AD35" i="7"/>
  <c r="R35" i="7"/>
  <c r="W34" i="7"/>
  <c r="AI33" i="7"/>
  <c r="W33" i="7"/>
  <c r="Y35" i="7"/>
  <c r="AD34" i="7"/>
  <c r="R34" i="7"/>
  <c r="AD33" i="7"/>
  <c r="R33" i="7"/>
  <c r="X35" i="7"/>
  <c r="AC34" i="7"/>
  <c r="Q34" i="7"/>
  <c r="AC33" i="7"/>
  <c r="Q33" i="7"/>
  <c r="AB35" i="7"/>
  <c r="AA34" i="7"/>
  <c r="AG33" i="7"/>
  <c r="W35" i="7"/>
  <c r="V34" i="7"/>
  <c r="AB33" i="7"/>
  <c r="AF35" i="7"/>
  <c r="AF34" i="7"/>
  <c r="AK33" i="7"/>
  <c r="T33" i="7"/>
  <c r="AE33" i="7"/>
  <c r="AE34" i="7"/>
  <c r="AB20" i="7"/>
  <c r="AG19" i="7"/>
  <c r="U19" i="7"/>
  <c r="AG18" i="7"/>
  <c r="U18" i="7"/>
  <c r="T18" i="7"/>
  <c r="W19" i="7"/>
  <c r="S20" i="7"/>
  <c r="AF20" i="7"/>
  <c r="U33" i="7"/>
  <c r="T34" i="7"/>
  <c r="AA35" i="7"/>
  <c r="G69" i="9"/>
  <c r="G71" i="9" s="1"/>
  <c r="Q15" i="7"/>
  <c r="AD15" i="7"/>
  <c r="S16" i="7"/>
  <c r="AF16" i="7"/>
  <c r="AB17" i="7"/>
  <c r="V18" i="7"/>
  <c r="X19" i="7"/>
  <c r="T20" i="7"/>
  <c r="AG20" i="7"/>
  <c r="Q24" i="7"/>
  <c r="AD24" i="7"/>
  <c r="T25" i="7"/>
  <c r="Q26" i="7"/>
  <c r="AE26" i="7"/>
  <c r="V33" i="7"/>
  <c r="U34" i="7"/>
  <c r="AC35" i="7"/>
  <c r="H69" i="9"/>
  <c r="H71" i="9" s="1"/>
  <c r="Z59" i="7"/>
  <c r="AE58" i="7"/>
  <c r="S58" i="7"/>
  <c r="AE57" i="7"/>
  <c r="S57" i="7"/>
  <c r="Y59" i="7"/>
  <c r="AD58" i="7"/>
  <c r="R58" i="7"/>
  <c r="AD57" i="7"/>
  <c r="R57" i="7"/>
  <c r="V59" i="7"/>
  <c r="AA58" i="7"/>
  <c r="AA57" i="7"/>
  <c r="AC59" i="7"/>
  <c r="Q59" i="7"/>
  <c r="V58" i="7"/>
  <c r="AH57" i="7"/>
  <c r="V57" i="7"/>
  <c r="AB59" i="7"/>
  <c r="AG58" i="7"/>
  <c r="U58" i="7"/>
  <c r="AG57" i="7"/>
  <c r="U57" i="7"/>
  <c r="Y57" i="7"/>
  <c r="T58" i="7"/>
  <c r="W59" i="7"/>
  <c r="F69" i="9"/>
  <c r="F71" i="9" s="1"/>
  <c r="AJ57" i="7"/>
  <c r="AC58" i="7"/>
  <c r="AG59" i="7"/>
  <c r="AL60" i="7"/>
  <c r="T21" i="7"/>
  <c r="AF21" i="7"/>
  <c r="T22" i="7"/>
  <c r="AF22" i="7"/>
  <c r="T57" i="7"/>
  <c r="S59" i="7"/>
  <c r="V54" i="7"/>
  <c r="AH54" i="7"/>
  <c r="AL54" i="7" s="1"/>
  <c r="V55" i="7"/>
  <c r="Q56" i="7"/>
  <c r="AC56" i="7"/>
  <c r="T60" i="7"/>
  <c r="AF60" i="7"/>
  <c r="T61" i="7"/>
  <c r="AF61" i="7"/>
  <c r="AA62" i="7"/>
  <c r="T27" i="7"/>
  <c r="AF27" i="7"/>
  <c r="T28" i="7"/>
  <c r="AF28" i="7"/>
  <c r="AA29" i="7"/>
  <c r="AE53" i="7"/>
  <c r="W54" i="7"/>
  <c r="AI54" i="7"/>
  <c r="W55" i="7"/>
  <c r="R56" i="7"/>
  <c r="AD56" i="7"/>
  <c r="U60" i="7"/>
  <c r="AG60" i="7"/>
  <c r="U61" i="7"/>
  <c r="AG61" i="7"/>
  <c r="AB62" i="7"/>
  <c r="T63" i="7"/>
  <c r="AF63" i="7"/>
  <c r="T64" i="7"/>
  <c r="AF64" i="7"/>
  <c r="AA65" i="7"/>
  <c r="Y27" i="7"/>
  <c r="AK27" i="7"/>
  <c r="Y28" i="7"/>
  <c r="T29" i="7"/>
  <c r="AF29" i="7"/>
  <c r="T42" i="7"/>
  <c r="AF42" i="7"/>
  <c r="T43" i="7"/>
  <c r="AF43" i="7"/>
  <c r="AA44" i="7"/>
  <c r="AB54" i="7"/>
  <c r="AB55" i="7"/>
  <c r="W56" i="7"/>
  <c r="Z60" i="7"/>
  <c r="Z61" i="7"/>
  <c r="U62" i="7"/>
  <c r="AG62" i="7"/>
  <c r="Y63" i="7"/>
  <c r="AK63" i="7"/>
  <c r="Y64" i="7"/>
  <c r="T65" i="7"/>
  <c r="AF65" i="7"/>
  <c r="AB27" i="7"/>
  <c r="AB28" i="7"/>
  <c r="W42" i="7"/>
  <c r="AI42" i="7"/>
  <c r="W43" i="7"/>
  <c r="R44" i="7"/>
  <c r="T51" i="7"/>
  <c r="AF51" i="7"/>
  <c r="T52" i="7"/>
  <c r="AF52" i="7"/>
  <c r="S54" i="7"/>
  <c r="AE54" i="7"/>
  <c r="S55" i="7"/>
  <c r="AE55" i="7"/>
  <c r="Z56" i="7"/>
  <c r="Q60" i="7"/>
  <c r="AC60" i="7"/>
  <c r="Q61" i="7"/>
  <c r="AC61" i="7"/>
  <c r="AB63" i="7"/>
  <c r="AB64" i="7"/>
  <c r="T54" i="7"/>
  <c r="AF54" i="7"/>
  <c r="T55" i="7"/>
  <c r="AF55" i="7"/>
  <c r="Y9" i="6" l="1"/>
  <c r="AA9" i="6"/>
  <c r="AA66" i="6"/>
  <c r="Y66" i="6"/>
  <c r="AL57" i="7"/>
  <c r="AL36" i="7"/>
  <c r="AA27" i="6"/>
  <c r="AB27" i="6" s="1"/>
  <c r="AH27" i="7" s="1"/>
  <c r="AL27" i="7" s="1"/>
  <c r="Y27" i="6"/>
  <c r="S12" i="5"/>
  <c r="U12" i="5" s="1"/>
  <c r="AI12" i="7" s="1"/>
  <c r="AH12" i="7" s="1"/>
  <c r="AL12" i="7" s="1"/>
  <c r="AA30" i="6"/>
  <c r="AB30" i="6" s="1"/>
  <c r="AH30" i="7" s="1"/>
  <c r="AL30" i="7" s="1"/>
  <c r="Y30" i="6"/>
  <c r="AA48" i="6"/>
  <c r="Y48" i="6"/>
  <c r="N27" i="7"/>
  <c r="O27" i="2"/>
  <c r="O27" i="7" s="1"/>
  <c r="P27" i="2"/>
  <c r="P27" i="7" s="1"/>
  <c r="AA42" i="6"/>
  <c r="Y42" i="6"/>
  <c r="Y36" i="6"/>
  <c r="AA36" i="6"/>
  <c r="AA15" i="6"/>
  <c r="Y15" i="6"/>
  <c r="AA57" i="6"/>
  <c r="Y57" i="6"/>
  <c r="Y21" i="6"/>
  <c r="AA21" i="6"/>
  <c r="AI24" i="7"/>
  <c r="AH24" i="7" s="1"/>
  <c r="AL24" i="7" s="1"/>
  <c r="AA12" i="6"/>
  <c r="Y12" i="6"/>
  <c r="AA18" i="6"/>
  <c r="Y1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4000000}">
      <text>
        <r>
          <rPr>
            <sz val="11"/>
            <color theme="1"/>
            <rFont val="Calibri"/>
            <scheme val="minor"/>
          </rPr>
          <t>======
ID#AAAAvyyQm-0
Carlos Ivan Rueda Blanco    (2023-05-04 21:33:16)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xr:uid="{00000000-0006-0000-0100-000009000000}">
      <text>
        <r>
          <rPr>
            <sz val="11"/>
            <color theme="1"/>
            <rFont val="Calibri"/>
            <scheme val="minor"/>
          </rPr>
          <t>======
ID#AAAAvyyQm-U
Carlos Ivan Rueda Blanco    (2023-05-04 21:33:16)
Impacto: las consecuencias que puede ocasionar a la organización la materialización del riesgo.</t>
        </r>
      </text>
    </comment>
    <comment ref="E7" authorId="0" shapeId="0" xr:uid="{00000000-0006-0000-0100-000006000000}">
      <text>
        <r>
          <rPr>
            <sz val="11"/>
            <color theme="1"/>
            <rFont val="Calibri"/>
            <scheme val="minor"/>
          </rPr>
          <t>======
ID#AAAAvyyQm-k
Carlos Ivan Rueda Blanco    (2023-05-04 21:33:16)
Causa inmediata: circunstancias o situaciones más evidentes sobre las cuales se presenta el riesgo, las mismas no constituyen la causa principal o base para que se presente el riesgo.</t>
        </r>
      </text>
    </comment>
    <comment ref="F7" authorId="0" shapeId="0" xr:uid="{00000000-0006-0000-0100-000008000000}">
      <text>
        <r>
          <rPr>
            <sz val="11"/>
            <color theme="1"/>
            <rFont val="Calibri"/>
            <scheme val="minor"/>
          </rPr>
          <t>======
ID#AAAAvyyQm-Y
Carlos Ivan Rueda Blanco    (2023-05-04 21:33:16)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1000000}">
      <text>
        <r>
          <rPr>
            <sz val="11"/>
            <color theme="1"/>
            <rFont val="Calibri"/>
            <scheme val="minor"/>
          </rPr>
          <t>======
ID#AAAAvyyQm_U
Carlos Ivan Rueda Blanco    (2023-05-04 21:33:16)
Descripción del Riesgo: Se recomienda la siguiente estructura que facilita su redacción y claridad, iniciando con la frase POSIBILIDAD DE:
Descripción del Riesgo = Impacto + Causa Inmediata + Causa Raiz</t>
        </r>
      </text>
    </comment>
    <comment ref="Q7" authorId="0" shapeId="0" xr:uid="{00000000-0006-0000-0100-000002000000}">
      <text>
        <r>
          <rPr>
            <sz val="11"/>
            <color theme="1"/>
            <rFont val="Calibri"/>
            <scheme val="minor"/>
          </rPr>
          <t>======
ID#AAAAvyyQm_Q
Carlos Ivan Rueda Blanco    (2023-05-04 21:33:16)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3000000}">
      <text>
        <r>
          <rPr>
            <sz val="11"/>
            <color theme="1"/>
            <rFont val="Calibri"/>
            <scheme val="minor"/>
          </rPr>
          <t>======
ID#AAAAvyyQm-4
Carlos Ivan Rueda Blanco    (2023-05-04 21:33:16)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7000000}">
      <text>
        <r>
          <rPr>
            <sz val="11"/>
            <color theme="1"/>
            <rFont val="Calibri"/>
            <scheme val="minor"/>
          </rPr>
          <t>======
ID#AAAAvyyQm-g
Carlos Ivan Rueda Blanco    (2023-05-04 21:33:16)
Capacidad del Riesgo: Es el máximo valor del nivel de riesgo que una entidad puede soportar y a partir del cual la alta dirección consideran que no sería posible el logro de los objetivos de la entidad.</t>
        </r>
      </text>
    </comment>
    <comment ref="T7" authorId="0" shapeId="0" xr:uid="{00000000-0006-0000-0100-000005000000}">
      <text>
        <r>
          <rPr>
            <sz val="11"/>
            <color theme="1"/>
            <rFont val="Calibri"/>
            <scheme val="minor"/>
          </rPr>
          <t>======
ID#AAAAvyyQm-o
Carlos Ivan Rueda Blanco    (2023-05-04 21:33:16)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g7ndFJozUks5G3/+hQdm5uPsxD+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E7" authorId="0" shapeId="0" xr:uid="{00000000-0006-0000-0400-000002000000}">
      <text>
        <r>
          <rPr>
            <sz val="11"/>
            <color theme="1"/>
            <rFont val="Calibri"/>
            <scheme val="minor"/>
          </rPr>
          <t>======
ID#AAAAvyyQm_E
Carlos Ivan Rueda Blanco    (2023-05-04 21:33:16)
Responsable de ejecutar el control: Cargo del servidor que ejecuta el control, en caso de que sean controles automáticos se identificará el sistema que realiza la actividad.</t>
        </r>
      </text>
    </comment>
    <comment ref="F7" authorId="0" shapeId="0" xr:uid="{00000000-0006-0000-0400-000001000000}">
      <text>
        <r>
          <rPr>
            <sz val="11"/>
            <color theme="1"/>
            <rFont val="Calibri"/>
            <scheme val="minor"/>
          </rPr>
          <t>======
ID#AAAAvyyQm_c
Carlos Ivan Rueda Blanco    (2023-05-04 21:33:16)
Acción: se determina mediante verbos que indican la acción que deben realizar como parte del control.</t>
        </r>
      </text>
    </comment>
    <comment ref="G7" authorId="0" shapeId="0" xr:uid="{00000000-0006-0000-0400-000005000000}">
      <text>
        <r>
          <rPr>
            <sz val="11"/>
            <color theme="1"/>
            <rFont val="Calibri"/>
            <scheme val="minor"/>
          </rPr>
          <t>======
ID#AAAAvyyQm-c
Carlos Ivan Rueda Blanco    (2023-05-04 21:33:16)
Complemento: corresponde a los detalles que permiten identificar claramente el objeto del control.</t>
        </r>
      </text>
    </comment>
    <comment ref="H7" authorId="0" shapeId="0" xr:uid="{00000000-0006-0000-0400-000004000000}">
      <text>
        <r>
          <rPr>
            <sz val="11"/>
            <color theme="1"/>
            <rFont val="Calibri"/>
            <scheme val="minor"/>
          </rPr>
          <t>======
ID#AAAAvyyQm-s
La Estructura para describir un control es la siguiente    (2023-05-04 21:33:16)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xr:uid="{00000000-0006-0000-0400-000003000000}">
      <text>
        <r>
          <rPr>
            <sz val="11"/>
            <color theme="1"/>
            <rFont val="Calibri"/>
            <scheme val="minor"/>
          </rPr>
          <t>======
ID#AAAAvyyQm-8
Los tipos de controles son    (2023-05-04 21:33:16)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xr:uid="{00000000-0006-0000-0400-000006000000}">
      <text>
        <r>
          <rPr>
            <sz val="11"/>
            <color theme="1"/>
            <rFont val="Calibri"/>
            <scheme val="minor"/>
          </rPr>
          <t>======
ID#AAAAvyyQm-I
Las maneras en que se ejecutan los controles son    (2023-05-04 21:33:16)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9rWE0z2A9IHheP7QV87zjl8fWL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3000000}">
      <text>
        <r>
          <rPr>
            <sz val="11"/>
            <color theme="1"/>
            <rFont val="Calibri"/>
            <scheme val="minor"/>
          </rPr>
          <t>======
ID#AAAAvyyQm_I
Carlos Ivan Rueda Blanco    (2023-05-04 21:33:16)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xr:uid="{00000000-0006-0000-0600-000001000000}">
      <text>
        <r>
          <rPr>
            <sz val="11"/>
            <color theme="1"/>
            <rFont val="Calibri"/>
            <scheme val="minor"/>
          </rPr>
          <t>======
ID#AAAAvyyQm_Y
Carlos Ivan Rueda Blanco    (2023-05-04 21:33:16)
Impacto: las consecuencias que puede ocasionar a la organización la materialización del riesgo.</t>
        </r>
      </text>
    </comment>
    <comment ref="E7" authorId="0" shapeId="0" xr:uid="{00000000-0006-0000-0600-000007000000}">
      <text>
        <r>
          <rPr>
            <sz val="11"/>
            <color theme="1"/>
            <rFont val="Calibri"/>
            <scheme val="minor"/>
          </rPr>
          <t>======
ID#AAAAvyyQm-M
Carlos Ivan Rueda Blanco    (2023-05-04 21:33:16)
Causa inmediata: circunstancias o situaciones más evidentes sobre las cuales se presenta el riesgo, las mismas no constituyen la causa principal o base para que se presente el riesgo.</t>
        </r>
      </text>
    </comment>
    <comment ref="F7" authorId="0" shapeId="0" xr:uid="{00000000-0006-0000-0600-000006000000}">
      <text>
        <r>
          <rPr>
            <sz val="11"/>
            <color theme="1"/>
            <rFont val="Calibri"/>
            <scheme val="minor"/>
          </rPr>
          <t>======
ID#AAAAvyyQm-Q
Carlos Ivan Rueda Blanco    (2023-05-04 21:33:16)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xr:uid="{00000000-0006-0000-0600-000004000000}">
      <text>
        <r>
          <rPr>
            <sz val="11"/>
            <color theme="1"/>
            <rFont val="Calibri"/>
            <scheme val="minor"/>
          </rPr>
          <t>======
ID#AAAAvyyQm_A
La Estructura para describir un control es la siguiente    (2023-05-04 21:33:16)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xr:uid="{00000000-0006-0000-0600-000005000000}">
      <text>
        <r>
          <rPr>
            <sz val="11"/>
            <color theme="1"/>
            <rFont val="Calibri"/>
            <scheme val="minor"/>
          </rPr>
          <t>======
ID#AAAAvyyQm-w
Los tipos de controles son    (2023-05-04 21:33:16)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2000000}">
      <text>
        <r>
          <rPr>
            <sz val="11"/>
            <color theme="1"/>
            <rFont val="Calibri"/>
            <scheme val="minor"/>
          </rPr>
          <t>======
ID#AAAAvyyQm_M
Las maneras en que se ejecutan los controles son    (2023-05-04 21:33:16)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JtIB/6z97tbyRAwsCZQHhMnZ0Qg=="/>
    </ext>
  </extLst>
</comments>
</file>

<file path=xl/sharedStrings.xml><?xml version="1.0" encoding="utf-8"?>
<sst xmlns="http://schemas.openxmlformats.org/spreadsheetml/2006/main" count="939" uniqueCount="570">
  <si>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</si>
  <si>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</si>
  <si>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</si>
  <si>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</si>
  <si>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</si>
  <si>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</si>
  <si>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Gestión Financiera</t>
  </si>
  <si>
    <t>Alcance del Proceso:</t>
  </si>
  <si>
    <t>Objetivo del Proceso:</t>
  </si>
  <si>
    <t>Objetivo Estratégico Asociado al Proceso:</t>
  </si>
  <si>
    <t>Marque con una "X" los planes, programas o proyectos asociados al Proceso:</t>
  </si>
  <si>
    <t>X</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</si>
  <si>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</si>
  <si>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</si>
  <si>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</si>
  <si>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</si>
  <si>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</si>
  <si>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</si>
  <si>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</si>
  <si>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</si>
  <si>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</si>
  <si>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</si>
  <si>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</si>
  <si>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</si>
  <si>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</si>
  <si>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</si>
  <si>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</si>
  <si>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</si>
  <si>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</si>
  <si>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</si>
  <si>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</si>
  <si>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</si>
  <si>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</si>
  <si>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</si>
  <si>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</si>
  <si>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</si>
  <si>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</si>
  <si>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</si>
  <si>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</si>
  <si>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</si>
  <si>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</si>
  <si>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</si>
  <si>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</si>
  <si>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Falta personal en el área de gestión finanaciera.</t>
  </si>
  <si>
    <t>Profesionales epecializados y con alta experiencia en el área.</t>
  </si>
  <si>
    <t>Fallas en los aplicativos financieros locales.</t>
  </si>
  <si>
    <t>Extricto cumplimiento con las fechas de recepción de documentos y procesos.</t>
  </si>
  <si>
    <t>Alto conocimiento en las normas aplicadas.</t>
  </si>
  <si>
    <t>Revisión exhaustiva de los documentos que afectan la ejecución Presupuestal.</t>
  </si>
  <si>
    <t>Factores Externos (Análisis DOFA)</t>
  </si>
  <si>
    <t>Amenazas</t>
  </si>
  <si>
    <t>Oportunidades</t>
  </si>
  <si>
    <t>El aplicativo SAP de la Secretaría Distrital de Hacienda, aun se encuentra en implementación Presentando carencias en la funcionalidad.</t>
  </si>
  <si>
    <t>Capacitaciones continuas frente al aplicativo SAP.</t>
  </si>
  <si>
    <t>Reducciónes Presupuestales, las cuales pueden impactar en la contratación de Personal.</t>
  </si>
  <si>
    <t>Mejora y actualización en los aplicativos locales.</t>
  </si>
  <si>
    <t>Factores Externos (Análisis PESTEL)</t>
  </si>
  <si>
    <t>Factores Políticos</t>
  </si>
  <si>
    <t>Factores Económicos</t>
  </si>
  <si>
    <t>Una mala politica de austeridad, puede llegar aumentar la carga laboral, debido a que se harían mas procesos con los mismos o menos recursos.</t>
  </si>
  <si>
    <t>El decrecimiento económico, puede afectar el recaudo de impuestos, asignando menores recursos a la entidad.</t>
  </si>
  <si>
    <t>Cambios de gobierno que pueden imponer personal inadecuado para el área.</t>
  </si>
  <si>
    <t>Gobiernos inestables, los cuales impliquen cambios de personal Directivo, provocando reprocesos.</t>
  </si>
  <si>
    <t>Factores Sociales</t>
  </si>
  <si>
    <t>Factores Tecnológicos</t>
  </si>
  <si>
    <t>Se cuenta con un ERP por parte de la Secretaría Distrital de Hacienda.</t>
  </si>
  <si>
    <t>Se debe migrar a utilizar archivos en la nube, para no depender de un solo equipo o servidor como respaldo de la información.</t>
  </si>
  <si>
    <t>Poca dependencia de los archivos fisicos gracias a las firmas digitales.</t>
  </si>
  <si>
    <t>Factores Ecológicos</t>
  </si>
  <si>
    <t>Factores Legales</t>
  </si>
  <si>
    <t>Se debe enfatizar en la implementación efectiva del cero papel, debido a que el área genera demasiados documentos.</t>
  </si>
  <si>
    <t>En el caso de las OPS no se cuenta con seguridad laboral, ya que dependen de la renovación del contrato.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</si>
  <si>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</si>
  <si>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</si>
  <si>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</si>
  <si>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</si>
  <si>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</si>
  <si>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</si>
  <si>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</si>
  <si>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</si>
  <si>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</si>
  <si>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</si>
  <si>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</si>
  <si>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</si>
  <si>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</si>
  <si>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</si>
  <si>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</si>
  <si>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</si>
  <si>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</si>
  <si>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</si>
  <si>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</si>
  <si>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</si>
  <si>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</si>
  <si>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</si>
  <si>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</si>
  <si>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</si>
  <si>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</si>
  <si>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</si>
  <si>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</si>
  <si>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</si>
  <si>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Pagos</t>
  </si>
  <si>
    <t>Afectación Económica o Presupuestal</t>
  </si>
  <si>
    <t>Información incompleta para la realización de estados financieros</t>
  </si>
  <si>
    <t>Ausencia de la información no reportada por los responsables del procesos.</t>
  </si>
  <si>
    <t>Afectación Económica o Presupuestal por presentarse movimientos bancarios no identificados debido a ausencia de la información no reportada por los responsables del procesos.</t>
  </si>
  <si>
    <t>Gestión</t>
  </si>
  <si>
    <t>Ejecución y Administración de procesos</t>
  </si>
  <si>
    <t>Baja: La actividad que conlleva el riesgo se ejecuta de 3 a 24 veces por año</t>
  </si>
  <si>
    <t>Reputacional: El riesgo afecta la imagen de la entidad internamente, de conocimiento general, nivel interno, de junta directiva y accionistas y/o de proveedores</t>
  </si>
  <si>
    <t>0</t>
  </si>
  <si>
    <t>N/A</t>
  </si>
  <si>
    <t>Cuatrimestral</t>
  </si>
  <si>
    <t>El 100% de los valores deben ser identificados mensualmente, con el fin de suministrar información de calidad y oportuna al área de contabilidad.</t>
  </si>
  <si>
    <t>Incumplimiento de cronogramas establecidos para la radicación de cuentas.</t>
  </si>
  <si>
    <t>Falta de tiempo necesario para la verificacion de cuentas radicadas.</t>
  </si>
  <si>
    <t>Afectación Económica o Presupuestal por la no realización del pago oportuno debido a Falta de tiempo necesario para la verificacion de cuentas radicadas.</t>
  </si>
  <si>
    <t>Reputacional: El riesgo afecta la imagen de alguna área de la organización</t>
  </si>
  <si>
    <t>200</t>
  </si>
  <si>
    <t>240</t>
  </si>
  <si>
    <t>2400</t>
  </si>
  <si>
    <t># CUENTAS RADICADAS</t>
  </si>
  <si>
    <t>Si bien cada mes se pagan el 100% de las cuentas radicadas con el loleno de los requisitos, los reprocesos de cuentas devueltas y no radicadas a tiempo, generan un incumplimiento de la expectativa de tiempo del trámite de pago de cada cuenta, estimaándose que eso reproceso puede alterar ese pago oportuno alrededor de un 10% del total de las cuentas radicadas con el lleno de los requisitos.</t>
  </si>
  <si>
    <t>Presupuesto</t>
  </si>
  <si>
    <t>Documentos errados</t>
  </si>
  <si>
    <t>Falta de parametrización</t>
  </si>
  <si>
    <t>Afectación Económica o Presupuestal por Fallas en el aplicativo SISFONDOGER para ejercer el control de los recursos debido a Falta de parametrización</t>
  </si>
  <si>
    <t>Fallas Tecnológicas</t>
  </si>
  <si>
    <t>Alta: La actividad que conlleva el riesgo se ejecuta mínimo 500 veces al año y máximo 5000 veces por año</t>
  </si>
  <si>
    <t>No se otorga tolerenaci alguna, porque no se puede presentar fallas en los controles de los recursos</t>
  </si>
  <si>
    <t>Riesgos de índole contable</t>
  </si>
  <si>
    <t>Reconocimiento contable de hechos económicos no acordes con lo indicado por la Contaduría General de la Nación.</t>
  </si>
  <si>
    <t>Por desconocimiento de nuevas versiones emitidas por la Contaduría General de la Nación
 Por falta de actualización de documentos controlados inherentes al proceso al interior de la entidad
 Por desactualización en la normatividad vigente aplicable al proceso
 Por deficiencias o ausencia de monitoreo en la página de la Contraloría</t>
  </si>
  <si>
    <t>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t>
  </si>
  <si>
    <t>Muy Baja: La actividad que conlleva el riesgo se ejecuta como máximo 2 veces por año</t>
  </si>
  <si>
    <t>No aplica</t>
  </si>
  <si>
    <t>Todo informe de carácter contable elaborado, presentado y publicados por el IDIGER tienen un nivel de tolerancia de 0 teniendo en cuenta su obligacion legal.</t>
  </si>
  <si>
    <t>Pago incorrecto o inoportuno de las obligaciones de FONDIGER</t>
  </si>
  <si>
    <t>Deficiencia en la revisión por parte de la fiduciaria de los documentos radicados por el IDIGER para el respectivo pago</t>
  </si>
  <si>
    <t>Afectación Económica o Presupuestal por Errores u omisiones por parte de la fiduciaria en el cumplimiento de las instrucciones de pago emitidas por el IDIGER para el pago.</t>
  </si>
  <si>
    <t>No es aceptable errores de giros porque estos pueden afectar a la Entidad en el cumplimiento de sus obligaciones con sus proveedores y contratistas.</t>
  </si>
  <si>
    <t>Informes finacieros con inconsistenacias</t>
  </si>
  <si>
    <t>Ausencia de herramientas tecnologias para reproducir en los aplicativos locales la informacion presupuestal</t>
  </si>
  <si>
    <t>Afectación Económica o Presupuestal por el error en la reproducción de la información presupuestal en el PREDIS LOCAL debido a la Ausencia de herramientas tecnológicas para reproducir en los aplicativos locales la informacion presupuestal</t>
  </si>
  <si>
    <t>No es posible que se presenten errores en la reproducción de la información presupuestal</t>
  </si>
  <si>
    <t>Afectación Económica (o presupuestal) y Reputacional</t>
  </si>
  <si>
    <t>Afectación de rubros que no corresponden</t>
  </si>
  <si>
    <t>No se cuenta con controles que permitan detectar un movimiento inadecuado en el presupuesto</t>
  </si>
  <si>
    <t>Posibilidad de Afectación Económica (o presupuestal) y Reputacional por la afectación de rubros que no corresponden con el objeto de gasto en beneficio propio o a cambio de una retribución económica</t>
  </si>
  <si>
    <t>Corrupción</t>
  </si>
  <si>
    <t>Fraude Interno</t>
  </si>
  <si>
    <t>Rara vez: No se ha presentado en los últimos cinco años.</t>
  </si>
  <si>
    <t>Incumplimiento de alguno de los lineamientos indicados en la Resolución SDH 315 de octubre 2019 y/o sus modificatorias.</t>
  </si>
  <si>
    <t xml:space="preserve">No realizar seguimiento a: 
1. Límites de concentración por zona de riesgo a cuentas del grupo 2 (FONDIGER)
2. Límites de concentración (máximo permitido del 80%) a cuentas del grupo 1 (IDIGER)
3. Comité Financiero Mensual de Seguimiento
4. Informe Mensual de Seguimiento a la Dirección del IDIGER
5. Reporte mensual a la Oficina de Análisis y Control de Riesgo de la Secretaría Distrital de Hacienda
6. Seguimiento a publicación mensual de la SDH de la calificación de riesgo de cuentas.
7. En caso de presentarse entidades bancarias con calificación de Z2, controlar porcentaje de concentración al 10%, de las cuentas afectadas con dicha calificación, tanto para grupo 1 como para grupo 2.
</t>
  </si>
  <si>
    <t>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t>
  </si>
  <si>
    <t>Probable: Al menos una vez en el ultimo año.</t>
  </si>
  <si>
    <t>Si bien en el seguimiento diario de saldos es permitido de manera temporal superar los valores máximos de concentración indicados en la norma, estos pueden ser ajustados inmediatamente, pero no es así para el último día del mes, debido a que esta fecha es el insumo a reportar a la Oficina analisis y Control de Riesgo de la SDH.</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</si>
  <si>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</si>
  <si>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</si>
  <si>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</si>
  <si>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</si>
  <si>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</si>
  <si>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</si>
  <si>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</si>
  <si>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</si>
  <si>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</si>
  <si>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</si>
  <si>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</si>
  <si>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</si>
  <si>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</si>
  <si>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</si>
  <si>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</si>
  <si>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</si>
  <si>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</si>
  <si>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</si>
  <si>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</si>
  <si>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</si>
  <si>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</si>
  <si>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</si>
  <si>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</si>
  <si>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</si>
  <si>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</si>
  <si>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</si>
  <si>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</si>
  <si>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</si>
  <si>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</si>
  <si>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</si>
  <si>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</si>
  <si>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</si>
  <si>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</si>
  <si>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</si>
  <si>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</si>
  <si>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</si>
  <si>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</si>
  <si>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</si>
  <si>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</si>
  <si>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</si>
  <si>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</si>
  <si>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</si>
  <si>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</si>
  <si>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</si>
  <si>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</si>
  <si>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</si>
  <si>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</si>
  <si>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</si>
  <si>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</si>
  <si>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</si>
  <si>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</si>
  <si>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</si>
  <si>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</si>
  <si>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</si>
  <si>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</si>
  <si>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</si>
  <si>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</si>
  <si>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</si>
  <si>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</si>
  <si>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</si>
  <si>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</si>
  <si>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</si>
  <si>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</si>
  <si>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Profesional Especializado pagos</t>
  </si>
  <si>
    <t>a demanada remite correos electrónicos a los líderes de proceso y/o gerentes de proyecto y/o supervisores de contrato</t>
  </si>
  <si>
    <t>solicitando la identificación de transacciones no identificadas o no programadas. Como evidencia de esto se cuenta con los correos electrónicos, los cuales reposan en la carpeta NAS según política de sostenibildad contable
 Cuando se presenta alguna observación se solicita a la entidad bancaria la información del beneficiario o responsable de la transacción bancaria para focalizar la búsqueda en la Entidad.
 El propósito de la ejecución del control es que el 100% de las transacciones sean identificadas en el mismo mes en la que tuvo ocurrencia</t>
  </si>
  <si>
    <t>Preventivo</t>
  </si>
  <si>
    <t>Manual</t>
  </si>
  <si>
    <t>Documentado</t>
  </si>
  <si>
    <t>Continua</t>
  </si>
  <si>
    <t>Con registro</t>
  </si>
  <si>
    <t>Correo institucional</t>
  </si>
  <si>
    <t>Se reporta a contabilidad como partida conciliatoria pendientes por identificar.</t>
  </si>
  <si>
    <t>de manera mensual verifica en el cuadro de control de pagos, que la diferencia en días hábiles entre la fecha de recibido en el área de pagos y la fecha de elaboración de la OP no supere los 5 días hábiles. La evidencia corresponde a correo electrónico de seguimiento y reposa en la carpeta NAS ebuitrago.
 Si se observa alguna desviación, se informa y se retroalimenta en el correo electrónico de seguimiento.
 El propósito de la ejecución del control es verificar que las cuentas se pagan en orden de llegada y de manera oportuna</t>
  </si>
  <si>
    <t>para dar cumplimiento al cronograma establecido de pagos</t>
  </si>
  <si>
    <t>Drive Compartido area Pagos</t>
  </si>
  <si>
    <t>Cordis asignados</t>
  </si>
  <si>
    <t>Con la devolución de la cuenta y cierre del Cordis</t>
  </si>
  <si>
    <t>Profesional Especializado presupuesto</t>
  </si>
  <si>
    <t>Realizar conciliaciones mensuales de la bases de datos Vs informes del aplicativo de control presupuestal SISFONDIGER</t>
  </si>
  <si>
    <t>producto de esto son las bases, que reposan en la carpeta NAS, "Conciliaciones mensuales"
 Si durante el ejecución se evidencian observaciones, se notifica TICS para que realice las correcciones pertienentes
 El propósito del control es verificar que la información que reposa en el aplicativo sea la correcta, porque se pueden evidenciar fallas en la funcionalidad del mismo</t>
  </si>
  <si>
    <t>Detectivo</t>
  </si>
  <si>
    <t>Sin Documentar</t>
  </si>
  <si>
    <t>Carpeta NAS Presupuesto</t>
  </si>
  <si>
    <t>Bases de datos de excel e informes del aplicativo SISFONDIGER</t>
  </si>
  <si>
    <t>Se realiza la solicitud a la Oficina de TICS, el ajuste de la inconsistencia que presenta el aplicativo</t>
  </si>
  <si>
    <t>Profesional especializado</t>
  </si>
  <si>
    <t xml:space="preserve">realiza a demanda </t>
  </si>
  <si>
    <t xml:space="preserve"> consultas sobre conceptos y nueva normativa aplicable a los procedimientos que se ejecutan en el proceso, la evidencia de esto corresponde a correo electrónicos de consulta y mesas de trabajo con entes externos, esto reposa en la carpeta NAS, si se identifica alguna observación en la ejecución del control se programa mesa de trabajo para definir la actualización del documento o socialización de nuevos lineamientos, el propósito del control es mantener actualizada la información de politicas contables</t>
  </si>
  <si>
    <t>Carpeta NAS sostenibilidad Contable</t>
  </si>
  <si>
    <t xml:space="preserve">Servidor </t>
  </si>
  <si>
    <t>Correo electronicos a los lideres de procesos, solicitando actualizar la información.</t>
  </si>
  <si>
    <t>Profesional especializado o contratista profesional</t>
  </si>
  <si>
    <t>a demanda elabora documento actualizado</t>
  </si>
  <si>
    <t>acorde a la normativa nueva identificada, posterior se realiza la publicación y socialización de manera interna a la áreas involucradas, producto de esto se evidencia a través del documento final publicado en la página web de la entidad, y en la carpeta NAS.
 El propósito del control es mantener actualizados los documentos controlados inherentes al proceso para generar la información correcta</t>
  </si>
  <si>
    <t>Profesional universitario</t>
  </si>
  <si>
    <t>a demanda confirmar mediante correo electrónico</t>
  </si>
  <si>
    <t>el detalle y las instrucciones de pagos radicados al contratista responsable del contrato fiduciario vigente. Como evidencia de esto se cuenta con los correos electrónicos y el archivo en Formato Excel con el detalle y las instrucciones, reposa en la carpeta NAS ebuitrago.
 Si se detecta alguna observación, se gestiona de manera inmediata ante el responsable del contrato fiduciario para la subsanación.
 El propósito del control es cumplir con el 100% de las obligaciones contraidas con el FONDIGER.</t>
  </si>
  <si>
    <t>Correo electronico</t>
  </si>
  <si>
    <t>Devolución de la instrucción de pagos de la fiduciaria al IDIGER.</t>
  </si>
  <si>
    <t>Realizar conciliaciones mensuales entre los informes generados del aplicativo de control presupuestal Hacendario y los informes de los aplicativos locales</t>
  </si>
  <si>
    <t>producto de esto son las bases, que reposan en la carpeta NAS, "Conciliaciones mensuales"
 Si durante el ejecución se evidencian observaciones, se notifica a TICS para que realice las correcciones pertienentes
 El propósito del control es verificar que la información que reposa en el aplicativo sea la correcta, porque se pueden evidenciar fallas en la funcionalidad del mismo</t>
  </si>
  <si>
    <t>Profesional Especializado presupuesto Realizar conciliaciones mensuales entre los informes generados del aplicativo de control presupuestal Hacendario y los informes de los aplicativos locales producto de esto son las bases, que reposan en la carpeta NAS, "Conciliaciones mensuales"
 Si durante el ejecución se evidencian observaciones, se notifica a TICS para que realice las correcciones pertienentes
 El propósito del control es verificar que la información que reposa en el aplicativo sea la correcta, porque se pueden evidenciar fallas en la funcionalidad del mismo</t>
  </si>
  <si>
    <t>Informes del aplicativo de control presupuestal de SDH vrs. Infomes aplicativos locales de la Entidad.</t>
  </si>
  <si>
    <t>Se realiza la solicitud a la Oficina de TICS, el ajuste de la inconsistencia que presenta el aplicativo local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</si>
  <si>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</si>
  <si>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</si>
  <si>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</si>
  <si>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</si>
  <si>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</si>
  <si>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</si>
  <si>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</si>
  <si>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</si>
  <si>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</si>
  <si>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</si>
  <si>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</si>
  <si>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</si>
  <si>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</si>
  <si>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</si>
  <si>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</si>
  <si>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</si>
  <si>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</si>
  <si>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</si>
  <si>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</si>
  <si>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</si>
  <si>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</si>
  <si>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</si>
  <si>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</si>
  <si>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</si>
  <si>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</si>
  <si>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</si>
  <si>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</si>
  <si>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</si>
  <si>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técnico administrativo del equipo de presupuesto</t>
  </si>
  <si>
    <t>A demanda</t>
  </si>
  <si>
    <t>Verificar que la información registrada en la solicitud, sea coherente con el rubro presupuestal que se va a afectar</t>
  </si>
  <si>
    <t>1) Revisar el documento soporte para afectar el presupuesto, cada vez que va a aprobar un registro en los rubros presupuestales.
2) Enviar correo electrónico a la Profesional del equipo de presupuesto, indicando la viabilidad de la solicitud. Tambien se informa al solicitante.</t>
  </si>
  <si>
    <t>1) De identificarse alguna inconsistencia por parte del solicitante de un registro en el presupuesto, se realiza la devolución del documento y se retroalimenta al solicitante la causal.</t>
  </si>
  <si>
    <t>1) Correos electrónicos con el visto bueno o viabilidad de la solicitud, remitido a la profesional del equipo de presupuesto.
2) Correos electrónicos de devolución de solicitides, que presenten inconsistencias, de acuerdo a las desviaciones identificadas por el control.</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</si>
  <si>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</si>
  <si>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</si>
  <si>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</si>
  <si>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</si>
  <si>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</si>
  <si>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</si>
  <si>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</si>
  <si>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</si>
  <si>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</si>
  <si>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Profesional especializado de pagos</t>
  </si>
  <si>
    <t>diaria</t>
  </si>
  <si>
    <t xml:space="preserve">verifica el cumplimiento de los lineamientos contenidos en la Resolución 315 de 2019 y/o sus modificatorias: 
1. Límites de concentración por zona de riesgo a cuentas del grupo 2 (FONDIGER)
2. Límites de concentración (máximo permitido del 80%) a cuentas del grupo 1 (IDIGER)
3. En caso de presentarse entidades bancarias con calificación de Z2, controlar porcentaje de concentración al 10%, de las cuentas afectadas con dicha calificación, tanto para grupo 1 como para grupo 2.
</t>
  </si>
  <si>
    <t>1. Revisión límites de concentración por zona de riesgo en documentos PDF (Fondiger)
2. Realiza seguimiento de saldos y zona de riesgo a través de cuadro excel (Idiger)</t>
  </si>
  <si>
    <t>Se realiza de manera inmediata el traslado del saldo 
Se realiza apertura de cuenta en entidad financiera de ser necesario</t>
  </si>
  <si>
    <t>1. Cuadro seguimiento en formato Excel
2. Documentos PDF</t>
  </si>
  <si>
    <t>mensual</t>
  </si>
  <si>
    <t xml:space="preserve">verifica el cumplimiento de los lineamientos contenidos en la Resolución 315 de 2019 y/o sus modificatorias: 
1. Comité Financiero Mensual de Seguimiento
2. Informe Mensual de Seguimiento a la Dirección del IDIGER
3. Reporte mensual a la Oficina de Análisis y Control de Riesgo de la Secretaría Distrital de Hacienda
4. Seguimiento a publicación mensual de la SDH de la calificación de riesgo de cuentas.
</t>
  </si>
  <si>
    <t>1. Realizar sesión del Comité Financiero de seguimiento con la participación de los integrantes designados
2. Remisión de seguimiento a través comunicación interna a la Dirección General 
3. Remisión de reporte a través de correo electrónico a la SDH
4. Revisión del documento de calificación de riesgo de cuentas</t>
  </si>
  <si>
    <t>Informar a la Oficina de Control Interno y ejecutar acciones inmediatas</t>
  </si>
  <si>
    <t>1. Acta de reunión
2. Comunicación interna
3. Correo electrónico
4. Captura de pantalla y/o documento actualizado</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</si>
  <si>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</si>
  <si>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</si>
  <si>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</si>
  <si>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</si>
  <si>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</si>
  <si>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</si>
  <si>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</si>
  <si>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</si>
  <si>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</si>
  <si>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</si>
  <si>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</si>
  <si>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</si>
  <si>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</si>
  <si>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</si>
  <si>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</si>
  <si>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</si>
  <si>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</si>
  <si>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</si>
  <si>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Aceptar</t>
  </si>
  <si>
    <t>Reducir</t>
  </si>
  <si>
    <t>Realizar 1 jornada de sensibilización sobre lineamientos para la ejecución del presupuesto. (100%)</t>
  </si>
  <si>
    <t>1) 30/11/2024</t>
  </si>
  <si>
    <t>Aperturar nueva cuenta en entidad financiera</t>
  </si>
  <si>
    <t>1) 29/02/2024</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</si>
  <si>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</si>
  <si>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</si>
  <si>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</si>
  <si>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</si>
  <si>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2024</t>
  </si>
  <si>
    <t>SEGUNDO REPORTE - PERIODO DEL 16 DE ABRIL AL 15 DE AGOSTO DE 2024</t>
  </si>
  <si>
    <t>TERCER REPORTE - PERIODO DEL 16 DE AGOSTO AL 31 DE DICIEMBRE DE 2024</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</si>
  <si>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</si>
  <si>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</si>
  <si>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</si>
  <si>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</si>
  <si>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</si>
  <si>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</si>
  <si>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</si>
  <si>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</si>
  <si>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</si>
  <si>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</si>
  <si>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</si>
  <si>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Durante los meses de enero a abril de 2024 fueron necesario identificar transacciones bancarias, que despues de los respectivos correos, correspondian a reintegros de incapocidades reconocidas por las EPS's, devolución de aseguradora AXA por menor valor en la póliza de bienes y costas procesales por incumplimiento de Contrato 280-2017.</t>
  </si>
  <si>
    <t>Correo electrónico de identificación de transacciones</t>
  </si>
  <si>
    <r>
      <rPr>
        <b/>
        <sz val="9"/>
        <color theme="1"/>
        <rFont val="Arial Narrow"/>
      </rPr>
      <t>Acciones:</t>
    </r>
    <r>
      <rPr>
        <sz val="9"/>
        <color theme="1"/>
        <rFont val="Arial Narrow"/>
      </rPr>
      <t xml:space="preserve"> No Aplica
</t>
    </r>
    <r>
      <rPr>
        <b/>
        <sz val="9"/>
        <color theme="1"/>
        <rFont val="Arial Narrow"/>
      </rPr>
      <t>Controles:</t>
    </r>
    <r>
      <rPr>
        <sz val="9"/>
        <color theme="1"/>
        <rFont val="Arial Narrow"/>
      </rPr>
      <t xml:space="preserve"> De acuerdo con los soportes suministrados por el proceso, se evidencia la correcta ejecución del control en el periodo evaluado.</t>
    </r>
  </si>
  <si>
    <t>Para el presente seguimiento se evidenciaron soportes de la ejecución del control mediante archivos PDF de los meses de enero a abril de 2024 donde se evidencian los correos electronicos en los que el profesional del área de pagos solicitando identificación de transacciones reflejadas en cuentas de la entidad principalmente por concepto de reintegro de incapacidades y devolución de prima no sausada de vehiculos que se dieron de baja, esto en antención a las disposiciones contenidas en el numeral 8.2.2 Valoración de controles establecido en la Guía Para la Administración de los Riesgos de Gestión, Corrupción, Estratégicos y de Seguridad de la Información del IDIGER. 
Con respecto a la estructura del riesgo, se recomienda tener en cuenta las recomendaciones y sugerencias realizadas en el numeral 7.3 Descripción del riesgo de la GUÍA PARA LA ADMINISTRACIÓN DE LOS RIESGOS DE GESTIÓN, CORRUPCIÓN, ESTRATEGICOS Y DE SEGURIDAD DE LA INFORMACIÓN DEL IDIGER Código: DE-GU-01 Versión: 12, con base en las disosiciones del numeral 2.5 Descripción del riesgo de la Guía para la Administración del Riesgo y el diseño de controles en entidades públicas Versión 6, así como sus premisas para su adecuada redacción.  
Lo anterior con el fin de que los riesgos sean claros para todos las partes que no hagan parte del proceso y garantizar que el tratamiento del riesgo impacte de manera efectiva al logro de los objetivos estratégicos del proceso.</t>
  </si>
  <si>
    <t>Se evidencian soportes del  control que guardan relación con la evidencia establecida en el control para validar su ejecución.</t>
  </si>
  <si>
    <t xml:space="preserve">No se evidencia el reporte del cumplimiento de los control establecidos actualemnte.
Sin embargo se esta actualizando el Mapa de riesgos, se espera tener los ajsutes para el tercer cuatrimestre de año con el fin de tener los controles adecuado para otima gestión del riesgo. </t>
  </si>
  <si>
    <t xml:space="preserve"> No se evidencia la gestión de los controles de mitigación del riesgo identificado, incumplimiento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podría impedir que las actividades de control identificadas por parte de la primera línea de defensa mitiguen de manera efectiva las causas que hacen que el riesgo se materialice. </t>
  </si>
  <si>
    <t>No se evidencian soportes del control que permitan validar su ejecución.</t>
  </si>
  <si>
    <t>El Profesional Especializado de pagos ha verificado de manera mensual el cuadro de control de pagos, que la diferencia en días hábiles entre la fecha de recibido en el área de pagos y la fecha de elaboración de la OP no supere los 5 días hábiles (7 días calendario). La evidencia corresponde al cuadro control de pagos compartido en drive y reposa en la carpeta NAS ebuitrago.
 Las cuentas se han pagado en orden de llegada y de manera oportuna para dar cumplimiento al cronograma establecido de pagos.
A partir del día 20 deenero al 30 de abril de 2024, hubo un contratista menos en elárea de pagos, que afecta eltiempo de respuesta.</t>
  </si>
  <si>
    <t>Cuadro control de pagos</t>
  </si>
  <si>
    <r>
      <rPr>
        <sz val="9"/>
        <color theme="1"/>
        <rFont val="Arial Narrow"/>
      </rPr>
      <t xml:space="preserve">Acciones: No Aplica
</t>
    </r>
    <r>
      <rPr>
        <b/>
        <sz val="9"/>
        <color theme="1"/>
        <rFont val="Arial Narrow"/>
      </rPr>
      <t>Controles:</t>
    </r>
    <r>
      <rPr>
        <sz val="9"/>
        <color theme="1"/>
        <rFont val="Arial Narrow"/>
      </rPr>
      <t xml:space="preserve"> De acuerdo con los soportes suministrados por el proceso, se evidencia la correcta ejecución del control en el periodo evaluado.</t>
    </r>
  </si>
  <si>
    <t>Para el presente seguimiento se evidenciaron soportes de la ejecución del control mediante archivo Excel denomimado "Seguimiento Pagos 2024" de los meses de enero a abril de 2024, donde se evidencian columnas con las fechas recibidas en pagos y fechas de elaboración de las OP, sin embargo, se evidencio algunas OP generadas un día habil después de los 5 días habiles establecidos en el control. Así mismo se aclara que la evidencia del control no es el cuadro de control de pagos sino correos electrónios de seguimiento. Por lo anterior se recomienda el análisis y si es preciso la reformulación del control que atienda las disposiciones contenidas en el numeral 8.2.2 Valoración de controles establecido en la Guía Para la Administración de los Riesgos de Gestión, Corrupción, Estratégicos y de Seguridad de la Información del IDIGER, así como la aplicación de las premisas para una adecuada redacción del riesgo establecidas en la Guía para la Administración del Riesgo y el diseño de controles en entidades públicas Versión 6.
Con respecto a la estructura del riesgo, se recomienda tener en cuenta las recomendaciones y sugerencias realizadas en el numeral 7.3 Descripción del riesgo de la GUÍA PARA LA ADMINISTRACIÓN DE LOS RIESGOS DE GESTIÓN, CORRUPCIÓN, ESTRATEGICOS Y DE SEGURIDAD DE LA INFORMACIÓN DEL IDIGER Código: DE-GU-01 Versión: 12, con base en las disposiciones del numeral 2.5 Descripción del riesgo de la Guía para la Administración del Riesgo y el diseño de controles en entidades públicas Versión 6, así como sus premisas para su adecuada redacción.  
Lo anterior con el fin de que los riesgos sean claros para todos las partes que no hagan parte del proceso y garantizar que el tratamiento del riesgo impacte de manera efectiva al logro de los objetivos estratégicos del proceso.</t>
  </si>
  <si>
    <t>Se evidencian soportes del  control que guardan relación con la la verificación del control de pagos, sin  embargo la evidencia establecida en el control para validar su ejecución son correos electrónicos que no se evidenciaron cargados en el drive.</t>
  </si>
  <si>
    <t xml:space="preserve"> No se evidencia la gestión de los controles de mitigación del riesgo identificado, incumplimiento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podría impedir que las actividades de control identificadas por parte de la primera línea de defensa mitiguen de manera efectiva las causas que hacen que el riesgo se materialice. </t>
  </si>
  <si>
    <t>Se realizaron conciliaciones mesuales de la información presupuestal de FONDIGER, Bases de datos Vrs. Informes del aplicativo de control presupúestal SISFONDIGER</t>
  </si>
  <si>
    <t>Conciliaciones de los meses de  enero, febreo, marzo y abril</t>
  </si>
  <si>
    <r>
      <rPr>
        <b/>
        <sz val="9"/>
        <color theme="1"/>
        <rFont val="Arial Narrow"/>
      </rPr>
      <t xml:space="preserve">Acciones: </t>
    </r>
    <r>
      <rPr>
        <sz val="9"/>
        <color theme="1"/>
        <rFont val="Arial Narrow"/>
      </rPr>
      <t xml:space="preserve">No Aplica. El porcentaje de avance solo aplica si el riesgo cuenta con plan de tratamiento.
</t>
    </r>
    <r>
      <rPr>
        <b/>
        <sz val="9"/>
        <color theme="1"/>
        <rFont val="Arial Narrow"/>
      </rPr>
      <t>Controles:</t>
    </r>
    <r>
      <rPr>
        <sz val="9"/>
        <color theme="1"/>
        <rFont val="Arial Narrow"/>
      </rPr>
      <t xml:space="preserve"> De acuerdo con los soportes suministrados por el proceso, se evidencia la correcta ejecución del control en el periodo evaluado.</t>
    </r>
  </si>
  <si>
    <t>Para el presente seguimiento se evidenciaron soportes de la ejecución del control mediante archivos Excels denomimados "CONCILIACIÓN SISFONDIGER VS EXCEL" de los meses de enero a abril de 2024, en los cuales se reflejan en cada uno 4 hojas de Excel las de Sisfondiger y Excel PPTO como insunmo para la Conciliación y la hoja de ejecución de gastos. Esto en atención a las disposiciones contenidas en el numeral 8.2.2 Valoración de controles establecido en la Guía Para la Administración de los Riesgos de Gestión, Corrupción, Estratégicos y de Seguridad de la Información del IDIGER.
Se recomienda analizar la descripción del riesgo y si es necesario su reformulación para describir el como (causa inmediata) se presentaría el impacto según las disposiciones contenidas en  las recomendaciones y sugerencias realizadas en el numeral 7.3 Descripción del riesgo de la GUÍA PARA LA ADMINISTRACIÓN DE LOS RIESGOS DE GESTIÓN, CORRUPCIÓN, ESTRATEGICOS Y DE SEGURIDAD DE LA INFORMACIÓN DEL IDIGER Código: DE-GU-01 Versión: 12, con base en las dispsiciones del numeral 2.5 Descripción del riesgo de la Guía para la Administración del Riesgo y el diseño de controles en entidades públicas Versión 6</t>
  </si>
  <si>
    <t>Se realizaron conciliaciones mensuales de informacion presupuestal de FONDIGER, bases de datos vrs. informes del aplictivo de control presupuestal SISFONDIGER</t>
  </si>
  <si>
    <t>Conciliaciones de los meses de mayo, junio, julio y agosto</t>
  </si>
  <si>
    <t xml:space="preserve">Para el presente seguimiento se evidenciaron soportes de la ejecución del control mediante archivos Excel denomimados "CONCILIACIÓN SISFONDIGER VS EXCEL" de los meses de abril a agosto de 2024, en los cuales se reflejan en cada uno 4 hojas de Excel las de Sisfondiger y Excel PPTO como insunmo para la Conciliación y la hoja de ejecución de gastos. Esto en atención a las disposiciones contenidas en el numeral 8.2.2 Valoración de controles establecido en la Guía Para la Administración de los Riesgos de Gestión, Corrupción, Estratégicos y de Seguridad de la Información del IDIGER.
</t>
  </si>
  <si>
    <t>Se evidencian soportes que guardan relación con la evidencia establecida en el control para validar su ejecución.</t>
  </si>
  <si>
    <t>Como controles se realizaron, las consultas permanenentes a la pagina de la Contaduria General de la Nación y la normatividad  expedida por la Secretaria de Hacienda. De otra  partela Dirección Distrital de Contabilidad esta a la vanguardia de actualizar a los Contadores de las entidades en tema de la nueva normatividad</t>
  </si>
  <si>
    <t>Se aporta como evidencias, las comunicaciones sobre el tema de actualizcion de normativa Contable, via correo por parte del Asesor de la Direccion Distrital de Contabilidad asignado para el IDIGER, donde</t>
  </si>
  <si>
    <r>
      <rPr>
        <b/>
        <sz val="9"/>
        <color theme="1"/>
        <rFont val="Arial Narrow"/>
      </rPr>
      <t xml:space="preserve">Acciones: </t>
    </r>
    <r>
      <rPr>
        <sz val="9"/>
        <color theme="1"/>
        <rFont val="Arial Narrow"/>
      </rPr>
      <t xml:space="preserve">No Aplica
</t>
    </r>
    <r>
      <rPr>
        <b/>
        <sz val="9"/>
        <color theme="1"/>
        <rFont val="Arial Narrow"/>
      </rPr>
      <t>Controles:</t>
    </r>
    <r>
      <rPr>
        <sz val="9"/>
        <color theme="1"/>
        <rFont val="Arial Narrow"/>
      </rPr>
      <t xml:space="preserve"> C1: De acuerdo con los soportes suministrados por el proceso, no se evidencia la ejecución del control en su totalidad, teniendo como referencia los soportes definidos por el proceso al inicio de la vigencia para este control, toda vez que, los correos suministrados corresponden a información enviada por la secretaria de hacienda al IDIGER, mas no a correos de consulta realizados por el IDIGER o mesas de trabajo en materia contable.
C2: De acuerdo con los soportes suministrados por el proceso, no se evidencia la ejecución del control, teniendo como referencia los soportes definidos por el proceso al inicio de la vigencia para este control, toda vez que, los correos suministrados corresponden a información enviada por la secretaria de hacienda al IDIGER, mas no a documentos elaborados y publicados en la página web institucional.
</t>
    </r>
    <r>
      <rPr>
        <b/>
        <sz val="9"/>
        <color theme="1"/>
        <rFont val="Arial Narrow"/>
      </rPr>
      <t>Recomendaciones:</t>
    </r>
    <r>
      <rPr>
        <sz val="9"/>
        <color theme="1"/>
        <rFont val="Arial Narrow"/>
      </rPr>
      <t xml:space="preserve"> C1 y C2: Se recomienda evaluar el alcance de los dos controles, con el fin de que estos respondan a las actividades que realmente realiza el proceso y eviten la materialización del riesgo.</t>
    </r>
  </si>
  <si>
    <t xml:space="preserve"> Se evidencia la gestión inadecuada de los controles y/o de las acciones de mitigación del riesgo identificado, incumplindiendo con lo establecido en el numeral 8.2.2 Valoración de controles establecido en la Guía Para la Administración de los Riesgos de Gestión, Corrupción, Estratégicos y de Seguridad de la Información del IDIGER, toda vez que para el control 1 el archivo cargado por el proceso como soporte no guarda relación con la evidencia establecida en el control para validar su ejecución, en este caso se evidenciaron soportes de archivos PDF de correos electrónicos informativos, de modificaciones y de invitaciones a cursos virtuales de la CGN por parte de profesional de la Secretaría Distrital de Hacienda, estos no obedecen a los indicados en la descripción del control (correos electrónicos de consulta generados por el profesional especializado del IDIGER), por su parte para el control 2 se evidenciaron soportes en el drive de archivos PDF de correos electrónicos informativos de abril 2024, y de conceptos 2019 (que no hace parte del periodo en seguimiento) y que no obedecen a los indicados en la descripción del control (Documento actualizado publicado y socializado en el IDIGER) lo cual no permitio validar la gestión de los controles y/o de las acciones de mitigación del riesgo identificado
 Esta condición podría impedir que las actividades de control identificadas por parte de la primera línea de defensa, mitiguen de manera efectiva las causas que generan la probabilidad de que el riesgo se materialice.
Por lo cual se recomienda reportar las evidencias de acuerdo con lo establecido por el proceso para el cumplimiento de los controles y poder aportarle al cumplimiento del objetivo estrategico del proceso. 
</t>
  </si>
  <si>
    <t>Aunque se evidencia soporte del control este no guarda relación con la evidencia establecida en el control para validar su ejecución.</t>
  </si>
  <si>
    <t>El profesional universitario envia a FIDUPOPULAR SA, contratista del contrato fiduciario 220 de 2023, correo con archivo en excel con las instrucciones de pago de cada pago radicado, cada dia que son radicados pagos FONDIGER a FIDUPOPULAR. 
De enero 2024 solo hay un archivo y un correo FIDUCOLDEX por final de contrato 179 de 2022</t>
  </si>
  <si>
    <t>Correos electrónicos y Archivos Excel</t>
  </si>
  <si>
    <t>Acciones: No Aplica
Controles: De acuerdo con los soportes suministrados por el proceso, se evidencia la correcta ejecución del control en el periodo evaluado.</t>
  </si>
  <si>
    <t xml:space="preserve">No se evidencia la gestión adecuada de los controles y/o de las acciones de mitigación del riesgo didentificado, teniendo en cuenta lo establecido en el numeral 8.2.2 Valoración de controles establecido en la Guía Para la Administración de los Riesgos de Gestión, Corrupción, Estratégicos y de Seguridad de la Información del IDIGER ya que para el control 1, aunque los archivos cargados por el proceso como soporte son los indicados en el control para el periodo de seguimiento, (correos electrónicos con los archivos de las ordenes de pago a radicar y adjuntos a ellos los Formatos Excel con el detalle de cada OP), en ninguno se reflejan las instrucciones dadas por parte del IDIGER y a tener en cuenta por parte de la fiducia para la revisión  de los documentos radicados por el IDIGER
 Esta condición podría impedir que las actividades de control identificadas por parte de la primera línea de defensa, mitiguen de manera efectiva las causas que hacen que el riesgo se materialice.
Por lo cual se recomienda la revisión y si se requiere reformulación de los controles de cara a la cauza raiz del riesgo teniendo en cuenta lo indcado por el DAFP en su Guía para la Administración del Riesgo y el diseño de controles en entidades públicas versión 6 donde indica que la  "Causa raíz: es la causa principal o básica,corresponden a las razones por la cuales se puede presentar el riesgo, son la base para la definición de controles en la etapa de valoración del riesgo". Lo anterior teniendo en cuenta los controles actualmente establecidos no apuntan a subsanar las causas raíz identificadas para el presente riesgo. </t>
  </si>
  <si>
    <t>Aunque se evidencia soporte del control este  no apunta a minimizar la causa raíz del riesgo identificado</t>
  </si>
  <si>
    <t xml:space="preserve">No se evidencia la gestión de los controles de mitigación del riesgo identificado, incumplimiento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podría impedir que las actividades de control identificadas por parte de la primera línea de defensa mitiguen de manera efectiva las causas que hacen que el riesgo se materialice. </t>
  </si>
  <si>
    <t>Se realizaron conciliaciones mensuales de los informes generados de BOGDATA Vrs. Información generada de los aplicativos locales Si Capital.</t>
  </si>
  <si>
    <t>Conciliaciones de los meses de enero, febrero, marzo y abril</t>
  </si>
  <si>
    <r>
      <rPr>
        <sz val="9"/>
        <color theme="1"/>
        <rFont val="Arial Narrow"/>
      </rPr>
      <t xml:space="preserve">Acciones: No Aplica. El porcentaje de avance solo aplica si el riesgo cuenta con plan de tratamiento.
</t>
    </r>
    <r>
      <rPr>
        <b/>
        <sz val="9"/>
        <color theme="1"/>
        <rFont val="Arial Narrow"/>
      </rPr>
      <t xml:space="preserve">Controles: </t>
    </r>
    <r>
      <rPr>
        <sz val="9"/>
        <color theme="1"/>
        <rFont val="Arial Narrow"/>
      </rPr>
      <t>De acuerdo con los soportes suministrados por el proceso, se evidencia la correcta ejecución del control en el periodo evaluado.</t>
    </r>
  </si>
  <si>
    <t>Para el presente seguimiento se evidenciaron soportes de la ejecución del control mediante archivos Excel denomimados "SEGUIMIENTO CONCILIACIÓN IDIGER" de los meses de enero a abril de 2024, en los cuales se reflejan las conciliaciones de los datos registrados en los modulos de SAP-BOGDATA  frente a los relacionados en el PREDIS LOCAL antes de cada cierre mensual. Esto en cumplimiento a las disposiciones contenidas en el numeral 8.2.2 Valoración de controles establecido en la Guía Para la Administración de los Riesgos de Gestión, Corrupción, Estratégicos y de Seguridad de la Información del IDIGER.
Se recomienda analizar la descripción del riesgo y tener en cuenta las "Premisas para una adecuada redacción del riesgo" con base en las dispsiciones del numeral 2.5 Descripción del riesgo de la Guía para la Administración del Riesgo y el diseño de controles en entidades públicas Versión 6</t>
  </si>
  <si>
    <t>Conciliaciones de los meses de  mayo, junio. julio y agosto</t>
  </si>
  <si>
    <t>A la fecha del presente seguimiento se evidenciaron soportes de la ejecución del control mediante archivos Excel denomimados "SEGUIMIENTO CONCILIACIÓN IDIGER" de los meses de mayo a agosto de 2024, en los cuales se reflejan las conciliaciones de los datos registrados en los modulos de SAP-BOGDATA  frente a los relacionados en el PREDIS LOCAL antes de cada cierre mensual en los cuales no se evidenciaron diferencias por ajustar. Esto en cumplimiento a las disposiciones contenidas en el numeral 8.2.2 Valoración de controles establecido en la Guía Para la Administración de los Riesgos de Gestión, Corrupción, Estratégicos y de Seguridad de la Información del IDIGER.</t>
  </si>
  <si>
    <t>La acion se desarrollara en el segundo semestre de 2024</t>
  </si>
  <si>
    <r>
      <rPr>
        <sz val="9"/>
        <color theme="1"/>
        <rFont val="Arial Narrow"/>
      </rPr>
      <t xml:space="preserve">Acciones: No Aplica. El porcentaje de avance solo aplica si el riesgo cuenta con plan de tratamiento.
</t>
    </r>
    <r>
      <rPr>
        <b/>
        <sz val="9"/>
        <color theme="1"/>
        <rFont val="Arial Narrow"/>
      </rPr>
      <t>Controles:</t>
    </r>
    <r>
      <rPr>
        <sz val="9"/>
        <color theme="1"/>
        <rFont val="Arial Narrow"/>
      </rPr>
      <t xml:space="preserve"> El proceso no reportó avances de ejecución de los controles establecidos para el periodo evaluado.
</t>
    </r>
    <r>
      <rPr>
        <b/>
        <sz val="9"/>
        <color theme="1"/>
        <rFont val="Arial Narrow"/>
      </rPr>
      <t>Recomendaciones:</t>
    </r>
    <r>
      <rPr>
        <sz val="9"/>
        <color theme="1"/>
        <rFont val="Arial Narrow"/>
      </rPr>
      <t xml:space="preserve"> Se recomienda realizar la entrega de las evidencias que demuestren la ejecución de los controles del primer cuatrimestre 2024, al momento de realizar en el mes de agosto, el reporte de avance correspondiente al segundo cuatrimestre 2024.</t>
    </r>
  </si>
  <si>
    <t>No se evidencia la gestión de los controles y/o de las acciones de mitigación del riesgo identificado, incumpliendo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podría impedir que las actividades de control identificadas por parte de la primera línea de defensa mitiguen de manera efectiva las causas que hacen que el riesgo se materialice.
Se recomienda realizar la entrega de las evidencias que demuestren la ejecución de los controles del primer cuatrimestre 2024, al momento de realizar en el mes de agosto, el reporte de avance correspondiente al segundo cuatrimestre 2024.</t>
  </si>
  <si>
    <t>No se reportaron evidencias que permitan determinar el cumplimiento de los controles y acciones.</t>
  </si>
  <si>
    <t xml:space="preserve">Se desarrolo 1 socializacion sobre aspectos presupuestales </t>
  </si>
  <si>
    <t>1 Se revisan la totalidad de las solicitudes presuuestales, que el rubro corresponda al objeto a contratar. 
2,. La responsable de presupuesto revisa y si esta procedente firma y envia.</t>
  </si>
  <si>
    <t>-Se adjunta invitación a socialización, listado de asistencia y presentacion socializada
-Correos electronicos mediante los cuales, el servidor que revisa y expide informa a la responsable de presupuesto que esta expedido para revision y correo electronico mediante el cual la responsable de presupuesto informa que reviso. aprobó y firmo porque esta procedente.
-Correos electronicos mediante el cual se hacen las devoluciones cuando hay alguna inconsistencia.</t>
  </si>
  <si>
    <r>
      <rPr>
        <b/>
        <sz val="9"/>
        <color theme="1"/>
        <rFont val="Arial Narrow"/>
      </rPr>
      <t>Acción:</t>
    </r>
    <r>
      <rPr>
        <sz val="9"/>
        <color theme="1"/>
        <rFont val="Arial Narrow"/>
      </rPr>
      <t xml:space="preserve"> Se evidencia el cumplimiento de la acción mediante los soportes presentados. 
</t>
    </r>
    <r>
      <rPr>
        <b/>
        <sz val="9"/>
        <color theme="1"/>
        <rFont val="Arial Narrow"/>
      </rPr>
      <t>Controles:</t>
    </r>
    <r>
      <rPr>
        <sz val="9"/>
        <color theme="1"/>
        <rFont val="Arial Narrow"/>
      </rPr>
      <t xml:space="preserve"> Se evidencia el cumplimiento de los controles establecidos mediante los soportes prensentados.</t>
    </r>
  </si>
  <si>
    <t>Frente a la ejecución del control N°1 se evidencian como soportes de archivos PDF de los correos electrónicos enviados de las solicitudes y expedición de CDP de meses de mayo, junio, julio y agosto 2024, así como correos de devolución de solicitudes por inconsistencias en el diligenciamiento de los formatos y gestión de los mismos. Lo que permite validar la ejecución del control establecido por el proceso a través de los soportes y evidencias indicados.  
En cuanto a la ejecución de la acción del riesgo se evidenciaron archivos de la citación de la socialización de aspectos presupuestales para el día 23/08/2024, el archivo de la presentación, y su listado de asistenda,  los cuales validan el cumplimiento y desarrollo de la acción, sin embargo, hacen parte del periodo de análisis del tercer cuatrimestre. 
Lo que evidencia la gestión de los controles de manera efectiva por parte de la primera línea de defensa logrando que estos controles disminuyan la probabilidad y/o el impacto del riesgo. El tratamiento del riesgo por parte de la primera línea de defensa impacta de manera efectiva al logro de los objetivos estratégicos del proceso
Sin embargo, se recomienda la revisión, análisis y si es necesario reestructuración o redacción los riesgos y controles  de cara a las disposiciones contenidas en la GUÍA PARA LA ADMINISTRACIÓN DE LOS RIESGOS DE GESTIÓN, CORRUPCIÓN, ESTRATEGICOS Y DE SEGURIDAD DE LA INFORMACIÓN DEL IDIGER DE-GU-01 Versión: 12, en lo que respecta a la estructuración de los riesgos y valoración de controles y demás disposicones emitidas por el DAFP en su Guía para la Administración del Riesgo y el diseño de controles en entidades públicas Versión 6 con el fin de contar con riesgos, controles y acciones claros para los responsables de su ejecución, análisis, seguimiento y validación.</t>
  </si>
  <si>
    <t>Se reportaron evidencias que permitan determinar el cumplimiento de los controles y acciones.</t>
  </si>
  <si>
    <t>Se dio apertura a cuenta bancaria en una tercera entidad bancaria - Banco de Occidente - para poder tener control en la concentracion permitida en las resoluciones 315 de 2019 y sus modificaciones.</t>
  </si>
  <si>
    <t>CONTROL 1: 
1. Se realiza seguimiento diario a límites de concentración por zona de riesgo a Bancos FONDIGER
2. Se realiza seguimiento diario a límites de concentración por zona de riesgo a Bancos IDIGER
CONTROL 2 
1. Se realizar mensualmente Comité Financiero de seguimiento con la participación de los integrantes designados
2. Se realiza mensualmente remisión de seguimiento a través comunicación interna a la Dirección General 
3. Se realiza mensualmente remisión de reporte a través de correo electrónico a la SDH
4. Se descarga y revisa mensualmente documento de calificación de riesgo de bancos</t>
  </si>
  <si>
    <t>ACCION 1:
Evidencia de tramite de aprtura de cuenta bancaria IDIGER
CONTROL 1: 
1. PDF'S de seguimiento diario a límites de concentración por zona de riesgo a Bancos FONDIGER
2. Excel de seguimiento diario a límites de concentración por zona de riesgo a Bancos IDIGER
CONTROL 2 
1. Informes mensuales de realización de Comité Financiero de seguimiento.
2. Comunicación internas mensuales a la Dirección General de seguimiento
3. Copia de excel y correo mensual de reporte a la SDH
4. Archivos mensuales en excel de descarga de calificación de riesgo de bancos publicados en página de SDH</t>
  </si>
  <si>
    <r>
      <rPr>
        <b/>
        <sz val="9"/>
        <color theme="1"/>
        <rFont val="Arial Narrow"/>
      </rPr>
      <t>Acciones:</t>
    </r>
    <r>
      <rPr>
        <sz val="9"/>
        <color theme="1"/>
        <rFont val="Arial Narrow"/>
      </rPr>
      <t xml:space="preserve"> El proceso no reportó avances de cumplimiento de las acciones establecidas al inicio de la vigencia, motivo por el cual, se define la presente acción de tratamiento como vencida, teniendo en cuenta que su fecha maxima de entrega estaba para el 29/02/2024.
</t>
    </r>
    <r>
      <rPr>
        <b/>
        <sz val="9"/>
        <color theme="1"/>
        <rFont val="Arial Narrow"/>
      </rPr>
      <t>Controles:</t>
    </r>
    <r>
      <rPr>
        <sz val="9"/>
        <color theme="1"/>
        <rFont val="Arial Narrow"/>
      </rPr>
      <t xml:space="preserve"> El proceso no reportó avances de ejecución de los controles establecidos para el periodo evaluado.
</t>
    </r>
    <r>
      <rPr>
        <b/>
        <sz val="9"/>
        <color theme="1"/>
        <rFont val="Arial Narrow"/>
      </rPr>
      <t>Recomendaciones:</t>
    </r>
    <r>
      <rPr>
        <sz val="9"/>
        <color theme="1"/>
        <rFont val="Arial Narrow"/>
      </rPr>
      <t xml:space="preserve"> Se recomienda realizar la entrega de las evidencias que demuestren la ejecución de los controles y el cumplimiento de las acciones del primer cuatrimestre 2024, al momento de realizar en el mes de agosto, el reporte de avance correspondiente al segundo cuatrimestre 2024.</t>
    </r>
  </si>
  <si>
    <t xml:space="preserve">No se evidencia la gestión de los controles y/o de las acciones de mitigación del riesgo identificado, incumpliendo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podría impedir que las actividades de control identificadas por parte de la primera línea de defensa mitiguen de manera efectiva las causas que hacen que el riesgo se materialice.
Se recomienda realizar la entrega de las evidencias que demuestren la ejecución de los controles del primer cuatrimestre 2024, al momento de realizar en el mes de agosto, el reporte de avance correspondiente al segundo cuatrimestre 2024.
</t>
  </si>
  <si>
    <t>No se evidencia reporte y soportes de las acciones y los controles establecidos para est riesgo, por lo tanto no es posible verificar su cumplimiento.</t>
  </si>
  <si>
    <t>No se evidencia la gestión de los controles y/o de las acciones de
mitigación del riesgo identificado, incumpliendo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podría impedir que las actividades de control
identificadas por parte de la primera línea de defensa mitiguen de
manera efectiva las causas que hacen que el riesgo se materialice.
Se recomienda realizar la entrega de las evidencias que demuestren
la ejecución de los controles del segundo cuatrimestre 2024, al
momento de realizar en el mes de agosto, el reporte de avance
correspondiente al tercer cuatrimestre 2024.</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</si>
  <si>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</si>
  <si>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</si>
  <si>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</si>
  <si>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</si>
  <si>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2024</t>
  </si>
  <si>
    <t>Periodo del 16 de Abril al 15 de Agosto de 2024</t>
  </si>
  <si>
    <t>Periodo del 16 de Agosto al 31 de Diciembre de 2024</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</si>
  <si>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</si>
  <si>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</si>
  <si>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</si>
  <si>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</si>
  <si>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</si>
  <si>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</si>
  <si>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</si>
  <si>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</si>
  <si>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</si>
  <si>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</si>
  <si>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</si>
  <si>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</si>
  <si>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</si>
  <si>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</si>
  <si>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</si>
  <si>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</si>
  <si>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</si>
  <si>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</si>
  <si>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</si>
  <si>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</si>
  <si>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</si>
  <si>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</si>
  <si>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</si>
  <si>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</si>
  <si>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</si>
  <si>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</si>
  <si>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</si>
  <si>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</si>
  <si>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</si>
  <si>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</si>
  <si>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</si>
  <si>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</si>
  <si>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</si>
  <si>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</si>
  <si>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</si>
  <si>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</si>
  <si>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</si>
  <si>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</si>
  <si>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Afectación Reputacional</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</si>
  <si>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</si>
  <si>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</si>
  <si>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</si>
  <si>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</si>
  <si>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Automático</t>
  </si>
  <si>
    <t>Aleatoria</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</si>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</sst>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7">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1"/>
      <color rgb="FF00000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rgb="FF000000"/>
      <name val="Arial Narrow"/>
    </font>
    <font>
      <sz val="9"/>
      <color theme="1"/>
      <name val="Arial Narrow"/>
    </font>
    <font>
      <sz val="9"/>
      <color rgb="FF1F1F1F"/>
      <name val="Arial"/>
    </font>
    <font>
      <sz val="9"/>
      <color rgb="FF000000"/>
      <name val="&quot;Ȫrial Narrow\&quot;&quot;"/>
    </font>
    <font>
      <b/>
      <sz val="10"/>
      <color theme="1"/>
      <name val="Arial Narrow"/>
    </font>
    <font>
      <b/>
      <sz val="11"/>
      <color theme="1"/>
      <name val="Calibri"/>
    </font>
    <font>
      <b/>
      <sz val="9"/>
      <color theme="1"/>
      <name val="Century Gothic"/>
    </font>
    <font>
      <sz val="7"/>
      <color theme="1"/>
      <name val="Arial"/>
    </font>
    <font>
      <sz val="7"/>
      <color theme="1"/>
      <name val="Century Gothic"/>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69">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17" fillId="0" borderId="13" xfId="0" applyFont="1" applyBorder="1" applyAlignment="1">
      <alignment horizontal="left" vertical="center" wrapText="1"/>
    </xf>
    <xf numFmtId="0" fontId="18"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17" fillId="0" borderId="4" xfId="0" applyFont="1" applyBorder="1" applyAlignment="1">
      <alignment horizontal="left" wrapText="1"/>
    </xf>
    <xf numFmtId="0" fontId="17" fillId="0" borderId="13" xfId="0" applyFont="1" applyBorder="1" applyAlignment="1">
      <alignment horizontal="left" wrapText="1"/>
    </xf>
    <xf numFmtId="0" fontId="17" fillId="0" borderId="20" xfId="0" applyFont="1" applyBorder="1" applyAlignment="1">
      <alignment horizontal="left" wrapText="1"/>
    </xf>
    <xf numFmtId="0" fontId="17" fillId="0" borderId="9" xfId="0" applyFont="1" applyBorder="1" applyAlignment="1">
      <alignment horizontal="left"/>
    </xf>
    <xf numFmtId="0" fontId="17" fillId="0" borderId="9" xfId="0" applyFont="1" applyBorder="1" applyAlignment="1">
      <alignment horizontal="left" wrapText="1"/>
    </xf>
    <xf numFmtId="0" fontId="17" fillId="0" borderId="4" xfId="0" applyFont="1" applyBorder="1" applyAlignment="1">
      <alignment horizontal="left"/>
    </xf>
    <xf numFmtId="0" fontId="17" fillId="0" borderId="13" xfId="0" applyFont="1" applyBorder="1" applyAlignment="1">
      <alignment horizontal="left"/>
    </xf>
    <xf numFmtId="0" fontId="17" fillId="0" borderId="4" xfId="0" applyFont="1" applyBorder="1" applyAlignment="1">
      <alignment horizontal="center"/>
    </xf>
    <xf numFmtId="0" fontId="17" fillId="0" borderId="13" xfId="0" applyFont="1" applyBorder="1" applyAlignment="1">
      <alignment horizontal="center"/>
    </xf>
    <xf numFmtId="0" fontId="22" fillId="0" borderId="17" xfId="0" applyFont="1" applyBorder="1" applyAlignment="1">
      <alignment horizontal="center" vertical="center" wrapText="1"/>
    </xf>
    <xf numFmtId="0" fontId="22" fillId="0" borderId="17" xfId="0" applyFont="1" applyBorder="1" applyAlignment="1">
      <alignment horizontal="left" vertical="center" wrapText="1"/>
    </xf>
    <xf numFmtId="0" fontId="18" fillId="0" borderId="4"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7" xfId="0" applyNumberFormat="1" applyFont="1" applyFill="1" applyBorder="1" applyAlignment="1">
      <alignment horizontal="center" vertical="center"/>
    </xf>
    <xf numFmtId="9" fontId="33" fillId="4" borderId="4" xfId="0" applyNumberFormat="1" applyFont="1" applyFill="1" applyBorder="1" applyAlignment="1">
      <alignment horizontal="center" vertical="center"/>
    </xf>
    <xf numFmtId="10" fontId="33" fillId="4" borderId="4" xfId="0" applyNumberFormat="1" applyFont="1" applyFill="1" applyBorder="1" applyAlignment="1">
      <alignment horizontal="center" vertical="center"/>
    </xf>
    <xf numFmtId="0" fontId="33" fillId="4" borderId="4" xfId="0" applyFont="1" applyFill="1" applyBorder="1" applyAlignment="1">
      <alignment horizontal="center" vertical="center" wrapText="1"/>
    </xf>
    <xf numFmtId="0" fontId="33"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4" fillId="4" borderId="4" xfId="0" applyFont="1" applyFill="1" applyBorder="1" applyAlignment="1">
      <alignment horizontal="center" vertical="center" wrapText="1"/>
    </xf>
    <xf numFmtId="0" fontId="34" fillId="4" borderId="4" xfId="0" applyFont="1" applyFill="1" applyBorder="1" applyAlignment="1">
      <alignment horizontal="center" vertical="center"/>
    </xf>
    <xf numFmtId="0" fontId="35" fillId="0" borderId="0" xfId="0" applyFont="1"/>
    <xf numFmtId="0" fontId="36" fillId="4" borderId="4" xfId="0" applyFont="1" applyFill="1" applyBorder="1" applyAlignment="1">
      <alignment horizontal="left" vertical="center" wrapText="1"/>
    </xf>
    <xf numFmtId="0" fontId="36" fillId="0" borderId="4" xfId="0" applyFont="1" applyBorder="1" applyAlignment="1">
      <alignment horizontal="left" vertical="center" wrapText="1"/>
    </xf>
    <xf numFmtId="0" fontId="35" fillId="0" borderId="0" xfId="0" applyFont="1" applyAlignment="1">
      <alignment horizontal="left"/>
    </xf>
    <xf numFmtId="0" fontId="36" fillId="0" borderId="4" xfId="0" applyFont="1" applyBorder="1" applyAlignment="1">
      <alignment horizontal="left" vertical="center"/>
    </xf>
    <xf numFmtId="0" fontId="35"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7" fillId="3" borderId="11" xfId="0" applyFont="1" applyFill="1" applyBorder="1" applyAlignment="1">
      <alignment horizontal="center" vertical="center" wrapText="1"/>
    </xf>
    <xf numFmtId="0" fontId="10" fillId="0" borderId="11" xfId="0" applyFont="1" applyBorder="1" applyAlignment="1">
      <alignment horizontal="center" vertical="center"/>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10" fillId="0" borderId="11" xfId="0" applyFont="1" applyBorder="1" applyAlignment="1">
      <alignment horizontal="center" vertical="center" wrapText="1"/>
    </xf>
    <xf numFmtId="0" fontId="9" fillId="4" borderId="1"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2" fillId="0" borderId="20" xfId="0" applyFont="1" applyBorder="1"/>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2" fillId="0" borderId="18" xfId="0" applyFont="1" applyBorder="1"/>
    <xf numFmtId="0" fontId="14" fillId="4" borderId="17" xfId="0" applyFont="1" applyFill="1" applyBorder="1" applyAlignment="1">
      <alignment horizontal="center" vertical="center"/>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5" fillId="4" borderId="17" xfId="0" applyFont="1" applyFill="1" applyBorder="1" applyAlignment="1">
      <alignment horizontal="center" vertical="center"/>
    </xf>
    <xf numFmtId="0" fontId="5" fillId="0" borderId="17" xfId="0" applyFont="1" applyBorder="1" applyAlignment="1">
      <alignment horizontal="center" vertical="center" wrapText="1"/>
    </xf>
    <xf numFmtId="0" fontId="17" fillId="0" borderId="17" xfId="0" applyFont="1" applyBorder="1" applyAlignment="1">
      <alignment horizontal="center" vertical="center" wrapText="1"/>
    </xf>
    <xf numFmtId="49" fontId="17" fillId="0" borderId="17" xfId="0" applyNumberFormat="1" applyFont="1" applyBorder="1" applyAlignment="1">
      <alignment horizontal="center" vertical="center"/>
    </xf>
    <xf numFmtId="0" fontId="17" fillId="0" borderId="17" xfId="0" applyFont="1" applyBorder="1" applyAlignment="1">
      <alignment horizontal="center" vertical="center"/>
    </xf>
    <xf numFmtId="0" fontId="17" fillId="0" borderId="17" xfId="0" applyFont="1" applyBorder="1" applyAlignment="1">
      <alignment horizontal="center" wrapText="1"/>
    </xf>
    <xf numFmtId="9" fontId="5" fillId="0" borderId="17" xfId="0" applyNumberFormat="1" applyFont="1" applyBorder="1" applyAlignment="1">
      <alignment horizontal="center" vertical="center" wrapText="1"/>
    </xf>
    <xf numFmtId="0" fontId="14" fillId="0" borderId="17" xfId="0" applyFont="1" applyBorder="1" applyAlignment="1">
      <alignment horizontal="center" vertical="center"/>
    </xf>
    <xf numFmtId="0" fontId="17" fillId="0" borderId="18" xfId="0" applyFont="1" applyBorder="1" applyAlignment="1">
      <alignment horizontal="center" vertical="center" wrapText="1"/>
    </xf>
    <xf numFmtId="0" fontId="14" fillId="0" borderId="17" xfId="0" applyFont="1" applyBorder="1" applyAlignment="1">
      <alignment horizontal="center" vertical="center" wrapText="1"/>
    </xf>
    <xf numFmtId="49" fontId="17" fillId="0" borderId="18" xfId="0" applyNumberFormat="1" applyFont="1" applyBorder="1" applyAlignment="1">
      <alignment horizontal="center" vertical="center"/>
    </xf>
    <xf numFmtId="49" fontId="17" fillId="0" borderId="18" xfId="0" applyNumberFormat="1" applyFont="1" applyBorder="1" applyAlignment="1">
      <alignment horizontal="center" vertical="center" wrapText="1"/>
    </xf>
    <xf numFmtId="0" fontId="17" fillId="0" borderId="18" xfId="0" applyFont="1" applyBorder="1" applyAlignment="1">
      <alignment horizontal="center" vertical="center"/>
    </xf>
    <xf numFmtId="0" fontId="17" fillId="0" borderId="18" xfId="0" applyFont="1" applyBorder="1" applyAlignment="1">
      <alignment horizontal="center" wrapText="1"/>
    </xf>
    <xf numFmtId="9" fontId="18" fillId="0" borderId="17"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9" fontId="17" fillId="0" borderId="18" xfId="0" applyNumberFormat="1" applyFont="1" applyBorder="1" applyAlignment="1">
      <alignment horizontal="center" vertical="center" wrapText="1"/>
    </xf>
    <xf numFmtId="49" fontId="17" fillId="0" borderId="17" xfId="0" applyNumberFormat="1" applyFont="1" applyBorder="1" applyAlignment="1">
      <alignment horizontal="center"/>
    </xf>
    <xf numFmtId="0" fontId="17" fillId="0" borderId="17" xfId="0" applyFont="1" applyBorder="1" applyAlignment="1">
      <alignment horizontal="center"/>
    </xf>
    <xf numFmtId="0" fontId="4" fillId="0" borderId="11" xfId="0" applyFont="1" applyBorder="1" applyAlignment="1">
      <alignment horizontal="left" vertical="center"/>
    </xf>
    <xf numFmtId="0" fontId="20" fillId="3" borderId="17" xfId="0" applyFont="1" applyFill="1" applyBorder="1" applyAlignment="1">
      <alignment horizontal="center" vertical="center" wrapText="1"/>
    </xf>
    <xf numFmtId="0" fontId="19" fillId="0" borderId="1" xfId="0" applyFont="1" applyBorder="1" applyAlignment="1">
      <alignment horizontal="center" vertical="center"/>
    </xf>
    <xf numFmtId="0" fontId="5" fillId="0" borderId="17" xfId="0" applyFont="1" applyBorder="1" applyAlignment="1">
      <alignment horizontal="left"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8" fillId="0" borderId="17" xfId="0" applyFont="1" applyBorder="1" applyAlignment="1">
      <alignment horizontal="center" vertical="center" wrapText="1"/>
    </xf>
    <xf numFmtId="165" fontId="5" fillId="0" borderId="17" xfId="0" applyNumberFormat="1" applyFont="1" applyBorder="1" applyAlignment="1">
      <alignment horizontal="center" vertical="center" wrapText="1"/>
    </xf>
    <xf numFmtId="0" fontId="21" fillId="3" borderId="17"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23" fillId="0" borderId="1" xfId="0" applyFont="1" applyBorder="1" applyAlignment="1">
      <alignment horizontal="center" vertical="center"/>
    </xf>
    <xf numFmtId="14" fontId="5" fillId="0" borderId="17" xfId="0" applyNumberFormat="1" applyFont="1" applyBorder="1" applyAlignment="1">
      <alignment horizontal="center" vertical="center" wrapText="1"/>
    </xf>
    <xf numFmtId="164" fontId="5" fillId="0" borderId="17" xfId="0" applyNumberFormat="1" applyFont="1" applyBorder="1" applyAlignment="1">
      <alignment horizontal="center" vertical="center" wrapText="1"/>
    </xf>
    <xf numFmtId="9" fontId="17" fillId="2" borderId="18" xfId="0" applyNumberFormat="1" applyFont="1" applyFill="1" applyBorder="1" applyAlignment="1">
      <alignment horizontal="center" vertical="center"/>
    </xf>
    <xf numFmtId="0" fontId="28" fillId="2" borderId="18" xfId="0" applyFont="1" applyFill="1" applyBorder="1" applyAlignment="1">
      <alignment horizontal="center" vertical="center"/>
    </xf>
    <xf numFmtId="0" fontId="28" fillId="2" borderId="18" xfId="0" applyFont="1" applyFill="1" applyBorder="1" applyAlignment="1">
      <alignment horizontal="center" vertical="center" wrapText="1"/>
    </xf>
    <xf numFmtId="0" fontId="29" fillId="0" borderId="18" xfId="0" applyFont="1" applyBorder="1" applyAlignment="1">
      <alignment horizontal="center" vertical="center" wrapText="1"/>
    </xf>
    <xf numFmtId="0" fontId="29" fillId="0" borderId="17" xfId="0" applyFont="1" applyBorder="1" applyAlignment="1">
      <alignment horizontal="center" vertical="center" wrapText="1"/>
    </xf>
    <xf numFmtId="0" fontId="18" fillId="0" borderId="17" xfId="0" applyFont="1" applyBorder="1" applyAlignment="1">
      <alignment horizontal="left" vertical="center" wrapText="1"/>
    </xf>
    <xf numFmtId="14" fontId="29" fillId="0" borderId="17" xfId="0" applyNumberFormat="1" applyFont="1" applyBorder="1" applyAlignment="1">
      <alignment horizontal="center" vertical="center" wrapText="1"/>
    </xf>
    <xf numFmtId="9" fontId="17" fillId="0" borderId="18" xfId="0" applyNumberFormat="1" applyFont="1" applyBorder="1" applyAlignment="1">
      <alignment horizontal="center" vertical="center"/>
    </xf>
    <xf numFmtId="0" fontId="28" fillId="0" borderId="17" xfId="0" applyFont="1" applyBorder="1" applyAlignment="1">
      <alignment horizontal="center"/>
    </xf>
    <xf numFmtId="0" fontId="28" fillId="0" borderId="17" xfId="0" applyFont="1" applyBorder="1" applyAlignment="1">
      <alignment horizontal="center" vertical="center" wrapText="1"/>
    </xf>
    <xf numFmtId="0" fontId="31" fillId="2" borderId="18" xfId="0" applyFont="1" applyFill="1" applyBorder="1" applyAlignment="1">
      <alignment horizontal="center" vertical="center" wrapText="1"/>
    </xf>
    <xf numFmtId="0" fontId="28" fillId="0" borderId="18" xfId="0" applyFont="1" applyBorder="1" applyAlignment="1">
      <alignment horizontal="center" vertical="center"/>
    </xf>
    <xf numFmtId="9" fontId="5" fillId="0" borderId="18" xfId="0" applyNumberFormat="1" applyFont="1" applyBorder="1" applyAlignment="1">
      <alignment horizontal="center" vertical="center" wrapText="1"/>
    </xf>
    <xf numFmtId="0" fontId="24" fillId="4" borderId="11"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27"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0" fontId="28" fillId="2" borderId="17" xfId="0" applyFont="1" applyFill="1" applyBorder="1" applyAlignment="1">
      <alignment horizontal="center" vertical="center" wrapText="1"/>
    </xf>
    <xf numFmtId="14" fontId="29" fillId="0" borderId="18" xfId="0" applyNumberFormat="1" applyFont="1" applyBorder="1" applyAlignment="1">
      <alignment horizontal="center" vertical="center" wrapText="1"/>
    </xf>
    <xf numFmtId="0" fontId="30" fillId="0" borderId="0" xfId="0" applyFont="1" applyAlignment="1">
      <alignment horizontal="center" vertical="center" wrapText="1"/>
    </xf>
    <xf numFmtId="0" fontId="28" fillId="0" borderId="17" xfId="0" applyFont="1" applyBorder="1" applyAlignment="1">
      <alignment horizontal="center" vertical="center"/>
    </xf>
    <xf numFmtId="9" fontId="29" fillId="0" borderId="17" xfId="0" applyNumberFormat="1" applyFont="1" applyBorder="1" applyAlignment="1">
      <alignment horizontal="center" vertical="center" wrapText="1"/>
    </xf>
    <xf numFmtId="9" fontId="5" fillId="2" borderId="17" xfId="0" applyNumberFormat="1" applyFont="1" applyFill="1" applyBorder="1" applyAlignment="1">
      <alignment horizontal="center" vertical="center" wrapText="1"/>
    </xf>
    <xf numFmtId="0" fontId="29" fillId="2" borderId="17" xfId="0" applyFont="1" applyFill="1" applyBorder="1" applyAlignment="1">
      <alignment horizontal="center" vertical="center" wrapText="1"/>
    </xf>
    <xf numFmtId="0" fontId="29" fillId="0" borderId="17" xfId="0" applyFont="1" applyBorder="1" applyAlignment="1">
      <alignment horizontal="center" wrapText="1"/>
    </xf>
    <xf numFmtId="0" fontId="32" fillId="4" borderId="11" xfId="0" applyFont="1" applyFill="1" applyBorder="1" applyAlignment="1">
      <alignment horizontal="center" vertical="center" wrapText="1"/>
    </xf>
    <xf numFmtId="0" fontId="32" fillId="4" borderId="17" xfId="0" applyFont="1" applyFill="1" applyBorder="1" applyAlignment="1">
      <alignment horizontal="center" vertical="center" wrapText="1"/>
    </xf>
    <xf numFmtId="0" fontId="33" fillId="4" borderId="11" xfId="0" applyFont="1" applyFill="1" applyBorder="1" applyAlignment="1">
      <alignment horizontal="center" vertical="center" wrapText="1"/>
    </xf>
  </cellXfs>
  <cellStyles count="1">
    <cellStyle name="Normal" xfId="0" builtinId="0"/>
  </cellStyles>
  <dxfs count="306">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C00000"/>
          <bgColor rgb="FFC00000"/>
        </patternFill>
      </fill>
    </dxf>
    <dxf>
      <fill>
        <patternFill patternType="solid">
          <fgColor rgb="FFFF6600"/>
          <bgColor rgb="FFFF66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C000"/>
          <bgColor rgb="FFFFC000"/>
        </patternFill>
      </fill>
    </dxf>
    <dxf>
      <fill>
        <patternFill patternType="solid">
          <fgColor rgb="FFC00000"/>
          <bgColor rgb="FFC00000"/>
        </patternFill>
      </fill>
    </dxf>
    <dxf>
      <fill>
        <patternFill patternType="solid">
          <fgColor rgb="FFFF6600"/>
          <bgColor rgb="FFFF6600"/>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FF6600"/>
          <bgColor rgb="FFFF6600"/>
        </patternFill>
      </fill>
    </dxf>
    <dxf>
      <fill>
        <patternFill patternType="solid">
          <fgColor rgb="FFFFFF00"/>
          <bgColor rgb="FFFFFF00"/>
        </patternFill>
      </fill>
    </dxf>
    <dxf>
      <fill>
        <patternFill patternType="solid">
          <fgColor rgb="FF92D050"/>
          <bgColor rgb="FF92D05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66"/>
          <bgColor rgb="FFFFFF66"/>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0.33</c:v>
                </c:pt>
                <c:pt idx="10">
                  <c:v>0</c:v>
                </c:pt>
                <c:pt idx="13">
                  <c:v>0</c:v>
                </c:pt>
                <c:pt idx="16">
                  <c:v>0.33</c:v>
                </c:pt>
                <c:pt idx="19">
                  <c:v>0</c:v>
                </c:pt>
                <c:pt idx="22">
                  <c:v>1</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9BA-4089-8B83-84D2ECAF4A34}"/>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0.33</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9BA-4089-8B83-84D2ECAF4A34}"/>
            </c:ext>
          </c:extLst>
        </c:ser>
        <c:dLbls>
          <c:showLegendKey val="0"/>
          <c:showVal val="0"/>
          <c:showCatName val="0"/>
          <c:showSerName val="0"/>
          <c:showPercent val="0"/>
          <c:showBubbleSize val="0"/>
        </c:dLbls>
        <c:gapWidth val="150"/>
        <c:overlap val="100"/>
        <c:axId val="491400587"/>
        <c:axId val="1031982866"/>
      </c:barChart>
      <c:catAx>
        <c:axId val="49140058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031982866"/>
        <c:crosses val="autoZero"/>
        <c:auto val="1"/>
        <c:lblAlgn val="ctr"/>
        <c:lblOffset val="100"/>
        <c:noMultiLvlLbl val="1"/>
      </c:catAx>
      <c:valAx>
        <c:axId val="103198286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491400587"/>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spPr>
            <a:solidFill>
              <a:schemeClr val="accent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0.33</c:v>
                </c:pt>
                <c:pt idx="10">
                  <c:v>0</c:v>
                </c:pt>
                <c:pt idx="13">
                  <c:v>0</c:v>
                </c:pt>
                <c:pt idx="16">
                  <c:v>0.33</c:v>
                </c:pt>
                <c:pt idx="19">
                  <c:v>1</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09A-4473-9C8A-FE4882A5B966}"/>
            </c:ext>
          </c:extLst>
        </c:ser>
        <c:ser>
          <c:idx val="1"/>
          <c:order val="1"/>
          <c:spPr>
            <a:solidFill>
              <a:schemeClr val="accent2"/>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Consolidado'!$H$7:$H$68</c:f>
              <c:numCache>
                <c:formatCode>General</c:formatCode>
                <c:ptCount val="62"/>
                <c:pt idx="0">
                  <c:v>0</c:v>
                </c:pt>
                <c:pt idx="2" formatCode="0%">
                  <c:v>0</c:v>
                </c:pt>
                <c:pt idx="5" formatCode="0%">
                  <c:v>0</c:v>
                </c:pt>
                <c:pt idx="8" formatCode="0%">
                  <c:v>0.33</c:v>
                </c:pt>
                <c:pt idx="11" formatCode="0%">
                  <c:v>0</c:v>
                </c:pt>
                <c:pt idx="14" formatCode="0%">
                  <c:v>0</c:v>
                </c:pt>
                <c:pt idx="17" formatCode="0%">
                  <c:v>0.33</c:v>
                </c:pt>
                <c:pt idx="20" formatCode="0%">
                  <c:v>0.33</c:v>
                </c:pt>
                <c:pt idx="23" formatCode="0%">
                  <c:v>0</c:v>
                </c:pt>
                <c:pt idx="26" formatCode="0%">
                  <c:v>0</c:v>
                </c:pt>
                <c:pt idx="29" formatCode="0%">
                  <c:v>0</c:v>
                </c:pt>
                <c:pt idx="32" formatCode="0%">
                  <c:v>0</c:v>
                </c:pt>
                <c:pt idx="35" formatCode="0%">
                  <c:v>0</c:v>
                </c:pt>
                <c:pt idx="38" formatCode="0%">
                  <c:v>0</c:v>
                </c:pt>
                <c:pt idx="41" formatCode="0%">
                  <c:v>0</c:v>
                </c:pt>
                <c:pt idx="44" formatCode="0%">
                  <c:v>0</c:v>
                </c:pt>
                <c:pt idx="47" formatCode="0%">
                  <c:v>0</c:v>
                </c:pt>
                <c:pt idx="50" formatCode="0%">
                  <c:v>0</c:v>
                </c:pt>
                <c:pt idx="53" formatCode="0%">
                  <c:v>0</c:v>
                </c:pt>
                <c:pt idx="56" formatCode="0%">
                  <c:v>0</c:v>
                </c:pt>
                <c:pt idx="59" formatCode="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09A-4473-9C8A-FE4882A5B966}"/>
            </c:ext>
          </c:extLst>
        </c:ser>
        <c:dLbls>
          <c:showLegendKey val="0"/>
          <c:showVal val="0"/>
          <c:showCatName val="0"/>
          <c:showSerName val="0"/>
          <c:showPercent val="0"/>
          <c:showBubbleSize val="0"/>
        </c:dLbls>
        <c:gapWidth val="150"/>
        <c:overlap val="100"/>
        <c:axId val="289871251"/>
        <c:axId val="1524881791"/>
      </c:barChart>
      <c:catAx>
        <c:axId val="28987125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524881791"/>
        <c:crosses val="autoZero"/>
        <c:auto val="1"/>
        <c:lblAlgn val="ctr"/>
        <c:lblOffset val="100"/>
        <c:noMultiLvlLbl val="1"/>
      </c:catAx>
      <c:valAx>
        <c:axId val="1524881791"/>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289871251"/>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spPr>
            <a:solidFill>
              <a:schemeClr val="accent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0.33</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A7F-4B75-A26E-F042D932F79A}"/>
            </c:ext>
          </c:extLst>
        </c:ser>
        <c:ser>
          <c:idx val="1"/>
          <c:order val="1"/>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Consolidado'!$J$7:$J$68</c:f>
              <c:numCache>
                <c:formatCode>General</c:formatCode>
                <c:ptCount val="62"/>
                <c:pt idx="0">
                  <c:v>0</c:v>
                </c:pt>
                <c:pt idx="2" formatCode="0%">
                  <c:v>0</c:v>
                </c:pt>
                <c:pt idx="5" formatCode="0%">
                  <c:v>0</c:v>
                </c:pt>
                <c:pt idx="8" formatCode="0%">
                  <c:v>0</c:v>
                </c:pt>
                <c:pt idx="11" formatCode="0%">
                  <c:v>0</c:v>
                </c:pt>
                <c:pt idx="14" formatCode="0%">
                  <c:v>0</c:v>
                </c:pt>
                <c:pt idx="17" formatCode="0%">
                  <c:v>0</c:v>
                </c:pt>
                <c:pt idx="20" formatCode="0%">
                  <c:v>0</c:v>
                </c:pt>
                <c:pt idx="23" formatCode="0%">
                  <c:v>0</c:v>
                </c:pt>
                <c:pt idx="26" formatCode="0%">
                  <c:v>0</c:v>
                </c:pt>
                <c:pt idx="29" formatCode="0%">
                  <c:v>0</c:v>
                </c:pt>
                <c:pt idx="32" formatCode="0%">
                  <c:v>0</c:v>
                </c:pt>
                <c:pt idx="35" formatCode="0%">
                  <c:v>0</c:v>
                </c:pt>
                <c:pt idx="38" formatCode="0%">
                  <c:v>0</c:v>
                </c:pt>
                <c:pt idx="41" formatCode="0%">
                  <c:v>0</c:v>
                </c:pt>
                <c:pt idx="44" formatCode="0%">
                  <c:v>0</c:v>
                </c:pt>
                <c:pt idx="47" formatCode="0%">
                  <c:v>0</c:v>
                </c:pt>
                <c:pt idx="50" formatCode="0%">
                  <c:v>0</c:v>
                </c:pt>
                <c:pt idx="53" formatCode="0%">
                  <c:v>0</c:v>
                </c:pt>
                <c:pt idx="56" formatCode="0%">
                  <c:v>0</c:v>
                </c:pt>
                <c:pt idx="59" formatCode="0%">
                  <c:v>0</c:v>
                </c:pt>
              </c:numCache>
            </c:numRef>
          </c:val>
          <c:extLst>
            <c:ext xmlns:c16="http://schemas.microsoft.com/office/drawing/2014/chart" uri="{C3380CC4-5D6E-409C-BE32-E72D297353CC}">
              <c16:uniqueId val="{00000001-DA7F-4B75-A26E-F042D932F79A}"/>
            </c:ext>
          </c:extLst>
        </c:ser>
        <c:dLbls>
          <c:showLegendKey val="0"/>
          <c:showVal val="0"/>
          <c:showCatName val="0"/>
          <c:showSerName val="0"/>
          <c:showPercent val="0"/>
          <c:showBubbleSize val="0"/>
        </c:dLbls>
        <c:gapWidth val="150"/>
        <c:overlap val="100"/>
        <c:axId val="1501801013"/>
        <c:axId val="1260854718"/>
      </c:barChart>
      <c:catAx>
        <c:axId val="150180101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260854718"/>
        <c:crosses val="autoZero"/>
        <c:auto val="1"/>
        <c:lblAlgn val="ctr"/>
        <c:lblOffset val="100"/>
        <c:noMultiLvlLbl val="1"/>
      </c:catAx>
      <c:valAx>
        <c:axId val="1260854718"/>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501801013"/>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200025</xdr:colOff>
      <xdr:row>0</xdr:row>
      <xdr:rowOff>40005</xdr:rowOff>
    </xdr:from>
    <xdr:ext cx="508635" cy="615315"/>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474345" y="40005"/>
          <a:ext cx="508635" cy="61531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362173865" name="Chart 1">
          <a:extLst>
            <a:ext uri="{FF2B5EF4-FFF2-40B4-BE49-F238E27FC236}">
              <a16:creationId xmlns:a16="http://schemas.microsoft.com/office/drawing/2014/main" id="{00000000-0008-0000-0800-0000A91F31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608887956" name="Chart 2">
          <a:extLst>
            <a:ext uri="{FF2B5EF4-FFF2-40B4-BE49-F238E27FC236}">
              <a16:creationId xmlns:a16="http://schemas.microsoft.com/office/drawing/2014/main" id="{00000000-0008-0000-0800-000094E44A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558983013" name="Chart 3">
          <a:extLst>
            <a:ext uri="{FF2B5EF4-FFF2-40B4-BE49-F238E27FC236}">
              <a16:creationId xmlns:a16="http://schemas.microsoft.com/office/drawing/2014/main" id="{00000000-0008-0000-0800-0000656751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sqref="A1:B4"/>
    </sheetView>
  </sheetViews>
  <sheetFormatPr baseColWidth="10" defaultColWidth="14.44140625" defaultRowHeight="15" customHeight="1"/>
  <cols>
    <col min="1" max="1" width="4.5546875" customWidth="1"/>
    <col min="2" max="2" width="24.5546875" customWidth="1"/>
    <col min="3" max="3" width="19.5546875" customWidth="1"/>
    <col min="4" max="4" width="4.88671875" customWidth="1"/>
    <col min="5" max="5" width="35.44140625" customWidth="1"/>
    <col min="6" max="6" width="22.109375" customWidth="1"/>
    <col min="7" max="7" width="5" customWidth="1"/>
    <col min="8" max="8" width="20.6640625" customWidth="1"/>
    <col min="9" max="9" width="27" customWidth="1"/>
    <col min="10" max="10" width="4.5546875" customWidth="1"/>
    <col min="11" max="11" width="28.5546875" customWidth="1"/>
    <col min="12" max="12" width="29.6640625" customWidth="1"/>
    <col min="13" max="13" width="8.88671875" customWidth="1"/>
    <col min="14" max="14" width="11.44140625" hidden="1" customWidth="1"/>
    <col min="15" max="26" width="10.6640625" customWidth="1"/>
  </cols>
  <sheetData>
    <row r="1" spans="1:26" ht="15.75" customHeight="1">
      <c r="A1" s="76"/>
      <c r="B1" s="77"/>
      <c r="C1" s="82" t="s">
        <v>0</v>
      </c>
      <c r="D1" s="83"/>
      <c r="E1" s="83"/>
      <c r="F1" s="83"/>
      <c r="G1" s="83"/>
      <c r="H1" s="83"/>
      <c r="I1" s="83"/>
      <c r="J1" s="83"/>
      <c r="K1" s="77"/>
      <c r="L1" s="1" t="s">
        <v>1</v>
      </c>
      <c r="M1" s="2"/>
      <c r="N1" s="3"/>
      <c r="O1" s="4"/>
      <c r="P1" s="4"/>
      <c r="Q1" s="4"/>
      <c r="R1" s="4"/>
      <c r="S1" s="4"/>
      <c r="T1" s="4"/>
      <c r="U1" s="4"/>
      <c r="V1" s="4"/>
      <c r="W1" s="4"/>
      <c r="X1" s="4"/>
      <c r="Y1" s="4"/>
      <c r="Z1" s="4"/>
    </row>
    <row r="2" spans="1:26" ht="15.75" customHeight="1">
      <c r="A2" s="78"/>
      <c r="B2" s="79"/>
      <c r="C2" s="78"/>
      <c r="D2" s="84"/>
      <c r="E2" s="84"/>
      <c r="F2" s="84"/>
      <c r="G2" s="84"/>
      <c r="H2" s="84"/>
      <c r="I2" s="84"/>
      <c r="J2" s="84"/>
      <c r="K2" s="79"/>
      <c r="L2" s="1" t="s">
        <v>2</v>
      </c>
      <c r="M2" s="2"/>
      <c r="N2" s="3"/>
      <c r="O2" s="4"/>
      <c r="P2" s="4"/>
      <c r="Q2" s="4"/>
      <c r="R2" s="4"/>
      <c r="S2" s="4"/>
      <c r="T2" s="4"/>
      <c r="U2" s="4"/>
      <c r="V2" s="4"/>
      <c r="W2" s="4"/>
      <c r="X2" s="4"/>
      <c r="Y2" s="4"/>
      <c r="Z2" s="4"/>
    </row>
    <row r="3" spans="1:26" ht="15.75" customHeight="1">
      <c r="A3" s="78"/>
      <c r="B3" s="79"/>
      <c r="C3" s="78"/>
      <c r="D3" s="84"/>
      <c r="E3" s="84"/>
      <c r="F3" s="84"/>
      <c r="G3" s="84"/>
      <c r="H3" s="84"/>
      <c r="I3" s="84"/>
      <c r="J3" s="84"/>
      <c r="K3" s="79"/>
      <c r="L3" s="5" t="s">
        <v>3</v>
      </c>
      <c r="M3" s="4"/>
      <c r="N3" s="2"/>
      <c r="O3" s="4"/>
      <c r="P3" s="4"/>
      <c r="Q3" s="4"/>
      <c r="R3" s="4"/>
      <c r="S3" s="4"/>
      <c r="T3" s="4"/>
      <c r="U3" s="4"/>
      <c r="V3" s="4"/>
      <c r="W3" s="4"/>
      <c r="X3" s="4"/>
      <c r="Y3" s="4"/>
      <c r="Z3" s="4"/>
    </row>
    <row r="4" spans="1:26" ht="15.75" customHeight="1">
      <c r="A4" s="80"/>
      <c r="B4" s="81"/>
      <c r="C4" s="80"/>
      <c r="D4" s="85"/>
      <c r="E4" s="85"/>
      <c r="F4" s="85"/>
      <c r="G4" s="85"/>
      <c r="H4" s="85"/>
      <c r="I4" s="85"/>
      <c r="J4" s="85"/>
      <c r="K4" s="81"/>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86" t="s">
        <v>5</v>
      </c>
      <c r="B6" s="77"/>
      <c r="C6" s="87" t="s">
        <v>6</v>
      </c>
      <c r="D6" s="83"/>
      <c r="E6" s="83"/>
      <c r="F6" s="83"/>
      <c r="G6" s="83"/>
      <c r="H6" s="77"/>
      <c r="I6" s="88" t="s">
        <v>7</v>
      </c>
      <c r="J6" s="83"/>
      <c r="K6" s="83"/>
      <c r="L6" s="77"/>
      <c r="M6" s="2"/>
      <c r="N6" s="2"/>
      <c r="O6" s="4"/>
      <c r="P6" s="4"/>
      <c r="Q6" s="4"/>
      <c r="R6" s="4"/>
      <c r="S6" s="4"/>
      <c r="T6" s="4"/>
      <c r="U6" s="4"/>
      <c r="V6" s="4"/>
      <c r="W6" s="4"/>
      <c r="X6" s="4"/>
      <c r="Y6" s="4"/>
      <c r="Z6" s="4"/>
    </row>
    <row r="7" spans="1:26" ht="12.75" customHeight="1">
      <c r="A7" s="80"/>
      <c r="B7" s="81"/>
      <c r="C7" s="80"/>
      <c r="D7" s="85"/>
      <c r="E7" s="85"/>
      <c r="F7" s="85"/>
      <c r="G7" s="85"/>
      <c r="H7" s="81"/>
      <c r="I7" s="80"/>
      <c r="J7" s="85"/>
      <c r="K7" s="85"/>
      <c r="L7" s="81"/>
      <c r="M7" s="2"/>
      <c r="N7" s="2"/>
      <c r="O7" s="4"/>
      <c r="P7" s="4"/>
      <c r="Q7" s="4"/>
      <c r="R7" s="4"/>
      <c r="S7" s="4"/>
      <c r="T7" s="4"/>
      <c r="U7" s="4"/>
      <c r="V7" s="4"/>
      <c r="W7" s="4"/>
      <c r="X7" s="4"/>
      <c r="Y7" s="4"/>
      <c r="Z7" s="4"/>
    </row>
    <row r="8" spans="1:26" ht="38.25" customHeight="1">
      <c r="A8" s="91" t="s">
        <v>8</v>
      </c>
      <c r="B8" s="77"/>
      <c r="C8" s="89" t="str">
        <f>IFERROR(VLOOKUP(C6,'Datos Hoja 1'!$A$1:$D$17,2,FALSE),"")</f>
        <v>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v>
      </c>
      <c r="D8" s="83"/>
      <c r="E8" s="83"/>
      <c r="F8" s="83"/>
      <c r="G8" s="83"/>
      <c r="H8" s="77"/>
      <c r="I8" s="89" t="str">
        <f>IFERROR(VLOOKUP(C6,'Datos Hoja 1'!$A$1:$D$17,3,FALSE),"")</f>
        <v>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v>
      </c>
      <c r="J8" s="83"/>
      <c r="K8" s="83"/>
      <c r="L8" s="77"/>
      <c r="M8" s="2"/>
      <c r="N8" s="2"/>
      <c r="O8" s="4"/>
      <c r="P8" s="4"/>
      <c r="Q8" s="4"/>
      <c r="R8" s="4"/>
      <c r="S8" s="4"/>
      <c r="T8" s="4"/>
      <c r="U8" s="4"/>
      <c r="V8" s="4"/>
      <c r="W8" s="4"/>
      <c r="X8" s="4"/>
      <c r="Y8" s="4"/>
      <c r="Z8" s="4"/>
    </row>
    <row r="9" spans="1:26" ht="42.75" customHeight="1">
      <c r="A9" s="80"/>
      <c r="B9" s="81"/>
      <c r="C9" s="80"/>
      <c r="D9" s="85"/>
      <c r="E9" s="85"/>
      <c r="F9" s="85"/>
      <c r="G9" s="85"/>
      <c r="H9" s="81"/>
      <c r="I9" s="78"/>
      <c r="J9" s="84"/>
      <c r="K9" s="84"/>
      <c r="L9" s="79"/>
      <c r="M9" s="2"/>
      <c r="N9" s="2"/>
      <c r="O9" s="4"/>
      <c r="P9" s="4"/>
      <c r="Q9" s="4"/>
      <c r="R9" s="4"/>
      <c r="S9" s="4"/>
      <c r="T9" s="4"/>
      <c r="U9" s="4"/>
      <c r="V9" s="4"/>
      <c r="W9" s="4"/>
      <c r="X9" s="4"/>
      <c r="Y9" s="4"/>
      <c r="Z9" s="4"/>
    </row>
    <row r="10" spans="1:26" ht="27.75" customHeight="1">
      <c r="A10" s="91" t="s">
        <v>9</v>
      </c>
      <c r="B10" s="77"/>
      <c r="C10" s="89"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83"/>
      <c r="E10" s="83"/>
      <c r="F10" s="83"/>
      <c r="G10" s="83"/>
      <c r="H10" s="77"/>
      <c r="I10" s="78"/>
      <c r="J10" s="84"/>
      <c r="K10" s="84"/>
      <c r="L10" s="79"/>
      <c r="M10" s="2"/>
      <c r="N10" s="2"/>
      <c r="O10" s="4"/>
      <c r="P10" s="4"/>
      <c r="Q10" s="4"/>
      <c r="R10" s="4"/>
      <c r="S10" s="4"/>
      <c r="T10" s="4"/>
      <c r="U10" s="4"/>
      <c r="V10" s="4"/>
      <c r="W10" s="4"/>
      <c r="X10" s="4"/>
      <c r="Y10" s="4"/>
      <c r="Z10" s="4"/>
    </row>
    <row r="11" spans="1:26" ht="27.75" customHeight="1">
      <c r="A11" s="78"/>
      <c r="B11" s="79"/>
      <c r="C11" s="80"/>
      <c r="D11" s="85"/>
      <c r="E11" s="85"/>
      <c r="F11" s="85"/>
      <c r="G11" s="85"/>
      <c r="H11" s="81"/>
      <c r="I11" s="80"/>
      <c r="J11" s="85"/>
      <c r="K11" s="85"/>
      <c r="L11" s="81"/>
      <c r="M11" s="2"/>
      <c r="N11" s="2"/>
      <c r="O11" s="4"/>
      <c r="P11" s="4"/>
      <c r="Q11" s="4"/>
      <c r="R11" s="4"/>
      <c r="S11" s="4"/>
      <c r="T11" s="4"/>
      <c r="U11" s="4"/>
      <c r="V11" s="4"/>
      <c r="W11" s="4"/>
      <c r="X11" s="4"/>
      <c r="Y11" s="4"/>
      <c r="Z11" s="4"/>
    </row>
    <row r="12" spans="1:26" ht="21" customHeight="1">
      <c r="A12" s="74" t="s">
        <v>10</v>
      </c>
      <c r="B12" s="69"/>
      <c r="C12" s="69"/>
      <c r="D12" s="69"/>
      <c r="E12" s="69"/>
      <c r="F12" s="69"/>
      <c r="G12" s="69"/>
      <c r="H12" s="69"/>
      <c r="I12" s="69"/>
      <c r="J12" s="69"/>
      <c r="K12" s="69"/>
      <c r="L12" s="70"/>
      <c r="M12" s="2"/>
      <c r="N12" s="2"/>
      <c r="O12" s="4"/>
      <c r="P12" s="4"/>
      <c r="Q12" s="4"/>
      <c r="R12" s="4"/>
      <c r="S12" s="4"/>
      <c r="T12" s="4"/>
      <c r="U12" s="4"/>
      <c r="V12" s="4"/>
      <c r="W12" s="4"/>
      <c r="X12" s="4"/>
      <c r="Y12" s="4"/>
      <c r="Z12" s="4"/>
    </row>
    <row r="13" spans="1:26" ht="16.5" customHeight="1">
      <c r="A13" s="9" t="s">
        <v>11</v>
      </c>
      <c r="B13" s="75" t="s">
        <v>12</v>
      </c>
      <c r="C13" s="70"/>
      <c r="D13" s="10" t="s">
        <v>11</v>
      </c>
      <c r="E13" s="75" t="s">
        <v>13</v>
      </c>
      <c r="F13" s="70"/>
      <c r="G13" s="9"/>
      <c r="H13" s="75" t="s">
        <v>14</v>
      </c>
      <c r="I13" s="70"/>
      <c r="J13" s="10"/>
      <c r="K13" s="75" t="s">
        <v>15</v>
      </c>
      <c r="L13" s="70"/>
      <c r="M13" s="2"/>
      <c r="N13" s="2"/>
      <c r="O13" s="4"/>
      <c r="P13" s="4"/>
      <c r="Q13" s="4"/>
      <c r="R13" s="4"/>
      <c r="S13" s="4"/>
      <c r="T13" s="4"/>
      <c r="U13" s="4"/>
      <c r="V13" s="4"/>
      <c r="W13" s="4"/>
      <c r="X13" s="4"/>
      <c r="Y13" s="4"/>
      <c r="Z13" s="4"/>
    </row>
    <row r="14" spans="1:26" ht="16.5" customHeight="1">
      <c r="A14" s="9"/>
      <c r="B14" s="75" t="s">
        <v>16</v>
      </c>
      <c r="C14" s="70"/>
      <c r="D14" s="10"/>
      <c r="E14" s="75" t="s">
        <v>17</v>
      </c>
      <c r="F14" s="70"/>
      <c r="G14" s="9" t="s">
        <v>11</v>
      </c>
      <c r="H14" s="75" t="s">
        <v>18</v>
      </c>
      <c r="I14" s="70"/>
      <c r="J14" s="10"/>
      <c r="K14" s="75" t="s">
        <v>19</v>
      </c>
      <c r="L14" s="70"/>
      <c r="M14" s="2"/>
      <c r="N14" s="2"/>
      <c r="O14" s="4"/>
      <c r="P14" s="4"/>
      <c r="Q14" s="4"/>
      <c r="R14" s="4"/>
      <c r="S14" s="4"/>
      <c r="T14" s="4"/>
      <c r="U14" s="4"/>
      <c r="V14" s="4"/>
      <c r="W14" s="4"/>
      <c r="X14" s="4"/>
      <c r="Y14" s="4"/>
      <c r="Z14" s="4"/>
    </row>
    <row r="15" spans="1:26" ht="25.5" customHeight="1">
      <c r="A15" s="9"/>
      <c r="B15" s="75" t="s">
        <v>20</v>
      </c>
      <c r="C15" s="70"/>
      <c r="D15" s="10"/>
      <c r="E15" s="90" t="s">
        <v>21</v>
      </c>
      <c r="F15" s="70"/>
      <c r="G15" s="9"/>
      <c r="H15" s="75" t="s">
        <v>22</v>
      </c>
      <c r="I15" s="70"/>
      <c r="J15" s="10"/>
      <c r="K15" s="90" t="s">
        <v>23</v>
      </c>
      <c r="L15" s="70"/>
      <c r="M15" s="2"/>
      <c r="N15" s="2"/>
      <c r="O15" s="4"/>
      <c r="P15" s="4"/>
      <c r="Q15" s="4"/>
      <c r="R15" s="4"/>
      <c r="S15" s="4"/>
      <c r="T15" s="4"/>
      <c r="U15" s="4"/>
      <c r="V15" s="4"/>
      <c r="W15" s="4"/>
      <c r="X15" s="4"/>
      <c r="Y15" s="4"/>
      <c r="Z15" s="4"/>
    </row>
    <row r="16" spans="1:26" ht="16.5" customHeight="1">
      <c r="A16" s="9"/>
      <c r="B16" s="75" t="s">
        <v>24</v>
      </c>
      <c r="C16" s="70"/>
      <c r="D16" s="10"/>
      <c r="E16" s="75" t="s">
        <v>25</v>
      </c>
      <c r="F16" s="70"/>
      <c r="G16" s="9"/>
      <c r="H16" s="75" t="s">
        <v>26</v>
      </c>
      <c r="I16" s="70"/>
      <c r="J16" s="10"/>
      <c r="K16" s="75" t="s">
        <v>27</v>
      </c>
      <c r="L16" s="70"/>
      <c r="M16" s="2"/>
      <c r="N16" s="2"/>
      <c r="O16" s="4"/>
      <c r="P16" s="4"/>
      <c r="Q16" s="4"/>
      <c r="R16" s="4"/>
      <c r="S16" s="4"/>
      <c r="T16" s="4"/>
      <c r="U16" s="4"/>
      <c r="V16" s="4"/>
      <c r="W16" s="4"/>
      <c r="X16" s="4"/>
      <c r="Y16" s="4"/>
      <c r="Z16" s="4"/>
    </row>
    <row r="17" spans="1:26" ht="16.5" customHeight="1">
      <c r="A17" s="9"/>
      <c r="B17" s="75" t="s">
        <v>28</v>
      </c>
      <c r="C17" s="70"/>
      <c r="D17" s="10"/>
      <c r="E17" s="75" t="s">
        <v>29</v>
      </c>
      <c r="F17" s="70"/>
      <c r="G17" s="9" t="s">
        <v>11</v>
      </c>
      <c r="H17" s="75" t="s">
        <v>30</v>
      </c>
      <c r="I17" s="70"/>
      <c r="J17" s="10"/>
      <c r="K17" s="75" t="s">
        <v>31</v>
      </c>
      <c r="L17" s="70"/>
      <c r="M17" s="2"/>
      <c r="N17" s="2"/>
      <c r="O17" s="4"/>
      <c r="P17" s="4"/>
      <c r="Q17" s="4"/>
      <c r="R17" s="4"/>
      <c r="S17" s="4"/>
      <c r="T17" s="4"/>
      <c r="U17" s="4"/>
      <c r="V17" s="4"/>
      <c r="W17" s="4"/>
      <c r="X17" s="4"/>
      <c r="Y17" s="4"/>
      <c r="Z17" s="4"/>
    </row>
    <row r="18" spans="1:26" ht="25.5" customHeight="1">
      <c r="A18" s="9" t="s">
        <v>11</v>
      </c>
      <c r="B18" s="75" t="s">
        <v>32</v>
      </c>
      <c r="C18" s="70"/>
      <c r="D18" s="10"/>
      <c r="E18" s="90" t="s">
        <v>33</v>
      </c>
      <c r="F18" s="70"/>
      <c r="G18" s="9" t="s">
        <v>11</v>
      </c>
      <c r="H18" s="90" t="s">
        <v>34</v>
      </c>
      <c r="I18" s="70"/>
      <c r="J18" s="10"/>
      <c r="K18" s="75" t="s">
        <v>35</v>
      </c>
      <c r="L18" s="70"/>
      <c r="M18" s="2"/>
      <c r="N18" s="2"/>
      <c r="O18" s="4"/>
      <c r="P18" s="4"/>
      <c r="Q18" s="4"/>
      <c r="R18" s="4"/>
      <c r="S18" s="4"/>
      <c r="T18" s="4"/>
      <c r="U18" s="4"/>
      <c r="V18" s="4"/>
      <c r="W18" s="4"/>
      <c r="X18" s="4"/>
      <c r="Y18" s="4"/>
      <c r="Z18" s="4"/>
    </row>
    <row r="19" spans="1:26" ht="16.5" customHeight="1">
      <c r="A19" s="9"/>
      <c r="B19" s="75" t="s">
        <v>36</v>
      </c>
      <c r="C19" s="70"/>
      <c r="D19" s="10"/>
      <c r="E19" s="90" t="s">
        <v>37</v>
      </c>
      <c r="F19" s="70"/>
      <c r="G19" s="9"/>
      <c r="H19" s="68" t="s">
        <v>38</v>
      </c>
      <c r="I19" s="70"/>
      <c r="J19" s="10"/>
      <c r="K19" s="68" t="s">
        <v>38</v>
      </c>
      <c r="L19" s="70"/>
      <c r="M19" s="2"/>
      <c r="N19" s="2"/>
      <c r="O19" s="4"/>
      <c r="P19" s="4"/>
      <c r="Q19" s="4"/>
      <c r="R19" s="4"/>
      <c r="S19" s="4"/>
      <c r="T19" s="4"/>
      <c r="U19" s="4"/>
      <c r="V19" s="4"/>
      <c r="W19" s="4"/>
      <c r="X19" s="4"/>
      <c r="Y19" s="4"/>
      <c r="Z19" s="4"/>
    </row>
    <row r="20" spans="1:26" ht="16.5" customHeight="1">
      <c r="A20" s="9"/>
      <c r="B20" s="68" t="s">
        <v>38</v>
      </c>
      <c r="C20" s="70"/>
      <c r="D20" s="10"/>
      <c r="E20" s="68" t="s">
        <v>38</v>
      </c>
      <c r="F20" s="70"/>
      <c r="G20" s="9"/>
      <c r="H20" s="68" t="s">
        <v>38</v>
      </c>
      <c r="I20" s="70"/>
      <c r="J20" s="10"/>
      <c r="K20" s="68" t="s">
        <v>39</v>
      </c>
      <c r="L20" s="70"/>
      <c r="M20" s="2"/>
      <c r="N20" s="2"/>
      <c r="O20" s="4"/>
      <c r="P20" s="4"/>
      <c r="Q20" s="4"/>
      <c r="R20" s="4"/>
      <c r="S20" s="4"/>
      <c r="T20" s="4"/>
      <c r="U20" s="4"/>
      <c r="V20" s="4"/>
      <c r="W20" s="4"/>
      <c r="X20" s="4"/>
      <c r="Y20" s="4"/>
      <c r="Z20" s="4"/>
    </row>
    <row r="21" spans="1:26" ht="21" customHeight="1">
      <c r="A21" s="74" t="s">
        <v>40</v>
      </c>
      <c r="B21" s="69"/>
      <c r="C21" s="69"/>
      <c r="D21" s="69"/>
      <c r="E21" s="69"/>
      <c r="F21" s="69"/>
      <c r="G21" s="69"/>
      <c r="H21" s="69"/>
      <c r="I21" s="69"/>
      <c r="J21" s="69"/>
      <c r="K21" s="69"/>
      <c r="L21" s="70"/>
      <c r="M21" s="2"/>
      <c r="N21" s="2"/>
      <c r="O21" s="4"/>
      <c r="P21" s="4"/>
      <c r="Q21" s="4"/>
      <c r="R21" s="4"/>
      <c r="S21" s="4"/>
      <c r="T21" s="4"/>
      <c r="U21" s="4"/>
      <c r="V21" s="4"/>
      <c r="W21" s="4"/>
      <c r="X21" s="4"/>
      <c r="Y21" s="4"/>
      <c r="Z21" s="4"/>
    </row>
    <row r="22" spans="1:26" ht="21" customHeight="1">
      <c r="A22" s="71" t="s">
        <v>41</v>
      </c>
      <c r="B22" s="72"/>
      <c r="C22" s="72"/>
      <c r="D22" s="72"/>
      <c r="E22" s="72"/>
      <c r="F22" s="73"/>
      <c r="G22" s="74" t="s">
        <v>42</v>
      </c>
      <c r="H22" s="69"/>
      <c r="I22" s="69"/>
      <c r="J22" s="69"/>
      <c r="K22" s="69"/>
      <c r="L22" s="70"/>
      <c r="M22" s="2"/>
      <c r="N22" s="2"/>
      <c r="O22" s="4"/>
      <c r="P22" s="4"/>
      <c r="Q22" s="4"/>
      <c r="R22" s="4"/>
      <c r="S22" s="4"/>
      <c r="T22" s="4"/>
      <c r="U22" s="4"/>
      <c r="V22" s="4"/>
      <c r="W22" s="4"/>
      <c r="X22" s="4"/>
      <c r="Y22" s="4"/>
      <c r="Z22" s="4"/>
    </row>
    <row r="23" spans="1:26" ht="16.5" customHeight="1">
      <c r="A23" s="11">
        <v>1</v>
      </c>
      <c r="B23" s="68" t="s">
        <v>43</v>
      </c>
      <c r="C23" s="69"/>
      <c r="D23" s="69"/>
      <c r="E23" s="69"/>
      <c r="F23" s="70"/>
      <c r="G23" s="11">
        <v>1</v>
      </c>
      <c r="H23" s="68" t="s">
        <v>44</v>
      </c>
      <c r="I23" s="69"/>
      <c r="J23" s="69"/>
      <c r="K23" s="69"/>
      <c r="L23" s="70"/>
      <c r="M23" s="2"/>
      <c r="N23" s="2"/>
      <c r="O23" s="4"/>
      <c r="P23" s="4"/>
      <c r="Q23" s="4"/>
      <c r="R23" s="4"/>
      <c r="S23" s="4"/>
      <c r="T23" s="4"/>
      <c r="U23" s="4"/>
      <c r="V23" s="4"/>
      <c r="W23" s="4"/>
      <c r="X23" s="4"/>
      <c r="Y23" s="4"/>
      <c r="Z23" s="4"/>
    </row>
    <row r="24" spans="1:26" ht="16.5" customHeight="1">
      <c r="A24" s="11">
        <v>2</v>
      </c>
      <c r="B24" s="68" t="s">
        <v>45</v>
      </c>
      <c r="C24" s="69"/>
      <c r="D24" s="69"/>
      <c r="E24" s="69"/>
      <c r="F24" s="70"/>
      <c r="G24" s="11">
        <v>2</v>
      </c>
      <c r="H24" s="68" t="s">
        <v>46</v>
      </c>
      <c r="I24" s="69"/>
      <c r="J24" s="69"/>
      <c r="K24" s="69"/>
      <c r="L24" s="70"/>
      <c r="M24" s="2"/>
      <c r="N24" s="2"/>
      <c r="O24" s="4"/>
      <c r="P24" s="4"/>
      <c r="Q24" s="4"/>
      <c r="R24" s="4"/>
      <c r="S24" s="4"/>
      <c r="T24" s="4"/>
      <c r="U24" s="4"/>
      <c r="V24" s="4"/>
      <c r="W24" s="4"/>
      <c r="X24" s="4"/>
      <c r="Y24" s="4"/>
      <c r="Z24" s="4"/>
    </row>
    <row r="25" spans="1:26" ht="16.5" customHeight="1">
      <c r="A25" s="11">
        <v>3</v>
      </c>
      <c r="B25" s="68"/>
      <c r="C25" s="69"/>
      <c r="D25" s="69"/>
      <c r="E25" s="69"/>
      <c r="F25" s="70"/>
      <c r="G25" s="11">
        <v>3</v>
      </c>
      <c r="H25" s="68" t="s">
        <v>47</v>
      </c>
      <c r="I25" s="69"/>
      <c r="J25" s="69"/>
      <c r="K25" s="69"/>
      <c r="L25" s="70"/>
      <c r="M25" s="2"/>
      <c r="N25" s="2"/>
      <c r="O25" s="4"/>
      <c r="P25" s="4"/>
      <c r="Q25" s="4"/>
      <c r="R25" s="4"/>
      <c r="S25" s="4"/>
      <c r="T25" s="4"/>
      <c r="U25" s="4"/>
      <c r="V25" s="4"/>
      <c r="W25" s="4"/>
      <c r="X25" s="4"/>
      <c r="Y25" s="4"/>
      <c r="Z25" s="4"/>
    </row>
    <row r="26" spans="1:26" ht="16.5" customHeight="1">
      <c r="A26" s="11">
        <v>4</v>
      </c>
      <c r="B26" s="68"/>
      <c r="C26" s="69"/>
      <c r="D26" s="69"/>
      <c r="E26" s="69"/>
      <c r="F26" s="70"/>
      <c r="G26" s="11">
        <v>4</v>
      </c>
      <c r="H26" s="68" t="s">
        <v>48</v>
      </c>
      <c r="I26" s="69"/>
      <c r="J26" s="69"/>
      <c r="K26" s="69"/>
      <c r="L26" s="70"/>
      <c r="M26" s="2"/>
      <c r="N26" s="2"/>
      <c r="O26" s="4"/>
      <c r="P26" s="4"/>
      <c r="Q26" s="4"/>
      <c r="R26" s="4"/>
      <c r="S26" s="4"/>
      <c r="T26" s="4"/>
      <c r="U26" s="4"/>
      <c r="V26" s="4"/>
      <c r="W26" s="4"/>
      <c r="X26" s="4"/>
      <c r="Y26" s="4"/>
      <c r="Z26" s="4"/>
    </row>
    <row r="27" spans="1:26" ht="16.5" customHeight="1">
      <c r="A27" s="11">
        <v>5</v>
      </c>
      <c r="B27" s="68"/>
      <c r="C27" s="69"/>
      <c r="D27" s="69"/>
      <c r="E27" s="69"/>
      <c r="F27" s="70"/>
      <c r="G27" s="11">
        <v>5</v>
      </c>
      <c r="H27" s="68"/>
      <c r="I27" s="69"/>
      <c r="J27" s="69"/>
      <c r="K27" s="69"/>
      <c r="L27" s="70"/>
      <c r="M27" s="2"/>
      <c r="N27" s="2"/>
      <c r="O27" s="4"/>
      <c r="P27" s="4"/>
      <c r="Q27" s="4"/>
      <c r="R27" s="4"/>
      <c r="S27" s="4"/>
      <c r="T27" s="4"/>
      <c r="U27" s="4"/>
      <c r="V27" s="4"/>
      <c r="W27" s="4"/>
      <c r="X27" s="4"/>
      <c r="Y27" s="4"/>
      <c r="Z27" s="4"/>
    </row>
    <row r="28" spans="1:26" ht="16.5" customHeight="1">
      <c r="A28" s="11">
        <v>6</v>
      </c>
      <c r="B28" s="68"/>
      <c r="C28" s="69"/>
      <c r="D28" s="69"/>
      <c r="E28" s="69"/>
      <c r="F28" s="70"/>
      <c r="G28" s="11">
        <v>6</v>
      </c>
      <c r="H28" s="68"/>
      <c r="I28" s="69"/>
      <c r="J28" s="69"/>
      <c r="K28" s="69"/>
      <c r="L28" s="70"/>
      <c r="M28" s="2"/>
      <c r="N28" s="2"/>
      <c r="O28" s="4"/>
      <c r="P28" s="4"/>
      <c r="Q28" s="4"/>
      <c r="R28" s="4"/>
      <c r="S28" s="4"/>
      <c r="T28" s="4"/>
      <c r="U28" s="4"/>
      <c r="V28" s="4"/>
      <c r="W28" s="4"/>
      <c r="X28" s="4"/>
      <c r="Y28" s="4"/>
      <c r="Z28" s="4"/>
    </row>
    <row r="29" spans="1:26" ht="16.5" customHeight="1">
      <c r="A29" s="11">
        <v>7</v>
      </c>
      <c r="B29" s="68"/>
      <c r="C29" s="69"/>
      <c r="D29" s="69"/>
      <c r="E29" s="69"/>
      <c r="F29" s="70"/>
      <c r="G29" s="11">
        <v>7</v>
      </c>
      <c r="H29" s="68"/>
      <c r="I29" s="69"/>
      <c r="J29" s="69"/>
      <c r="K29" s="69"/>
      <c r="L29" s="70"/>
      <c r="M29" s="2"/>
      <c r="N29" s="2"/>
      <c r="O29" s="4"/>
      <c r="P29" s="4"/>
      <c r="Q29" s="4"/>
      <c r="R29" s="4"/>
      <c r="S29" s="4"/>
      <c r="T29" s="4"/>
      <c r="U29" s="4"/>
      <c r="V29" s="4"/>
      <c r="W29" s="4"/>
      <c r="X29" s="4"/>
      <c r="Y29" s="4"/>
      <c r="Z29" s="4"/>
    </row>
    <row r="30" spans="1:26" ht="16.5" customHeight="1">
      <c r="A30" s="11">
        <v>8</v>
      </c>
      <c r="B30" s="68"/>
      <c r="C30" s="69"/>
      <c r="D30" s="69"/>
      <c r="E30" s="69"/>
      <c r="F30" s="70"/>
      <c r="G30" s="11">
        <v>8</v>
      </c>
      <c r="H30" s="68"/>
      <c r="I30" s="69"/>
      <c r="J30" s="69"/>
      <c r="K30" s="69"/>
      <c r="L30" s="70"/>
      <c r="M30" s="2"/>
      <c r="N30" s="2"/>
      <c r="O30" s="4"/>
      <c r="P30" s="4"/>
      <c r="Q30" s="4"/>
      <c r="R30" s="4"/>
      <c r="S30" s="4"/>
      <c r="T30" s="4"/>
      <c r="U30" s="4"/>
      <c r="V30" s="4"/>
      <c r="W30" s="4"/>
      <c r="X30" s="4"/>
      <c r="Y30" s="4"/>
      <c r="Z30" s="4"/>
    </row>
    <row r="31" spans="1:26" ht="16.5" customHeight="1">
      <c r="A31" s="11">
        <v>9</v>
      </c>
      <c r="B31" s="68"/>
      <c r="C31" s="69"/>
      <c r="D31" s="69"/>
      <c r="E31" s="69"/>
      <c r="F31" s="70"/>
      <c r="G31" s="11">
        <v>9</v>
      </c>
      <c r="H31" s="68"/>
      <c r="I31" s="69"/>
      <c r="J31" s="69"/>
      <c r="K31" s="69"/>
      <c r="L31" s="70"/>
      <c r="M31" s="2"/>
      <c r="N31" s="2"/>
      <c r="O31" s="4"/>
      <c r="P31" s="4"/>
      <c r="Q31" s="4"/>
      <c r="R31" s="4"/>
      <c r="S31" s="4"/>
      <c r="T31" s="4"/>
      <c r="U31" s="4"/>
      <c r="V31" s="4"/>
      <c r="W31" s="4"/>
      <c r="X31" s="4"/>
      <c r="Y31" s="4"/>
      <c r="Z31" s="4"/>
    </row>
    <row r="32" spans="1:26" ht="16.5" customHeight="1">
      <c r="A32" s="11">
        <v>10</v>
      </c>
      <c r="B32" s="68"/>
      <c r="C32" s="69"/>
      <c r="D32" s="69"/>
      <c r="E32" s="69"/>
      <c r="F32" s="70"/>
      <c r="G32" s="11">
        <v>10</v>
      </c>
      <c r="H32" s="68"/>
      <c r="I32" s="69"/>
      <c r="J32" s="69"/>
      <c r="K32" s="69"/>
      <c r="L32" s="70"/>
      <c r="M32" s="2"/>
      <c r="N32" s="2"/>
      <c r="O32" s="4"/>
      <c r="P32" s="4"/>
      <c r="Q32" s="4"/>
      <c r="R32" s="4"/>
      <c r="S32" s="4"/>
      <c r="T32" s="4"/>
      <c r="U32" s="4"/>
      <c r="V32" s="4"/>
      <c r="W32" s="4"/>
      <c r="X32" s="4"/>
      <c r="Y32" s="4"/>
      <c r="Z32" s="4"/>
    </row>
    <row r="33" spans="1:26" ht="16.5" customHeight="1">
      <c r="A33" s="11">
        <v>11</v>
      </c>
      <c r="B33" s="68"/>
      <c r="C33" s="69"/>
      <c r="D33" s="69"/>
      <c r="E33" s="69"/>
      <c r="F33" s="70"/>
      <c r="G33" s="11">
        <v>11</v>
      </c>
      <c r="H33" s="68"/>
      <c r="I33" s="69"/>
      <c r="J33" s="69"/>
      <c r="K33" s="69"/>
      <c r="L33" s="70"/>
      <c r="M33" s="2"/>
      <c r="N33" s="2"/>
      <c r="O33" s="4"/>
      <c r="P33" s="4"/>
      <c r="Q33" s="4"/>
      <c r="R33" s="4"/>
      <c r="S33" s="4"/>
      <c r="T33" s="4"/>
      <c r="U33" s="4"/>
      <c r="V33" s="4"/>
      <c r="W33" s="4"/>
      <c r="X33" s="4"/>
      <c r="Y33" s="4"/>
      <c r="Z33" s="4"/>
    </row>
    <row r="34" spans="1:26" ht="16.5" customHeight="1">
      <c r="A34" s="11">
        <v>12</v>
      </c>
      <c r="B34" s="68"/>
      <c r="C34" s="69"/>
      <c r="D34" s="69"/>
      <c r="E34" s="69"/>
      <c r="F34" s="70"/>
      <c r="G34" s="11">
        <v>12</v>
      </c>
      <c r="H34" s="68"/>
      <c r="I34" s="69"/>
      <c r="J34" s="69"/>
      <c r="K34" s="69"/>
      <c r="L34" s="70"/>
      <c r="M34" s="2"/>
      <c r="N34" s="2"/>
      <c r="O34" s="4"/>
      <c r="P34" s="4"/>
      <c r="Q34" s="4"/>
      <c r="R34" s="4"/>
      <c r="S34" s="4"/>
      <c r="T34" s="4"/>
      <c r="U34" s="4"/>
      <c r="V34" s="4"/>
      <c r="W34" s="4"/>
      <c r="X34" s="4"/>
      <c r="Y34" s="4"/>
      <c r="Z34" s="4"/>
    </row>
    <row r="35" spans="1:26" ht="16.5" customHeight="1">
      <c r="A35" s="11">
        <v>13</v>
      </c>
      <c r="B35" s="68"/>
      <c r="C35" s="69"/>
      <c r="D35" s="69"/>
      <c r="E35" s="69"/>
      <c r="F35" s="70"/>
      <c r="G35" s="11">
        <v>13</v>
      </c>
      <c r="H35" s="68"/>
      <c r="I35" s="69"/>
      <c r="J35" s="69"/>
      <c r="K35" s="69"/>
      <c r="L35" s="70"/>
      <c r="M35" s="2"/>
      <c r="N35" s="2"/>
      <c r="O35" s="4"/>
      <c r="P35" s="4"/>
      <c r="Q35" s="4"/>
      <c r="R35" s="4"/>
      <c r="S35" s="4"/>
      <c r="T35" s="4"/>
      <c r="U35" s="4"/>
      <c r="V35" s="4"/>
      <c r="W35" s="4"/>
      <c r="X35" s="4"/>
      <c r="Y35" s="4"/>
      <c r="Z35" s="4"/>
    </row>
    <row r="36" spans="1:26" ht="16.5" customHeight="1">
      <c r="A36" s="11">
        <v>14</v>
      </c>
      <c r="B36" s="68"/>
      <c r="C36" s="69"/>
      <c r="D36" s="69"/>
      <c r="E36" s="69"/>
      <c r="F36" s="70"/>
      <c r="G36" s="11">
        <v>14</v>
      </c>
      <c r="H36" s="68"/>
      <c r="I36" s="69"/>
      <c r="J36" s="69"/>
      <c r="K36" s="69"/>
      <c r="L36" s="70"/>
      <c r="M36" s="2"/>
      <c r="N36" s="2"/>
      <c r="O36" s="4"/>
      <c r="P36" s="4"/>
      <c r="Q36" s="4"/>
      <c r="R36" s="4"/>
      <c r="S36" s="4"/>
      <c r="T36" s="4"/>
      <c r="U36" s="4"/>
      <c r="V36" s="4"/>
      <c r="W36" s="4"/>
      <c r="X36" s="4"/>
      <c r="Y36" s="4"/>
      <c r="Z36" s="4"/>
    </row>
    <row r="37" spans="1:26" ht="16.5" customHeight="1">
      <c r="A37" s="11">
        <v>15</v>
      </c>
      <c r="B37" s="68"/>
      <c r="C37" s="69"/>
      <c r="D37" s="69"/>
      <c r="E37" s="69"/>
      <c r="F37" s="70"/>
      <c r="G37" s="11">
        <v>15</v>
      </c>
      <c r="H37" s="68"/>
      <c r="I37" s="69"/>
      <c r="J37" s="69"/>
      <c r="K37" s="69"/>
      <c r="L37" s="70"/>
      <c r="M37" s="2"/>
      <c r="N37" s="2"/>
      <c r="O37" s="4"/>
      <c r="P37" s="4"/>
      <c r="Q37" s="4"/>
      <c r="R37" s="4"/>
      <c r="S37" s="4"/>
      <c r="T37" s="4"/>
      <c r="U37" s="4"/>
      <c r="V37" s="4"/>
      <c r="W37" s="4"/>
      <c r="X37" s="4"/>
      <c r="Y37" s="4"/>
      <c r="Z37" s="4"/>
    </row>
    <row r="38" spans="1:26" ht="16.5" customHeight="1">
      <c r="A38" s="74" t="s">
        <v>49</v>
      </c>
      <c r="B38" s="69"/>
      <c r="C38" s="69"/>
      <c r="D38" s="69"/>
      <c r="E38" s="69"/>
      <c r="F38" s="69"/>
      <c r="G38" s="69"/>
      <c r="H38" s="69"/>
      <c r="I38" s="69"/>
      <c r="J38" s="69"/>
      <c r="K38" s="69"/>
      <c r="L38" s="70"/>
      <c r="M38" s="2"/>
      <c r="N38" s="2"/>
      <c r="O38" s="4"/>
      <c r="P38" s="4"/>
      <c r="Q38" s="4"/>
      <c r="R38" s="4"/>
      <c r="S38" s="4"/>
      <c r="T38" s="4"/>
      <c r="U38" s="4"/>
      <c r="V38" s="4"/>
      <c r="W38" s="4"/>
      <c r="X38" s="4"/>
      <c r="Y38" s="4"/>
      <c r="Z38" s="4"/>
    </row>
    <row r="39" spans="1:26" ht="21" customHeight="1">
      <c r="A39" s="71" t="s">
        <v>50</v>
      </c>
      <c r="B39" s="72"/>
      <c r="C39" s="72"/>
      <c r="D39" s="72"/>
      <c r="E39" s="72"/>
      <c r="F39" s="73"/>
      <c r="G39" s="74" t="s">
        <v>51</v>
      </c>
      <c r="H39" s="69"/>
      <c r="I39" s="69"/>
      <c r="J39" s="69"/>
      <c r="K39" s="69"/>
      <c r="L39" s="70"/>
      <c r="M39" s="2"/>
      <c r="N39" s="2"/>
      <c r="O39" s="4"/>
      <c r="P39" s="4"/>
      <c r="Q39" s="4"/>
      <c r="R39" s="4"/>
      <c r="S39" s="4"/>
      <c r="T39" s="4"/>
      <c r="U39" s="4"/>
      <c r="V39" s="4"/>
      <c r="W39" s="4"/>
      <c r="X39" s="4"/>
      <c r="Y39" s="4"/>
      <c r="Z39" s="4"/>
    </row>
    <row r="40" spans="1:26" ht="16.5" customHeight="1">
      <c r="A40" s="11">
        <v>1</v>
      </c>
      <c r="B40" s="68" t="s">
        <v>52</v>
      </c>
      <c r="C40" s="69"/>
      <c r="D40" s="69"/>
      <c r="E40" s="69"/>
      <c r="F40" s="70"/>
      <c r="G40" s="11">
        <v>1</v>
      </c>
      <c r="H40" s="68" t="s">
        <v>53</v>
      </c>
      <c r="I40" s="69"/>
      <c r="J40" s="69"/>
      <c r="K40" s="69"/>
      <c r="L40" s="70"/>
      <c r="M40" s="2"/>
      <c r="N40" s="2"/>
      <c r="O40" s="4"/>
      <c r="P40" s="4"/>
      <c r="Q40" s="4"/>
      <c r="R40" s="4"/>
      <c r="S40" s="4"/>
      <c r="T40" s="4"/>
      <c r="U40" s="4"/>
      <c r="V40" s="4"/>
      <c r="W40" s="4"/>
      <c r="X40" s="4"/>
      <c r="Y40" s="4"/>
      <c r="Z40" s="4"/>
    </row>
    <row r="41" spans="1:26" ht="16.5" customHeight="1">
      <c r="A41" s="11">
        <v>2</v>
      </c>
      <c r="B41" s="68" t="s">
        <v>54</v>
      </c>
      <c r="C41" s="69"/>
      <c r="D41" s="69"/>
      <c r="E41" s="69"/>
      <c r="F41" s="70"/>
      <c r="G41" s="11">
        <v>2</v>
      </c>
      <c r="H41" s="68" t="s">
        <v>55</v>
      </c>
      <c r="I41" s="69"/>
      <c r="J41" s="69"/>
      <c r="K41" s="69"/>
      <c r="L41" s="70"/>
      <c r="M41" s="2"/>
      <c r="N41" s="2"/>
      <c r="O41" s="4"/>
      <c r="P41" s="4"/>
      <c r="Q41" s="4"/>
      <c r="R41" s="4"/>
      <c r="S41" s="4"/>
      <c r="T41" s="4"/>
      <c r="U41" s="4"/>
      <c r="V41" s="4"/>
      <c r="W41" s="4"/>
      <c r="X41" s="4"/>
      <c r="Y41" s="4"/>
      <c r="Z41" s="4"/>
    </row>
    <row r="42" spans="1:26" ht="16.5" customHeight="1">
      <c r="A42" s="11">
        <v>3</v>
      </c>
      <c r="B42" s="68"/>
      <c r="C42" s="69"/>
      <c r="D42" s="69"/>
      <c r="E42" s="69"/>
      <c r="F42" s="70"/>
      <c r="G42" s="11">
        <v>3</v>
      </c>
      <c r="H42" s="68"/>
      <c r="I42" s="69"/>
      <c r="J42" s="69"/>
      <c r="K42" s="69"/>
      <c r="L42" s="70"/>
      <c r="M42" s="2"/>
      <c r="N42" s="2"/>
      <c r="O42" s="4"/>
      <c r="P42" s="4"/>
      <c r="Q42" s="4"/>
      <c r="R42" s="4"/>
      <c r="S42" s="4"/>
      <c r="T42" s="4"/>
      <c r="U42" s="4"/>
      <c r="V42" s="4"/>
      <c r="W42" s="4"/>
      <c r="X42" s="4"/>
      <c r="Y42" s="4"/>
      <c r="Z42" s="4"/>
    </row>
    <row r="43" spans="1:26" ht="16.5" customHeight="1">
      <c r="A43" s="11">
        <v>4</v>
      </c>
      <c r="B43" s="68"/>
      <c r="C43" s="69"/>
      <c r="D43" s="69"/>
      <c r="E43" s="69"/>
      <c r="F43" s="70"/>
      <c r="G43" s="11">
        <v>4</v>
      </c>
      <c r="H43" s="68"/>
      <c r="I43" s="69"/>
      <c r="J43" s="69"/>
      <c r="K43" s="69"/>
      <c r="L43" s="70"/>
      <c r="M43" s="2"/>
      <c r="N43" s="2"/>
      <c r="O43" s="4"/>
      <c r="P43" s="4"/>
      <c r="Q43" s="4"/>
      <c r="R43" s="4"/>
      <c r="S43" s="4"/>
      <c r="T43" s="4"/>
      <c r="U43" s="4"/>
      <c r="V43" s="4"/>
      <c r="W43" s="4"/>
      <c r="X43" s="4"/>
      <c r="Y43" s="4"/>
      <c r="Z43" s="4"/>
    </row>
    <row r="44" spans="1:26" ht="16.5" customHeight="1">
      <c r="A44" s="11">
        <v>5</v>
      </c>
      <c r="B44" s="68"/>
      <c r="C44" s="69"/>
      <c r="D44" s="69"/>
      <c r="E44" s="69"/>
      <c r="F44" s="70"/>
      <c r="G44" s="11">
        <v>5</v>
      </c>
      <c r="H44" s="68"/>
      <c r="I44" s="69"/>
      <c r="J44" s="69"/>
      <c r="K44" s="69"/>
      <c r="L44" s="70"/>
      <c r="M44" s="2"/>
      <c r="N44" s="2"/>
      <c r="O44" s="4"/>
      <c r="P44" s="4"/>
      <c r="Q44" s="4"/>
      <c r="R44" s="4"/>
      <c r="S44" s="4"/>
      <c r="T44" s="4"/>
      <c r="U44" s="4"/>
      <c r="V44" s="4"/>
      <c r="W44" s="4"/>
      <c r="X44" s="4"/>
      <c r="Y44" s="4"/>
      <c r="Z44" s="4"/>
    </row>
    <row r="45" spans="1:26" ht="16.5" customHeight="1">
      <c r="A45" s="11">
        <v>6</v>
      </c>
      <c r="B45" s="68"/>
      <c r="C45" s="69"/>
      <c r="D45" s="69"/>
      <c r="E45" s="69"/>
      <c r="F45" s="70"/>
      <c r="G45" s="11">
        <v>6</v>
      </c>
      <c r="H45" s="68"/>
      <c r="I45" s="69"/>
      <c r="J45" s="69"/>
      <c r="K45" s="69"/>
      <c r="L45" s="70"/>
      <c r="M45" s="2"/>
      <c r="N45" s="2"/>
      <c r="O45" s="4"/>
      <c r="P45" s="4"/>
      <c r="Q45" s="4"/>
      <c r="R45" s="4"/>
      <c r="S45" s="4"/>
      <c r="T45" s="4"/>
      <c r="U45" s="4"/>
      <c r="V45" s="4"/>
      <c r="W45" s="4"/>
      <c r="X45" s="4"/>
      <c r="Y45" s="4"/>
      <c r="Z45" s="4"/>
    </row>
    <row r="46" spans="1:26" ht="16.5" customHeight="1">
      <c r="A46" s="11">
        <v>7</v>
      </c>
      <c r="B46" s="68"/>
      <c r="C46" s="69"/>
      <c r="D46" s="69"/>
      <c r="E46" s="69"/>
      <c r="F46" s="70"/>
      <c r="G46" s="11">
        <v>7</v>
      </c>
      <c r="H46" s="68"/>
      <c r="I46" s="69"/>
      <c r="J46" s="69"/>
      <c r="K46" s="69"/>
      <c r="L46" s="70"/>
      <c r="M46" s="2"/>
      <c r="N46" s="2"/>
      <c r="O46" s="4"/>
      <c r="P46" s="4"/>
      <c r="Q46" s="4"/>
      <c r="R46" s="4"/>
      <c r="S46" s="4"/>
      <c r="T46" s="4"/>
      <c r="U46" s="4"/>
      <c r="V46" s="4"/>
      <c r="W46" s="4"/>
      <c r="X46" s="4"/>
      <c r="Y46" s="4"/>
      <c r="Z46" s="4"/>
    </row>
    <row r="47" spans="1:26" ht="16.5" customHeight="1">
      <c r="A47" s="11">
        <v>8</v>
      </c>
      <c r="B47" s="68"/>
      <c r="C47" s="69"/>
      <c r="D47" s="69"/>
      <c r="E47" s="69"/>
      <c r="F47" s="70"/>
      <c r="G47" s="11">
        <v>8</v>
      </c>
      <c r="H47" s="68"/>
      <c r="I47" s="69"/>
      <c r="J47" s="69"/>
      <c r="K47" s="69"/>
      <c r="L47" s="70"/>
      <c r="M47" s="2"/>
      <c r="N47" s="2"/>
      <c r="O47" s="4"/>
      <c r="P47" s="4"/>
      <c r="Q47" s="4"/>
      <c r="R47" s="4"/>
      <c r="S47" s="4"/>
      <c r="T47" s="4"/>
      <c r="U47" s="4"/>
      <c r="V47" s="4"/>
      <c r="W47" s="4"/>
      <c r="X47" s="4"/>
      <c r="Y47" s="4"/>
      <c r="Z47" s="4"/>
    </row>
    <row r="48" spans="1:26" ht="16.5" customHeight="1">
      <c r="A48" s="11">
        <v>9</v>
      </c>
      <c r="B48" s="68"/>
      <c r="C48" s="69"/>
      <c r="D48" s="69"/>
      <c r="E48" s="69"/>
      <c r="F48" s="70"/>
      <c r="G48" s="11">
        <v>9</v>
      </c>
      <c r="H48" s="68"/>
      <c r="I48" s="69"/>
      <c r="J48" s="69"/>
      <c r="K48" s="69"/>
      <c r="L48" s="70"/>
      <c r="M48" s="2"/>
      <c r="N48" s="2"/>
      <c r="O48" s="4"/>
      <c r="P48" s="4"/>
      <c r="Q48" s="4"/>
      <c r="R48" s="4"/>
      <c r="S48" s="4"/>
      <c r="T48" s="4"/>
      <c r="U48" s="4"/>
      <c r="V48" s="4"/>
      <c r="W48" s="4"/>
      <c r="X48" s="4"/>
      <c r="Y48" s="4"/>
      <c r="Z48" s="4"/>
    </row>
    <row r="49" spans="1:26" ht="16.5" customHeight="1">
      <c r="A49" s="11">
        <v>10</v>
      </c>
      <c r="B49" s="68"/>
      <c r="C49" s="69"/>
      <c r="D49" s="69"/>
      <c r="E49" s="69"/>
      <c r="F49" s="70"/>
      <c r="G49" s="11">
        <v>10</v>
      </c>
      <c r="H49" s="68"/>
      <c r="I49" s="69"/>
      <c r="J49" s="69"/>
      <c r="K49" s="69"/>
      <c r="L49" s="70"/>
      <c r="M49" s="2"/>
      <c r="N49" s="2"/>
      <c r="O49" s="4"/>
      <c r="P49" s="4"/>
      <c r="Q49" s="4"/>
      <c r="R49" s="4"/>
      <c r="S49" s="4"/>
      <c r="T49" s="4"/>
      <c r="U49" s="4"/>
      <c r="V49" s="4"/>
      <c r="W49" s="4"/>
      <c r="X49" s="4"/>
      <c r="Y49" s="4"/>
      <c r="Z49" s="4"/>
    </row>
    <row r="50" spans="1:26" ht="16.5" customHeight="1">
      <c r="A50" s="11">
        <v>11</v>
      </c>
      <c r="B50" s="68"/>
      <c r="C50" s="69"/>
      <c r="D50" s="69"/>
      <c r="E50" s="69"/>
      <c r="F50" s="70"/>
      <c r="G50" s="11">
        <v>11</v>
      </c>
      <c r="H50" s="68"/>
      <c r="I50" s="69"/>
      <c r="J50" s="69"/>
      <c r="K50" s="69"/>
      <c r="L50" s="70"/>
      <c r="M50" s="2"/>
      <c r="N50" s="2"/>
      <c r="O50" s="4"/>
      <c r="P50" s="4"/>
      <c r="Q50" s="4"/>
      <c r="R50" s="4"/>
      <c r="S50" s="4"/>
      <c r="T50" s="4"/>
      <c r="U50" s="4"/>
      <c r="V50" s="4"/>
      <c r="W50" s="4"/>
      <c r="X50" s="4"/>
      <c r="Y50" s="4"/>
      <c r="Z50" s="4"/>
    </row>
    <row r="51" spans="1:26" ht="16.5" customHeight="1">
      <c r="A51" s="11">
        <v>12</v>
      </c>
      <c r="B51" s="68"/>
      <c r="C51" s="69"/>
      <c r="D51" s="69"/>
      <c r="E51" s="69"/>
      <c r="F51" s="70"/>
      <c r="G51" s="11">
        <v>12</v>
      </c>
      <c r="H51" s="68"/>
      <c r="I51" s="69"/>
      <c r="J51" s="69"/>
      <c r="K51" s="69"/>
      <c r="L51" s="70"/>
      <c r="M51" s="2"/>
      <c r="N51" s="2"/>
      <c r="O51" s="4"/>
      <c r="P51" s="4"/>
      <c r="Q51" s="4"/>
      <c r="R51" s="4"/>
      <c r="S51" s="4"/>
      <c r="T51" s="4"/>
      <c r="U51" s="4"/>
      <c r="V51" s="4"/>
      <c r="W51" s="4"/>
      <c r="X51" s="4"/>
      <c r="Y51" s="4"/>
      <c r="Z51" s="4"/>
    </row>
    <row r="52" spans="1:26" ht="16.5" customHeight="1">
      <c r="A52" s="11">
        <v>13</v>
      </c>
      <c r="B52" s="68"/>
      <c r="C52" s="69"/>
      <c r="D52" s="69"/>
      <c r="E52" s="69"/>
      <c r="F52" s="70"/>
      <c r="G52" s="11">
        <v>13</v>
      </c>
      <c r="H52" s="68"/>
      <c r="I52" s="69"/>
      <c r="J52" s="69"/>
      <c r="K52" s="69"/>
      <c r="L52" s="70"/>
      <c r="M52" s="2"/>
      <c r="N52" s="2"/>
      <c r="O52" s="4"/>
      <c r="P52" s="4"/>
      <c r="Q52" s="4"/>
      <c r="R52" s="4"/>
      <c r="S52" s="4"/>
      <c r="T52" s="4"/>
      <c r="U52" s="4"/>
      <c r="V52" s="4"/>
      <c r="W52" s="4"/>
      <c r="X52" s="4"/>
      <c r="Y52" s="4"/>
      <c r="Z52" s="4"/>
    </row>
    <row r="53" spans="1:26" ht="16.5" customHeight="1">
      <c r="A53" s="11">
        <v>14</v>
      </c>
      <c r="B53" s="68"/>
      <c r="C53" s="69"/>
      <c r="D53" s="69"/>
      <c r="E53" s="69"/>
      <c r="F53" s="70"/>
      <c r="G53" s="11">
        <v>14</v>
      </c>
      <c r="H53" s="68"/>
      <c r="I53" s="69"/>
      <c r="J53" s="69"/>
      <c r="K53" s="69"/>
      <c r="L53" s="70"/>
      <c r="M53" s="2"/>
      <c r="N53" s="2"/>
      <c r="O53" s="4"/>
      <c r="P53" s="4"/>
      <c r="Q53" s="4"/>
      <c r="R53" s="4"/>
      <c r="S53" s="4"/>
      <c r="T53" s="4"/>
      <c r="U53" s="4"/>
      <c r="V53" s="4"/>
      <c r="W53" s="4"/>
      <c r="X53" s="4"/>
      <c r="Y53" s="4"/>
      <c r="Z53" s="4"/>
    </row>
    <row r="54" spans="1:26" ht="16.5" customHeight="1">
      <c r="A54" s="11">
        <v>15</v>
      </c>
      <c r="B54" s="68"/>
      <c r="C54" s="69"/>
      <c r="D54" s="69"/>
      <c r="E54" s="69"/>
      <c r="F54" s="70"/>
      <c r="G54" s="11">
        <v>15</v>
      </c>
      <c r="H54" s="68"/>
      <c r="I54" s="69"/>
      <c r="J54" s="69"/>
      <c r="K54" s="69"/>
      <c r="L54" s="70"/>
      <c r="M54" s="2"/>
      <c r="N54" s="2"/>
      <c r="O54" s="4"/>
      <c r="P54" s="4"/>
      <c r="Q54" s="4"/>
      <c r="R54" s="4"/>
      <c r="S54" s="4"/>
      <c r="T54" s="4"/>
      <c r="U54" s="4"/>
      <c r="V54" s="4"/>
      <c r="W54" s="4"/>
      <c r="X54" s="4"/>
      <c r="Y54" s="4"/>
      <c r="Z54" s="4"/>
    </row>
    <row r="55" spans="1:26" ht="16.5" customHeight="1">
      <c r="A55" s="74" t="s">
        <v>56</v>
      </c>
      <c r="B55" s="69"/>
      <c r="C55" s="69"/>
      <c r="D55" s="69"/>
      <c r="E55" s="69"/>
      <c r="F55" s="69"/>
      <c r="G55" s="69"/>
      <c r="H55" s="69"/>
      <c r="I55" s="69"/>
      <c r="J55" s="69"/>
      <c r="K55" s="69"/>
      <c r="L55" s="70"/>
      <c r="M55" s="2"/>
      <c r="N55" s="2"/>
      <c r="O55" s="4"/>
      <c r="P55" s="4"/>
      <c r="Q55" s="4"/>
      <c r="R55" s="4"/>
      <c r="S55" s="4"/>
      <c r="T55" s="4"/>
      <c r="U55" s="4"/>
      <c r="V55" s="4"/>
      <c r="W55" s="4"/>
      <c r="X55" s="4"/>
      <c r="Y55" s="4"/>
      <c r="Z55" s="4"/>
    </row>
    <row r="56" spans="1:26" ht="21" customHeight="1">
      <c r="A56" s="71" t="s">
        <v>57</v>
      </c>
      <c r="B56" s="72"/>
      <c r="C56" s="72"/>
      <c r="D56" s="72"/>
      <c r="E56" s="72"/>
      <c r="F56" s="73"/>
      <c r="G56" s="74" t="s">
        <v>58</v>
      </c>
      <c r="H56" s="69"/>
      <c r="I56" s="69"/>
      <c r="J56" s="69"/>
      <c r="K56" s="69"/>
      <c r="L56" s="70"/>
      <c r="M56" s="2"/>
      <c r="N56" s="2"/>
      <c r="O56" s="4"/>
      <c r="P56" s="4"/>
      <c r="Q56" s="4"/>
      <c r="R56" s="4"/>
      <c r="S56" s="4"/>
      <c r="T56" s="4"/>
      <c r="U56" s="4"/>
      <c r="V56" s="4"/>
      <c r="W56" s="4"/>
      <c r="X56" s="4"/>
      <c r="Y56" s="4"/>
      <c r="Z56" s="4"/>
    </row>
    <row r="57" spans="1:26" ht="16.5" customHeight="1">
      <c r="A57" s="11">
        <v>1</v>
      </c>
      <c r="B57" s="68" t="s">
        <v>59</v>
      </c>
      <c r="C57" s="69"/>
      <c r="D57" s="69"/>
      <c r="E57" s="69"/>
      <c r="F57" s="70"/>
      <c r="G57" s="11">
        <v>1</v>
      </c>
      <c r="H57" s="68" t="s">
        <v>60</v>
      </c>
      <c r="I57" s="69"/>
      <c r="J57" s="69"/>
      <c r="K57" s="69"/>
      <c r="L57" s="70"/>
      <c r="M57" s="2"/>
      <c r="N57" s="2"/>
      <c r="O57" s="4"/>
      <c r="P57" s="4"/>
      <c r="Q57" s="4"/>
      <c r="R57" s="4"/>
      <c r="S57" s="4"/>
      <c r="T57" s="4"/>
      <c r="U57" s="4"/>
      <c r="V57" s="4"/>
      <c r="W57" s="4"/>
      <c r="X57" s="4"/>
      <c r="Y57" s="4"/>
      <c r="Z57" s="4"/>
    </row>
    <row r="58" spans="1:26" ht="16.5" customHeight="1">
      <c r="A58" s="11">
        <v>2</v>
      </c>
      <c r="B58" s="68" t="s">
        <v>61</v>
      </c>
      <c r="C58" s="69"/>
      <c r="D58" s="69"/>
      <c r="E58" s="69"/>
      <c r="F58" s="70"/>
      <c r="G58" s="11">
        <v>2</v>
      </c>
      <c r="H58" s="68"/>
      <c r="I58" s="69"/>
      <c r="J58" s="69"/>
      <c r="K58" s="69"/>
      <c r="L58" s="70"/>
      <c r="M58" s="2"/>
      <c r="N58" s="2"/>
      <c r="O58" s="4"/>
      <c r="P58" s="4"/>
      <c r="Q58" s="4"/>
      <c r="R58" s="4"/>
      <c r="S58" s="4"/>
      <c r="T58" s="4"/>
      <c r="U58" s="4"/>
      <c r="V58" s="4"/>
      <c r="W58" s="4"/>
      <c r="X58" s="4"/>
      <c r="Y58" s="4"/>
      <c r="Z58" s="4"/>
    </row>
    <row r="59" spans="1:26" ht="16.5" customHeight="1">
      <c r="A59" s="11">
        <v>3</v>
      </c>
      <c r="B59" s="68" t="s">
        <v>62</v>
      </c>
      <c r="C59" s="69"/>
      <c r="D59" s="69"/>
      <c r="E59" s="69"/>
      <c r="F59" s="70"/>
      <c r="G59" s="11">
        <v>3</v>
      </c>
      <c r="H59" s="68"/>
      <c r="I59" s="69"/>
      <c r="J59" s="69"/>
      <c r="K59" s="69"/>
      <c r="L59" s="70"/>
      <c r="M59" s="2"/>
      <c r="N59" s="2"/>
      <c r="O59" s="4"/>
      <c r="P59" s="4"/>
      <c r="Q59" s="4"/>
      <c r="R59" s="4"/>
      <c r="S59" s="4"/>
      <c r="T59" s="4"/>
      <c r="U59" s="4"/>
      <c r="V59" s="4"/>
      <c r="W59" s="4"/>
      <c r="X59" s="4"/>
      <c r="Y59" s="4"/>
      <c r="Z59" s="4"/>
    </row>
    <row r="60" spans="1:26" ht="16.5" customHeight="1">
      <c r="A60" s="11">
        <v>4</v>
      </c>
      <c r="B60" s="68"/>
      <c r="C60" s="69"/>
      <c r="D60" s="69"/>
      <c r="E60" s="69"/>
      <c r="F60" s="70"/>
      <c r="G60" s="11">
        <v>4</v>
      </c>
      <c r="H60" s="68"/>
      <c r="I60" s="69"/>
      <c r="J60" s="69"/>
      <c r="K60" s="69"/>
      <c r="L60" s="70"/>
      <c r="M60" s="2"/>
      <c r="N60" s="2"/>
      <c r="O60" s="4"/>
      <c r="P60" s="4"/>
      <c r="Q60" s="4"/>
      <c r="R60" s="4"/>
      <c r="S60" s="4"/>
      <c r="T60" s="4"/>
      <c r="U60" s="4"/>
      <c r="V60" s="4"/>
      <c r="W60" s="4"/>
      <c r="X60" s="4"/>
      <c r="Y60" s="4"/>
      <c r="Z60" s="4"/>
    </row>
    <row r="61" spans="1:26" ht="16.5" customHeight="1">
      <c r="A61" s="11">
        <v>5</v>
      </c>
      <c r="B61" s="68"/>
      <c r="C61" s="69"/>
      <c r="D61" s="69"/>
      <c r="E61" s="69"/>
      <c r="F61" s="70"/>
      <c r="G61" s="11">
        <v>5</v>
      </c>
      <c r="H61" s="68"/>
      <c r="I61" s="69"/>
      <c r="J61" s="69"/>
      <c r="K61" s="69"/>
      <c r="L61" s="70"/>
      <c r="M61" s="2"/>
      <c r="N61" s="2"/>
      <c r="O61" s="4"/>
      <c r="P61" s="4"/>
      <c r="Q61" s="4"/>
      <c r="R61" s="4"/>
      <c r="S61" s="4"/>
      <c r="T61" s="4"/>
      <c r="U61" s="4"/>
      <c r="V61" s="4"/>
      <c r="W61" s="4"/>
      <c r="X61" s="4"/>
      <c r="Y61" s="4"/>
      <c r="Z61" s="4"/>
    </row>
    <row r="62" spans="1:26" ht="16.5" customHeight="1">
      <c r="A62" s="11">
        <v>6</v>
      </c>
      <c r="B62" s="68"/>
      <c r="C62" s="69"/>
      <c r="D62" s="69"/>
      <c r="E62" s="69"/>
      <c r="F62" s="70"/>
      <c r="G62" s="11">
        <v>6</v>
      </c>
      <c r="H62" s="68"/>
      <c r="I62" s="69"/>
      <c r="J62" s="69"/>
      <c r="K62" s="69"/>
      <c r="L62" s="70"/>
      <c r="M62" s="2"/>
      <c r="N62" s="2"/>
      <c r="O62" s="4"/>
      <c r="P62" s="4"/>
      <c r="Q62" s="4"/>
      <c r="R62" s="4"/>
      <c r="S62" s="4"/>
      <c r="T62" s="4"/>
      <c r="U62" s="4"/>
      <c r="V62" s="4"/>
      <c r="W62" s="4"/>
      <c r="X62" s="4"/>
      <c r="Y62" s="4"/>
      <c r="Z62" s="4"/>
    </row>
    <row r="63" spans="1:26" ht="16.5" customHeight="1">
      <c r="A63" s="11">
        <v>7</v>
      </c>
      <c r="B63" s="68"/>
      <c r="C63" s="69"/>
      <c r="D63" s="69"/>
      <c r="E63" s="69"/>
      <c r="F63" s="70"/>
      <c r="G63" s="11">
        <v>7</v>
      </c>
      <c r="H63" s="68"/>
      <c r="I63" s="69"/>
      <c r="J63" s="69"/>
      <c r="K63" s="69"/>
      <c r="L63" s="70"/>
      <c r="M63" s="2"/>
      <c r="N63" s="2"/>
      <c r="O63" s="4"/>
      <c r="P63" s="4"/>
      <c r="Q63" s="4"/>
      <c r="R63" s="4"/>
      <c r="S63" s="4"/>
      <c r="T63" s="4"/>
      <c r="U63" s="4"/>
      <c r="V63" s="4"/>
      <c r="W63" s="4"/>
      <c r="X63" s="4"/>
      <c r="Y63" s="4"/>
      <c r="Z63" s="4"/>
    </row>
    <row r="64" spans="1:26" ht="16.5" customHeight="1">
      <c r="A64" s="11">
        <v>8</v>
      </c>
      <c r="B64" s="68"/>
      <c r="C64" s="69"/>
      <c r="D64" s="69"/>
      <c r="E64" s="69"/>
      <c r="F64" s="70"/>
      <c r="G64" s="11">
        <v>8</v>
      </c>
      <c r="H64" s="68"/>
      <c r="I64" s="69"/>
      <c r="J64" s="69"/>
      <c r="K64" s="69"/>
      <c r="L64" s="70"/>
      <c r="M64" s="2"/>
      <c r="N64" s="2"/>
      <c r="O64" s="4"/>
      <c r="P64" s="4"/>
      <c r="Q64" s="4"/>
      <c r="R64" s="4"/>
      <c r="S64" s="4"/>
      <c r="T64" s="4"/>
      <c r="U64" s="4"/>
      <c r="V64" s="4"/>
      <c r="W64" s="4"/>
      <c r="X64" s="4"/>
      <c r="Y64" s="4"/>
      <c r="Z64" s="4"/>
    </row>
    <row r="65" spans="1:26" ht="16.5" customHeight="1">
      <c r="A65" s="11">
        <v>9</v>
      </c>
      <c r="B65" s="68"/>
      <c r="C65" s="69"/>
      <c r="D65" s="69"/>
      <c r="E65" s="69"/>
      <c r="F65" s="70"/>
      <c r="G65" s="11">
        <v>9</v>
      </c>
      <c r="H65" s="68"/>
      <c r="I65" s="69"/>
      <c r="J65" s="69"/>
      <c r="K65" s="69"/>
      <c r="L65" s="70"/>
      <c r="M65" s="2"/>
      <c r="N65" s="2"/>
      <c r="O65" s="4"/>
      <c r="P65" s="4"/>
      <c r="Q65" s="4"/>
      <c r="R65" s="4"/>
      <c r="S65" s="4"/>
      <c r="T65" s="4"/>
      <c r="U65" s="4"/>
      <c r="V65" s="4"/>
      <c r="W65" s="4"/>
      <c r="X65" s="4"/>
      <c r="Y65" s="4"/>
      <c r="Z65" s="4"/>
    </row>
    <row r="66" spans="1:26" ht="16.5" customHeight="1">
      <c r="A66" s="11">
        <v>10</v>
      </c>
      <c r="B66" s="68"/>
      <c r="C66" s="69"/>
      <c r="D66" s="69"/>
      <c r="E66" s="69"/>
      <c r="F66" s="70"/>
      <c r="G66" s="11">
        <v>10</v>
      </c>
      <c r="H66" s="68"/>
      <c r="I66" s="69"/>
      <c r="J66" s="69"/>
      <c r="K66" s="69"/>
      <c r="L66" s="70"/>
      <c r="M66" s="2"/>
      <c r="N66" s="2"/>
      <c r="O66" s="4"/>
      <c r="P66" s="4"/>
      <c r="Q66" s="4"/>
      <c r="R66" s="4"/>
      <c r="S66" s="4"/>
      <c r="T66" s="4"/>
      <c r="U66" s="4"/>
      <c r="V66" s="4"/>
      <c r="W66" s="4"/>
      <c r="X66" s="4"/>
      <c r="Y66" s="4"/>
      <c r="Z66" s="4"/>
    </row>
    <row r="67" spans="1:26" ht="21" customHeight="1">
      <c r="A67" s="71" t="s">
        <v>63</v>
      </c>
      <c r="B67" s="72"/>
      <c r="C67" s="72"/>
      <c r="D67" s="72"/>
      <c r="E67" s="72"/>
      <c r="F67" s="73"/>
      <c r="G67" s="74" t="s">
        <v>64</v>
      </c>
      <c r="H67" s="69"/>
      <c r="I67" s="69"/>
      <c r="J67" s="69"/>
      <c r="K67" s="69"/>
      <c r="L67" s="70"/>
      <c r="M67" s="2"/>
      <c r="N67" s="2"/>
      <c r="O67" s="4"/>
      <c r="P67" s="4"/>
      <c r="Q67" s="4"/>
      <c r="R67" s="4"/>
      <c r="S67" s="4"/>
      <c r="T67" s="4"/>
      <c r="U67" s="4"/>
      <c r="V67" s="4"/>
      <c r="W67" s="4"/>
      <c r="X67" s="4"/>
      <c r="Y67" s="4"/>
      <c r="Z67" s="4"/>
    </row>
    <row r="68" spans="1:26" ht="16.5" customHeight="1">
      <c r="A68" s="11">
        <v>1</v>
      </c>
      <c r="B68" s="68"/>
      <c r="C68" s="69"/>
      <c r="D68" s="69"/>
      <c r="E68" s="69"/>
      <c r="F68" s="70"/>
      <c r="G68" s="11">
        <v>1</v>
      </c>
      <c r="H68" s="68" t="s">
        <v>65</v>
      </c>
      <c r="I68" s="69"/>
      <c r="J68" s="69"/>
      <c r="K68" s="69"/>
      <c r="L68" s="70"/>
      <c r="M68" s="2"/>
      <c r="N68" s="2"/>
      <c r="O68" s="4"/>
      <c r="P68" s="4"/>
      <c r="Q68" s="4"/>
      <c r="R68" s="4"/>
      <c r="S68" s="4"/>
      <c r="T68" s="4"/>
      <c r="U68" s="4"/>
      <c r="V68" s="4"/>
      <c r="W68" s="4"/>
      <c r="X68" s="4"/>
      <c r="Y68" s="4"/>
      <c r="Z68" s="4"/>
    </row>
    <row r="69" spans="1:26" ht="16.5" customHeight="1">
      <c r="A69" s="11">
        <v>2</v>
      </c>
      <c r="B69" s="68"/>
      <c r="C69" s="69"/>
      <c r="D69" s="69"/>
      <c r="E69" s="69"/>
      <c r="F69" s="70"/>
      <c r="G69" s="11">
        <v>2</v>
      </c>
      <c r="H69" s="68" t="s">
        <v>66</v>
      </c>
      <c r="I69" s="69"/>
      <c r="J69" s="69"/>
      <c r="K69" s="69"/>
      <c r="L69" s="70"/>
      <c r="M69" s="2"/>
      <c r="N69" s="2"/>
      <c r="O69" s="4"/>
      <c r="P69" s="4"/>
      <c r="Q69" s="4"/>
      <c r="R69" s="4"/>
      <c r="S69" s="4"/>
      <c r="T69" s="4"/>
      <c r="U69" s="4"/>
      <c r="V69" s="4"/>
      <c r="W69" s="4"/>
      <c r="X69" s="4"/>
      <c r="Y69" s="4"/>
      <c r="Z69" s="4"/>
    </row>
    <row r="70" spans="1:26" ht="16.5" customHeight="1">
      <c r="A70" s="11">
        <v>3</v>
      </c>
      <c r="B70" s="68"/>
      <c r="C70" s="69"/>
      <c r="D70" s="69"/>
      <c r="E70" s="69"/>
      <c r="F70" s="70"/>
      <c r="G70" s="11">
        <v>3</v>
      </c>
      <c r="H70" s="68" t="s">
        <v>67</v>
      </c>
      <c r="I70" s="69"/>
      <c r="J70" s="69"/>
      <c r="K70" s="69"/>
      <c r="L70" s="70"/>
      <c r="M70" s="2"/>
      <c r="N70" s="2"/>
      <c r="O70" s="4"/>
      <c r="P70" s="4"/>
      <c r="Q70" s="4"/>
      <c r="R70" s="4"/>
      <c r="S70" s="4"/>
      <c r="T70" s="4"/>
      <c r="U70" s="4"/>
      <c r="V70" s="4"/>
      <c r="W70" s="4"/>
      <c r="X70" s="4"/>
      <c r="Y70" s="4"/>
      <c r="Z70" s="4"/>
    </row>
    <row r="71" spans="1:26" ht="16.5" customHeight="1">
      <c r="A71" s="11">
        <v>4</v>
      </c>
      <c r="B71" s="68"/>
      <c r="C71" s="69"/>
      <c r="D71" s="69"/>
      <c r="E71" s="69"/>
      <c r="F71" s="70"/>
      <c r="G71" s="11">
        <v>4</v>
      </c>
      <c r="H71" s="68"/>
      <c r="I71" s="69"/>
      <c r="J71" s="69"/>
      <c r="K71" s="69"/>
      <c r="L71" s="70"/>
      <c r="M71" s="2"/>
      <c r="N71" s="2"/>
      <c r="O71" s="4"/>
      <c r="P71" s="4"/>
      <c r="Q71" s="4"/>
      <c r="R71" s="4"/>
      <c r="S71" s="4"/>
      <c r="T71" s="4"/>
      <c r="U71" s="4"/>
      <c r="V71" s="4"/>
      <c r="W71" s="4"/>
      <c r="X71" s="4"/>
      <c r="Y71" s="4"/>
      <c r="Z71" s="4"/>
    </row>
    <row r="72" spans="1:26" ht="16.5" customHeight="1">
      <c r="A72" s="11">
        <v>5</v>
      </c>
      <c r="B72" s="68"/>
      <c r="C72" s="69"/>
      <c r="D72" s="69"/>
      <c r="E72" s="69"/>
      <c r="F72" s="70"/>
      <c r="G72" s="11">
        <v>5</v>
      </c>
      <c r="H72" s="68"/>
      <c r="I72" s="69"/>
      <c r="J72" s="69"/>
      <c r="K72" s="69"/>
      <c r="L72" s="70"/>
      <c r="M72" s="2"/>
      <c r="N72" s="2"/>
      <c r="O72" s="4"/>
      <c r="P72" s="4"/>
      <c r="Q72" s="4"/>
      <c r="R72" s="4"/>
      <c r="S72" s="4"/>
      <c r="T72" s="4"/>
      <c r="U72" s="4"/>
      <c r="V72" s="4"/>
      <c r="W72" s="4"/>
      <c r="X72" s="4"/>
      <c r="Y72" s="4"/>
      <c r="Z72" s="4"/>
    </row>
    <row r="73" spans="1:26" ht="16.5" customHeight="1">
      <c r="A73" s="11">
        <v>6</v>
      </c>
      <c r="B73" s="68"/>
      <c r="C73" s="69"/>
      <c r="D73" s="69"/>
      <c r="E73" s="69"/>
      <c r="F73" s="70"/>
      <c r="G73" s="11">
        <v>6</v>
      </c>
      <c r="H73" s="68"/>
      <c r="I73" s="69"/>
      <c r="J73" s="69"/>
      <c r="K73" s="69"/>
      <c r="L73" s="70"/>
      <c r="M73" s="2"/>
      <c r="N73" s="2"/>
      <c r="O73" s="4"/>
      <c r="P73" s="4"/>
      <c r="Q73" s="4"/>
      <c r="R73" s="4"/>
      <c r="S73" s="4"/>
      <c r="T73" s="4"/>
      <c r="U73" s="4"/>
      <c r="V73" s="4"/>
      <c r="W73" s="4"/>
      <c r="X73" s="4"/>
      <c r="Y73" s="4"/>
      <c r="Z73" s="4"/>
    </row>
    <row r="74" spans="1:26" ht="16.5" customHeight="1">
      <c r="A74" s="11">
        <v>7</v>
      </c>
      <c r="B74" s="68"/>
      <c r="C74" s="69"/>
      <c r="D74" s="69"/>
      <c r="E74" s="69"/>
      <c r="F74" s="70"/>
      <c r="G74" s="11">
        <v>7</v>
      </c>
      <c r="H74" s="68"/>
      <c r="I74" s="69"/>
      <c r="J74" s="69"/>
      <c r="K74" s="69"/>
      <c r="L74" s="70"/>
      <c r="M74" s="2"/>
      <c r="N74" s="2"/>
      <c r="O74" s="4"/>
      <c r="P74" s="4"/>
      <c r="Q74" s="4"/>
      <c r="R74" s="4"/>
      <c r="S74" s="4"/>
      <c r="T74" s="4"/>
      <c r="U74" s="4"/>
      <c r="V74" s="4"/>
      <c r="W74" s="4"/>
      <c r="X74" s="4"/>
      <c r="Y74" s="4"/>
      <c r="Z74" s="4"/>
    </row>
    <row r="75" spans="1:26" ht="16.5" customHeight="1">
      <c r="A75" s="11">
        <v>8</v>
      </c>
      <c r="B75" s="68"/>
      <c r="C75" s="69"/>
      <c r="D75" s="69"/>
      <c r="E75" s="69"/>
      <c r="F75" s="70"/>
      <c r="G75" s="11">
        <v>8</v>
      </c>
      <c r="H75" s="68"/>
      <c r="I75" s="69"/>
      <c r="J75" s="69"/>
      <c r="K75" s="69"/>
      <c r="L75" s="70"/>
      <c r="M75" s="2"/>
      <c r="N75" s="2"/>
      <c r="O75" s="4"/>
      <c r="P75" s="4"/>
      <c r="Q75" s="4"/>
      <c r="R75" s="4"/>
      <c r="S75" s="4"/>
      <c r="T75" s="4"/>
      <c r="U75" s="4"/>
      <c r="V75" s="4"/>
      <c r="W75" s="4"/>
      <c r="X75" s="4"/>
      <c r="Y75" s="4"/>
      <c r="Z75" s="4"/>
    </row>
    <row r="76" spans="1:26" ht="16.5" customHeight="1">
      <c r="A76" s="11">
        <v>9</v>
      </c>
      <c r="B76" s="68"/>
      <c r="C76" s="69"/>
      <c r="D76" s="69"/>
      <c r="E76" s="69"/>
      <c r="F76" s="70"/>
      <c r="G76" s="11">
        <v>9</v>
      </c>
      <c r="H76" s="68"/>
      <c r="I76" s="69"/>
      <c r="J76" s="69"/>
      <c r="K76" s="69"/>
      <c r="L76" s="70"/>
      <c r="M76" s="2"/>
      <c r="N76" s="2"/>
      <c r="O76" s="4"/>
      <c r="P76" s="4"/>
      <c r="Q76" s="4"/>
      <c r="R76" s="4"/>
      <c r="S76" s="4"/>
      <c r="T76" s="4"/>
      <c r="U76" s="4"/>
      <c r="V76" s="4"/>
      <c r="W76" s="4"/>
      <c r="X76" s="4"/>
      <c r="Y76" s="4"/>
      <c r="Z76" s="4"/>
    </row>
    <row r="77" spans="1:26" ht="16.5" customHeight="1">
      <c r="A77" s="11">
        <v>10</v>
      </c>
      <c r="B77" s="68"/>
      <c r="C77" s="69"/>
      <c r="D77" s="69"/>
      <c r="E77" s="69"/>
      <c r="F77" s="70"/>
      <c r="G77" s="11">
        <v>10</v>
      </c>
      <c r="H77" s="68"/>
      <c r="I77" s="69"/>
      <c r="J77" s="69"/>
      <c r="K77" s="69"/>
      <c r="L77" s="70"/>
      <c r="M77" s="2"/>
      <c r="N77" s="2"/>
      <c r="O77" s="4"/>
      <c r="P77" s="4"/>
      <c r="Q77" s="4"/>
      <c r="R77" s="4"/>
      <c r="S77" s="4"/>
      <c r="T77" s="4"/>
      <c r="U77" s="4"/>
      <c r="V77" s="4"/>
      <c r="W77" s="4"/>
      <c r="X77" s="4"/>
      <c r="Y77" s="4"/>
      <c r="Z77" s="4"/>
    </row>
    <row r="78" spans="1:26" ht="21" customHeight="1">
      <c r="A78" s="71" t="s">
        <v>68</v>
      </c>
      <c r="B78" s="72"/>
      <c r="C78" s="72"/>
      <c r="D78" s="72"/>
      <c r="E78" s="72"/>
      <c r="F78" s="73"/>
      <c r="G78" s="74" t="s">
        <v>69</v>
      </c>
      <c r="H78" s="69"/>
      <c r="I78" s="69"/>
      <c r="J78" s="69"/>
      <c r="K78" s="69"/>
      <c r="L78" s="70"/>
      <c r="M78" s="2"/>
      <c r="N78" s="2"/>
      <c r="O78" s="4"/>
      <c r="P78" s="4"/>
      <c r="Q78" s="4"/>
      <c r="R78" s="4"/>
      <c r="S78" s="4"/>
      <c r="T78" s="4"/>
      <c r="U78" s="4"/>
      <c r="V78" s="4"/>
      <c r="W78" s="4"/>
      <c r="X78" s="4"/>
      <c r="Y78" s="4"/>
      <c r="Z78" s="4"/>
    </row>
    <row r="79" spans="1:26" ht="16.5" customHeight="1">
      <c r="A79" s="11">
        <v>1</v>
      </c>
      <c r="B79" s="68" t="s">
        <v>70</v>
      </c>
      <c r="C79" s="69"/>
      <c r="D79" s="69"/>
      <c r="E79" s="69"/>
      <c r="F79" s="70"/>
      <c r="G79" s="11">
        <v>1</v>
      </c>
      <c r="H79" s="68" t="s">
        <v>71</v>
      </c>
      <c r="I79" s="69"/>
      <c r="J79" s="69"/>
      <c r="K79" s="69"/>
      <c r="L79" s="70"/>
      <c r="M79" s="2"/>
      <c r="N79" s="2"/>
      <c r="O79" s="4"/>
      <c r="P79" s="4"/>
      <c r="Q79" s="4"/>
      <c r="R79" s="4"/>
      <c r="S79" s="4"/>
      <c r="T79" s="4"/>
      <c r="U79" s="4"/>
      <c r="V79" s="4"/>
      <c r="W79" s="4"/>
      <c r="X79" s="4"/>
      <c r="Y79" s="4"/>
      <c r="Z79" s="4"/>
    </row>
    <row r="80" spans="1:26" ht="16.5" customHeight="1">
      <c r="A80" s="11">
        <v>2</v>
      </c>
      <c r="B80" s="68"/>
      <c r="C80" s="69"/>
      <c r="D80" s="69"/>
      <c r="E80" s="69"/>
      <c r="F80" s="70"/>
      <c r="G80" s="11">
        <v>2</v>
      </c>
      <c r="H80" s="68"/>
      <c r="I80" s="69"/>
      <c r="J80" s="69"/>
      <c r="K80" s="69"/>
      <c r="L80" s="70"/>
      <c r="M80" s="2"/>
      <c r="N80" s="2"/>
      <c r="O80" s="4"/>
      <c r="P80" s="4"/>
      <c r="Q80" s="4"/>
      <c r="R80" s="4"/>
      <c r="S80" s="4"/>
      <c r="T80" s="4"/>
      <c r="U80" s="4"/>
      <c r="V80" s="4"/>
      <c r="W80" s="4"/>
      <c r="X80" s="4"/>
      <c r="Y80" s="4"/>
      <c r="Z80" s="4"/>
    </row>
    <row r="81" spans="1:26" ht="16.5" customHeight="1">
      <c r="A81" s="11">
        <v>3</v>
      </c>
      <c r="B81" s="68"/>
      <c r="C81" s="69"/>
      <c r="D81" s="69"/>
      <c r="E81" s="69"/>
      <c r="F81" s="70"/>
      <c r="G81" s="11">
        <v>3</v>
      </c>
      <c r="H81" s="68"/>
      <c r="I81" s="69"/>
      <c r="J81" s="69"/>
      <c r="K81" s="69"/>
      <c r="L81" s="70"/>
      <c r="M81" s="2"/>
      <c r="N81" s="2"/>
      <c r="O81" s="4"/>
      <c r="P81" s="4"/>
      <c r="Q81" s="4"/>
      <c r="R81" s="4"/>
      <c r="S81" s="4"/>
      <c r="T81" s="4"/>
      <c r="U81" s="4"/>
      <c r="V81" s="4"/>
      <c r="W81" s="4"/>
      <c r="X81" s="4"/>
      <c r="Y81" s="4"/>
      <c r="Z81" s="4"/>
    </row>
    <row r="82" spans="1:26" ht="16.5" customHeight="1">
      <c r="A82" s="11">
        <v>4</v>
      </c>
      <c r="B82" s="68"/>
      <c r="C82" s="69"/>
      <c r="D82" s="69"/>
      <c r="E82" s="69"/>
      <c r="F82" s="70"/>
      <c r="G82" s="11">
        <v>4</v>
      </c>
      <c r="H82" s="68"/>
      <c r="I82" s="69"/>
      <c r="J82" s="69"/>
      <c r="K82" s="69"/>
      <c r="L82" s="70"/>
      <c r="M82" s="2"/>
      <c r="N82" s="2"/>
      <c r="O82" s="4"/>
      <c r="P82" s="4"/>
      <c r="Q82" s="4"/>
      <c r="R82" s="4"/>
      <c r="S82" s="4"/>
      <c r="T82" s="4"/>
      <c r="U82" s="4"/>
      <c r="V82" s="4"/>
      <c r="W82" s="4"/>
      <c r="X82" s="4"/>
      <c r="Y82" s="4"/>
      <c r="Z82" s="4"/>
    </row>
    <row r="83" spans="1:26" ht="16.5" customHeight="1">
      <c r="A83" s="11">
        <v>5</v>
      </c>
      <c r="B83" s="68"/>
      <c r="C83" s="69"/>
      <c r="D83" s="69"/>
      <c r="E83" s="69"/>
      <c r="F83" s="70"/>
      <c r="G83" s="11">
        <v>5</v>
      </c>
      <c r="H83" s="68"/>
      <c r="I83" s="69"/>
      <c r="J83" s="69"/>
      <c r="K83" s="69"/>
      <c r="L83" s="70"/>
      <c r="M83" s="2"/>
      <c r="N83" s="2"/>
      <c r="O83" s="4"/>
      <c r="P83" s="4"/>
      <c r="Q83" s="4"/>
      <c r="R83" s="4"/>
      <c r="S83" s="4"/>
      <c r="T83" s="4"/>
      <c r="U83" s="4"/>
      <c r="V83" s="4"/>
      <c r="W83" s="4"/>
      <c r="X83" s="4"/>
      <c r="Y83" s="4"/>
      <c r="Z83" s="4"/>
    </row>
    <row r="84" spans="1:26" ht="16.5" customHeight="1">
      <c r="A84" s="11">
        <v>6</v>
      </c>
      <c r="B84" s="68"/>
      <c r="C84" s="69"/>
      <c r="D84" s="69"/>
      <c r="E84" s="69"/>
      <c r="F84" s="70"/>
      <c r="G84" s="11">
        <v>6</v>
      </c>
      <c r="H84" s="68"/>
      <c r="I84" s="69"/>
      <c r="J84" s="69"/>
      <c r="K84" s="69"/>
      <c r="L84" s="70"/>
      <c r="M84" s="2"/>
      <c r="N84" s="2"/>
      <c r="O84" s="4"/>
      <c r="P84" s="4"/>
      <c r="Q84" s="4"/>
      <c r="R84" s="4"/>
      <c r="S84" s="4"/>
      <c r="T84" s="4"/>
      <c r="U84" s="4"/>
      <c r="V84" s="4"/>
      <c r="W84" s="4"/>
      <c r="X84" s="4"/>
      <c r="Y84" s="4"/>
      <c r="Z84" s="4"/>
    </row>
    <row r="85" spans="1:26" ht="16.5" customHeight="1">
      <c r="A85" s="11">
        <v>7</v>
      </c>
      <c r="B85" s="68"/>
      <c r="C85" s="69"/>
      <c r="D85" s="69"/>
      <c r="E85" s="69"/>
      <c r="F85" s="70"/>
      <c r="G85" s="11">
        <v>7</v>
      </c>
      <c r="H85" s="68"/>
      <c r="I85" s="69"/>
      <c r="J85" s="69"/>
      <c r="K85" s="69"/>
      <c r="L85" s="70"/>
      <c r="M85" s="2"/>
      <c r="N85" s="2"/>
      <c r="O85" s="4"/>
      <c r="P85" s="4"/>
      <c r="Q85" s="4"/>
      <c r="R85" s="4"/>
      <c r="S85" s="4"/>
      <c r="T85" s="4"/>
      <c r="U85" s="4"/>
      <c r="V85" s="4"/>
      <c r="W85" s="4"/>
      <c r="X85" s="4"/>
      <c r="Y85" s="4"/>
      <c r="Z85" s="4"/>
    </row>
    <row r="86" spans="1:26" ht="16.5" customHeight="1">
      <c r="A86" s="11">
        <v>8</v>
      </c>
      <c r="B86" s="68"/>
      <c r="C86" s="69"/>
      <c r="D86" s="69"/>
      <c r="E86" s="69"/>
      <c r="F86" s="70"/>
      <c r="G86" s="11">
        <v>8</v>
      </c>
      <c r="H86" s="68"/>
      <c r="I86" s="69"/>
      <c r="J86" s="69"/>
      <c r="K86" s="69"/>
      <c r="L86" s="70"/>
      <c r="M86" s="2"/>
      <c r="N86" s="2"/>
      <c r="O86" s="4"/>
      <c r="P86" s="4"/>
      <c r="Q86" s="4"/>
      <c r="R86" s="4"/>
      <c r="S86" s="4"/>
      <c r="T86" s="4"/>
      <c r="U86" s="4"/>
      <c r="V86" s="4"/>
      <c r="W86" s="4"/>
      <c r="X86" s="4"/>
      <c r="Y86" s="4"/>
      <c r="Z86" s="4"/>
    </row>
    <row r="87" spans="1:26" ht="16.5" customHeight="1">
      <c r="A87" s="11">
        <v>9</v>
      </c>
      <c r="B87" s="68"/>
      <c r="C87" s="69"/>
      <c r="D87" s="69"/>
      <c r="E87" s="69"/>
      <c r="F87" s="70"/>
      <c r="G87" s="11">
        <v>9</v>
      </c>
      <c r="H87" s="68"/>
      <c r="I87" s="69"/>
      <c r="J87" s="69"/>
      <c r="K87" s="69"/>
      <c r="L87" s="70"/>
      <c r="M87" s="2"/>
      <c r="N87" s="2"/>
      <c r="O87" s="4"/>
      <c r="P87" s="4"/>
      <c r="Q87" s="4"/>
      <c r="R87" s="4"/>
      <c r="S87" s="4"/>
      <c r="T87" s="4"/>
      <c r="U87" s="4"/>
      <c r="V87" s="4"/>
      <c r="W87" s="4"/>
      <c r="X87" s="4"/>
      <c r="Y87" s="4"/>
      <c r="Z87" s="4"/>
    </row>
    <row r="88" spans="1:26" ht="16.5" customHeight="1">
      <c r="A88" s="11">
        <v>10</v>
      </c>
      <c r="B88" s="68"/>
      <c r="C88" s="69"/>
      <c r="D88" s="69"/>
      <c r="E88" s="69"/>
      <c r="F88" s="70"/>
      <c r="G88" s="11">
        <v>10</v>
      </c>
      <c r="H88" s="68"/>
      <c r="I88" s="69"/>
      <c r="J88" s="69"/>
      <c r="K88" s="69"/>
      <c r="L88" s="70"/>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87:F87"/>
    <mergeCell ref="B88:F88"/>
    <mergeCell ref="H88:L88"/>
    <mergeCell ref="B82:F82"/>
    <mergeCell ref="H82:L82"/>
    <mergeCell ref="B83:F83"/>
    <mergeCell ref="H83:L83"/>
    <mergeCell ref="B84:F84"/>
    <mergeCell ref="H84:L84"/>
    <mergeCell ref="H85:L85"/>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B42:F42"/>
    <mergeCell ref="H42:L42"/>
    <mergeCell ref="B43:F43"/>
    <mergeCell ref="H43:L43"/>
    <mergeCell ref="B44:F44"/>
    <mergeCell ref="H44:L44"/>
    <mergeCell ref="H45:L45"/>
    <mergeCell ref="H46:L46"/>
    <mergeCell ref="H47:L47"/>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B52:F52"/>
    <mergeCell ref="B53:F53"/>
    <mergeCell ref="B54:F54"/>
    <mergeCell ref="B45:F45"/>
    <mergeCell ref="B46:F46"/>
    <mergeCell ref="B47:F47"/>
    <mergeCell ref="B48:F48"/>
    <mergeCell ref="B49:F49"/>
    <mergeCell ref="B50:F50"/>
    <mergeCell ref="B51:F51"/>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H87:L87"/>
    <mergeCell ref="B18:C18"/>
    <mergeCell ref="B19:C19"/>
    <mergeCell ref="B20:C20"/>
    <mergeCell ref="K18:L18"/>
    <mergeCell ref="K19:L19"/>
    <mergeCell ref="K20:L20"/>
    <mergeCell ref="A21:L21"/>
    <mergeCell ref="A22:F22"/>
    <mergeCell ref="G22:L22"/>
    <mergeCell ref="H23:L23"/>
    <mergeCell ref="H26:L26"/>
    <mergeCell ref="H27:L27"/>
    <mergeCell ref="B23:F23"/>
    <mergeCell ref="B24:F24"/>
    <mergeCell ref="H24:L24"/>
    <mergeCell ref="B25:F25"/>
    <mergeCell ref="H25:L25"/>
    <mergeCell ref="B26:F26"/>
    <mergeCell ref="B27:F27"/>
    <mergeCell ref="H20:I20"/>
    <mergeCell ref="E20:F20"/>
    <mergeCell ref="H32:L32"/>
    <mergeCell ref="H33:L33"/>
    <mergeCell ref="H69:L69"/>
    <mergeCell ref="B69:F69"/>
    <mergeCell ref="B70:F70"/>
    <mergeCell ref="B71:F71"/>
    <mergeCell ref="B72:F72"/>
    <mergeCell ref="B73:F73"/>
    <mergeCell ref="B74:F74"/>
    <mergeCell ref="B75:F75"/>
    <mergeCell ref="H86:L86"/>
    <mergeCell ref="B85:F85"/>
    <mergeCell ref="B86:F86"/>
    <mergeCell ref="B64:F64"/>
    <mergeCell ref="B65:F65"/>
    <mergeCell ref="B66:F66"/>
    <mergeCell ref="A67:F67"/>
    <mergeCell ref="B68:F68"/>
    <mergeCell ref="H63:L63"/>
    <mergeCell ref="H64:L64"/>
    <mergeCell ref="H65:L65"/>
    <mergeCell ref="H66:L66"/>
    <mergeCell ref="G67:L67"/>
    <mergeCell ref="H68:L68"/>
    <mergeCell ref="B59:F59"/>
    <mergeCell ref="H59:L59"/>
    <mergeCell ref="B60:F60"/>
    <mergeCell ref="H60:L60"/>
    <mergeCell ref="B61:F61"/>
    <mergeCell ref="H61:L61"/>
    <mergeCell ref="H62:L62"/>
    <mergeCell ref="B62:F62"/>
    <mergeCell ref="B63:F63"/>
    <mergeCell ref="H57:L57"/>
    <mergeCell ref="H58:L58"/>
    <mergeCell ref="H53:L53"/>
    <mergeCell ref="H54:L54"/>
    <mergeCell ref="A55:L55"/>
    <mergeCell ref="A56:F56"/>
    <mergeCell ref="G56:L56"/>
    <mergeCell ref="B57:F57"/>
    <mergeCell ref="B58:F58"/>
    <mergeCell ref="H80:L80"/>
    <mergeCell ref="H81:L81"/>
    <mergeCell ref="B76:F76"/>
    <mergeCell ref="B77:F77"/>
    <mergeCell ref="A78:F78"/>
    <mergeCell ref="B79:F79"/>
    <mergeCell ref="H79:L79"/>
    <mergeCell ref="B80:F80"/>
    <mergeCell ref="B81:F8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4140625" defaultRowHeight="15" customHeight="1"/>
  <cols>
    <col min="1" max="1" width="15.88671875" customWidth="1"/>
    <col min="2" max="2" width="23.44140625" customWidth="1"/>
    <col min="3" max="3" width="25.33203125" customWidth="1"/>
    <col min="4" max="4" width="16.44140625" customWidth="1"/>
    <col min="5" max="5" width="19.88671875" customWidth="1"/>
    <col min="6" max="6" width="26.44140625" customWidth="1"/>
    <col min="7" max="8" width="11.44140625" customWidth="1"/>
    <col min="9" max="9" width="11" customWidth="1"/>
    <col min="10" max="10" width="16.109375" customWidth="1"/>
    <col min="11" max="11" width="14.6640625" customWidth="1"/>
    <col min="12" max="12" width="10.6640625" customWidth="1"/>
    <col min="13" max="13" width="9.44140625" customWidth="1"/>
    <col min="14" max="14" width="13.5546875" customWidth="1"/>
    <col min="15" max="15" width="7.33203125" customWidth="1"/>
    <col min="16" max="16" width="16.109375" customWidth="1"/>
    <col min="17" max="18" width="11.44140625" customWidth="1"/>
    <col min="19" max="19" width="12" customWidth="1"/>
    <col min="20" max="20" width="11.44140625" customWidth="1"/>
    <col min="21" max="21" width="12.88671875" customWidth="1"/>
    <col min="22" max="22" width="11.44140625" customWidth="1"/>
    <col min="23" max="23" width="13.109375" customWidth="1"/>
    <col min="24" max="24" width="13" customWidth="1"/>
    <col min="25" max="25" width="11.44140625" customWidth="1"/>
    <col min="27" max="27" width="11.44140625" customWidth="1"/>
    <col min="28" max="28" width="36.33203125" customWidth="1"/>
    <col min="29" max="29" width="45.44140625" customWidth="1"/>
    <col min="30" max="30" width="15.109375" customWidth="1"/>
    <col min="31" max="31" width="14.5546875" customWidth="1"/>
  </cols>
  <sheetData>
    <row r="1" spans="1:31" ht="28.8">
      <c r="A1" s="51" t="s">
        <v>425</v>
      </c>
      <c r="B1" s="51" t="s">
        <v>86</v>
      </c>
      <c r="C1" s="51" t="s">
        <v>87</v>
      </c>
      <c r="D1" s="51" t="s">
        <v>426</v>
      </c>
      <c r="E1" s="51" t="s">
        <v>427</v>
      </c>
      <c r="F1" s="51" t="s">
        <v>77</v>
      </c>
      <c r="G1" s="51" t="s">
        <v>428</v>
      </c>
      <c r="H1" s="51" t="s">
        <v>429</v>
      </c>
      <c r="I1" s="51" t="s">
        <v>208</v>
      </c>
      <c r="J1" s="51" t="s">
        <v>430</v>
      </c>
      <c r="K1" s="51" t="s">
        <v>224</v>
      </c>
      <c r="L1" s="51" t="s">
        <v>431</v>
      </c>
      <c r="M1" s="51" t="s">
        <v>432</v>
      </c>
      <c r="N1" s="51" t="s">
        <v>433</v>
      </c>
      <c r="O1" s="51" t="s">
        <v>434</v>
      </c>
      <c r="P1" s="51" t="s">
        <v>435</v>
      </c>
      <c r="Q1" s="52" t="s">
        <v>148</v>
      </c>
      <c r="R1" s="51" t="s">
        <v>436</v>
      </c>
      <c r="S1" s="51" t="s">
        <v>437</v>
      </c>
      <c r="T1" s="51" t="s">
        <v>438</v>
      </c>
      <c r="U1" s="51" t="s">
        <v>439</v>
      </c>
      <c r="V1" s="51" t="s">
        <v>440</v>
      </c>
      <c r="W1" s="51" t="s">
        <v>441</v>
      </c>
      <c r="X1" s="51" t="s">
        <v>442</v>
      </c>
      <c r="Y1" s="51" t="s">
        <v>432</v>
      </c>
      <c r="Z1" s="51" t="s">
        <v>443</v>
      </c>
      <c r="AA1" s="51" t="s">
        <v>444</v>
      </c>
      <c r="AB1" s="51" t="s">
        <v>445</v>
      </c>
      <c r="AC1" s="51" t="s">
        <v>446</v>
      </c>
      <c r="AD1" s="51" t="s">
        <v>433</v>
      </c>
      <c r="AE1" s="51" t="s">
        <v>447</v>
      </c>
    </row>
    <row r="2" spans="1:31" ht="43.2">
      <c r="A2" s="53" t="s">
        <v>101</v>
      </c>
      <c r="B2" s="54" t="s">
        <v>105</v>
      </c>
      <c r="C2" s="53" t="s">
        <v>448</v>
      </c>
      <c r="D2" s="54" t="s">
        <v>449</v>
      </c>
      <c r="E2" s="54" t="s">
        <v>450</v>
      </c>
      <c r="F2" s="54" t="s">
        <v>451</v>
      </c>
      <c r="G2" s="55"/>
      <c r="H2" s="55"/>
      <c r="I2" s="55" t="s">
        <v>222</v>
      </c>
      <c r="J2" s="55" t="s">
        <v>223</v>
      </c>
      <c r="K2" s="55" t="s">
        <v>224</v>
      </c>
      <c r="L2" s="55" t="s">
        <v>225</v>
      </c>
      <c r="M2" s="56" t="s">
        <v>226</v>
      </c>
      <c r="N2" s="55" t="s">
        <v>333</v>
      </c>
      <c r="O2" s="55" t="s">
        <v>181</v>
      </c>
      <c r="P2" s="54" t="s">
        <v>452</v>
      </c>
      <c r="Q2" s="54" t="s">
        <v>453</v>
      </c>
      <c r="R2" s="54" t="s">
        <v>454</v>
      </c>
      <c r="S2" s="54" t="s">
        <v>295</v>
      </c>
      <c r="T2" s="54" t="s">
        <v>296</v>
      </c>
      <c r="U2" s="55" t="s">
        <v>297</v>
      </c>
      <c r="V2" s="55" t="s">
        <v>298</v>
      </c>
      <c r="W2" s="55" t="s">
        <v>299</v>
      </c>
      <c r="X2" s="54" t="s">
        <v>300</v>
      </c>
      <c r="Y2" s="54" t="s">
        <v>301</v>
      </c>
      <c r="Z2" s="55" t="s">
        <v>295</v>
      </c>
      <c r="AA2" s="55">
        <v>15</v>
      </c>
      <c r="AB2" s="57" t="s">
        <v>455</v>
      </c>
      <c r="AC2" s="57" t="s">
        <v>456</v>
      </c>
      <c r="AD2" s="55" t="s">
        <v>457</v>
      </c>
      <c r="AE2" s="55" t="str">
        <f>""</f>
        <v/>
      </c>
    </row>
    <row r="3" spans="1:31" ht="43.2">
      <c r="A3" s="53" t="s">
        <v>458</v>
      </c>
      <c r="B3" s="53" t="s">
        <v>459</v>
      </c>
      <c r="C3" s="53" t="s">
        <v>106</v>
      </c>
      <c r="D3" s="54" t="s">
        <v>460</v>
      </c>
      <c r="E3" s="54" t="s">
        <v>461</v>
      </c>
      <c r="F3" s="54" t="s">
        <v>462</v>
      </c>
      <c r="G3" s="55"/>
      <c r="H3" s="55"/>
      <c r="I3" s="55" t="s">
        <v>237</v>
      </c>
      <c r="J3" s="55" t="s">
        <v>463</v>
      </c>
      <c r="K3" s="55" t="s">
        <v>238</v>
      </c>
      <c r="L3" s="55" t="s">
        <v>464</v>
      </c>
      <c r="M3" s="56" t="s">
        <v>465</v>
      </c>
      <c r="N3" s="55" t="s">
        <v>457</v>
      </c>
      <c r="O3" s="55" t="s">
        <v>182</v>
      </c>
      <c r="P3" s="54" t="s">
        <v>466</v>
      </c>
      <c r="Q3" s="54" t="s">
        <v>467</v>
      </c>
      <c r="R3" s="54" t="s">
        <v>468</v>
      </c>
      <c r="S3" s="54" t="s">
        <v>469</v>
      </c>
      <c r="T3" s="54" t="s">
        <v>470</v>
      </c>
      <c r="U3" s="55" t="s">
        <v>471</v>
      </c>
      <c r="V3" s="55" t="s">
        <v>472</v>
      </c>
      <c r="W3" s="55" t="s">
        <v>473</v>
      </c>
      <c r="X3" s="54" t="s">
        <v>474</v>
      </c>
      <c r="Y3" s="54" t="s">
        <v>475</v>
      </c>
      <c r="Z3" s="55" t="s">
        <v>469</v>
      </c>
      <c r="AA3" s="55">
        <v>0</v>
      </c>
      <c r="AB3" s="57" t="s">
        <v>476</v>
      </c>
      <c r="AC3" s="57" t="s">
        <v>477</v>
      </c>
      <c r="AD3" s="55" t="s">
        <v>334</v>
      </c>
      <c r="AE3" s="54"/>
    </row>
    <row r="4" spans="1:31" ht="57.6">
      <c r="A4" s="53" t="s">
        <v>144</v>
      </c>
      <c r="B4" s="53" t="s">
        <v>478</v>
      </c>
      <c r="C4" s="54" t="s">
        <v>126</v>
      </c>
      <c r="D4" s="54" t="s">
        <v>479</v>
      </c>
      <c r="E4" s="54" t="s">
        <v>480</v>
      </c>
      <c r="F4" s="54" t="s">
        <v>481</v>
      </c>
      <c r="G4" s="55"/>
      <c r="H4" s="55"/>
      <c r="I4" s="55" t="s">
        <v>482</v>
      </c>
      <c r="J4" s="55" t="s">
        <v>483</v>
      </c>
      <c r="K4" s="55" t="s">
        <v>483</v>
      </c>
      <c r="L4" s="55" t="s">
        <v>483</v>
      </c>
      <c r="M4" s="55" t="s">
        <v>483</v>
      </c>
      <c r="N4" s="56" t="s">
        <v>484</v>
      </c>
      <c r="O4" s="54"/>
      <c r="P4" s="54" t="s">
        <v>485</v>
      </c>
      <c r="Q4" s="54" t="s">
        <v>486</v>
      </c>
      <c r="R4" s="54"/>
      <c r="S4" s="54"/>
      <c r="T4" s="54"/>
      <c r="U4" s="54"/>
      <c r="V4" s="54" t="s">
        <v>487</v>
      </c>
      <c r="W4" s="54"/>
      <c r="X4" s="54"/>
      <c r="Y4" s="54" t="s">
        <v>488</v>
      </c>
      <c r="Z4" s="55" t="s">
        <v>296</v>
      </c>
      <c r="AA4" s="55">
        <v>15</v>
      </c>
      <c r="AB4" s="57" t="s">
        <v>489</v>
      </c>
      <c r="AC4" s="57" t="s">
        <v>303</v>
      </c>
      <c r="AD4" s="56" t="s">
        <v>490</v>
      </c>
      <c r="AE4" s="54"/>
    </row>
    <row r="5" spans="1:31" ht="43.2">
      <c r="A5" s="4"/>
      <c r="B5" s="53" t="s">
        <v>491</v>
      </c>
      <c r="C5" s="53" t="s">
        <v>492</v>
      </c>
      <c r="D5" s="4" t="s">
        <v>493</v>
      </c>
      <c r="E5" s="4" t="s">
        <v>494</v>
      </c>
      <c r="F5" s="58" t="s">
        <v>495</v>
      </c>
      <c r="G5" s="59"/>
      <c r="H5" s="59"/>
      <c r="I5" s="55" t="s">
        <v>483</v>
      </c>
      <c r="J5" s="55"/>
      <c r="K5" s="55"/>
      <c r="L5" s="55"/>
      <c r="M5" s="55"/>
      <c r="N5" s="55" t="s">
        <v>496</v>
      </c>
      <c r="O5" s="4"/>
      <c r="P5" s="54" t="s">
        <v>497</v>
      </c>
      <c r="Q5" s="54" t="s">
        <v>498</v>
      </c>
      <c r="R5" s="4"/>
      <c r="S5" s="4"/>
      <c r="T5" s="4"/>
      <c r="U5" s="4"/>
      <c r="V5" s="4"/>
      <c r="W5" s="4"/>
      <c r="X5" s="4"/>
      <c r="Y5" s="4"/>
      <c r="Z5" s="55" t="s">
        <v>470</v>
      </c>
      <c r="AA5" s="55">
        <v>0</v>
      </c>
      <c r="AB5" s="4"/>
      <c r="AC5" s="57" t="s">
        <v>499</v>
      </c>
      <c r="AD5" s="55"/>
      <c r="AE5" s="4"/>
    </row>
    <row r="6" spans="1:31" ht="28.8">
      <c r="A6" s="4"/>
      <c r="B6" s="54" t="s">
        <v>500</v>
      </c>
      <c r="C6" s="58" t="s">
        <v>501</v>
      </c>
      <c r="D6" s="4" t="s">
        <v>502</v>
      </c>
      <c r="E6" s="4" t="s">
        <v>503</v>
      </c>
      <c r="F6" s="58" t="s">
        <v>504</v>
      </c>
      <c r="G6" s="59"/>
      <c r="H6" s="59"/>
      <c r="I6" s="55"/>
      <c r="J6" s="55"/>
      <c r="K6" s="55"/>
      <c r="L6" s="55"/>
      <c r="M6" s="55"/>
      <c r="N6" s="55"/>
      <c r="O6" s="4"/>
      <c r="P6" s="54" t="s">
        <v>505</v>
      </c>
      <c r="Q6" s="54" t="s">
        <v>506</v>
      </c>
      <c r="R6" s="4"/>
      <c r="S6" s="4"/>
      <c r="T6" s="4"/>
      <c r="U6" s="4"/>
      <c r="V6" s="4"/>
      <c r="W6" s="4"/>
      <c r="X6" s="4"/>
      <c r="Y6" s="4"/>
      <c r="Z6" s="55" t="s">
        <v>297</v>
      </c>
      <c r="AA6" s="55">
        <v>15</v>
      </c>
      <c r="AB6" s="4"/>
      <c r="AC6" s="4"/>
      <c r="AD6" s="4"/>
      <c r="AE6" s="4"/>
    </row>
    <row r="7" spans="1:31" ht="57.6">
      <c r="A7" s="4"/>
      <c r="B7" s="58" t="s">
        <v>507</v>
      </c>
      <c r="C7" s="4" t="s">
        <v>149</v>
      </c>
      <c r="D7" s="4"/>
      <c r="E7" s="4" t="s">
        <v>508</v>
      </c>
      <c r="F7" s="4" t="s">
        <v>509</v>
      </c>
      <c r="G7" s="59"/>
      <c r="H7" s="59"/>
      <c r="I7" s="55"/>
      <c r="J7" s="55"/>
      <c r="K7" s="55"/>
      <c r="L7" s="55"/>
      <c r="M7" s="55"/>
      <c r="N7" s="55"/>
      <c r="O7" s="4"/>
      <c r="P7" s="54" t="s">
        <v>510</v>
      </c>
      <c r="Q7" s="4"/>
      <c r="R7" s="4"/>
      <c r="S7" s="4"/>
      <c r="T7" s="4"/>
      <c r="U7" s="4"/>
      <c r="V7" s="4"/>
      <c r="W7" s="4"/>
      <c r="X7" s="4"/>
      <c r="Y7" s="4"/>
      <c r="Z7" s="55" t="s">
        <v>471</v>
      </c>
      <c r="AA7" s="55">
        <v>0</v>
      </c>
      <c r="AB7" s="4"/>
      <c r="AC7" s="4"/>
      <c r="AD7" s="4"/>
      <c r="AE7" s="4"/>
    </row>
    <row r="8" spans="1:31" ht="14.4">
      <c r="A8" s="4"/>
      <c r="B8" s="4" t="s">
        <v>148</v>
      </c>
      <c r="C8" s="4" t="s">
        <v>511</v>
      </c>
      <c r="D8" s="4"/>
      <c r="E8" s="4" t="s">
        <v>512</v>
      </c>
      <c r="F8" s="4" t="s">
        <v>513</v>
      </c>
      <c r="G8" s="59"/>
      <c r="H8" s="59"/>
      <c r="I8" s="55"/>
      <c r="J8" s="55"/>
      <c r="K8" s="55"/>
      <c r="L8" s="55"/>
      <c r="M8" s="55"/>
      <c r="N8" s="55"/>
      <c r="O8" s="4"/>
      <c r="P8" s="54" t="s">
        <v>514</v>
      </c>
      <c r="Q8" s="4"/>
      <c r="R8" s="4"/>
      <c r="S8" s="4"/>
      <c r="T8" s="4"/>
      <c r="U8" s="4"/>
      <c r="V8" s="4"/>
      <c r="W8" s="4"/>
      <c r="X8" s="4"/>
      <c r="Y8" s="4"/>
      <c r="Z8" s="55" t="s">
        <v>298</v>
      </c>
      <c r="AA8" s="55">
        <v>15</v>
      </c>
      <c r="AB8" s="4"/>
      <c r="AC8" s="4"/>
      <c r="AD8" s="4"/>
      <c r="AE8" s="4"/>
    </row>
    <row r="9" spans="1:31" ht="14.4">
      <c r="A9" s="4"/>
      <c r="B9" s="4" t="s">
        <v>515</v>
      </c>
      <c r="C9" s="4"/>
      <c r="D9" s="4"/>
      <c r="E9" s="4" t="s">
        <v>516</v>
      </c>
      <c r="F9" s="4" t="s">
        <v>517</v>
      </c>
      <c r="G9" s="59"/>
      <c r="H9" s="59"/>
      <c r="I9" s="55"/>
      <c r="J9" s="55"/>
      <c r="K9" s="55"/>
      <c r="L9" s="55"/>
      <c r="M9" s="55"/>
      <c r="N9" s="55"/>
      <c r="O9" s="4"/>
      <c r="P9" s="54" t="s">
        <v>518</v>
      </c>
      <c r="Q9" s="4"/>
      <c r="R9" s="4"/>
      <c r="S9" s="4"/>
      <c r="T9" s="4"/>
      <c r="U9" s="4"/>
      <c r="V9" s="4"/>
      <c r="W9" s="4"/>
      <c r="X9" s="4"/>
      <c r="Y9" s="4"/>
      <c r="Z9" s="55" t="s">
        <v>472</v>
      </c>
      <c r="AA9" s="55">
        <v>10</v>
      </c>
      <c r="AB9" s="4"/>
      <c r="AC9" s="4"/>
      <c r="AD9" s="4"/>
      <c r="AE9" s="4"/>
    </row>
    <row r="10" spans="1:31" ht="14.4">
      <c r="A10" s="4"/>
      <c r="B10" s="4" t="s">
        <v>519</v>
      </c>
      <c r="C10" s="4"/>
      <c r="D10" s="4"/>
      <c r="E10" s="4" t="s">
        <v>520</v>
      </c>
      <c r="F10" s="4" t="s">
        <v>521</v>
      </c>
      <c r="G10" s="59"/>
      <c r="H10" s="59"/>
      <c r="I10" s="55"/>
      <c r="J10" s="55"/>
      <c r="K10" s="55"/>
      <c r="L10" s="55"/>
      <c r="M10" s="55"/>
      <c r="N10" s="55"/>
      <c r="O10" s="4"/>
      <c r="P10" s="4"/>
      <c r="Q10" s="4"/>
      <c r="R10" s="4"/>
      <c r="S10" s="4"/>
      <c r="T10" s="4"/>
      <c r="U10" s="4"/>
      <c r="V10" s="4"/>
      <c r="W10" s="4"/>
      <c r="X10" s="4"/>
      <c r="Y10" s="4"/>
      <c r="Z10" s="55" t="s">
        <v>487</v>
      </c>
      <c r="AA10" s="55">
        <v>0</v>
      </c>
      <c r="AB10" s="4"/>
      <c r="AC10" s="4"/>
      <c r="AD10" s="4"/>
      <c r="AE10" s="4"/>
    </row>
    <row r="11" spans="1:31" ht="14.4">
      <c r="A11" s="4"/>
      <c r="B11" s="4" t="s">
        <v>522</v>
      </c>
      <c r="C11" s="4"/>
      <c r="D11" s="4"/>
      <c r="E11" s="4" t="s">
        <v>523</v>
      </c>
      <c r="F11" s="4" t="s">
        <v>524</v>
      </c>
      <c r="G11" s="59"/>
      <c r="H11" s="59"/>
      <c r="I11" s="55"/>
      <c r="J11" s="55"/>
      <c r="K11" s="55"/>
      <c r="L11" s="55"/>
      <c r="M11" s="55"/>
      <c r="N11" s="55"/>
      <c r="O11" s="4"/>
      <c r="P11" s="4"/>
      <c r="Q11" s="4"/>
      <c r="R11" s="4"/>
      <c r="S11" s="4"/>
      <c r="T11" s="4"/>
      <c r="U11" s="4"/>
      <c r="V11" s="4"/>
      <c r="W11" s="4"/>
      <c r="X11" s="4"/>
      <c r="Y11" s="4"/>
      <c r="Z11" s="55" t="s">
        <v>299</v>
      </c>
      <c r="AA11" s="55">
        <v>15</v>
      </c>
      <c r="AB11" s="4"/>
      <c r="AC11" s="4"/>
      <c r="AD11" s="4"/>
      <c r="AE11" s="4"/>
    </row>
    <row r="12" spans="1:31" ht="14.4">
      <c r="A12" s="4"/>
      <c r="B12" s="4"/>
      <c r="C12" s="4"/>
      <c r="D12" s="4"/>
      <c r="E12" s="4"/>
      <c r="F12" s="4" t="s">
        <v>525</v>
      </c>
      <c r="G12" s="59"/>
      <c r="H12" s="59"/>
      <c r="I12" s="55"/>
      <c r="J12" s="55"/>
      <c r="K12" s="55"/>
      <c r="L12" s="55"/>
      <c r="M12" s="55"/>
      <c r="N12" s="55"/>
      <c r="O12" s="4"/>
      <c r="P12" s="4"/>
      <c r="Q12" s="4"/>
      <c r="R12" s="4"/>
      <c r="S12" s="4"/>
      <c r="T12" s="4"/>
      <c r="U12" s="4"/>
      <c r="V12" s="4"/>
      <c r="W12" s="4"/>
      <c r="X12" s="4"/>
      <c r="Y12" s="4"/>
      <c r="Z12" s="55" t="s">
        <v>473</v>
      </c>
      <c r="AA12" s="55">
        <v>0</v>
      </c>
      <c r="AB12" s="4"/>
      <c r="AC12" s="4"/>
      <c r="AD12" s="4"/>
      <c r="AE12" s="4"/>
    </row>
    <row r="13" spans="1:31" ht="14.4">
      <c r="A13" s="4"/>
      <c r="B13" s="4"/>
      <c r="C13" s="4"/>
      <c r="D13" s="4"/>
      <c r="E13" s="4"/>
      <c r="F13" s="4" t="s">
        <v>6</v>
      </c>
      <c r="G13" s="59"/>
      <c r="H13" s="59"/>
      <c r="I13" s="55"/>
      <c r="J13" s="55"/>
      <c r="K13" s="55"/>
      <c r="L13" s="55"/>
      <c r="M13" s="55"/>
      <c r="N13" s="55"/>
      <c r="O13" s="4"/>
      <c r="P13" s="4"/>
      <c r="Q13" s="4"/>
      <c r="R13" s="4"/>
      <c r="S13" s="4"/>
      <c r="T13" s="4"/>
      <c r="U13" s="4"/>
      <c r="V13" s="4"/>
      <c r="W13" s="4"/>
      <c r="X13" s="4"/>
      <c r="Y13" s="4"/>
      <c r="Z13" s="55" t="s">
        <v>300</v>
      </c>
      <c r="AA13" s="55">
        <v>15</v>
      </c>
      <c r="AB13" s="4"/>
      <c r="AC13" s="4"/>
      <c r="AD13" s="4"/>
      <c r="AE13" s="4"/>
    </row>
    <row r="14" spans="1:31" ht="14.4">
      <c r="A14" s="4"/>
      <c r="B14" s="4"/>
      <c r="C14" s="4"/>
      <c r="D14" s="4"/>
      <c r="E14" s="4"/>
      <c r="F14" s="4" t="s">
        <v>526</v>
      </c>
      <c r="G14" s="59"/>
      <c r="H14" s="59"/>
      <c r="I14" s="55"/>
      <c r="J14" s="55"/>
      <c r="K14" s="55"/>
      <c r="L14" s="55"/>
      <c r="M14" s="55"/>
      <c r="N14" s="55"/>
      <c r="O14" s="4"/>
      <c r="P14" s="4"/>
      <c r="Q14" s="4"/>
      <c r="R14" s="4"/>
      <c r="S14" s="4"/>
      <c r="T14" s="4"/>
      <c r="U14" s="4"/>
      <c r="V14" s="4"/>
      <c r="W14" s="4"/>
      <c r="X14" s="4"/>
      <c r="Y14" s="4"/>
      <c r="Z14" s="55" t="s">
        <v>474</v>
      </c>
      <c r="AA14" s="55">
        <v>0</v>
      </c>
      <c r="AB14" s="4"/>
      <c r="AC14" s="4"/>
      <c r="AD14" s="4"/>
      <c r="AE14" s="4"/>
    </row>
    <row r="15" spans="1:31" ht="14.4">
      <c r="A15" s="4"/>
      <c r="B15" s="4"/>
      <c r="C15" s="4"/>
      <c r="D15" s="4"/>
      <c r="E15" s="4"/>
      <c r="F15" s="4" t="s">
        <v>527</v>
      </c>
      <c r="G15" s="59"/>
      <c r="H15" s="59"/>
      <c r="I15" s="55"/>
      <c r="J15" s="55"/>
      <c r="K15" s="55"/>
      <c r="L15" s="55"/>
      <c r="M15" s="55"/>
      <c r="N15" s="55"/>
      <c r="O15" s="4"/>
      <c r="P15" s="4"/>
      <c r="Q15" s="4"/>
      <c r="R15" s="4"/>
      <c r="S15" s="4"/>
      <c r="T15" s="4"/>
      <c r="U15" s="4"/>
      <c r="V15" s="4"/>
      <c r="W15" s="4"/>
      <c r="X15" s="4"/>
      <c r="Y15" s="4"/>
      <c r="Z15" s="55" t="s">
        <v>301</v>
      </c>
      <c r="AA15" s="55">
        <v>10</v>
      </c>
      <c r="AB15" s="4"/>
      <c r="AC15" s="4"/>
      <c r="AD15" s="4"/>
      <c r="AE15" s="4"/>
    </row>
    <row r="16" spans="1:31" ht="14.4">
      <c r="A16" s="4"/>
      <c r="B16" s="4"/>
      <c r="C16" s="4"/>
      <c r="D16" s="4"/>
      <c r="E16" s="4"/>
      <c r="F16" s="4" t="s">
        <v>528</v>
      </c>
      <c r="G16" s="59"/>
      <c r="H16" s="59"/>
      <c r="I16" s="55"/>
      <c r="J16" s="55"/>
      <c r="K16" s="55"/>
      <c r="L16" s="55"/>
      <c r="M16" s="55"/>
      <c r="N16" s="55"/>
      <c r="O16" s="4"/>
      <c r="P16" s="4"/>
      <c r="Q16" s="4"/>
      <c r="R16" s="4"/>
      <c r="S16" s="4"/>
      <c r="T16" s="4"/>
      <c r="U16" s="4"/>
      <c r="V16" s="4"/>
      <c r="W16" s="4"/>
      <c r="X16" s="4"/>
      <c r="Y16" s="4"/>
      <c r="Z16" s="55" t="s">
        <v>475</v>
      </c>
      <c r="AA16" s="55">
        <v>5</v>
      </c>
      <c r="AB16" s="4"/>
      <c r="AC16" s="4"/>
      <c r="AD16" s="4"/>
      <c r="AE16" s="4"/>
    </row>
    <row r="17" spans="1:31" ht="14.4">
      <c r="A17" s="4"/>
      <c r="B17" s="4"/>
      <c r="C17" s="4"/>
      <c r="D17" s="4"/>
      <c r="E17" s="4"/>
      <c r="F17" s="4" t="s">
        <v>529</v>
      </c>
      <c r="G17" s="59"/>
      <c r="H17" s="59"/>
      <c r="I17" s="55"/>
      <c r="J17" s="55"/>
      <c r="K17" s="55"/>
      <c r="L17" s="55"/>
      <c r="M17" s="55"/>
      <c r="N17" s="55"/>
      <c r="O17" s="4"/>
      <c r="P17" s="4"/>
      <c r="Q17" s="4"/>
      <c r="R17" s="4"/>
      <c r="S17" s="4"/>
      <c r="T17" s="4"/>
      <c r="U17" s="4"/>
      <c r="V17" s="4"/>
      <c r="W17" s="4"/>
      <c r="X17" s="4"/>
      <c r="Y17" s="4"/>
      <c r="Z17" s="55" t="s">
        <v>488</v>
      </c>
      <c r="AA17" s="55">
        <v>0</v>
      </c>
      <c r="AB17" s="4"/>
      <c r="AC17" s="4"/>
      <c r="AD17" s="4"/>
      <c r="AE17" s="4"/>
    </row>
    <row r="18" spans="1:31" ht="14.4">
      <c r="A18" s="4"/>
      <c r="B18" s="4"/>
      <c r="C18" s="4"/>
      <c r="D18" s="4"/>
      <c r="E18" s="4"/>
      <c r="F18" s="4"/>
      <c r="G18" s="59"/>
      <c r="H18" s="59"/>
      <c r="I18" s="55"/>
      <c r="J18" s="55"/>
      <c r="K18" s="55"/>
      <c r="L18" s="55"/>
      <c r="M18" s="55"/>
      <c r="N18" s="55"/>
      <c r="O18" s="4"/>
      <c r="P18" s="4"/>
      <c r="Q18" s="4"/>
      <c r="R18" s="4"/>
      <c r="S18" s="4"/>
      <c r="T18" s="4"/>
      <c r="U18" s="4"/>
      <c r="V18" s="4"/>
      <c r="W18" s="4"/>
      <c r="X18" s="4"/>
      <c r="Y18" s="4"/>
      <c r="Z18" s="59"/>
      <c r="AA18" s="59"/>
      <c r="AB18" s="4"/>
      <c r="AC18" s="4"/>
      <c r="AD18" s="4"/>
      <c r="AE18" s="4"/>
    </row>
    <row r="19" spans="1:31" ht="14.4">
      <c r="A19" s="4"/>
      <c r="B19" s="4"/>
      <c r="C19" s="4"/>
      <c r="D19" s="4"/>
      <c r="E19" s="4"/>
      <c r="F19" s="4"/>
      <c r="G19" s="59"/>
      <c r="H19" s="59"/>
      <c r="I19" s="55"/>
      <c r="J19" s="55"/>
      <c r="K19" s="55"/>
      <c r="L19" s="55"/>
      <c r="M19" s="55"/>
      <c r="N19" s="55"/>
      <c r="O19" s="4"/>
      <c r="P19" s="4"/>
      <c r="Q19" s="4"/>
      <c r="R19" s="4"/>
      <c r="S19" s="4"/>
      <c r="T19" s="4"/>
      <c r="U19" s="4"/>
      <c r="V19" s="4"/>
      <c r="W19" s="4"/>
      <c r="X19" s="4"/>
      <c r="Y19" s="4"/>
      <c r="Z19" s="59"/>
      <c r="AA19" s="59"/>
      <c r="AB19" s="4"/>
      <c r="AC19" s="4"/>
      <c r="AD19" s="4"/>
      <c r="AE19" s="4"/>
    </row>
    <row r="20" spans="1:31" ht="14.4">
      <c r="A20" s="4"/>
      <c r="B20" s="4"/>
      <c r="C20" s="4"/>
      <c r="D20" s="4"/>
      <c r="E20" s="4"/>
      <c r="F20" s="4"/>
      <c r="G20" s="59"/>
      <c r="H20" s="59"/>
      <c r="I20" s="55"/>
      <c r="J20" s="55"/>
      <c r="K20" s="55"/>
      <c r="L20" s="55"/>
      <c r="M20" s="55"/>
      <c r="N20" s="55"/>
      <c r="O20" s="4"/>
      <c r="P20" s="4"/>
      <c r="Q20" s="4"/>
      <c r="R20" s="4"/>
      <c r="S20" s="4"/>
      <c r="T20" s="4"/>
      <c r="U20" s="4"/>
      <c r="V20" s="4"/>
      <c r="W20" s="4"/>
      <c r="X20" s="4"/>
      <c r="Y20" s="4"/>
      <c r="Z20" s="59"/>
      <c r="AA20" s="59"/>
      <c r="AB20" s="4"/>
      <c r="AC20" s="4"/>
      <c r="AD20" s="4"/>
      <c r="AE20" s="4"/>
    </row>
    <row r="21" spans="1:31" ht="15.75" customHeight="1">
      <c r="A21" s="4"/>
      <c r="B21" s="4"/>
      <c r="C21" s="4"/>
      <c r="D21" s="4"/>
      <c r="E21" s="4"/>
      <c r="F21" s="4"/>
      <c r="G21" s="59"/>
      <c r="H21" s="59"/>
      <c r="I21" s="55"/>
      <c r="J21" s="55"/>
      <c r="K21" s="55"/>
      <c r="L21" s="55"/>
      <c r="M21" s="55"/>
      <c r="N21" s="55"/>
      <c r="O21" s="4"/>
      <c r="P21" s="4"/>
      <c r="Q21" s="4"/>
      <c r="R21" s="4"/>
      <c r="S21" s="4"/>
      <c r="T21" s="4"/>
      <c r="U21" s="4"/>
      <c r="V21" s="4"/>
      <c r="W21" s="4"/>
      <c r="X21" s="4"/>
      <c r="Y21" s="4"/>
      <c r="Z21" s="59"/>
      <c r="AA21" s="59"/>
      <c r="AB21" s="4"/>
      <c r="AC21" s="4"/>
      <c r="AD21" s="4"/>
      <c r="AE21" s="4"/>
    </row>
    <row r="22" spans="1:31" ht="15.75" customHeight="1">
      <c r="A22" s="4"/>
      <c r="B22" s="4"/>
      <c r="C22" s="4"/>
      <c r="D22" s="4"/>
      <c r="E22" s="4"/>
      <c r="F22" s="4"/>
      <c r="G22" s="59"/>
      <c r="H22" s="59"/>
      <c r="I22" s="55"/>
      <c r="J22" s="55"/>
      <c r="K22" s="55"/>
      <c r="L22" s="55"/>
      <c r="M22" s="55"/>
      <c r="N22" s="55"/>
      <c r="O22" s="4"/>
      <c r="P22" s="4"/>
      <c r="Q22" s="4"/>
      <c r="R22" s="4"/>
      <c r="S22" s="4"/>
      <c r="T22" s="4"/>
      <c r="U22" s="4"/>
      <c r="V22" s="4"/>
      <c r="W22" s="4"/>
      <c r="X22" s="4"/>
      <c r="Y22" s="4"/>
      <c r="Z22" s="59"/>
      <c r="AA22" s="59"/>
      <c r="AB22" s="4"/>
      <c r="AC22" s="4"/>
      <c r="AD22" s="4"/>
      <c r="AE22" s="4"/>
    </row>
    <row r="23" spans="1:31" ht="15.75" customHeight="1">
      <c r="A23" s="4"/>
      <c r="B23" s="4"/>
      <c r="C23" s="4"/>
      <c r="D23" s="4"/>
      <c r="E23" s="4"/>
      <c r="F23" s="4"/>
      <c r="G23" s="59"/>
      <c r="H23" s="59"/>
      <c r="I23" s="55"/>
      <c r="J23" s="55"/>
      <c r="K23" s="55"/>
      <c r="L23" s="55"/>
      <c r="M23" s="55"/>
      <c r="N23" s="55"/>
      <c r="O23" s="4"/>
      <c r="P23" s="4"/>
      <c r="Q23" s="4"/>
      <c r="R23" s="4"/>
      <c r="S23" s="4"/>
      <c r="T23" s="4"/>
      <c r="U23" s="4"/>
      <c r="V23" s="4"/>
      <c r="W23" s="4"/>
      <c r="X23" s="4"/>
      <c r="Y23" s="4"/>
      <c r="Z23" s="59"/>
      <c r="AA23" s="59"/>
      <c r="AB23" s="4"/>
      <c r="AC23" s="4"/>
      <c r="AD23" s="4"/>
      <c r="AE23" s="4"/>
    </row>
    <row r="24" spans="1:31" ht="15.75" customHeight="1">
      <c r="A24" s="4"/>
      <c r="B24" s="4"/>
      <c r="C24" s="4"/>
      <c r="D24" s="4"/>
      <c r="E24" s="4"/>
      <c r="F24" s="4"/>
      <c r="G24" s="59"/>
      <c r="H24" s="59"/>
      <c r="I24" s="55"/>
      <c r="J24" s="55"/>
      <c r="K24" s="55"/>
      <c r="L24" s="55"/>
      <c r="M24" s="55"/>
      <c r="N24" s="55"/>
      <c r="O24" s="4"/>
      <c r="P24" s="4"/>
      <c r="Q24" s="4"/>
      <c r="R24" s="4"/>
      <c r="S24" s="4"/>
      <c r="T24" s="4"/>
      <c r="U24" s="4"/>
      <c r="V24" s="4"/>
      <c r="W24" s="4"/>
      <c r="X24" s="4"/>
      <c r="Y24" s="4"/>
      <c r="Z24" s="59"/>
      <c r="AA24" s="59"/>
      <c r="AB24" s="4"/>
      <c r="AC24" s="4"/>
      <c r="AD24" s="4"/>
      <c r="AE24" s="4"/>
    </row>
    <row r="25" spans="1:31" ht="15.75" customHeight="1">
      <c r="A25" s="4"/>
      <c r="B25" s="4"/>
      <c r="C25" s="4"/>
      <c r="D25" s="4"/>
      <c r="E25" s="4"/>
      <c r="F25" s="4"/>
      <c r="G25" s="59"/>
      <c r="H25" s="59"/>
      <c r="I25" s="55"/>
      <c r="J25" s="55"/>
      <c r="K25" s="55"/>
      <c r="L25" s="55"/>
      <c r="M25" s="55"/>
      <c r="N25" s="55"/>
      <c r="O25" s="4"/>
      <c r="P25" s="4"/>
      <c r="Q25" s="4"/>
      <c r="R25" s="4"/>
      <c r="S25" s="4"/>
      <c r="T25" s="4"/>
      <c r="U25" s="4"/>
      <c r="V25" s="4"/>
      <c r="W25" s="4"/>
      <c r="X25" s="4"/>
      <c r="Y25" s="4"/>
      <c r="Z25" s="59"/>
      <c r="AA25" s="59"/>
      <c r="AB25" s="4"/>
      <c r="AC25" s="4"/>
      <c r="AD25" s="4"/>
      <c r="AE25" s="4"/>
    </row>
    <row r="26" spans="1:31" ht="15.75" customHeight="1">
      <c r="A26" s="4"/>
      <c r="B26" s="4"/>
      <c r="C26" s="4"/>
      <c r="D26" s="4"/>
      <c r="E26" s="4"/>
      <c r="F26" s="4"/>
      <c r="G26" s="59"/>
      <c r="H26" s="59"/>
      <c r="I26" s="55"/>
      <c r="J26" s="55"/>
      <c r="K26" s="55"/>
      <c r="L26" s="55"/>
      <c r="M26" s="55"/>
      <c r="N26" s="55"/>
      <c r="O26" s="4"/>
      <c r="P26" s="4"/>
      <c r="Q26" s="4"/>
      <c r="R26" s="4"/>
      <c r="S26" s="4"/>
      <c r="T26" s="4"/>
      <c r="U26" s="4"/>
      <c r="V26" s="4"/>
      <c r="W26" s="4"/>
      <c r="X26" s="4"/>
      <c r="Y26" s="4"/>
      <c r="Z26" s="59"/>
      <c r="AA26" s="59"/>
      <c r="AB26" s="4"/>
      <c r="AC26" s="4"/>
      <c r="AD26" s="4"/>
      <c r="AE26" s="4"/>
    </row>
    <row r="27" spans="1:31" ht="15.75" customHeight="1">
      <c r="A27" s="4"/>
      <c r="B27" s="4"/>
      <c r="C27" s="4"/>
      <c r="D27" s="4"/>
      <c r="E27" s="4"/>
      <c r="F27" s="4"/>
      <c r="G27" s="59"/>
      <c r="H27" s="59"/>
      <c r="I27" s="55"/>
      <c r="J27" s="55"/>
      <c r="K27" s="55"/>
      <c r="L27" s="55"/>
      <c r="M27" s="55"/>
      <c r="N27" s="55"/>
      <c r="O27" s="4"/>
      <c r="P27" s="4"/>
      <c r="Q27" s="4"/>
      <c r="R27" s="4"/>
      <c r="S27" s="4"/>
      <c r="T27" s="4"/>
      <c r="U27" s="4"/>
      <c r="V27" s="4"/>
      <c r="W27" s="4"/>
      <c r="X27" s="4"/>
      <c r="Y27" s="4"/>
      <c r="Z27" s="59"/>
      <c r="AA27" s="59"/>
      <c r="AB27" s="4"/>
      <c r="AC27" s="4"/>
      <c r="AD27" s="4"/>
      <c r="AE27" s="4"/>
    </row>
    <row r="28" spans="1:31" ht="15.75" customHeight="1">
      <c r="A28" s="4"/>
      <c r="B28" s="4"/>
      <c r="C28" s="4"/>
      <c r="D28" s="4"/>
      <c r="E28" s="4"/>
      <c r="F28" s="4"/>
      <c r="G28" s="59"/>
      <c r="H28" s="59"/>
      <c r="I28" s="55"/>
      <c r="J28" s="55"/>
      <c r="K28" s="55"/>
      <c r="L28" s="55"/>
      <c r="M28" s="55"/>
      <c r="N28" s="55"/>
      <c r="O28" s="4"/>
      <c r="P28" s="4"/>
      <c r="Q28" s="4"/>
      <c r="R28" s="4"/>
      <c r="S28" s="4"/>
      <c r="T28" s="4"/>
      <c r="U28" s="4"/>
      <c r="V28" s="4"/>
      <c r="W28" s="4"/>
      <c r="X28" s="4"/>
      <c r="Y28" s="4"/>
      <c r="Z28" s="59"/>
      <c r="AA28" s="59"/>
      <c r="AB28" s="4"/>
      <c r="AC28" s="4"/>
      <c r="AD28" s="4"/>
      <c r="AE28" s="4"/>
    </row>
    <row r="29" spans="1:31" ht="15.75" customHeight="1">
      <c r="A29" s="4"/>
      <c r="B29" s="4"/>
      <c r="C29" s="4"/>
      <c r="D29" s="4"/>
      <c r="E29" s="4"/>
      <c r="F29" s="4"/>
      <c r="G29" s="59"/>
      <c r="H29" s="59"/>
      <c r="I29" s="55"/>
      <c r="J29" s="55"/>
      <c r="K29" s="55"/>
      <c r="L29" s="55"/>
      <c r="M29" s="55"/>
      <c r="N29" s="55"/>
      <c r="O29" s="4"/>
      <c r="P29" s="4"/>
      <c r="Q29" s="4"/>
      <c r="R29" s="4"/>
      <c r="S29" s="4"/>
      <c r="T29" s="4"/>
      <c r="U29" s="4"/>
      <c r="V29" s="4"/>
      <c r="W29" s="4"/>
      <c r="X29" s="4"/>
      <c r="Y29" s="4"/>
      <c r="Z29" s="59"/>
      <c r="AA29" s="59"/>
      <c r="AB29" s="4"/>
      <c r="AC29" s="4"/>
      <c r="AD29" s="4"/>
      <c r="AE29" s="4"/>
    </row>
    <row r="30" spans="1:31" ht="15.75" customHeight="1">
      <c r="A30" s="4"/>
      <c r="B30" s="4"/>
      <c r="C30" s="4"/>
      <c r="D30" s="4"/>
      <c r="E30" s="4"/>
      <c r="F30" s="4"/>
      <c r="G30" s="59"/>
      <c r="H30" s="59"/>
      <c r="I30" s="55"/>
      <c r="J30" s="55"/>
      <c r="K30" s="55"/>
      <c r="L30" s="55"/>
      <c r="M30" s="55"/>
      <c r="N30" s="55"/>
      <c r="O30" s="4"/>
      <c r="P30" s="4"/>
      <c r="Q30" s="4"/>
      <c r="R30" s="4"/>
      <c r="S30" s="4"/>
      <c r="T30" s="4"/>
      <c r="U30" s="4"/>
      <c r="V30" s="4"/>
      <c r="W30" s="4"/>
      <c r="X30" s="4"/>
      <c r="Y30" s="4"/>
      <c r="Z30" s="59"/>
      <c r="AA30" s="59"/>
      <c r="AB30" s="4"/>
      <c r="AC30" s="4"/>
      <c r="AD30" s="4"/>
      <c r="AE30" s="4"/>
    </row>
    <row r="31" spans="1:31" ht="15.75" customHeight="1">
      <c r="A31" s="4"/>
      <c r="B31" s="4"/>
      <c r="C31" s="4"/>
      <c r="D31" s="4"/>
      <c r="E31" s="4"/>
      <c r="F31" s="4"/>
      <c r="G31" s="59"/>
      <c r="H31" s="59"/>
      <c r="I31" s="55"/>
      <c r="J31" s="55"/>
      <c r="K31" s="55"/>
      <c r="L31" s="55"/>
      <c r="M31" s="55"/>
      <c r="N31" s="55"/>
      <c r="O31" s="4"/>
      <c r="P31" s="4"/>
      <c r="Q31" s="4"/>
      <c r="R31" s="4"/>
      <c r="S31" s="4"/>
      <c r="T31" s="4"/>
      <c r="U31" s="4"/>
      <c r="V31" s="4"/>
      <c r="W31" s="4"/>
      <c r="X31" s="4"/>
      <c r="Y31" s="4"/>
      <c r="Z31" s="59"/>
      <c r="AA31" s="59"/>
      <c r="AB31" s="4"/>
      <c r="AC31" s="4"/>
      <c r="AD31" s="4"/>
      <c r="AE31" s="4"/>
    </row>
    <row r="32" spans="1:31" ht="15.75" customHeight="1">
      <c r="A32" s="4"/>
      <c r="B32" s="4"/>
      <c r="C32" s="4"/>
      <c r="D32" s="4"/>
      <c r="E32" s="4"/>
      <c r="F32" s="4"/>
      <c r="G32" s="59"/>
      <c r="H32" s="59"/>
      <c r="I32" s="55"/>
      <c r="J32" s="55"/>
      <c r="K32" s="55"/>
      <c r="L32" s="55"/>
      <c r="M32" s="55"/>
      <c r="N32" s="55"/>
      <c r="O32" s="4"/>
      <c r="P32" s="4"/>
      <c r="Q32" s="4"/>
      <c r="R32" s="4"/>
      <c r="S32" s="4"/>
      <c r="T32" s="4"/>
      <c r="U32" s="4"/>
      <c r="V32" s="4"/>
      <c r="W32" s="4"/>
      <c r="X32" s="4"/>
      <c r="Y32" s="4"/>
      <c r="Z32" s="59"/>
      <c r="AA32" s="59"/>
      <c r="AB32" s="4"/>
      <c r="AC32" s="4"/>
      <c r="AD32" s="4"/>
      <c r="AE32" s="4"/>
    </row>
    <row r="33" spans="1:31" ht="15.75" customHeight="1">
      <c r="A33" s="4"/>
      <c r="B33" s="4"/>
      <c r="C33" s="4"/>
      <c r="D33" s="4"/>
      <c r="E33" s="4"/>
      <c r="F33" s="4"/>
      <c r="G33" s="59"/>
      <c r="H33" s="59"/>
      <c r="I33" s="55"/>
      <c r="J33" s="55"/>
      <c r="K33" s="55"/>
      <c r="L33" s="55"/>
      <c r="M33" s="55"/>
      <c r="N33" s="55"/>
      <c r="O33" s="4"/>
      <c r="P33" s="4"/>
      <c r="Q33" s="4"/>
      <c r="R33" s="4"/>
      <c r="S33" s="4"/>
      <c r="T33" s="4"/>
      <c r="U33" s="4"/>
      <c r="V33" s="4"/>
      <c r="W33" s="4"/>
      <c r="X33" s="4"/>
      <c r="Y33" s="4"/>
      <c r="Z33" s="59"/>
      <c r="AA33" s="59"/>
      <c r="AB33" s="4"/>
      <c r="AC33" s="4"/>
      <c r="AD33" s="4"/>
      <c r="AE33" s="4"/>
    </row>
    <row r="34" spans="1:31" ht="15.75" customHeight="1">
      <c r="A34" s="4"/>
      <c r="B34" s="4"/>
      <c r="C34" s="4"/>
      <c r="D34" s="4"/>
      <c r="E34" s="4"/>
      <c r="F34" s="4"/>
      <c r="G34" s="59"/>
      <c r="H34" s="59"/>
      <c r="I34" s="55"/>
      <c r="J34" s="55"/>
      <c r="K34" s="55"/>
      <c r="L34" s="55"/>
      <c r="M34" s="55"/>
      <c r="N34" s="55"/>
      <c r="O34" s="4"/>
      <c r="P34" s="4"/>
      <c r="Q34" s="4"/>
      <c r="R34" s="4"/>
      <c r="S34" s="4"/>
      <c r="T34" s="4"/>
      <c r="U34" s="4"/>
      <c r="V34" s="4"/>
      <c r="W34" s="4"/>
      <c r="X34" s="4"/>
      <c r="Y34" s="4"/>
      <c r="Z34" s="59"/>
      <c r="AA34" s="59"/>
      <c r="AB34" s="4"/>
      <c r="AC34" s="4"/>
      <c r="AD34" s="4"/>
      <c r="AE34" s="4"/>
    </row>
    <row r="35" spans="1:31" ht="15.75" customHeight="1">
      <c r="A35" s="4"/>
      <c r="B35" s="4"/>
      <c r="C35" s="4"/>
      <c r="D35" s="4"/>
      <c r="E35" s="4"/>
      <c r="F35" s="4"/>
      <c r="G35" s="59"/>
      <c r="H35" s="59"/>
      <c r="I35" s="55"/>
      <c r="J35" s="55"/>
      <c r="K35" s="55"/>
      <c r="L35" s="55"/>
      <c r="M35" s="55"/>
      <c r="N35" s="55"/>
      <c r="O35" s="4"/>
      <c r="P35" s="4"/>
      <c r="Q35" s="4"/>
      <c r="R35" s="4"/>
      <c r="S35" s="4"/>
      <c r="T35" s="4"/>
      <c r="U35" s="4"/>
      <c r="V35" s="4"/>
      <c r="W35" s="4"/>
      <c r="X35" s="4"/>
      <c r="Y35" s="4"/>
      <c r="Z35" s="59"/>
      <c r="AA35" s="59"/>
      <c r="AB35" s="4"/>
      <c r="AC35" s="4"/>
      <c r="AD35" s="4"/>
      <c r="AE35" s="4"/>
    </row>
    <row r="36" spans="1:31" ht="15.75" customHeight="1">
      <c r="A36" s="4"/>
      <c r="B36" s="4"/>
      <c r="C36" s="4"/>
      <c r="D36" s="4"/>
      <c r="E36" s="4"/>
      <c r="F36" s="4"/>
      <c r="G36" s="59"/>
      <c r="H36" s="59"/>
      <c r="I36" s="55"/>
      <c r="J36" s="55"/>
      <c r="K36" s="55"/>
      <c r="L36" s="55"/>
      <c r="M36" s="55"/>
      <c r="N36" s="55"/>
      <c r="O36" s="4"/>
      <c r="P36" s="4"/>
      <c r="Q36" s="4"/>
      <c r="R36" s="4"/>
      <c r="S36" s="4"/>
      <c r="T36" s="4"/>
      <c r="U36" s="4"/>
      <c r="V36" s="4"/>
      <c r="W36" s="4"/>
      <c r="X36" s="4"/>
      <c r="Y36" s="4"/>
      <c r="Z36" s="59"/>
      <c r="AA36" s="59"/>
      <c r="AB36" s="4"/>
      <c r="AC36" s="4"/>
      <c r="AD36" s="4"/>
      <c r="AE36" s="4"/>
    </row>
    <row r="37" spans="1:31" ht="15.75" customHeight="1">
      <c r="A37" s="4"/>
      <c r="B37" s="4"/>
      <c r="C37" s="4"/>
      <c r="D37" s="4"/>
      <c r="E37" s="4"/>
      <c r="F37" s="4"/>
      <c r="G37" s="59"/>
      <c r="H37" s="59"/>
      <c r="I37" s="55"/>
      <c r="J37" s="55"/>
      <c r="K37" s="55"/>
      <c r="L37" s="55"/>
      <c r="M37" s="55"/>
      <c r="N37" s="55"/>
      <c r="O37" s="4"/>
      <c r="P37" s="4"/>
      <c r="Q37" s="4"/>
      <c r="R37" s="4"/>
      <c r="S37" s="4"/>
      <c r="T37" s="4"/>
      <c r="U37" s="4"/>
      <c r="V37" s="4"/>
      <c r="W37" s="4"/>
      <c r="X37" s="4"/>
      <c r="Y37" s="4"/>
      <c r="Z37" s="59"/>
      <c r="AA37" s="59"/>
      <c r="AB37" s="4"/>
      <c r="AC37" s="4"/>
      <c r="AD37" s="4"/>
      <c r="AE37" s="4"/>
    </row>
    <row r="38" spans="1:31" ht="15.75" customHeight="1">
      <c r="A38" s="4"/>
      <c r="B38" s="4"/>
      <c r="C38" s="4"/>
      <c r="D38" s="4"/>
      <c r="E38" s="4"/>
      <c r="F38" s="4"/>
      <c r="G38" s="59"/>
      <c r="H38" s="59"/>
      <c r="I38" s="55"/>
      <c r="J38" s="55"/>
      <c r="K38" s="55"/>
      <c r="L38" s="55"/>
      <c r="M38" s="55"/>
      <c r="N38" s="55"/>
      <c r="O38" s="4"/>
      <c r="P38" s="4"/>
      <c r="Q38" s="4"/>
      <c r="R38" s="4"/>
      <c r="S38" s="4"/>
      <c r="T38" s="4"/>
      <c r="U38" s="4"/>
      <c r="V38" s="4"/>
      <c r="W38" s="4"/>
      <c r="X38" s="4"/>
      <c r="Y38" s="4"/>
      <c r="Z38" s="59"/>
      <c r="AA38" s="59"/>
      <c r="AB38" s="4"/>
      <c r="AC38" s="4"/>
      <c r="AD38" s="4"/>
      <c r="AE38" s="4"/>
    </row>
    <row r="39" spans="1:31" ht="15.75" customHeight="1">
      <c r="A39" s="4"/>
      <c r="B39" s="4"/>
      <c r="C39" s="4"/>
      <c r="D39" s="4"/>
      <c r="E39" s="4"/>
      <c r="F39" s="4"/>
      <c r="G39" s="59"/>
      <c r="H39" s="59"/>
      <c r="I39" s="55"/>
      <c r="J39" s="55"/>
      <c r="K39" s="55"/>
      <c r="L39" s="55"/>
      <c r="M39" s="55"/>
      <c r="N39" s="55"/>
      <c r="O39" s="4"/>
      <c r="P39" s="4"/>
      <c r="Q39" s="4"/>
      <c r="R39" s="4"/>
      <c r="S39" s="4"/>
      <c r="T39" s="4"/>
      <c r="U39" s="4"/>
      <c r="V39" s="4"/>
      <c r="W39" s="4"/>
      <c r="X39" s="4"/>
      <c r="Y39" s="4"/>
      <c r="Z39" s="59"/>
      <c r="AA39" s="59"/>
      <c r="AB39" s="4"/>
      <c r="AC39" s="4"/>
      <c r="AD39" s="4"/>
      <c r="AE39" s="4"/>
    </row>
    <row r="40" spans="1:31" ht="15.75" customHeight="1">
      <c r="A40" s="4"/>
      <c r="B40" s="4"/>
      <c r="C40" s="4"/>
      <c r="D40" s="4"/>
      <c r="E40" s="4"/>
      <c r="F40" s="4"/>
      <c r="G40" s="59"/>
      <c r="H40" s="59"/>
      <c r="I40" s="55"/>
      <c r="J40" s="55"/>
      <c r="K40" s="55"/>
      <c r="L40" s="55"/>
      <c r="M40" s="55"/>
      <c r="N40" s="55"/>
      <c r="O40" s="4"/>
      <c r="P40" s="4"/>
      <c r="Q40" s="4"/>
      <c r="R40" s="4"/>
      <c r="S40" s="4"/>
      <c r="T40" s="4"/>
      <c r="U40" s="4"/>
      <c r="V40" s="4"/>
      <c r="W40" s="4"/>
      <c r="X40" s="4"/>
      <c r="Y40" s="4"/>
      <c r="Z40" s="59"/>
      <c r="AA40" s="59"/>
      <c r="AB40" s="4"/>
      <c r="AC40" s="4"/>
      <c r="AD40" s="4"/>
      <c r="AE40" s="4"/>
    </row>
    <row r="41" spans="1:31" ht="15.75" customHeight="1">
      <c r="A41" s="4"/>
      <c r="B41" s="4"/>
      <c r="C41" s="4"/>
      <c r="D41" s="4"/>
      <c r="E41" s="4"/>
      <c r="F41" s="4"/>
      <c r="G41" s="59"/>
      <c r="H41" s="59"/>
      <c r="I41" s="55"/>
      <c r="J41" s="55"/>
      <c r="K41" s="55"/>
      <c r="L41" s="55"/>
      <c r="M41" s="55"/>
      <c r="N41" s="55"/>
      <c r="O41" s="4"/>
      <c r="P41" s="4"/>
      <c r="Q41" s="4"/>
      <c r="R41" s="4"/>
      <c r="S41" s="4"/>
      <c r="T41" s="4"/>
      <c r="U41" s="4"/>
      <c r="V41" s="4"/>
      <c r="W41" s="4"/>
      <c r="X41" s="4"/>
      <c r="Y41" s="4"/>
      <c r="Z41" s="59"/>
      <c r="AA41" s="59"/>
      <c r="AB41" s="4"/>
      <c r="AC41" s="4"/>
      <c r="AD41" s="4"/>
      <c r="AE41" s="4"/>
    </row>
    <row r="42" spans="1:31" ht="15.75" customHeight="1">
      <c r="A42" s="4"/>
      <c r="B42" s="4"/>
      <c r="C42" s="4"/>
      <c r="D42" s="4"/>
      <c r="E42" s="4"/>
      <c r="F42" s="4"/>
      <c r="G42" s="59"/>
      <c r="H42" s="59"/>
      <c r="I42" s="55"/>
      <c r="J42" s="55"/>
      <c r="K42" s="55"/>
      <c r="L42" s="55"/>
      <c r="M42" s="55"/>
      <c r="N42" s="55"/>
      <c r="O42" s="4"/>
      <c r="P42" s="4"/>
      <c r="Q42" s="4"/>
      <c r="R42" s="4"/>
      <c r="S42" s="4"/>
      <c r="T42" s="4"/>
      <c r="U42" s="4"/>
      <c r="V42" s="4"/>
      <c r="W42" s="4"/>
      <c r="X42" s="4"/>
      <c r="Y42" s="4"/>
      <c r="Z42" s="59"/>
      <c r="AA42" s="59"/>
      <c r="AB42" s="4"/>
      <c r="AC42" s="4"/>
      <c r="AD42" s="4"/>
      <c r="AE42" s="4"/>
    </row>
    <row r="43" spans="1:31" ht="15.75" customHeight="1">
      <c r="A43" s="4"/>
      <c r="B43" s="4"/>
      <c r="C43" s="4"/>
      <c r="D43" s="4"/>
      <c r="E43" s="4"/>
      <c r="F43" s="4"/>
      <c r="G43" s="59"/>
      <c r="H43" s="59"/>
      <c r="I43" s="55"/>
      <c r="J43" s="55"/>
      <c r="K43" s="55"/>
      <c r="L43" s="55"/>
      <c r="M43" s="55"/>
      <c r="N43" s="55"/>
      <c r="O43" s="4"/>
      <c r="P43" s="4"/>
      <c r="Q43" s="4"/>
      <c r="R43" s="4"/>
      <c r="S43" s="4"/>
      <c r="T43" s="4"/>
      <c r="U43" s="4"/>
      <c r="V43" s="4"/>
      <c r="W43" s="4"/>
      <c r="X43" s="4"/>
      <c r="Y43" s="4"/>
      <c r="Z43" s="59"/>
      <c r="AA43" s="59"/>
      <c r="AB43" s="4"/>
      <c r="AC43" s="4"/>
      <c r="AD43" s="4"/>
      <c r="AE43" s="4"/>
    </row>
    <row r="44" spans="1:31" ht="15.75" customHeight="1">
      <c r="A44" s="4"/>
      <c r="B44" s="4"/>
      <c r="C44" s="4"/>
      <c r="D44" s="4"/>
      <c r="E44" s="4"/>
      <c r="F44" s="4"/>
      <c r="G44" s="59"/>
      <c r="H44" s="59"/>
      <c r="I44" s="55"/>
      <c r="J44" s="55"/>
      <c r="K44" s="55"/>
      <c r="L44" s="55"/>
      <c r="M44" s="55"/>
      <c r="N44" s="55"/>
      <c r="O44" s="4"/>
      <c r="P44" s="4"/>
      <c r="Q44" s="4"/>
      <c r="R44" s="4"/>
      <c r="S44" s="4"/>
      <c r="T44" s="4"/>
      <c r="U44" s="4"/>
      <c r="V44" s="4"/>
      <c r="W44" s="4"/>
      <c r="X44" s="4"/>
      <c r="Y44" s="4"/>
      <c r="Z44" s="59"/>
      <c r="AA44" s="59"/>
      <c r="AB44" s="4"/>
      <c r="AC44" s="4"/>
      <c r="AD44" s="4"/>
      <c r="AE44" s="4"/>
    </row>
    <row r="45" spans="1:31" ht="15.75" customHeight="1">
      <c r="A45" s="4"/>
      <c r="B45" s="4"/>
      <c r="C45" s="4"/>
      <c r="D45" s="4"/>
      <c r="E45" s="4"/>
      <c r="F45" s="4"/>
      <c r="G45" s="59"/>
      <c r="H45" s="59"/>
      <c r="I45" s="55"/>
      <c r="J45" s="55"/>
      <c r="K45" s="55"/>
      <c r="L45" s="55"/>
      <c r="M45" s="55"/>
      <c r="N45" s="55"/>
      <c r="O45" s="4"/>
      <c r="P45" s="4"/>
      <c r="Q45" s="4"/>
      <c r="R45" s="4"/>
      <c r="S45" s="4"/>
      <c r="T45" s="4"/>
      <c r="U45" s="4"/>
      <c r="V45" s="4"/>
      <c r="W45" s="4"/>
      <c r="X45" s="4"/>
      <c r="Y45" s="4"/>
      <c r="Z45" s="59"/>
      <c r="AA45" s="59"/>
      <c r="AB45" s="4"/>
      <c r="AC45" s="4"/>
      <c r="AD45" s="4"/>
      <c r="AE45" s="4"/>
    </row>
    <row r="46" spans="1:31" ht="15.75" customHeight="1">
      <c r="A46" s="4"/>
      <c r="B46" s="4"/>
      <c r="C46" s="4"/>
      <c r="D46" s="4"/>
      <c r="E46" s="4"/>
      <c r="F46" s="4"/>
      <c r="G46" s="59"/>
      <c r="H46" s="59"/>
      <c r="I46" s="55"/>
      <c r="J46" s="55"/>
      <c r="K46" s="55"/>
      <c r="L46" s="55"/>
      <c r="M46" s="55"/>
      <c r="N46" s="55"/>
      <c r="O46" s="4"/>
      <c r="P46" s="4"/>
      <c r="Q46" s="4"/>
      <c r="R46" s="4"/>
      <c r="S46" s="4"/>
      <c r="T46" s="4"/>
      <c r="U46" s="4"/>
      <c r="V46" s="4"/>
      <c r="W46" s="4"/>
      <c r="X46" s="4"/>
      <c r="Y46" s="4"/>
      <c r="Z46" s="59"/>
      <c r="AA46" s="59"/>
      <c r="AB46" s="4"/>
      <c r="AC46" s="4"/>
      <c r="AD46" s="4"/>
      <c r="AE46" s="4"/>
    </row>
    <row r="47" spans="1:31" ht="15.75" customHeight="1">
      <c r="A47" s="4"/>
      <c r="B47" s="4"/>
      <c r="C47" s="4"/>
      <c r="D47" s="4"/>
      <c r="E47" s="4"/>
      <c r="F47" s="4"/>
      <c r="G47" s="59"/>
      <c r="H47" s="59"/>
      <c r="I47" s="55"/>
      <c r="J47" s="55"/>
      <c r="K47" s="55"/>
      <c r="L47" s="55"/>
      <c r="M47" s="55"/>
      <c r="N47" s="55"/>
      <c r="O47" s="4"/>
      <c r="P47" s="4"/>
      <c r="Q47" s="4"/>
      <c r="R47" s="4"/>
      <c r="S47" s="4"/>
      <c r="T47" s="4"/>
      <c r="U47" s="4"/>
      <c r="V47" s="4"/>
      <c r="W47" s="4"/>
      <c r="X47" s="4"/>
      <c r="Y47" s="4"/>
      <c r="Z47" s="59"/>
      <c r="AA47" s="59"/>
      <c r="AB47" s="4"/>
      <c r="AC47" s="4"/>
      <c r="AD47" s="4"/>
      <c r="AE47" s="4"/>
    </row>
    <row r="48" spans="1:31" ht="15.75" customHeight="1">
      <c r="A48" s="4"/>
      <c r="B48" s="4"/>
      <c r="C48" s="4"/>
      <c r="D48" s="4"/>
      <c r="E48" s="4"/>
      <c r="F48" s="4"/>
      <c r="G48" s="59"/>
      <c r="H48" s="59"/>
      <c r="I48" s="55"/>
      <c r="J48" s="55"/>
      <c r="K48" s="55"/>
      <c r="L48" s="55"/>
      <c r="M48" s="55"/>
      <c r="N48" s="55"/>
      <c r="O48" s="4"/>
      <c r="P48" s="4"/>
      <c r="Q48" s="4"/>
      <c r="R48" s="4"/>
      <c r="S48" s="4"/>
      <c r="T48" s="4"/>
      <c r="U48" s="4"/>
      <c r="V48" s="4"/>
      <c r="W48" s="4"/>
      <c r="X48" s="4"/>
      <c r="Y48" s="4"/>
      <c r="Z48" s="59"/>
      <c r="AA48" s="59"/>
      <c r="AB48" s="4"/>
      <c r="AC48" s="4"/>
      <c r="AD48" s="4"/>
      <c r="AE48" s="4"/>
    </row>
    <row r="49" spans="1:31" ht="15.75" customHeight="1">
      <c r="A49" s="4"/>
      <c r="B49" s="4"/>
      <c r="C49" s="4"/>
      <c r="D49" s="4"/>
      <c r="E49" s="4"/>
      <c r="F49" s="4"/>
      <c r="G49" s="59"/>
      <c r="H49" s="59"/>
      <c r="I49" s="55"/>
      <c r="J49" s="55"/>
      <c r="K49" s="55"/>
      <c r="L49" s="55"/>
      <c r="M49" s="55"/>
      <c r="N49" s="55"/>
      <c r="O49" s="4"/>
      <c r="P49" s="4"/>
      <c r="Q49" s="4"/>
      <c r="R49" s="4"/>
      <c r="S49" s="4"/>
      <c r="T49" s="4"/>
      <c r="U49" s="4"/>
      <c r="V49" s="4"/>
      <c r="W49" s="4"/>
      <c r="X49" s="4"/>
      <c r="Y49" s="4"/>
      <c r="Z49" s="59"/>
      <c r="AA49" s="59"/>
      <c r="AB49" s="4"/>
      <c r="AC49" s="4"/>
      <c r="AD49" s="4"/>
      <c r="AE49" s="4"/>
    </row>
    <row r="50" spans="1:31" ht="15.75" customHeight="1">
      <c r="A50" s="4"/>
      <c r="B50" s="4"/>
      <c r="C50" s="4"/>
      <c r="D50" s="4"/>
      <c r="E50" s="4"/>
      <c r="F50" s="4"/>
      <c r="G50" s="59"/>
      <c r="H50" s="59"/>
      <c r="I50" s="55"/>
      <c r="J50" s="55"/>
      <c r="K50" s="55"/>
      <c r="L50" s="55"/>
      <c r="M50" s="55"/>
      <c r="N50" s="55"/>
      <c r="O50" s="4"/>
      <c r="P50" s="4"/>
      <c r="Q50" s="4"/>
      <c r="R50" s="4"/>
      <c r="S50" s="4"/>
      <c r="T50" s="4"/>
      <c r="U50" s="4"/>
      <c r="V50" s="4"/>
      <c r="W50" s="4"/>
      <c r="X50" s="4"/>
      <c r="Y50" s="4"/>
      <c r="Z50" s="59"/>
      <c r="AA50" s="59"/>
      <c r="AB50" s="4"/>
      <c r="AC50" s="4"/>
      <c r="AD50" s="4"/>
      <c r="AE50" s="4"/>
    </row>
    <row r="51" spans="1:31" ht="15.75" customHeight="1">
      <c r="A51" s="4"/>
      <c r="B51" s="4"/>
      <c r="C51" s="4"/>
      <c r="D51" s="4"/>
      <c r="E51" s="4"/>
      <c r="F51" s="4"/>
      <c r="G51" s="59"/>
      <c r="H51" s="59"/>
      <c r="I51" s="55"/>
      <c r="J51" s="55"/>
      <c r="K51" s="55"/>
      <c r="L51" s="55"/>
      <c r="M51" s="55"/>
      <c r="N51" s="55"/>
      <c r="O51" s="4"/>
      <c r="P51" s="4"/>
      <c r="Q51" s="4"/>
      <c r="R51" s="4"/>
      <c r="S51" s="4"/>
      <c r="T51" s="4"/>
      <c r="U51" s="4"/>
      <c r="V51" s="4"/>
      <c r="W51" s="4"/>
      <c r="X51" s="4"/>
      <c r="Y51" s="4"/>
      <c r="Z51" s="59"/>
      <c r="AA51" s="59"/>
      <c r="AB51" s="4"/>
      <c r="AC51" s="4"/>
      <c r="AD51" s="4"/>
      <c r="AE51" s="4"/>
    </row>
    <row r="52" spans="1:31" ht="15.75" customHeight="1">
      <c r="A52" s="4"/>
      <c r="B52" s="4"/>
      <c r="C52" s="4"/>
      <c r="D52" s="4"/>
      <c r="E52" s="4"/>
      <c r="F52" s="4"/>
      <c r="G52" s="59"/>
      <c r="H52" s="59"/>
      <c r="I52" s="55"/>
      <c r="J52" s="55"/>
      <c r="K52" s="55"/>
      <c r="L52" s="55"/>
      <c r="M52" s="55"/>
      <c r="N52" s="55"/>
      <c r="O52" s="4"/>
      <c r="P52" s="4"/>
      <c r="Q52" s="4"/>
      <c r="R52" s="4"/>
      <c r="S52" s="4"/>
      <c r="T52" s="4"/>
      <c r="U52" s="4"/>
      <c r="V52" s="4"/>
      <c r="W52" s="4"/>
      <c r="X52" s="4"/>
      <c r="Y52" s="4"/>
      <c r="Z52" s="59"/>
      <c r="AA52" s="59"/>
      <c r="AB52" s="4"/>
      <c r="AC52" s="4"/>
      <c r="AD52" s="4"/>
      <c r="AE52" s="4"/>
    </row>
    <row r="53" spans="1:31" ht="15.75" customHeight="1">
      <c r="A53" s="4"/>
      <c r="B53" s="4"/>
      <c r="C53" s="4"/>
      <c r="D53" s="4"/>
      <c r="E53" s="4"/>
      <c r="F53" s="4"/>
      <c r="G53" s="59"/>
      <c r="H53" s="59"/>
      <c r="I53" s="55"/>
      <c r="J53" s="55"/>
      <c r="K53" s="55"/>
      <c r="L53" s="55"/>
      <c r="M53" s="55"/>
      <c r="N53" s="55"/>
      <c r="O53" s="4"/>
      <c r="P53" s="4"/>
      <c r="Q53" s="4"/>
      <c r="R53" s="4"/>
      <c r="S53" s="4"/>
      <c r="T53" s="4"/>
      <c r="U53" s="4"/>
      <c r="V53" s="4"/>
      <c r="W53" s="4"/>
      <c r="X53" s="4"/>
      <c r="Y53" s="4"/>
      <c r="Z53" s="59"/>
      <c r="AA53" s="59"/>
      <c r="AB53" s="4"/>
      <c r="AC53" s="4"/>
      <c r="AD53" s="4"/>
      <c r="AE53" s="4"/>
    </row>
    <row r="54" spans="1:31" ht="15.75" customHeight="1">
      <c r="A54" s="4"/>
      <c r="B54" s="4"/>
      <c r="C54" s="4"/>
      <c r="D54" s="4"/>
      <c r="E54" s="4"/>
      <c r="F54" s="4"/>
      <c r="G54" s="59"/>
      <c r="H54" s="59"/>
      <c r="I54" s="55"/>
      <c r="J54" s="55"/>
      <c r="K54" s="55"/>
      <c r="L54" s="55"/>
      <c r="M54" s="55"/>
      <c r="N54" s="55"/>
      <c r="O54" s="4"/>
      <c r="P54" s="4"/>
      <c r="Q54" s="4"/>
      <c r="R54" s="4"/>
      <c r="S54" s="4"/>
      <c r="T54" s="4"/>
      <c r="U54" s="4"/>
      <c r="V54" s="4"/>
      <c r="W54" s="4"/>
      <c r="X54" s="4"/>
      <c r="Y54" s="4"/>
      <c r="Z54" s="59"/>
      <c r="AA54" s="59"/>
      <c r="AB54" s="4"/>
      <c r="AC54" s="4"/>
      <c r="AD54" s="4"/>
      <c r="AE54" s="4"/>
    </row>
    <row r="55" spans="1:31" ht="15.75" customHeight="1">
      <c r="A55" s="4"/>
      <c r="B55" s="4"/>
      <c r="C55" s="4"/>
      <c r="D55" s="4"/>
      <c r="E55" s="4"/>
      <c r="F55" s="4"/>
      <c r="G55" s="59"/>
      <c r="H55" s="59"/>
      <c r="I55" s="55"/>
      <c r="J55" s="55"/>
      <c r="K55" s="55"/>
      <c r="L55" s="55"/>
      <c r="M55" s="55"/>
      <c r="N55" s="55"/>
      <c r="O55" s="4"/>
      <c r="P55" s="4"/>
      <c r="Q55" s="4"/>
      <c r="R55" s="4"/>
      <c r="S55" s="4"/>
      <c r="T55" s="4"/>
      <c r="U55" s="4"/>
      <c r="V55" s="4"/>
      <c r="W55" s="4"/>
      <c r="X55" s="4"/>
      <c r="Y55" s="4"/>
      <c r="Z55" s="59"/>
      <c r="AA55" s="59"/>
      <c r="AB55" s="4"/>
      <c r="AC55" s="4"/>
      <c r="AD55" s="4"/>
      <c r="AE55" s="4"/>
    </row>
    <row r="56" spans="1:31" ht="15.75" customHeight="1">
      <c r="A56" s="4"/>
      <c r="B56" s="4"/>
      <c r="C56" s="4"/>
      <c r="D56" s="4"/>
      <c r="E56" s="4"/>
      <c r="F56" s="4"/>
      <c r="G56" s="59"/>
      <c r="H56" s="59"/>
      <c r="I56" s="55"/>
      <c r="J56" s="55"/>
      <c r="K56" s="55"/>
      <c r="L56" s="55"/>
      <c r="M56" s="55"/>
      <c r="N56" s="55"/>
      <c r="O56" s="4"/>
      <c r="P56" s="4"/>
      <c r="Q56" s="4"/>
      <c r="R56" s="4"/>
      <c r="S56" s="4"/>
      <c r="T56" s="4"/>
      <c r="U56" s="4"/>
      <c r="V56" s="4"/>
      <c r="W56" s="4"/>
      <c r="X56" s="4"/>
      <c r="Y56" s="4"/>
      <c r="Z56" s="59"/>
      <c r="AA56" s="59"/>
      <c r="AB56" s="4"/>
      <c r="AC56" s="4"/>
      <c r="AD56" s="4"/>
      <c r="AE56" s="4"/>
    </row>
    <row r="57" spans="1:31" ht="15.75" customHeight="1">
      <c r="A57" s="4"/>
      <c r="B57" s="4"/>
      <c r="C57" s="4"/>
      <c r="D57" s="4"/>
      <c r="E57" s="4"/>
      <c r="F57" s="4"/>
      <c r="G57" s="59"/>
      <c r="H57" s="59"/>
      <c r="I57" s="55"/>
      <c r="J57" s="55"/>
      <c r="K57" s="55"/>
      <c r="L57" s="55"/>
      <c r="M57" s="55"/>
      <c r="N57" s="55"/>
      <c r="O57" s="4"/>
      <c r="P57" s="4"/>
      <c r="Q57" s="4"/>
      <c r="R57" s="4"/>
      <c r="S57" s="4"/>
      <c r="T57" s="4"/>
      <c r="U57" s="4"/>
      <c r="V57" s="4"/>
      <c r="W57" s="4"/>
      <c r="X57" s="4"/>
      <c r="Y57" s="4"/>
      <c r="Z57" s="59"/>
      <c r="AA57" s="59"/>
      <c r="AB57" s="4"/>
      <c r="AC57" s="4"/>
      <c r="AD57" s="4"/>
      <c r="AE57" s="4"/>
    </row>
    <row r="58" spans="1:31" ht="15.75" customHeight="1">
      <c r="A58" s="4"/>
      <c r="B58" s="4"/>
      <c r="C58" s="4"/>
      <c r="D58" s="4"/>
      <c r="E58" s="4"/>
      <c r="F58" s="4"/>
      <c r="G58" s="59"/>
      <c r="H58" s="59"/>
      <c r="I58" s="55"/>
      <c r="J58" s="55"/>
      <c r="K58" s="55"/>
      <c r="L58" s="55"/>
      <c r="M58" s="55"/>
      <c r="N58" s="55"/>
      <c r="O58" s="4"/>
      <c r="P58" s="4"/>
      <c r="Q58" s="4"/>
      <c r="R58" s="4"/>
      <c r="S58" s="4"/>
      <c r="T58" s="4"/>
      <c r="U58" s="4"/>
      <c r="V58" s="4"/>
      <c r="W58" s="4"/>
      <c r="X58" s="4"/>
      <c r="Y58" s="4"/>
      <c r="Z58" s="59"/>
      <c r="AA58" s="59"/>
      <c r="AB58" s="4"/>
      <c r="AC58" s="4"/>
      <c r="AD58" s="4"/>
      <c r="AE58" s="4"/>
    </row>
    <row r="59" spans="1:31" ht="15.75" customHeight="1">
      <c r="A59" s="4"/>
      <c r="B59" s="4"/>
      <c r="C59" s="4"/>
      <c r="D59" s="4"/>
      <c r="E59" s="4"/>
      <c r="F59" s="4"/>
      <c r="G59" s="59"/>
      <c r="H59" s="59"/>
      <c r="I59" s="55"/>
      <c r="J59" s="55"/>
      <c r="K59" s="55"/>
      <c r="L59" s="55"/>
      <c r="M59" s="55"/>
      <c r="N59" s="55"/>
      <c r="O59" s="4"/>
      <c r="P59" s="4"/>
      <c r="Q59" s="4"/>
      <c r="R59" s="4"/>
      <c r="S59" s="4"/>
      <c r="T59" s="4"/>
      <c r="U59" s="4"/>
      <c r="V59" s="4"/>
      <c r="W59" s="4"/>
      <c r="X59" s="4"/>
      <c r="Y59" s="4"/>
      <c r="Z59" s="59"/>
      <c r="AA59" s="59"/>
      <c r="AB59" s="4"/>
      <c r="AC59" s="4"/>
      <c r="AD59" s="4"/>
      <c r="AE59" s="4"/>
    </row>
    <row r="60" spans="1:31" ht="15.75" customHeight="1">
      <c r="A60" s="4"/>
      <c r="B60" s="4"/>
      <c r="C60" s="4"/>
      <c r="D60" s="4"/>
      <c r="E60" s="4"/>
      <c r="F60" s="4"/>
      <c r="G60" s="59"/>
      <c r="H60" s="59"/>
      <c r="I60" s="55"/>
      <c r="J60" s="55"/>
      <c r="K60" s="55"/>
      <c r="L60" s="55"/>
      <c r="M60" s="55"/>
      <c r="N60" s="55"/>
      <c r="O60" s="4"/>
      <c r="P60" s="4"/>
      <c r="Q60" s="4"/>
      <c r="R60" s="4"/>
      <c r="S60" s="4"/>
      <c r="T60" s="4"/>
      <c r="U60" s="4"/>
      <c r="V60" s="4"/>
      <c r="W60" s="4"/>
      <c r="X60" s="4"/>
      <c r="Y60" s="4"/>
      <c r="Z60" s="59"/>
      <c r="AA60" s="59"/>
      <c r="AB60" s="4"/>
      <c r="AC60" s="4"/>
      <c r="AD60" s="4"/>
      <c r="AE60" s="4"/>
    </row>
    <row r="61" spans="1:31" ht="15.75" customHeight="1">
      <c r="A61" s="4"/>
      <c r="B61" s="4"/>
      <c r="C61" s="4"/>
      <c r="D61" s="4"/>
      <c r="E61" s="4"/>
      <c r="F61" s="4"/>
      <c r="G61" s="59"/>
      <c r="H61" s="59"/>
      <c r="I61" s="55"/>
      <c r="J61" s="55"/>
      <c r="K61" s="55"/>
      <c r="L61" s="55"/>
      <c r="M61" s="55"/>
      <c r="N61" s="55"/>
      <c r="O61" s="4"/>
      <c r="P61" s="4"/>
      <c r="Q61" s="4"/>
      <c r="R61" s="4"/>
      <c r="S61" s="4"/>
      <c r="T61" s="4"/>
      <c r="U61" s="4"/>
      <c r="V61" s="4"/>
      <c r="W61" s="4"/>
      <c r="X61" s="4"/>
      <c r="Y61" s="4"/>
      <c r="Z61" s="59"/>
      <c r="AA61" s="59"/>
      <c r="AB61" s="4"/>
      <c r="AC61" s="4"/>
      <c r="AD61" s="4"/>
      <c r="AE61" s="4"/>
    </row>
    <row r="62" spans="1:31" ht="15.75" customHeight="1">
      <c r="A62" s="4"/>
      <c r="B62" s="4"/>
      <c r="C62" s="4"/>
      <c r="D62" s="4"/>
      <c r="E62" s="4"/>
      <c r="F62" s="4"/>
      <c r="G62" s="59"/>
      <c r="H62" s="59"/>
      <c r="I62" s="55"/>
      <c r="J62" s="55"/>
      <c r="K62" s="55"/>
      <c r="L62" s="55"/>
      <c r="M62" s="55"/>
      <c r="N62" s="55"/>
      <c r="O62" s="4"/>
      <c r="P62" s="4"/>
      <c r="Q62" s="4"/>
      <c r="R62" s="4"/>
      <c r="S62" s="4"/>
      <c r="T62" s="4"/>
      <c r="U62" s="4"/>
      <c r="V62" s="4"/>
      <c r="W62" s="4"/>
      <c r="X62" s="4"/>
      <c r="Y62" s="4"/>
      <c r="Z62" s="59"/>
      <c r="AA62" s="59"/>
      <c r="AB62" s="4"/>
      <c r="AC62" s="4"/>
      <c r="AD62" s="4"/>
      <c r="AE62" s="4"/>
    </row>
    <row r="63" spans="1:31" ht="15.75" customHeight="1">
      <c r="A63" s="4"/>
      <c r="B63" s="4"/>
      <c r="C63" s="4"/>
      <c r="D63" s="4"/>
      <c r="E63" s="4"/>
      <c r="F63" s="4"/>
      <c r="G63" s="59"/>
      <c r="H63" s="59"/>
      <c r="I63" s="55"/>
      <c r="J63" s="55"/>
      <c r="K63" s="55"/>
      <c r="L63" s="55"/>
      <c r="M63" s="55"/>
      <c r="N63" s="55"/>
      <c r="O63" s="4"/>
      <c r="P63" s="4"/>
      <c r="Q63" s="4"/>
      <c r="R63" s="4"/>
      <c r="S63" s="4"/>
      <c r="T63" s="4"/>
      <c r="U63" s="4"/>
      <c r="V63" s="4"/>
      <c r="W63" s="4"/>
      <c r="X63" s="4"/>
      <c r="Y63" s="4"/>
      <c r="Z63" s="59"/>
      <c r="AA63" s="59"/>
      <c r="AB63" s="4"/>
      <c r="AC63" s="4"/>
      <c r="AD63" s="4"/>
      <c r="AE63" s="4"/>
    </row>
    <row r="64" spans="1:31" ht="15.75" customHeight="1">
      <c r="A64" s="4"/>
      <c r="B64" s="4"/>
      <c r="C64" s="4"/>
      <c r="D64" s="4"/>
      <c r="E64" s="4"/>
      <c r="F64" s="4"/>
      <c r="G64" s="59"/>
      <c r="H64" s="59"/>
      <c r="I64" s="55"/>
      <c r="J64" s="55"/>
      <c r="K64" s="55"/>
      <c r="L64" s="55"/>
      <c r="M64" s="55"/>
      <c r="N64" s="55"/>
      <c r="O64" s="4"/>
      <c r="P64" s="4"/>
      <c r="Q64" s="4"/>
      <c r="R64" s="4"/>
      <c r="S64" s="4"/>
      <c r="T64" s="4"/>
      <c r="U64" s="4"/>
      <c r="V64" s="4"/>
      <c r="W64" s="4"/>
      <c r="X64" s="4"/>
      <c r="Y64" s="4"/>
      <c r="Z64" s="59"/>
      <c r="AA64" s="59"/>
      <c r="AB64" s="4"/>
      <c r="AC64" s="4"/>
      <c r="AD64" s="4"/>
      <c r="AE64" s="4"/>
    </row>
    <row r="65" spans="1:31" ht="15.75" customHeight="1">
      <c r="A65" s="4"/>
      <c r="B65" s="4"/>
      <c r="C65" s="4"/>
      <c r="D65" s="4"/>
      <c r="E65" s="4"/>
      <c r="F65" s="4"/>
      <c r="G65" s="59"/>
      <c r="H65" s="59"/>
      <c r="I65" s="55"/>
      <c r="J65" s="55"/>
      <c r="K65" s="55"/>
      <c r="L65" s="55"/>
      <c r="M65" s="55"/>
      <c r="N65" s="55"/>
      <c r="O65" s="4"/>
      <c r="P65" s="4"/>
      <c r="Q65" s="4"/>
      <c r="R65" s="4"/>
      <c r="S65" s="4"/>
      <c r="T65" s="4"/>
      <c r="U65" s="4"/>
      <c r="V65" s="4"/>
      <c r="W65" s="4"/>
      <c r="X65" s="4"/>
      <c r="Y65" s="4"/>
      <c r="Z65" s="59"/>
      <c r="AA65" s="59"/>
      <c r="AB65" s="4"/>
      <c r="AC65" s="4"/>
      <c r="AD65" s="4"/>
      <c r="AE65" s="4"/>
    </row>
    <row r="66" spans="1:31" ht="15.75" customHeight="1">
      <c r="A66" s="4"/>
      <c r="B66" s="4"/>
      <c r="C66" s="4"/>
      <c r="D66" s="4"/>
      <c r="E66" s="4"/>
      <c r="F66" s="4"/>
      <c r="G66" s="59"/>
      <c r="H66" s="59"/>
      <c r="I66" s="55"/>
      <c r="J66" s="55"/>
      <c r="K66" s="55"/>
      <c r="L66" s="55"/>
      <c r="M66" s="55"/>
      <c r="N66" s="55"/>
      <c r="O66" s="4"/>
      <c r="P66" s="4"/>
      <c r="Q66" s="4"/>
      <c r="R66" s="4"/>
      <c r="S66" s="4"/>
      <c r="T66" s="4"/>
      <c r="U66" s="4"/>
      <c r="V66" s="4"/>
      <c r="W66" s="4"/>
      <c r="X66" s="4"/>
      <c r="Y66" s="4"/>
      <c r="Z66" s="59"/>
      <c r="AA66" s="59"/>
      <c r="AB66" s="4"/>
      <c r="AC66" s="4"/>
      <c r="AD66" s="4"/>
      <c r="AE66" s="4"/>
    </row>
    <row r="67" spans="1:31" ht="15.75" customHeight="1">
      <c r="A67" s="4"/>
      <c r="B67" s="4"/>
      <c r="C67" s="4"/>
      <c r="D67" s="4"/>
      <c r="E67" s="4"/>
      <c r="F67" s="4"/>
      <c r="G67" s="59"/>
      <c r="H67" s="59"/>
      <c r="I67" s="55"/>
      <c r="J67" s="55"/>
      <c r="K67" s="55"/>
      <c r="L67" s="55"/>
      <c r="M67" s="55"/>
      <c r="N67" s="55"/>
      <c r="O67" s="4"/>
      <c r="P67" s="4"/>
      <c r="Q67" s="4"/>
      <c r="R67" s="4"/>
      <c r="S67" s="4"/>
      <c r="T67" s="4"/>
      <c r="U67" s="4"/>
      <c r="V67" s="4"/>
      <c r="W67" s="4"/>
      <c r="X67" s="4"/>
      <c r="Y67" s="4"/>
      <c r="Z67" s="59"/>
      <c r="AA67" s="59"/>
      <c r="AB67" s="4"/>
      <c r="AC67" s="4"/>
      <c r="AD67" s="4"/>
      <c r="AE67" s="4"/>
    </row>
    <row r="68" spans="1:31" ht="15.75" customHeight="1">
      <c r="A68" s="4"/>
      <c r="B68" s="4"/>
      <c r="C68" s="4"/>
      <c r="D68" s="4"/>
      <c r="E68" s="4"/>
      <c r="F68" s="4"/>
      <c r="G68" s="59"/>
      <c r="H68" s="59"/>
      <c r="I68" s="55"/>
      <c r="J68" s="55"/>
      <c r="K68" s="55"/>
      <c r="L68" s="55"/>
      <c r="M68" s="55"/>
      <c r="N68" s="55"/>
      <c r="O68" s="4"/>
      <c r="P68" s="4"/>
      <c r="Q68" s="4"/>
      <c r="R68" s="4"/>
      <c r="S68" s="4"/>
      <c r="T68" s="4"/>
      <c r="U68" s="4"/>
      <c r="V68" s="4"/>
      <c r="W68" s="4"/>
      <c r="X68" s="4"/>
      <c r="Y68" s="4"/>
      <c r="Z68" s="59"/>
      <c r="AA68" s="59"/>
      <c r="AB68" s="4"/>
      <c r="AC68" s="4"/>
      <c r="AD68" s="4"/>
      <c r="AE68" s="4"/>
    </row>
    <row r="69" spans="1:31" ht="15.75" customHeight="1">
      <c r="A69" s="4"/>
      <c r="B69" s="4"/>
      <c r="C69" s="4"/>
      <c r="D69" s="4"/>
      <c r="E69" s="4"/>
      <c r="F69" s="4"/>
      <c r="G69" s="59"/>
      <c r="H69" s="59"/>
      <c r="I69" s="55"/>
      <c r="J69" s="55"/>
      <c r="K69" s="55"/>
      <c r="L69" s="55"/>
      <c r="M69" s="55"/>
      <c r="N69" s="55"/>
      <c r="O69" s="4"/>
      <c r="P69" s="4"/>
      <c r="Q69" s="4"/>
      <c r="R69" s="4"/>
      <c r="S69" s="4"/>
      <c r="T69" s="4"/>
      <c r="U69" s="4"/>
      <c r="V69" s="4"/>
      <c r="W69" s="4"/>
      <c r="X69" s="4"/>
      <c r="Y69" s="4"/>
      <c r="Z69" s="59"/>
      <c r="AA69" s="59"/>
      <c r="AB69" s="4"/>
      <c r="AC69" s="4"/>
      <c r="AD69" s="4"/>
      <c r="AE69" s="4"/>
    </row>
    <row r="70" spans="1:31" ht="15.75" customHeight="1">
      <c r="A70" s="4"/>
      <c r="B70" s="4"/>
      <c r="C70" s="4"/>
      <c r="D70" s="4"/>
      <c r="E70" s="4"/>
      <c r="F70" s="4"/>
      <c r="G70" s="59"/>
      <c r="H70" s="59"/>
      <c r="I70" s="55"/>
      <c r="J70" s="55"/>
      <c r="K70" s="55"/>
      <c r="L70" s="55"/>
      <c r="M70" s="55"/>
      <c r="N70" s="55"/>
      <c r="O70" s="4"/>
      <c r="P70" s="4"/>
      <c r="Q70" s="4"/>
      <c r="R70" s="4"/>
      <c r="S70" s="4"/>
      <c r="T70" s="4"/>
      <c r="U70" s="4"/>
      <c r="V70" s="4"/>
      <c r="W70" s="4"/>
      <c r="X70" s="4"/>
      <c r="Y70" s="4"/>
      <c r="Z70" s="59"/>
      <c r="AA70" s="59"/>
      <c r="AB70" s="4"/>
      <c r="AC70" s="4"/>
      <c r="AD70" s="4"/>
      <c r="AE70" s="4"/>
    </row>
    <row r="71" spans="1:31" ht="15.75" customHeight="1">
      <c r="A71" s="4"/>
      <c r="B71" s="4"/>
      <c r="C71" s="4"/>
      <c r="D71" s="4"/>
      <c r="E71" s="4"/>
      <c r="F71" s="4"/>
      <c r="G71" s="59"/>
      <c r="H71" s="59"/>
      <c r="I71" s="55"/>
      <c r="J71" s="55"/>
      <c r="K71" s="55"/>
      <c r="L71" s="55"/>
      <c r="M71" s="55"/>
      <c r="N71" s="55"/>
      <c r="O71" s="4"/>
      <c r="P71" s="4"/>
      <c r="Q71" s="4"/>
      <c r="R71" s="4"/>
      <c r="S71" s="4"/>
      <c r="T71" s="4"/>
      <c r="U71" s="4"/>
      <c r="V71" s="4"/>
      <c r="W71" s="4"/>
      <c r="X71" s="4"/>
      <c r="Y71" s="4"/>
      <c r="Z71" s="59"/>
      <c r="AA71" s="59"/>
      <c r="AB71" s="4"/>
      <c r="AC71" s="4"/>
      <c r="AD71" s="4"/>
      <c r="AE71" s="4"/>
    </row>
    <row r="72" spans="1:31" ht="15.75" customHeight="1">
      <c r="A72" s="4"/>
      <c r="B72" s="4"/>
      <c r="C72" s="4"/>
      <c r="D72" s="4"/>
      <c r="E72" s="4"/>
      <c r="F72" s="4"/>
      <c r="G72" s="59"/>
      <c r="H72" s="59"/>
      <c r="I72" s="55"/>
      <c r="J72" s="55"/>
      <c r="K72" s="55"/>
      <c r="L72" s="55"/>
      <c r="M72" s="55"/>
      <c r="N72" s="55"/>
      <c r="O72" s="4"/>
      <c r="P72" s="4"/>
      <c r="Q72" s="4"/>
      <c r="R72" s="4"/>
      <c r="S72" s="4"/>
      <c r="T72" s="4"/>
      <c r="U72" s="4"/>
      <c r="V72" s="4"/>
      <c r="W72" s="4"/>
      <c r="X72" s="4"/>
      <c r="Y72" s="4"/>
      <c r="Z72" s="59"/>
      <c r="AA72" s="59"/>
      <c r="AB72" s="4"/>
      <c r="AC72" s="4"/>
      <c r="AD72" s="4"/>
      <c r="AE72" s="4"/>
    </row>
    <row r="73" spans="1:31" ht="15.75" customHeight="1">
      <c r="A73" s="4"/>
      <c r="B73" s="4"/>
      <c r="C73" s="4"/>
      <c r="D73" s="4"/>
      <c r="E73" s="4"/>
      <c r="F73" s="4"/>
      <c r="G73" s="59"/>
      <c r="H73" s="59"/>
      <c r="I73" s="55"/>
      <c r="J73" s="55"/>
      <c r="K73" s="55"/>
      <c r="L73" s="55"/>
      <c r="M73" s="55"/>
      <c r="N73" s="55"/>
      <c r="O73" s="4"/>
      <c r="P73" s="4"/>
      <c r="Q73" s="4"/>
      <c r="R73" s="4"/>
      <c r="S73" s="4"/>
      <c r="T73" s="4"/>
      <c r="U73" s="4"/>
      <c r="V73" s="4"/>
      <c r="W73" s="4"/>
      <c r="X73" s="4"/>
      <c r="Y73" s="4"/>
      <c r="Z73" s="59"/>
      <c r="AA73" s="59"/>
      <c r="AB73" s="4"/>
      <c r="AC73" s="4"/>
      <c r="AD73" s="4"/>
      <c r="AE73" s="4"/>
    </row>
    <row r="74" spans="1:31" ht="15.75" customHeight="1">
      <c r="A74" s="4"/>
      <c r="B74" s="4"/>
      <c r="C74" s="4"/>
      <c r="D74" s="4"/>
      <c r="E74" s="4"/>
      <c r="F74" s="4"/>
      <c r="G74" s="59"/>
      <c r="H74" s="59"/>
      <c r="I74" s="55"/>
      <c r="J74" s="55"/>
      <c r="K74" s="55"/>
      <c r="L74" s="55"/>
      <c r="M74" s="55"/>
      <c r="N74" s="55"/>
      <c r="O74" s="4"/>
      <c r="P74" s="4"/>
      <c r="Q74" s="4"/>
      <c r="R74" s="4"/>
      <c r="S74" s="4"/>
      <c r="T74" s="4"/>
      <c r="U74" s="4"/>
      <c r="V74" s="4"/>
      <c r="W74" s="4"/>
      <c r="X74" s="4"/>
      <c r="Y74" s="4"/>
      <c r="Z74" s="59"/>
      <c r="AA74" s="59"/>
      <c r="AB74" s="4"/>
      <c r="AC74" s="4"/>
      <c r="AD74" s="4"/>
      <c r="AE74" s="4"/>
    </row>
    <row r="75" spans="1:31" ht="15.75" customHeight="1">
      <c r="A75" s="4"/>
      <c r="B75" s="4"/>
      <c r="C75" s="4"/>
      <c r="D75" s="4"/>
      <c r="E75" s="4"/>
      <c r="F75" s="4"/>
      <c r="G75" s="59"/>
      <c r="H75" s="59"/>
      <c r="I75" s="55"/>
      <c r="J75" s="55"/>
      <c r="K75" s="55"/>
      <c r="L75" s="55"/>
      <c r="M75" s="55"/>
      <c r="N75" s="55"/>
      <c r="O75" s="4"/>
      <c r="P75" s="4"/>
      <c r="Q75" s="4"/>
      <c r="R75" s="4"/>
      <c r="S75" s="4"/>
      <c r="T75" s="4"/>
      <c r="U75" s="4"/>
      <c r="V75" s="4"/>
      <c r="W75" s="4"/>
      <c r="X75" s="4"/>
      <c r="Y75" s="4"/>
      <c r="Z75" s="59"/>
      <c r="AA75" s="59"/>
      <c r="AB75" s="4"/>
      <c r="AC75" s="4"/>
      <c r="AD75" s="4"/>
      <c r="AE75" s="4"/>
    </row>
    <row r="76" spans="1:31" ht="15.75" customHeight="1">
      <c r="A76" s="4"/>
      <c r="B76" s="4"/>
      <c r="C76" s="4"/>
      <c r="D76" s="4"/>
      <c r="E76" s="4"/>
      <c r="F76" s="4"/>
      <c r="G76" s="59"/>
      <c r="H76" s="59"/>
      <c r="I76" s="55"/>
      <c r="J76" s="55"/>
      <c r="K76" s="55"/>
      <c r="L76" s="55"/>
      <c r="M76" s="55"/>
      <c r="N76" s="55"/>
      <c r="O76" s="4"/>
      <c r="P76" s="4"/>
      <c r="Q76" s="4"/>
      <c r="R76" s="4"/>
      <c r="S76" s="4"/>
      <c r="T76" s="4"/>
      <c r="U76" s="4"/>
      <c r="V76" s="4"/>
      <c r="W76" s="4"/>
      <c r="X76" s="4"/>
      <c r="Y76" s="4"/>
      <c r="Z76" s="59"/>
      <c r="AA76" s="59"/>
      <c r="AB76" s="4"/>
      <c r="AC76" s="4"/>
      <c r="AD76" s="4"/>
      <c r="AE76" s="4"/>
    </row>
    <row r="77" spans="1:31" ht="15.75" customHeight="1">
      <c r="A77" s="4"/>
      <c r="B77" s="4"/>
      <c r="C77" s="4"/>
      <c r="D77" s="4"/>
      <c r="E77" s="4"/>
      <c r="F77" s="4"/>
      <c r="G77" s="59"/>
      <c r="H77" s="59"/>
      <c r="I77" s="55"/>
      <c r="J77" s="55"/>
      <c r="K77" s="55"/>
      <c r="L77" s="55"/>
      <c r="M77" s="55"/>
      <c r="N77" s="55"/>
      <c r="O77" s="4"/>
      <c r="P77" s="4"/>
      <c r="Q77" s="4"/>
      <c r="R77" s="4"/>
      <c r="S77" s="4"/>
      <c r="T77" s="4"/>
      <c r="U77" s="4"/>
      <c r="V77" s="4"/>
      <c r="W77" s="4"/>
      <c r="X77" s="4"/>
      <c r="Y77" s="4"/>
      <c r="Z77" s="59"/>
      <c r="AA77" s="59"/>
      <c r="AB77" s="4"/>
      <c r="AC77" s="4"/>
      <c r="AD77" s="4"/>
      <c r="AE77" s="4"/>
    </row>
    <row r="78" spans="1:31" ht="15.75" customHeight="1">
      <c r="A78" s="4"/>
      <c r="B78" s="4"/>
      <c r="C78" s="4"/>
      <c r="D78" s="4"/>
      <c r="E78" s="4"/>
      <c r="F78" s="4"/>
      <c r="G78" s="59"/>
      <c r="H78" s="59"/>
      <c r="I78" s="55"/>
      <c r="J78" s="55"/>
      <c r="K78" s="55"/>
      <c r="L78" s="55"/>
      <c r="M78" s="55"/>
      <c r="N78" s="55"/>
      <c r="O78" s="4"/>
      <c r="P78" s="4"/>
      <c r="Q78" s="4"/>
      <c r="R78" s="4"/>
      <c r="S78" s="4"/>
      <c r="T78" s="4"/>
      <c r="U78" s="4"/>
      <c r="V78" s="4"/>
      <c r="W78" s="4"/>
      <c r="X78" s="4"/>
      <c r="Y78" s="4"/>
      <c r="Z78" s="59"/>
      <c r="AA78" s="59"/>
      <c r="AB78" s="4"/>
      <c r="AC78" s="4"/>
      <c r="AD78" s="4"/>
      <c r="AE78" s="4"/>
    </row>
    <row r="79" spans="1:31" ht="15.75" customHeight="1">
      <c r="A79" s="4"/>
      <c r="B79" s="4"/>
      <c r="C79" s="4"/>
      <c r="D79" s="4"/>
      <c r="E79" s="4"/>
      <c r="F79" s="4"/>
      <c r="G79" s="59"/>
      <c r="H79" s="59"/>
      <c r="I79" s="55"/>
      <c r="J79" s="55"/>
      <c r="K79" s="55"/>
      <c r="L79" s="55"/>
      <c r="M79" s="55"/>
      <c r="N79" s="55"/>
      <c r="O79" s="4"/>
      <c r="P79" s="4"/>
      <c r="Q79" s="4"/>
      <c r="R79" s="4"/>
      <c r="S79" s="4"/>
      <c r="T79" s="4"/>
      <c r="U79" s="4"/>
      <c r="V79" s="4"/>
      <c r="W79" s="4"/>
      <c r="X79" s="4"/>
      <c r="Y79" s="4"/>
      <c r="Z79" s="59"/>
      <c r="AA79" s="59"/>
      <c r="AB79" s="4"/>
      <c r="AC79" s="4"/>
      <c r="AD79" s="4"/>
      <c r="AE79" s="4"/>
    </row>
    <row r="80" spans="1:31" ht="15.75" customHeight="1">
      <c r="A80" s="4"/>
      <c r="B80" s="4"/>
      <c r="C80" s="4"/>
      <c r="D80" s="4"/>
      <c r="E80" s="4"/>
      <c r="F80" s="4"/>
      <c r="G80" s="59"/>
      <c r="H80" s="59"/>
      <c r="I80" s="55"/>
      <c r="J80" s="55"/>
      <c r="K80" s="55"/>
      <c r="L80" s="55"/>
      <c r="M80" s="55"/>
      <c r="N80" s="55"/>
      <c r="O80" s="4"/>
      <c r="P80" s="4"/>
      <c r="Q80" s="4"/>
      <c r="R80" s="4"/>
      <c r="S80" s="4"/>
      <c r="T80" s="4"/>
      <c r="U80" s="4"/>
      <c r="V80" s="4"/>
      <c r="W80" s="4"/>
      <c r="X80" s="4"/>
      <c r="Y80" s="4"/>
      <c r="Z80" s="59"/>
      <c r="AA80" s="59"/>
      <c r="AB80" s="4"/>
      <c r="AC80" s="4"/>
      <c r="AD80" s="4"/>
      <c r="AE80" s="4"/>
    </row>
    <row r="81" spans="1:31" ht="15.75" customHeight="1">
      <c r="A81" s="4"/>
      <c r="B81" s="4"/>
      <c r="C81" s="4"/>
      <c r="D81" s="4"/>
      <c r="E81" s="4"/>
      <c r="F81" s="4"/>
      <c r="G81" s="59"/>
      <c r="H81" s="59"/>
      <c r="I81" s="55"/>
      <c r="J81" s="55"/>
      <c r="K81" s="55"/>
      <c r="L81" s="55"/>
      <c r="M81" s="55"/>
      <c r="N81" s="55"/>
      <c r="O81" s="4"/>
      <c r="P81" s="4"/>
      <c r="Q81" s="4"/>
      <c r="R81" s="4"/>
      <c r="S81" s="4"/>
      <c r="T81" s="4"/>
      <c r="U81" s="4"/>
      <c r="V81" s="4"/>
      <c r="W81" s="4"/>
      <c r="X81" s="4"/>
      <c r="Y81" s="4"/>
      <c r="Z81" s="59"/>
      <c r="AA81" s="59"/>
      <c r="AB81" s="4"/>
      <c r="AC81" s="4"/>
      <c r="AD81" s="4"/>
      <c r="AE81" s="4"/>
    </row>
    <row r="82" spans="1:31" ht="15.75" customHeight="1">
      <c r="A82" s="4"/>
      <c r="B82" s="4"/>
      <c r="C82" s="4"/>
      <c r="D82" s="4"/>
      <c r="E82" s="4"/>
      <c r="F82" s="4"/>
      <c r="G82" s="59"/>
      <c r="H82" s="59"/>
      <c r="I82" s="55"/>
      <c r="J82" s="55"/>
      <c r="K82" s="55"/>
      <c r="L82" s="55"/>
      <c r="M82" s="55"/>
      <c r="N82" s="55"/>
      <c r="O82" s="4"/>
      <c r="P82" s="4"/>
      <c r="Q82" s="4"/>
      <c r="R82" s="4"/>
      <c r="S82" s="4"/>
      <c r="T82" s="4"/>
      <c r="U82" s="4"/>
      <c r="V82" s="4"/>
      <c r="W82" s="4"/>
      <c r="X82" s="4"/>
      <c r="Y82" s="4"/>
      <c r="Z82" s="59"/>
      <c r="AA82" s="59"/>
      <c r="AB82" s="4"/>
      <c r="AC82" s="4"/>
      <c r="AD82" s="4"/>
      <c r="AE82" s="4"/>
    </row>
    <row r="83" spans="1:31" ht="15.75" customHeight="1">
      <c r="A83" s="4"/>
      <c r="B83" s="4"/>
      <c r="C83" s="4"/>
      <c r="D83" s="4"/>
      <c r="E83" s="4"/>
      <c r="F83" s="4"/>
      <c r="G83" s="59"/>
      <c r="H83" s="59"/>
      <c r="I83" s="55"/>
      <c r="J83" s="55"/>
      <c r="K83" s="55"/>
      <c r="L83" s="55"/>
      <c r="M83" s="55"/>
      <c r="N83" s="55"/>
      <c r="O83" s="4"/>
      <c r="P83" s="4"/>
      <c r="Q83" s="4"/>
      <c r="R83" s="4"/>
      <c r="S83" s="4"/>
      <c r="T83" s="4"/>
      <c r="U83" s="4"/>
      <c r="V83" s="4"/>
      <c r="W83" s="4"/>
      <c r="X83" s="4"/>
      <c r="Y83" s="4"/>
      <c r="Z83" s="59"/>
      <c r="AA83" s="59"/>
      <c r="AB83" s="4"/>
      <c r="AC83" s="4"/>
      <c r="AD83" s="4"/>
      <c r="AE83" s="4"/>
    </row>
    <row r="84" spans="1:31" ht="15.75" customHeight="1">
      <c r="A84" s="4"/>
      <c r="B84" s="4"/>
      <c r="C84" s="4"/>
      <c r="D84" s="4"/>
      <c r="E84" s="4"/>
      <c r="F84" s="4"/>
      <c r="G84" s="59"/>
      <c r="H84" s="59"/>
      <c r="I84" s="55"/>
      <c r="J84" s="55"/>
      <c r="K84" s="55"/>
      <c r="L84" s="55"/>
      <c r="M84" s="55"/>
      <c r="N84" s="55"/>
      <c r="O84" s="4"/>
      <c r="P84" s="4"/>
      <c r="Q84" s="4"/>
      <c r="R84" s="4"/>
      <c r="S84" s="4"/>
      <c r="T84" s="4"/>
      <c r="U84" s="4"/>
      <c r="V84" s="4"/>
      <c r="W84" s="4"/>
      <c r="X84" s="4"/>
      <c r="Y84" s="4"/>
      <c r="Z84" s="59"/>
      <c r="AA84" s="59"/>
      <c r="AB84" s="4"/>
      <c r="AC84" s="4"/>
      <c r="AD84" s="4"/>
      <c r="AE84" s="4"/>
    </row>
    <row r="85" spans="1:31" ht="15.75" customHeight="1">
      <c r="A85" s="4"/>
      <c r="B85" s="4"/>
      <c r="C85" s="4"/>
      <c r="D85" s="4"/>
      <c r="E85" s="4"/>
      <c r="F85" s="4"/>
      <c r="G85" s="59"/>
      <c r="H85" s="59"/>
      <c r="I85" s="55"/>
      <c r="J85" s="55"/>
      <c r="K85" s="55"/>
      <c r="L85" s="55"/>
      <c r="M85" s="55"/>
      <c r="N85" s="55"/>
      <c r="O85" s="4"/>
      <c r="P85" s="4"/>
      <c r="Q85" s="4"/>
      <c r="R85" s="4"/>
      <c r="S85" s="4"/>
      <c r="T85" s="4"/>
      <c r="U85" s="4"/>
      <c r="V85" s="4"/>
      <c r="W85" s="4"/>
      <c r="X85" s="4"/>
      <c r="Y85" s="4"/>
      <c r="Z85" s="59"/>
      <c r="AA85" s="59"/>
      <c r="AB85" s="4"/>
      <c r="AC85" s="4"/>
      <c r="AD85" s="4"/>
      <c r="AE85" s="4"/>
    </row>
    <row r="86" spans="1:31" ht="15.75" customHeight="1">
      <c r="A86" s="4"/>
      <c r="B86" s="4"/>
      <c r="C86" s="4"/>
      <c r="D86" s="4"/>
      <c r="E86" s="4"/>
      <c r="F86" s="4"/>
      <c r="G86" s="59"/>
      <c r="H86" s="59"/>
      <c r="I86" s="55"/>
      <c r="J86" s="55"/>
      <c r="K86" s="55"/>
      <c r="L86" s="55"/>
      <c r="M86" s="55"/>
      <c r="N86" s="55"/>
      <c r="O86" s="4"/>
      <c r="P86" s="4"/>
      <c r="Q86" s="4"/>
      <c r="R86" s="4"/>
      <c r="S86" s="4"/>
      <c r="T86" s="4"/>
      <c r="U86" s="4"/>
      <c r="V86" s="4"/>
      <c r="W86" s="4"/>
      <c r="X86" s="4"/>
      <c r="Y86" s="4"/>
      <c r="Z86" s="59"/>
      <c r="AA86" s="59"/>
      <c r="AB86" s="4"/>
      <c r="AC86" s="4"/>
      <c r="AD86" s="4"/>
      <c r="AE86" s="4"/>
    </row>
    <row r="87" spans="1:31" ht="15.75" customHeight="1">
      <c r="A87" s="4"/>
      <c r="B87" s="4"/>
      <c r="C87" s="4"/>
      <c r="D87" s="4"/>
      <c r="E87" s="4"/>
      <c r="F87" s="4"/>
      <c r="G87" s="59"/>
      <c r="H87" s="59"/>
      <c r="I87" s="55"/>
      <c r="J87" s="55"/>
      <c r="K87" s="55"/>
      <c r="L87" s="55"/>
      <c r="M87" s="55"/>
      <c r="N87" s="55"/>
      <c r="O87" s="4"/>
      <c r="P87" s="4"/>
      <c r="Q87" s="4"/>
      <c r="R87" s="4"/>
      <c r="S87" s="4"/>
      <c r="T87" s="4"/>
      <c r="U87" s="4"/>
      <c r="V87" s="4"/>
      <c r="W87" s="4"/>
      <c r="X87" s="4"/>
      <c r="Y87" s="4"/>
      <c r="Z87" s="59"/>
      <c r="AA87" s="59"/>
      <c r="AB87" s="4"/>
      <c r="AC87" s="4"/>
      <c r="AD87" s="4"/>
      <c r="AE87" s="4"/>
    </row>
    <row r="88" spans="1:31" ht="15.75" customHeight="1">
      <c r="A88" s="4"/>
      <c r="B88" s="4"/>
      <c r="C88" s="4"/>
      <c r="D88" s="4"/>
      <c r="E88" s="4"/>
      <c r="F88" s="4"/>
      <c r="G88" s="59"/>
      <c r="H88" s="59"/>
      <c r="I88" s="55"/>
      <c r="J88" s="55"/>
      <c r="K88" s="55"/>
      <c r="L88" s="55"/>
      <c r="M88" s="55"/>
      <c r="N88" s="55"/>
      <c r="O88" s="4"/>
      <c r="P88" s="4"/>
      <c r="Q88" s="4"/>
      <c r="R88" s="4"/>
      <c r="S88" s="4"/>
      <c r="T88" s="4"/>
      <c r="U88" s="4"/>
      <c r="V88" s="4"/>
      <c r="W88" s="4"/>
      <c r="X88" s="4"/>
      <c r="Y88" s="4"/>
      <c r="Z88" s="59"/>
      <c r="AA88" s="59"/>
      <c r="AB88" s="4"/>
      <c r="AC88" s="4"/>
      <c r="AD88" s="4"/>
      <c r="AE88" s="4"/>
    </row>
    <row r="89" spans="1:31" ht="15.75" customHeight="1">
      <c r="A89" s="4"/>
      <c r="B89" s="4"/>
      <c r="C89" s="4"/>
      <c r="D89" s="4"/>
      <c r="E89" s="4"/>
      <c r="F89" s="4"/>
      <c r="G89" s="59"/>
      <c r="H89" s="59"/>
      <c r="I89" s="55"/>
      <c r="J89" s="55"/>
      <c r="K89" s="55"/>
      <c r="L89" s="55"/>
      <c r="M89" s="55"/>
      <c r="N89" s="55"/>
      <c r="O89" s="4"/>
      <c r="P89" s="4"/>
      <c r="Q89" s="4"/>
      <c r="R89" s="4"/>
      <c r="S89" s="4"/>
      <c r="T89" s="4"/>
      <c r="U89" s="4"/>
      <c r="V89" s="4"/>
      <c r="W89" s="4"/>
      <c r="X89" s="4"/>
      <c r="Y89" s="4"/>
      <c r="Z89" s="59"/>
      <c r="AA89" s="59"/>
      <c r="AB89" s="4"/>
      <c r="AC89" s="4"/>
      <c r="AD89" s="4"/>
      <c r="AE89" s="4"/>
    </row>
    <row r="90" spans="1:31" ht="15.75" customHeight="1">
      <c r="A90" s="4"/>
      <c r="B90" s="4"/>
      <c r="C90" s="4"/>
      <c r="D90" s="4"/>
      <c r="E90" s="4"/>
      <c r="F90" s="4"/>
      <c r="G90" s="59"/>
      <c r="H90" s="59"/>
      <c r="I90" s="55"/>
      <c r="J90" s="55"/>
      <c r="K90" s="55"/>
      <c r="L90" s="55"/>
      <c r="M90" s="55"/>
      <c r="N90" s="55"/>
      <c r="O90" s="4"/>
      <c r="P90" s="4"/>
      <c r="Q90" s="4"/>
      <c r="R90" s="4"/>
      <c r="S90" s="4"/>
      <c r="T90" s="4"/>
      <c r="U90" s="4"/>
      <c r="V90" s="4"/>
      <c r="W90" s="4"/>
      <c r="X90" s="4"/>
      <c r="Y90" s="4"/>
      <c r="Z90" s="59"/>
      <c r="AA90" s="59"/>
      <c r="AB90" s="4"/>
      <c r="AC90" s="4"/>
      <c r="AD90" s="4"/>
      <c r="AE90" s="4"/>
    </row>
    <row r="91" spans="1:31" ht="15.75" customHeight="1">
      <c r="A91" s="4"/>
      <c r="B91" s="4"/>
      <c r="C91" s="4"/>
      <c r="D91" s="4"/>
      <c r="E91" s="4"/>
      <c r="F91" s="4"/>
      <c r="G91" s="59"/>
      <c r="H91" s="59"/>
      <c r="I91" s="55"/>
      <c r="J91" s="55"/>
      <c r="K91" s="55"/>
      <c r="L91" s="55"/>
      <c r="M91" s="55"/>
      <c r="N91" s="55"/>
      <c r="O91" s="4"/>
      <c r="P91" s="4"/>
      <c r="Q91" s="4"/>
      <c r="R91" s="4"/>
      <c r="S91" s="4"/>
      <c r="T91" s="4"/>
      <c r="U91" s="4"/>
      <c r="V91" s="4"/>
      <c r="W91" s="4"/>
      <c r="X91" s="4"/>
      <c r="Y91" s="4"/>
      <c r="Z91" s="59"/>
      <c r="AA91" s="59"/>
      <c r="AB91" s="4"/>
      <c r="AC91" s="4"/>
      <c r="AD91" s="4"/>
      <c r="AE91" s="4"/>
    </row>
    <row r="92" spans="1:31" ht="15.75" customHeight="1">
      <c r="A92" s="4"/>
      <c r="B92" s="4"/>
      <c r="C92" s="4"/>
      <c r="D92" s="4"/>
      <c r="E92" s="4"/>
      <c r="F92" s="4"/>
      <c r="G92" s="59"/>
      <c r="H92" s="59"/>
      <c r="I92" s="55"/>
      <c r="J92" s="55"/>
      <c r="K92" s="55"/>
      <c r="L92" s="55"/>
      <c r="M92" s="55"/>
      <c r="N92" s="55"/>
      <c r="O92" s="4"/>
      <c r="P92" s="4"/>
      <c r="Q92" s="4"/>
      <c r="R92" s="4"/>
      <c r="S92" s="4"/>
      <c r="T92" s="4"/>
      <c r="U92" s="4"/>
      <c r="V92" s="4"/>
      <c r="W92" s="4"/>
      <c r="X92" s="4"/>
      <c r="Y92" s="4"/>
      <c r="Z92" s="59"/>
      <c r="AA92" s="59"/>
      <c r="AB92" s="4"/>
      <c r="AC92" s="4"/>
      <c r="AD92" s="4"/>
      <c r="AE92" s="4"/>
    </row>
    <row r="93" spans="1:31" ht="15.75" customHeight="1">
      <c r="A93" s="4"/>
      <c r="B93" s="4"/>
      <c r="C93" s="4"/>
      <c r="D93" s="4"/>
      <c r="E93" s="4"/>
      <c r="F93" s="4"/>
      <c r="G93" s="59"/>
      <c r="H93" s="59"/>
      <c r="I93" s="55"/>
      <c r="J93" s="55"/>
      <c r="K93" s="55"/>
      <c r="L93" s="55"/>
      <c r="M93" s="55"/>
      <c r="N93" s="55"/>
      <c r="O93" s="4"/>
      <c r="P93" s="4"/>
      <c r="Q93" s="4"/>
      <c r="R93" s="4"/>
      <c r="S93" s="4"/>
      <c r="T93" s="4"/>
      <c r="U93" s="4"/>
      <c r="V93" s="4"/>
      <c r="W93" s="4"/>
      <c r="X93" s="4"/>
      <c r="Y93" s="4"/>
      <c r="Z93" s="59"/>
      <c r="AA93" s="59"/>
      <c r="AB93" s="4"/>
      <c r="AC93" s="4"/>
      <c r="AD93" s="4"/>
      <c r="AE93" s="4"/>
    </row>
    <row r="94" spans="1:31" ht="15.75" customHeight="1">
      <c r="A94" s="4"/>
      <c r="B94" s="4"/>
      <c r="C94" s="4"/>
      <c r="D94" s="4"/>
      <c r="E94" s="4"/>
      <c r="F94" s="4"/>
      <c r="G94" s="59"/>
      <c r="H94" s="59"/>
      <c r="I94" s="55"/>
      <c r="J94" s="55"/>
      <c r="K94" s="55"/>
      <c r="L94" s="55"/>
      <c r="M94" s="55"/>
      <c r="N94" s="55"/>
      <c r="O94" s="4"/>
      <c r="P94" s="4"/>
      <c r="Q94" s="4"/>
      <c r="R94" s="4"/>
      <c r="S94" s="4"/>
      <c r="T94" s="4"/>
      <c r="U94" s="4"/>
      <c r="V94" s="4"/>
      <c r="W94" s="4"/>
      <c r="X94" s="4"/>
      <c r="Y94" s="4"/>
      <c r="Z94" s="59"/>
      <c r="AA94" s="59"/>
      <c r="AB94" s="4"/>
      <c r="AC94" s="4"/>
      <c r="AD94" s="4"/>
      <c r="AE94" s="4"/>
    </row>
    <row r="95" spans="1:31" ht="15.75" customHeight="1">
      <c r="A95" s="4"/>
      <c r="B95" s="4"/>
      <c r="C95" s="4"/>
      <c r="D95" s="4"/>
      <c r="E95" s="4"/>
      <c r="F95" s="4"/>
      <c r="G95" s="59"/>
      <c r="H95" s="59"/>
      <c r="I95" s="55"/>
      <c r="J95" s="55"/>
      <c r="K95" s="55"/>
      <c r="L95" s="55"/>
      <c r="M95" s="55"/>
      <c r="N95" s="55"/>
      <c r="O95" s="4"/>
      <c r="P95" s="4"/>
      <c r="Q95" s="4"/>
      <c r="R95" s="4"/>
      <c r="S95" s="4"/>
      <c r="T95" s="4"/>
      <c r="U95" s="4"/>
      <c r="V95" s="4"/>
      <c r="W95" s="4"/>
      <c r="X95" s="4"/>
      <c r="Y95" s="4"/>
      <c r="Z95" s="59"/>
      <c r="AA95" s="59"/>
      <c r="AB95" s="4"/>
      <c r="AC95" s="4"/>
      <c r="AD95" s="4"/>
      <c r="AE95" s="4"/>
    </row>
    <row r="96" spans="1:31" ht="15.75" customHeight="1">
      <c r="A96" s="4"/>
      <c r="B96" s="4"/>
      <c r="C96" s="4"/>
      <c r="D96" s="4"/>
      <c r="E96" s="4"/>
      <c r="F96" s="4"/>
      <c r="G96" s="59"/>
      <c r="H96" s="59"/>
      <c r="I96" s="55"/>
      <c r="J96" s="55"/>
      <c r="K96" s="55"/>
      <c r="L96" s="55"/>
      <c r="M96" s="55"/>
      <c r="N96" s="55"/>
      <c r="O96" s="4"/>
      <c r="P96" s="4"/>
      <c r="Q96" s="4"/>
      <c r="R96" s="4"/>
      <c r="S96" s="4"/>
      <c r="T96" s="4"/>
      <c r="U96" s="4"/>
      <c r="V96" s="4"/>
      <c r="W96" s="4"/>
      <c r="X96" s="4"/>
      <c r="Y96" s="4"/>
      <c r="Z96" s="59"/>
      <c r="AA96" s="59"/>
      <c r="AB96" s="4"/>
      <c r="AC96" s="4"/>
      <c r="AD96" s="4"/>
      <c r="AE96" s="4"/>
    </row>
    <row r="97" spans="1:31" ht="15.75" customHeight="1">
      <c r="A97" s="4"/>
      <c r="B97" s="4"/>
      <c r="C97" s="4"/>
      <c r="D97" s="4"/>
      <c r="E97" s="4"/>
      <c r="F97" s="4"/>
      <c r="G97" s="59"/>
      <c r="H97" s="59"/>
      <c r="I97" s="55"/>
      <c r="J97" s="55"/>
      <c r="K97" s="55"/>
      <c r="L97" s="55"/>
      <c r="M97" s="55"/>
      <c r="N97" s="55"/>
      <c r="O97" s="4"/>
      <c r="P97" s="4"/>
      <c r="Q97" s="4"/>
      <c r="R97" s="4"/>
      <c r="S97" s="4"/>
      <c r="T97" s="4"/>
      <c r="U97" s="4"/>
      <c r="V97" s="4"/>
      <c r="W97" s="4"/>
      <c r="X97" s="4"/>
      <c r="Y97" s="4"/>
      <c r="Z97" s="59"/>
      <c r="AA97" s="59"/>
      <c r="AB97" s="4"/>
      <c r="AC97" s="4"/>
      <c r="AD97" s="4"/>
      <c r="AE97" s="4"/>
    </row>
    <row r="98" spans="1:31" ht="15.75" customHeight="1">
      <c r="A98" s="4"/>
      <c r="B98" s="4"/>
      <c r="C98" s="4"/>
      <c r="D98" s="4"/>
      <c r="E98" s="4"/>
      <c r="F98" s="4"/>
      <c r="G98" s="59"/>
      <c r="H98" s="59"/>
      <c r="I98" s="55"/>
      <c r="J98" s="55"/>
      <c r="K98" s="55"/>
      <c r="L98" s="55"/>
      <c r="M98" s="55"/>
      <c r="N98" s="55"/>
      <c r="O98" s="4"/>
      <c r="P98" s="4"/>
      <c r="Q98" s="4"/>
      <c r="R98" s="4"/>
      <c r="S98" s="4"/>
      <c r="T98" s="4"/>
      <c r="U98" s="4"/>
      <c r="V98" s="4"/>
      <c r="W98" s="4"/>
      <c r="X98" s="4"/>
      <c r="Y98" s="4"/>
      <c r="Z98" s="59"/>
      <c r="AA98" s="59"/>
      <c r="AB98" s="4"/>
      <c r="AC98" s="4"/>
      <c r="AD98" s="4"/>
      <c r="AE98" s="4"/>
    </row>
    <row r="99" spans="1:31" ht="15.75" customHeight="1">
      <c r="A99" s="4"/>
      <c r="B99" s="4"/>
      <c r="C99" s="4"/>
      <c r="D99" s="4"/>
      <c r="E99" s="4"/>
      <c r="F99" s="4"/>
      <c r="G99" s="59"/>
      <c r="H99" s="59"/>
      <c r="I99" s="55"/>
      <c r="J99" s="55"/>
      <c r="K99" s="55"/>
      <c r="L99" s="55"/>
      <c r="M99" s="55"/>
      <c r="N99" s="55"/>
      <c r="O99" s="4"/>
      <c r="P99" s="4"/>
      <c r="Q99" s="4"/>
      <c r="R99" s="4"/>
      <c r="S99" s="4"/>
      <c r="T99" s="4"/>
      <c r="U99" s="4"/>
      <c r="V99" s="4"/>
      <c r="W99" s="4"/>
      <c r="X99" s="4"/>
      <c r="Y99" s="4"/>
      <c r="Z99" s="59"/>
      <c r="AA99" s="59"/>
      <c r="AB99" s="4"/>
      <c r="AC99" s="4"/>
      <c r="AD99" s="4"/>
      <c r="AE99" s="4"/>
    </row>
    <row r="100" spans="1:31" ht="15.75" customHeight="1">
      <c r="A100" s="4"/>
      <c r="B100" s="4"/>
      <c r="C100" s="4"/>
      <c r="D100" s="4"/>
      <c r="E100" s="4"/>
      <c r="F100" s="4"/>
      <c r="G100" s="59"/>
      <c r="H100" s="59"/>
      <c r="I100" s="55"/>
      <c r="J100" s="55"/>
      <c r="K100" s="55"/>
      <c r="L100" s="55"/>
      <c r="M100" s="55"/>
      <c r="N100" s="55"/>
      <c r="O100" s="4"/>
      <c r="P100" s="4"/>
      <c r="Q100" s="4"/>
      <c r="R100" s="4"/>
      <c r="S100" s="4"/>
      <c r="T100" s="4"/>
      <c r="U100" s="4"/>
      <c r="V100" s="4"/>
      <c r="W100" s="4"/>
      <c r="X100" s="4"/>
      <c r="Y100" s="4"/>
      <c r="Z100" s="59"/>
      <c r="AA100" s="59"/>
      <c r="AB100" s="4"/>
      <c r="AC100" s="4"/>
      <c r="AD100" s="4"/>
      <c r="AE100" s="4"/>
    </row>
    <row r="101" spans="1:31" ht="15.75" customHeight="1">
      <c r="A101" s="4"/>
      <c r="B101" s="4"/>
      <c r="C101" s="4"/>
      <c r="D101" s="4"/>
      <c r="E101" s="4"/>
      <c r="F101" s="4"/>
      <c r="G101" s="59"/>
      <c r="H101" s="59"/>
      <c r="I101" s="55"/>
      <c r="J101" s="55"/>
      <c r="K101" s="55"/>
      <c r="L101" s="55"/>
      <c r="M101" s="55"/>
      <c r="N101" s="55"/>
      <c r="O101" s="4"/>
      <c r="P101" s="4"/>
      <c r="Q101" s="4"/>
      <c r="R101" s="4"/>
      <c r="S101" s="4"/>
      <c r="T101" s="4"/>
      <c r="U101" s="4"/>
      <c r="V101" s="4"/>
      <c r="W101" s="4"/>
      <c r="X101" s="4"/>
      <c r="Y101" s="4"/>
      <c r="Z101" s="59"/>
      <c r="AA101" s="59"/>
      <c r="AB101" s="4"/>
      <c r="AC101" s="4"/>
      <c r="AD101" s="4"/>
      <c r="AE101" s="4"/>
    </row>
    <row r="102" spans="1:31" ht="15.75" customHeight="1">
      <c r="A102" s="4"/>
      <c r="B102" s="4"/>
      <c r="C102" s="4"/>
      <c r="D102" s="4"/>
      <c r="E102" s="4"/>
      <c r="F102" s="4"/>
      <c r="G102" s="59"/>
      <c r="H102" s="59"/>
      <c r="I102" s="55"/>
      <c r="J102" s="55"/>
      <c r="K102" s="55"/>
      <c r="L102" s="55"/>
      <c r="M102" s="55"/>
      <c r="N102" s="55"/>
      <c r="O102" s="4"/>
      <c r="P102" s="4"/>
      <c r="Q102" s="4"/>
      <c r="R102" s="4"/>
      <c r="S102" s="4"/>
      <c r="T102" s="4"/>
      <c r="U102" s="4"/>
      <c r="V102" s="4"/>
      <c r="W102" s="4"/>
      <c r="X102" s="4"/>
      <c r="Y102" s="4"/>
      <c r="Z102" s="59"/>
      <c r="AA102" s="59"/>
      <c r="AB102" s="4"/>
      <c r="AC102" s="4"/>
      <c r="AD102" s="4"/>
      <c r="AE102" s="4"/>
    </row>
    <row r="103" spans="1:31" ht="15.75" customHeight="1">
      <c r="A103" s="4"/>
      <c r="B103" s="4"/>
      <c r="C103" s="4"/>
      <c r="D103" s="4"/>
      <c r="E103" s="4"/>
      <c r="F103" s="4"/>
      <c r="G103" s="59"/>
      <c r="H103" s="59"/>
      <c r="I103" s="55"/>
      <c r="J103" s="55"/>
      <c r="K103" s="55"/>
      <c r="L103" s="55"/>
      <c r="M103" s="55"/>
      <c r="N103" s="55"/>
      <c r="O103" s="4"/>
      <c r="P103" s="4"/>
      <c r="Q103" s="4"/>
      <c r="R103" s="4"/>
      <c r="S103" s="4"/>
      <c r="T103" s="4"/>
      <c r="U103" s="4"/>
      <c r="V103" s="4"/>
      <c r="W103" s="4"/>
      <c r="X103" s="4"/>
      <c r="Y103" s="4"/>
      <c r="Z103" s="59"/>
      <c r="AA103" s="59"/>
      <c r="AB103" s="4"/>
      <c r="AC103" s="4"/>
      <c r="AD103" s="4"/>
      <c r="AE103" s="4"/>
    </row>
    <row r="104" spans="1:31" ht="15.75" customHeight="1">
      <c r="A104" s="4"/>
      <c r="B104" s="4"/>
      <c r="C104" s="4"/>
      <c r="D104" s="4"/>
      <c r="E104" s="4"/>
      <c r="F104" s="4"/>
      <c r="G104" s="59"/>
      <c r="H104" s="59"/>
      <c r="I104" s="55"/>
      <c r="J104" s="55"/>
      <c r="K104" s="55"/>
      <c r="L104" s="55"/>
      <c r="M104" s="55"/>
      <c r="N104" s="55"/>
      <c r="O104" s="4"/>
      <c r="P104" s="4"/>
      <c r="Q104" s="4"/>
      <c r="R104" s="4"/>
      <c r="S104" s="4"/>
      <c r="T104" s="4"/>
      <c r="U104" s="4"/>
      <c r="V104" s="4"/>
      <c r="W104" s="4"/>
      <c r="X104" s="4"/>
      <c r="Y104" s="4"/>
      <c r="Z104" s="59"/>
      <c r="AA104" s="59"/>
      <c r="AB104" s="4"/>
      <c r="AC104" s="4"/>
      <c r="AD104" s="4"/>
      <c r="AE104" s="4"/>
    </row>
    <row r="105" spans="1:31" ht="15.75" customHeight="1">
      <c r="A105" s="4"/>
      <c r="B105" s="4"/>
      <c r="C105" s="4"/>
      <c r="D105" s="4"/>
      <c r="E105" s="4"/>
      <c r="F105" s="4"/>
      <c r="G105" s="59"/>
      <c r="H105" s="59"/>
      <c r="I105" s="55"/>
      <c r="J105" s="55"/>
      <c r="K105" s="55"/>
      <c r="L105" s="55"/>
      <c r="M105" s="55"/>
      <c r="N105" s="55"/>
      <c r="O105" s="4"/>
      <c r="P105" s="4"/>
      <c r="Q105" s="4"/>
      <c r="R105" s="4"/>
      <c r="S105" s="4"/>
      <c r="T105" s="4"/>
      <c r="U105" s="4"/>
      <c r="V105" s="4"/>
      <c r="W105" s="4"/>
      <c r="X105" s="4"/>
      <c r="Y105" s="4"/>
      <c r="Z105" s="59"/>
      <c r="AA105" s="59"/>
      <c r="AB105" s="4"/>
      <c r="AC105" s="4"/>
      <c r="AD105" s="4"/>
      <c r="AE105" s="4"/>
    </row>
    <row r="106" spans="1:31" ht="15.75" customHeight="1">
      <c r="A106" s="4"/>
      <c r="B106" s="4"/>
      <c r="C106" s="4"/>
      <c r="D106" s="4"/>
      <c r="E106" s="4"/>
      <c r="F106" s="4"/>
      <c r="G106" s="59"/>
      <c r="H106" s="59"/>
      <c r="I106" s="55"/>
      <c r="J106" s="55"/>
      <c r="K106" s="55"/>
      <c r="L106" s="55"/>
      <c r="M106" s="55"/>
      <c r="N106" s="55"/>
      <c r="O106" s="4"/>
      <c r="P106" s="4"/>
      <c r="Q106" s="4"/>
      <c r="R106" s="4"/>
      <c r="S106" s="4"/>
      <c r="T106" s="4"/>
      <c r="U106" s="4"/>
      <c r="V106" s="4"/>
      <c r="W106" s="4"/>
      <c r="X106" s="4"/>
      <c r="Y106" s="4"/>
      <c r="Z106" s="59"/>
      <c r="AA106" s="59"/>
      <c r="AB106" s="4"/>
      <c r="AC106" s="4"/>
      <c r="AD106" s="4"/>
      <c r="AE106" s="4"/>
    </row>
    <row r="107" spans="1:31" ht="15.75" customHeight="1">
      <c r="A107" s="4"/>
      <c r="B107" s="4"/>
      <c r="C107" s="4"/>
      <c r="D107" s="4"/>
      <c r="E107" s="4"/>
      <c r="F107" s="4"/>
      <c r="G107" s="59"/>
      <c r="H107" s="59"/>
      <c r="I107" s="55"/>
      <c r="J107" s="55"/>
      <c r="K107" s="55"/>
      <c r="L107" s="55"/>
      <c r="M107" s="55"/>
      <c r="N107" s="55"/>
      <c r="O107" s="4"/>
      <c r="P107" s="4"/>
      <c r="Q107" s="4"/>
      <c r="R107" s="4"/>
      <c r="S107" s="4"/>
      <c r="T107" s="4"/>
      <c r="U107" s="4"/>
      <c r="V107" s="4"/>
      <c r="W107" s="4"/>
      <c r="X107" s="4"/>
      <c r="Y107" s="4"/>
      <c r="Z107" s="59"/>
      <c r="AA107" s="59"/>
      <c r="AB107" s="4"/>
      <c r="AC107" s="4"/>
      <c r="AD107" s="4"/>
      <c r="AE107" s="4"/>
    </row>
    <row r="108" spans="1:31" ht="15.75" customHeight="1">
      <c r="A108" s="4"/>
      <c r="B108" s="4"/>
      <c r="C108" s="4"/>
      <c r="D108" s="4"/>
      <c r="E108" s="4"/>
      <c r="F108" s="4"/>
      <c r="G108" s="59"/>
      <c r="H108" s="59"/>
      <c r="I108" s="55"/>
      <c r="J108" s="55"/>
      <c r="K108" s="55"/>
      <c r="L108" s="55"/>
      <c r="M108" s="55"/>
      <c r="N108" s="55"/>
      <c r="O108" s="4"/>
      <c r="P108" s="4"/>
      <c r="Q108" s="4"/>
      <c r="R108" s="4"/>
      <c r="S108" s="4"/>
      <c r="T108" s="4"/>
      <c r="U108" s="4"/>
      <c r="V108" s="4"/>
      <c r="W108" s="4"/>
      <c r="X108" s="4"/>
      <c r="Y108" s="4"/>
      <c r="Z108" s="59"/>
      <c r="AA108" s="59"/>
      <c r="AB108" s="4"/>
      <c r="AC108" s="4"/>
      <c r="AD108" s="4"/>
      <c r="AE108" s="4"/>
    </row>
    <row r="109" spans="1:31" ht="15.75" customHeight="1">
      <c r="A109" s="4"/>
      <c r="B109" s="4"/>
      <c r="C109" s="4"/>
      <c r="D109" s="4"/>
      <c r="E109" s="4"/>
      <c r="F109" s="4"/>
      <c r="G109" s="59"/>
      <c r="H109" s="59"/>
      <c r="I109" s="55"/>
      <c r="J109" s="55"/>
      <c r="K109" s="55"/>
      <c r="L109" s="55"/>
      <c r="M109" s="55"/>
      <c r="N109" s="55"/>
      <c r="O109" s="4"/>
      <c r="P109" s="4"/>
      <c r="Q109" s="4"/>
      <c r="R109" s="4"/>
      <c r="S109" s="4"/>
      <c r="T109" s="4"/>
      <c r="U109" s="4"/>
      <c r="V109" s="4"/>
      <c r="W109" s="4"/>
      <c r="X109" s="4"/>
      <c r="Y109" s="4"/>
      <c r="Z109" s="59"/>
      <c r="AA109" s="59"/>
      <c r="AB109" s="4"/>
      <c r="AC109" s="4"/>
      <c r="AD109" s="4"/>
      <c r="AE109" s="4"/>
    </row>
    <row r="110" spans="1:31" ht="15.75" customHeight="1">
      <c r="A110" s="4"/>
      <c r="B110" s="4"/>
      <c r="C110" s="4"/>
      <c r="D110" s="4"/>
      <c r="E110" s="4"/>
      <c r="F110" s="4"/>
      <c r="G110" s="59"/>
      <c r="H110" s="59"/>
      <c r="I110" s="55"/>
      <c r="J110" s="55"/>
      <c r="K110" s="55"/>
      <c r="L110" s="55"/>
      <c r="M110" s="55"/>
      <c r="N110" s="55"/>
      <c r="O110" s="4"/>
      <c r="P110" s="4"/>
      <c r="Q110" s="4"/>
      <c r="R110" s="4"/>
      <c r="S110" s="4"/>
      <c r="T110" s="4"/>
      <c r="U110" s="4"/>
      <c r="V110" s="4"/>
      <c r="W110" s="4"/>
      <c r="X110" s="4"/>
      <c r="Y110" s="4"/>
      <c r="Z110" s="59"/>
      <c r="AA110" s="59"/>
      <c r="AB110" s="4"/>
      <c r="AC110" s="4"/>
      <c r="AD110" s="4"/>
      <c r="AE110" s="4"/>
    </row>
    <row r="111" spans="1:31" ht="15.75" customHeight="1">
      <c r="A111" s="4"/>
      <c r="B111" s="4"/>
      <c r="C111" s="4"/>
      <c r="D111" s="4"/>
      <c r="E111" s="4"/>
      <c r="F111" s="4"/>
      <c r="G111" s="59"/>
      <c r="H111" s="59"/>
      <c r="I111" s="55"/>
      <c r="J111" s="55"/>
      <c r="K111" s="55"/>
      <c r="L111" s="55"/>
      <c r="M111" s="55"/>
      <c r="N111" s="55"/>
      <c r="O111" s="4"/>
      <c r="P111" s="4"/>
      <c r="Q111" s="4"/>
      <c r="R111" s="4"/>
      <c r="S111" s="4"/>
      <c r="T111" s="4"/>
      <c r="U111" s="4"/>
      <c r="V111" s="4"/>
      <c r="W111" s="4"/>
      <c r="X111" s="4"/>
      <c r="Y111" s="4"/>
      <c r="Z111" s="59"/>
      <c r="AA111" s="59"/>
      <c r="AB111" s="4"/>
      <c r="AC111" s="4"/>
      <c r="AD111" s="4"/>
      <c r="AE111" s="4"/>
    </row>
    <row r="112" spans="1:31" ht="15.75" customHeight="1">
      <c r="A112" s="4"/>
      <c r="B112" s="4"/>
      <c r="C112" s="4"/>
      <c r="D112" s="4"/>
      <c r="E112" s="4"/>
      <c r="F112" s="4"/>
      <c r="G112" s="59"/>
      <c r="H112" s="59"/>
      <c r="I112" s="55"/>
      <c r="J112" s="55"/>
      <c r="K112" s="55"/>
      <c r="L112" s="55"/>
      <c r="M112" s="55"/>
      <c r="N112" s="55"/>
      <c r="O112" s="4"/>
      <c r="P112" s="4"/>
      <c r="Q112" s="4"/>
      <c r="R112" s="4"/>
      <c r="S112" s="4"/>
      <c r="T112" s="4"/>
      <c r="U112" s="4"/>
      <c r="V112" s="4"/>
      <c r="W112" s="4"/>
      <c r="X112" s="4"/>
      <c r="Y112" s="4"/>
      <c r="Z112" s="59"/>
      <c r="AA112" s="59"/>
      <c r="AB112" s="4"/>
      <c r="AC112" s="4"/>
      <c r="AD112" s="4"/>
      <c r="AE112" s="4"/>
    </row>
    <row r="113" spans="1:31" ht="15.75" customHeight="1">
      <c r="A113" s="4"/>
      <c r="B113" s="4"/>
      <c r="C113" s="4"/>
      <c r="D113" s="4"/>
      <c r="E113" s="4"/>
      <c r="F113" s="4"/>
      <c r="G113" s="59"/>
      <c r="H113" s="59"/>
      <c r="I113" s="55"/>
      <c r="J113" s="55"/>
      <c r="K113" s="55"/>
      <c r="L113" s="55"/>
      <c r="M113" s="55"/>
      <c r="N113" s="55"/>
      <c r="O113" s="4"/>
      <c r="P113" s="4"/>
      <c r="Q113" s="4"/>
      <c r="R113" s="4"/>
      <c r="S113" s="4"/>
      <c r="T113" s="4"/>
      <c r="U113" s="4"/>
      <c r="V113" s="4"/>
      <c r="W113" s="4"/>
      <c r="X113" s="4"/>
      <c r="Y113" s="4"/>
      <c r="Z113" s="59"/>
      <c r="AA113" s="59"/>
      <c r="AB113" s="4"/>
      <c r="AC113" s="4"/>
      <c r="AD113" s="4"/>
      <c r="AE113" s="4"/>
    </row>
    <row r="114" spans="1:31" ht="15.75" customHeight="1">
      <c r="A114" s="4"/>
      <c r="B114" s="4"/>
      <c r="C114" s="4"/>
      <c r="D114" s="4"/>
      <c r="E114" s="4"/>
      <c r="F114" s="4"/>
      <c r="G114" s="59"/>
      <c r="H114" s="59"/>
      <c r="I114" s="55"/>
      <c r="J114" s="55"/>
      <c r="K114" s="55"/>
      <c r="L114" s="55"/>
      <c r="M114" s="55"/>
      <c r="N114" s="55"/>
      <c r="O114" s="4"/>
      <c r="P114" s="4"/>
      <c r="Q114" s="4"/>
      <c r="R114" s="4"/>
      <c r="S114" s="4"/>
      <c r="T114" s="4"/>
      <c r="U114" s="4"/>
      <c r="V114" s="4"/>
      <c r="W114" s="4"/>
      <c r="X114" s="4"/>
      <c r="Y114" s="4"/>
      <c r="Z114" s="59"/>
      <c r="AA114" s="59"/>
      <c r="AB114" s="4"/>
      <c r="AC114" s="4"/>
      <c r="AD114" s="4"/>
      <c r="AE114" s="4"/>
    </row>
    <row r="115" spans="1:31" ht="15.75" customHeight="1">
      <c r="A115" s="4"/>
      <c r="B115" s="4"/>
      <c r="C115" s="4"/>
      <c r="D115" s="4"/>
      <c r="E115" s="4"/>
      <c r="F115" s="4"/>
      <c r="G115" s="59"/>
      <c r="H115" s="59"/>
      <c r="I115" s="55"/>
      <c r="J115" s="55"/>
      <c r="K115" s="55"/>
      <c r="L115" s="55"/>
      <c r="M115" s="55"/>
      <c r="N115" s="55"/>
      <c r="O115" s="4"/>
      <c r="P115" s="4"/>
      <c r="Q115" s="4"/>
      <c r="R115" s="4"/>
      <c r="S115" s="4"/>
      <c r="T115" s="4"/>
      <c r="U115" s="4"/>
      <c r="V115" s="4"/>
      <c r="W115" s="4"/>
      <c r="X115" s="4"/>
      <c r="Y115" s="4"/>
      <c r="Z115" s="59"/>
      <c r="AA115" s="59"/>
      <c r="AB115" s="4"/>
      <c r="AC115" s="4"/>
      <c r="AD115" s="4"/>
      <c r="AE115" s="4"/>
    </row>
    <row r="116" spans="1:31" ht="15.75" customHeight="1">
      <c r="A116" s="4"/>
      <c r="B116" s="4"/>
      <c r="C116" s="4"/>
      <c r="D116" s="4"/>
      <c r="E116" s="4"/>
      <c r="F116" s="4"/>
      <c r="G116" s="59"/>
      <c r="H116" s="59"/>
      <c r="I116" s="55"/>
      <c r="J116" s="55"/>
      <c r="K116" s="55"/>
      <c r="L116" s="55"/>
      <c r="M116" s="55"/>
      <c r="N116" s="55"/>
      <c r="O116" s="4"/>
      <c r="P116" s="4"/>
      <c r="Q116" s="4"/>
      <c r="R116" s="4"/>
      <c r="S116" s="4"/>
      <c r="T116" s="4"/>
      <c r="U116" s="4"/>
      <c r="V116" s="4"/>
      <c r="W116" s="4"/>
      <c r="X116" s="4"/>
      <c r="Y116" s="4"/>
      <c r="Z116" s="59"/>
      <c r="AA116" s="59"/>
      <c r="AB116" s="4"/>
      <c r="AC116" s="4"/>
      <c r="AD116" s="4"/>
      <c r="AE116" s="4"/>
    </row>
    <row r="117" spans="1:31" ht="15.75" customHeight="1">
      <c r="A117" s="4"/>
      <c r="B117" s="4"/>
      <c r="C117" s="4"/>
      <c r="D117" s="4"/>
      <c r="E117" s="4"/>
      <c r="F117" s="4"/>
      <c r="G117" s="59"/>
      <c r="H117" s="59"/>
      <c r="I117" s="55"/>
      <c r="J117" s="55"/>
      <c r="K117" s="55"/>
      <c r="L117" s="55"/>
      <c r="M117" s="55"/>
      <c r="N117" s="55"/>
      <c r="O117" s="4"/>
      <c r="P117" s="4"/>
      <c r="Q117" s="4"/>
      <c r="R117" s="4"/>
      <c r="S117" s="4"/>
      <c r="T117" s="4"/>
      <c r="U117" s="4"/>
      <c r="V117" s="4"/>
      <c r="W117" s="4"/>
      <c r="X117" s="4"/>
      <c r="Y117" s="4"/>
      <c r="Z117" s="59"/>
      <c r="AA117" s="59"/>
      <c r="AB117" s="4"/>
      <c r="AC117" s="4"/>
      <c r="AD117" s="4"/>
      <c r="AE117" s="4"/>
    </row>
    <row r="118" spans="1:31" ht="15.75" customHeight="1">
      <c r="A118" s="4"/>
      <c r="B118" s="4"/>
      <c r="C118" s="4"/>
      <c r="D118" s="4"/>
      <c r="E118" s="4"/>
      <c r="F118" s="4"/>
      <c r="G118" s="59"/>
      <c r="H118" s="59"/>
      <c r="I118" s="55"/>
      <c r="J118" s="55"/>
      <c r="K118" s="55"/>
      <c r="L118" s="55"/>
      <c r="M118" s="55"/>
      <c r="N118" s="55"/>
      <c r="O118" s="4"/>
      <c r="P118" s="4"/>
      <c r="Q118" s="4"/>
      <c r="R118" s="4"/>
      <c r="S118" s="4"/>
      <c r="T118" s="4"/>
      <c r="U118" s="4"/>
      <c r="V118" s="4"/>
      <c r="W118" s="4"/>
      <c r="X118" s="4"/>
      <c r="Y118" s="4"/>
      <c r="Z118" s="59"/>
      <c r="AA118" s="59"/>
      <c r="AB118" s="4"/>
      <c r="AC118" s="4"/>
      <c r="AD118" s="4"/>
      <c r="AE118" s="4"/>
    </row>
    <row r="119" spans="1:31" ht="15.75" customHeight="1">
      <c r="A119" s="4"/>
      <c r="B119" s="4"/>
      <c r="C119" s="4"/>
      <c r="D119" s="4"/>
      <c r="E119" s="4"/>
      <c r="F119" s="4"/>
      <c r="G119" s="59"/>
      <c r="H119" s="59"/>
      <c r="I119" s="55"/>
      <c r="J119" s="55"/>
      <c r="K119" s="55"/>
      <c r="L119" s="55"/>
      <c r="M119" s="55"/>
      <c r="N119" s="55"/>
      <c r="O119" s="4"/>
      <c r="P119" s="4"/>
      <c r="Q119" s="4"/>
      <c r="R119" s="4"/>
      <c r="S119" s="4"/>
      <c r="T119" s="4"/>
      <c r="U119" s="4"/>
      <c r="V119" s="4"/>
      <c r="W119" s="4"/>
      <c r="X119" s="4"/>
      <c r="Y119" s="4"/>
      <c r="Z119" s="59"/>
      <c r="AA119" s="59"/>
      <c r="AB119" s="4"/>
      <c r="AC119" s="4"/>
      <c r="AD119" s="4"/>
      <c r="AE119" s="4"/>
    </row>
    <row r="120" spans="1:31" ht="15.75" customHeight="1">
      <c r="A120" s="4"/>
      <c r="B120" s="4"/>
      <c r="C120" s="4"/>
      <c r="D120" s="4"/>
      <c r="E120" s="4"/>
      <c r="F120" s="4"/>
      <c r="G120" s="59"/>
      <c r="H120" s="59"/>
      <c r="I120" s="55"/>
      <c r="J120" s="55"/>
      <c r="K120" s="55"/>
      <c r="L120" s="55"/>
      <c r="M120" s="55"/>
      <c r="N120" s="55"/>
      <c r="O120" s="4"/>
      <c r="P120" s="4"/>
      <c r="Q120" s="4"/>
      <c r="R120" s="4"/>
      <c r="S120" s="4"/>
      <c r="T120" s="4"/>
      <c r="U120" s="4"/>
      <c r="V120" s="4"/>
      <c r="W120" s="4"/>
      <c r="X120" s="4"/>
      <c r="Y120" s="4"/>
      <c r="Z120" s="59"/>
      <c r="AA120" s="59"/>
      <c r="AB120" s="4"/>
      <c r="AC120" s="4"/>
      <c r="AD120" s="4"/>
      <c r="AE120" s="4"/>
    </row>
    <row r="121" spans="1:31" ht="15.75" customHeight="1">
      <c r="A121" s="4"/>
      <c r="B121" s="4"/>
      <c r="C121" s="4"/>
      <c r="D121" s="4"/>
      <c r="E121" s="4"/>
      <c r="F121" s="4"/>
      <c r="G121" s="59"/>
      <c r="H121" s="59"/>
      <c r="I121" s="55"/>
      <c r="J121" s="55"/>
      <c r="K121" s="55"/>
      <c r="L121" s="55"/>
      <c r="M121" s="55"/>
      <c r="N121" s="55"/>
      <c r="O121" s="4"/>
      <c r="P121" s="4"/>
      <c r="Q121" s="4"/>
      <c r="R121" s="4"/>
      <c r="S121" s="4"/>
      <c r="T121" s="4"/>
      <c r="U121" s="4"/>
      <c r="V121" s="4"/>
      <c r="W121" s="4"/>
      <c r="X121" s="4"/>
      <c r="Y121" s="4"/>
      <c r="Z121" s="59"/>
      <c r="AA121" s="59"/>
      <c r="AB121" s="4"/>
      <c r="AC121" s="4"/>
      <c r="AD121" s="4"/>
      <c r="AE121" s="4"/>
    </row>
    <row r="122" spans="1:31" ht="15.75" customHeight="1">
      <c r="A122" s="4"/>
      <c r="B122" s="4"/>
      <c r="C122" s="4"/>
      <c r="D122" s="4"/>
      <c r="E122" s="4"/>
      <c r="F122" s="4"/>
      <c r="G122" s="59"/>
      <c r="H122" s="59"/>
      <c r="I122" s="55"/>
      <c r="J122" s="55"/>
      <c r="K122" s="55"/>
      <c r="L122" s="55"/>
      <c r="M122" s="55"/>
      <c r="N122" s="55"/>
      <c r="O122" s="4"/>
      <c r="P122" s="4"/>
      <c r="Q122" s="4"/>
      <c r="R122" s="4"/>
      <c r="S122" s="4"/>
      <c r="T122" s="4"/>
      <c r="U122" s="4"/>
      <c r="V122" s="4"/>
      <c r="W122" s="4"/>
      <c r="X122" s="4"/>
      <c r="Y122" s="4"/>
      <c r="Z122" s="59"/>
      <c r="AA122" s="59"/>
      <c r="AB122" s="4"/>
      <c r="AC122" s="4"/>
      <c r="AD122" s="4"/>
      <c r="AE122" s="4"/>
    </row>
    <row r="123" spans="1:31" ht="15.75" customHeight="1">
      <c r="A123" s="4"/>
      <c r="B123" s="4"/>
      <c r="C123" s="4"/>
      <c r="D123" s="4"/>
      <c r="E123" s="4"/>
      <c r="F123" s="4"/>
      <c r="G123" s="59"/>
      <c r="H123" s="59"/>
      <c r="I123" s="55"/>
      <c r="J123" s="55"/>
      <c r="K123" s="55"/>
      <c r="L123" s="55"/>
      <c r="M123" s="55"/>
      <c r="N123" s="55"/>
      <c r="O123" s="4"/>
      <c r="P123" s="4"/>
      <c r="Q123" s="4"/>
      <c r="R123" s="4"/>
      <c r="S123" s="4"/>
      <c r="T123" s="4"/>
      <c r="U123" s="4"/>
      <c r="V123" s="4"/>
      <c r="W123" s="4"/>
      <c r="X123" s="4"/>
      <c r="Y123" s="4"/>
      <c r="Z123" s="59"/>
      <c r="AA123" s="59"/>
      <c r="AB123" s="4"/>
      <c r="AC123" s="4"/>
      <c r="AD123" s="4"/>
      <c r="AE123" s="4"/>
    </row>
    <row r="124" spans="1:31" ht="15.75" customHeight="1">
      <c r="A124" s="4"/>
      <c r="B124" s="4"/>
      <c r="C124" s="4"/>
      <c r="D124" s="4"/>
      <c r="E124" s="4"/>
      <c r="F124" s="4"/>
      <c r="G124" s="59"/>
      <c r="H124" s="59"/>
      <c r="I124" s="55"/>
      <c r="J124" s="55"/>
      <c r="K124" s="55"/>
      <c r="L124" s="55"/>
      <c r="M124" s="55"/>
      <c r="N124" s="55"/>
      <c r="O124" s="4"/>
      <c r="P124" s="4"/>
      <c r="Q124" s="4"/>
      <c r="R124" s="4"/>
      <c r="S124" s="4"/>
      <c r="T124" s="4"/>
      <c r="U124" s="4"/>
      <c r="V124" s="4"/>
      <c r="W124" s="4"/>
      <c r="X124" s="4"/>
      <c r="Y124" s="4"/>
      <c r="Z124" s="59"/>
      <c r="AA124" s="59"/>
      <c r="AB124" s="4"/>
      <c r="AC124" s="4"/>
      <c r="AD124" s="4"/>
      <c r="AE124" s="4"/>
    </row>
    <row r="125" spans="1:31" ht="15.75" customHeight="1">
      <c r="A125" s="4"/>
      <c r="B125" s="4"/>
      <c r="C125" s="4"/>
      <c r="D125" s="4"/>
      <c r="E125" s="4"/>
      <c r="F125" s="4"/>
      <c r="G125" s="59"/>
      <c r="H125" s="59"/>
      <c r="I125" s="55"/>
      <c r="J125" s="55"/>
      <c r="K125" s="55"/>
      <c r="L125" s="55"/>
      <c r="M125" s="55"/>
      <c r="N125" s="55"/>
      <c r="O125" s="4"/>
      <c r="P125" s="4"/>
      <c r="Q125" s="4"/>
      <c r="R125" s="4"/>
      <c r="S125" s="4"/>
      <c r="T125" s="4"/>
      <c r="U125" s="4"/>
      <c r="V125" s="4"/>
      <c r="W125" s="4"/>
      <c r="X125" s="4"/>
      <c r="Y125" s="4"/>
      <c r="Z125" s="59"/>
      <c r="AA125" s="59"/>
      <c r="AB125" s="4"/>
      <c r="AC125" s="4"/>
      <c r="AD125" s="4"/>
      <c r="AE125" s="4"/>
    </row>
    <row r="126" spans="1:31" ht="15.75" customHeight="1">
      <c r="A126" s="4"/>
      <c r="B126" s="4"/>
      <c r="C126" s="4"/>
      <c r="D126" s="4"/>
      <c r="E126" s="4"/>
      <c r="F126" s="4"/>
      <c r="G126" s="59"/>
      <c r="H126" s="59"/>
      <c r="I126" s="55"/>
      <c r="J126" s="55"/>
      <c r="K126" s="55"/>
      <c r="L126" s="55"/>
      <c r="M126" s="55"/>
      <c r="N126" s="55"/>
      <c r="O126" s="4"/>
      <c r="P126" s="4"/>
      <c r="Q126" s="4"/>
      <c r="R126" s="4"/>
      <c r="S126" s="4"/>
      <c r="T126" s="4"/>
      <c r="U126" s="4"/>
      <c r="V126" s="4"/>
      <c r="W126" s="4"/>
      <c r="X126" s="4"/>
      <c r="Y126" s="4"/>
      <c r="Z126" s="59"/>
      <c r="AA126" s="59"/>
      <c r="AB126" s="4"/>
      <c r="AC126" s="4"/>
      <c r="AD126" s="4"/>
      <c r="AE126" s="4"/>
    </row>
    <row r="127" spans="1:31" ht="15.75" customHeight="1">
      <c r="A127" s="4"/>
      <c r="B127" s="4"/>
      <c r="C127" s="4"/>
      <c r="D127" s="4"/>
      <c r="E127" s="4"/>
      <c r="F127" s="4"/>
      <c r="G127" s="59"/>
      <c r="H127" s="59"/>
      <c r="I127" s="55"/>
      <c r="J127" s="55"/>
      <c r="K127" s="55"/>
      <c r="L127" s="55"/>
      <c r="M127" s="55"/>
      <c r="N127" s="55"/>
      <c r="O127" s="4"/>
      <c r="P127" s="4"/>
      <c r="Q127" s="4"/>
      <c r="R127" s="4"/>
      <c r="S127" s="4"/>
      <c r="T127" s="4"/>
      <c r="U127" s="4"/>
      <c r="V127" s="4"/>
      <c r="W127" s="4"/>
      <c r="X127" s="4"/>
      <c r="Y127" s="4"/>
      <c r="Z127" s="59"/>
      <c r="AA127" s="59"/>
      <c r="AB127" s="4"/>
      <c r="AC127" s="4"/>
      <c r="AD127" s="4"/>
      <c r="AE127" s="4"/>
    </row>
    <row r="128" spans="1:31" ht="15.75" customHeight="1">
      <c r="A128" s="4"/>
      <c r="B128" s="4"/>
      <c r="C128" s="4"/>
      <c r="D128" s="4"/>
      <c r="E128" s="4"/>
      <c r="F128" s="4"/>
      <c r="G128" s="59"/>
      <c r="H128" s="59"/>
      <c r="I128" s="55"/>
      <c r="J128" s="55"/>
      <c r="K128" s="55"/>
      <c r="L128" s="55"/>
      <c r="M128" s="55"/>
      <c r="N128" s="55"/>
      <c r="O128" s="4"/>
      <c r="P128" s="4"/>
      <c r="Q128" s="4"/>
      <c r="R128" s="4"/>
      <c r="S128" s="4"/>
      <c r="T128" s="4"/>
      <c r="U128" s="4"/>
      <c r="V128" s="4"/>
      <c r="W128" s="4"/>
      <c r="X128" s="4"/>
      <c r="Y128" s="4"/>
      <c r="Z128" s="59"/>
      <c r="AA128" s="59"/>
      <c r="AB128" s="4"/>
      <c r="AC128" s="4"/>
      <c r="AD128" s="4"/>
      <c r="AE128" s="4"/>
    </row>
    <row r="129" spans="1:31" ht="15.75" customHeight="1">
      <c r="A129" s="4"/>
      <c r="B129" s="4"/>
      <c r="C129" s="4"/>
      <c r="D129" s="4"/>
      <c r="E129" s="4"/>
      <c r="F129" s="4"/>
      <c r="G129" s="59"/>
      <c r="H129" s="59"/>
      <c r="I129" s="55"/>
      <c r="J129" s="55"/>
      <c r="K129" s="55"/>
      <c r="L129" s="55"/>
      <c r="M129" s="55"/>
      <c r="N129" s="55"/>
      <c r="O129" s="4"/>
      <c r="P129" s="4"/>
      <c r="Q129" s="4"/>
      <c r="R129" s="4"/>
      <c r="S129" s="4"/>
      <c r="T129" s="4"/>
      <c r="U129" s="4"/>
      <c r="V129" s="4"/>
      <c r="W129" s="4"/>
      <c r="X129" s="4"/>
      <c r="Y129" s="4"/>
      <c r="Z129" s="59"/>
      <c r="AA129" s="59"/>
      <c r="AB129" s="4"/>
      <c r="AC129" s="4"/>
      <c r="AD129" s="4"/>
      <c r="AE129" s="4"/>
    </row>
    <row r="130" spans="1:31" ht="15.75" customHeight="1">
      <c r="A130" s="4"/>
      <c r="B130" s="4"/>
      <c r="C130" s="4"/>
      <c r="D130" s="4"/>
      <c r="E130" s="4"/>
      <c r="F130" s="4"/>
      <c r="G130" s="59"/>
      <c r="H130" s="59"/>
      <c r="I130" s="55"/>
      <c r="J130" s="55"/>
      <c r="K130" s="55"/>
      <c r="L130" s="55"/>
      <c r="M130" s="55"/>
      <c r="N130" s="55"/>
      <c r="O130" s="4"/>
      <c r="P130" s="4"/>
      <c r="Q130" s="4"/>
      <c r="R130" s="4"/>
      <c r="S130" s="4"/>
      <c r="T130" s="4"/>
      <c r="U130" s="4"/>
      <c r="V130" s="4"/>
      <c r="W130" s="4"/>
      <c r="X130" s="4"/>
      <c r="Y130" s="4"/>
      <c r="Z130" s="59"/>
      <c r="AA130" s="59"/>
      <c r="AB130" s="4"/>
      <c r="AC130" s="4"/>
      <c r="AD130" s="4"/>
      <c r="AE130" s="4"/>
    </row>
    <row r="131" spans="1:31" ht="15.75" customHeight="1">
      <c r="A131" s="4"/>
      <c r="B131" s="4"/>
      <c r="C131" s="4"/>
      <c r="D131" s="4"/>
      <c r="E131" s="4"/>
      <c r="F131" s="4"/>
      <c r="G131" s="59"/>
      <c r="H131" s="59"/>
      <c r="I131" s="55"/>
      <c r="J131" s="55"/>
      <c r="K131" s="55"/>
      <c r="L131" s="55"/>
      <c r="M131" s="55"/>
      <c r="N131" s="55"/>
      <c r="O131" s="4"/>
      <c r="P131" s="4"/>
      <c r="Q131" s="4"/>
      <c r="R131" s="4"/>
      <c r="S131" s="4"/>
      <c r="T131" s="4"/>
      <c r="U131" s="4"/>
      <c r="V131" s="4"/>
      <c r="W131" s="4"/>
      <c r="X131" s="4"/>
      <c r="Y131" s="4"/>
      <c r="Z131" s="59"/>
      <c r="AA131" s="59"/>
      <c r="AB131" s="4"/>
      <c r="AC131" s="4"/>
      <c r="AD131" s="4"/>
      <c r="AE131" s="4"/>
    </row>
    <row r="132" spans="1:31" ht="15.75" customHeight="1">
      <c r="A132" s="4"/>
      <c r="B132" s="4"/>
      <c r="C132" s="4"/>
      <c r="D132" s="4"/>
      <c r="E132" s="4"/>
      <c r="F132" s="4"/>
      <c r="G132" s="59"/>
      <c r="H132" s="59"/>
      <c r="I132" s="55"/>
      <c r="J132" s="55"/>
      <c r="K132" s="55"/>
      <c r="L132" s="55"/>
      <c r="M132" s="55"/>
      <c r="N132" s="55"/>
      <c r="O132" s="4"/>
      <c r="P132" s="4"/>
      <c r="Q132" s="4"/>
      <c r="R132" s="4"/>
      <c r="S132" s="4"/>
      <c r="T132" s="4"/>
      <c r="U132" s="4"/>
      <c r="V132" s="4"/>
      <c r="W132" s="4"/>
      <c r="X132" s="4"/>
      <c r="Y132" s="4"/>
      <c r="Z132" s="59"/>
      <c r="AA132" s="59"/>
      <c r="AB132" s="4"/>
      <c r="AC132" s="4"/>
      <c r="AD132" s="4"/>
      <c r="AE132" s="4"/>
    </row>
    <row r="133" spans="1:31" ht="15.75" customHeight="1">
      <c r="A133" s="4"/>
      <c r="B133" s="4"/>
      <c r="C133" s="4"/>
      <c r="D133" s="4"/>
      <c r="E133" s="4"/>
      <c r="F133" s="4"/>
      <c r="G133" s="59"/>
      <c r="H133" s="59"/>
      <c r="I133" s="55"/>
      <c r="J133" s="55"/>
      <c r="K133" s="55"/>
      <c r="L133" s="55"/>
      <c r="M133" s="55"/>
      <c r="N133" s="55"/>
      <c r="O133" s="4"/>
      <c r="P133" s="4"/>
      <c r="Q133" s="4"/>
      <c r="R133" s="4"/>
      <c r="S133" s="4"/>
      <c r="T133" s="4"/>
      <c r="U133" s="4"/>
      <c r="V133" s="4"/>
      <c r="W133" s="4"/>
      <c r="X133" s="4"/>
      <c r="Y133" s="4"/>
      <c r="Z133" s="59"/>
      <c r="AA133" s="59"/>
      <c r="AB133" s="4"/>
      <c r="AC133" s="4"/>
      <c r="AD133" s="4"/>
      <c r="AE133" s="4"/>
    </row>
    <row r="134" spans="1:31" ht="15.75" customHeight="1">
      <c r="A134" s="4"/>
      <c r="B134" s="4"/>
      <c r="C134" s="4"/>
      <c r="D134" s="4"/>
      <c r="E134" s="4"/>
      <c r="F134" s="4"/>
      <c r="G134" s="59"/>
      <c r="H134" s="59"/>
      <c r="I134" s="55"/>
      <c r="J134" s="55"/>
      <c r="K134" s="55"/>
      <c r="L134" s="55"/>
      <c r="M134" s="55"/>
      <c r="N134" s="55"/>
      <c r="O134" s="4"/>
      <c r="P134" s="4"/>
      <c r="Q134" s="4"/>
      <c r="R134" s="4"/>
      <c r="S134" s="4"/>
      <c r="T134" s="4"/>
      <c r="U134" s="4"/>
      <c r="V134" s="4"/>
      <c r="W134" s="4"/>
      <c r="X134" s="4"/>
      <c r="Y134" s="4"/>
      <c r="Z134" s="59"/>
      <c r="AA134" s="59"/>
      <c r="AB134" s="4"/>
      <c r="AC134" s="4"/>
      <c r="AD134" s="4"/>
      <c r="AE134" s="4"/>
    </row>
    <row r="135" spans="1:31" ht="15.75" customHeight="1">
      <c r="A135" s="4"/>
      <c r="B135" s="4"/>
      <c r="C135" s="4"/>
      <c r="D135" s="4"/>
      <c r="E135" s="4"/>
      <c r="F135" s="4"/>
      <c r="G135" s="59"/>
      <c r="H135" s="59"/>
      <c r="I135" s="55"/>
      <c r="J135" s="55"/>
      <c r="K135" s="55"/>
      <c r="L135" s="55"/>
      <c r="M135" s="55"/>
      <c r="N135" s="55"/>
      <c r="O135" s="4"/>
      <c r="P135" s="4"/>
      <c r="Q135" s="4"/>
      <c r="R135" s="4"/>
      <c r="S135" s="4"/>
      <c r="T135" s="4"/>
      <c r="U135" s="4"/>
      <c r="V135" s="4"/>
      <c r="W135" s="4"/>
      <c r="X135" s="4"/>
      <c r="Y135" s="4"/>
      <c r="Z135" s="59"/>
      <c r="AA135" s="59"/>
      <c r="AB135" s="4"/>
      <c r="AC135" s="4"/>
      <c r="AD135" s="4"/>
      <c r="AE135" s="4"/>
    </row>
    <row r="136" spans="1:31" ht="15.75" customHeight="1">
      <c r="A136" s="4"/>
      <c r="B136" s="4"/>
      <c r="C136" s="4"/>
      <c r="D136" s="4"/>
      <c r="E136" s="4"/>
      <c r="F136" s="4"/>
      <c r="G136" s="59"/>
      <c r="H136" s="59"/>
      <c r="I136" s="55"/>
      <c r="J136" s="55"/>
      <c r="K136" s="55"/>
      <c r="L136" s="55"/>
      <c r="M136" s="55"/>
      <c r="N136" s="55"/>
      <c r="O136" s="4"/>
      <c r="P136" s="4"/>
      <c r="Q136" s="4"/>
      <c r="R136" s="4"/>
      <c r="S136" s="4"/>
      <c r="T136" s="4"/>
      <c r="U136" s="4"/>
      <c r="V136" s="4"/>
      <c r="W136" s="4"/>
      <c r="X136" s="4"/>
      <c r="Y136" s="4"/>
      <c r="Z136" s="59"/>
      <c r="AA136" s="59"/>
      <c r="AB136" s="4"/>
      <c r="AC136" s="4"/>
      <c r="AD136" s="4"/>
      <c r="AE136" s="4"/>
    </row>
    <row r="137" spans="1:31" ht="15.75" customHeight="1">
      <c r="A137" s="4"/>
      <c r="B137" s="4"/>
      <c r="C137" s="4"/>
      <c r="D137" s="4"/>
      <c r="E137" s="4"/>
      <c r="F137" s="4"/>
      <c r="G137" s="59"/>
      <c r="H137" s="59"/>
      <c r="I137" s="55"/>
      <c r="J137" s="55"/>
      <c r="K137" s="55"/>
      <c r="L137" s="55"/>
      <c r="M137" s="55"/>
      <c r="N137" s="55"/>
      <c r="O137" s="4"/>
      <c r="P137" s="4"/>
      <c r="Q137" s="4"/>
      <c r="R137" s="4"/>
      <c r="S137" s="4"/>
      <c r="T137" s="4"/>
      <c r="U137" s="4"/>
      <c r="V137" s="4"/>
      <c r="W137" s="4"/>
      <c r="X137" s="4"/>
      <c r="Y137" s="4"/>
      <c r="Z137" s="59"/>
      <c r="AA137" s="59"/>
      <c r="AB137" s="4"/>
      <c r="AC137" s="4"/>
      <c r="AD137" s="4"/>
      <c r="AE137" s="4"/>
    </row>
    <row r="138" spans="1:31" ht="15.75" customHeight="1">
      <c r="A138" s="4"/>
      <c r="B138" s="4"/>
      <c r="C138" s="4"/>
      <c r="D138" s="4"/>
      <c r="E138" s="4"/>
      <c r="F138" s="4"/>
      <c r="G138" s="59"/>
      <c r="H138" s="59"/>
      <c r="I138" s="55"/>
      <c r="J138" s="55"/>
      <c r="K138" s="55"/>
      <c r="L138" s="55"/>
      <c r="M138" s="55"/>
      <c r="N138" s="55"/>
      <c r="O138" s="4"/>
      <c r="P138" s="4"/>
      <c r="Q138" s="4"/>
      <c r="R138" s="4"/>
      <c r="S138" s="4"/>
      <c r="T138" s="4"/>
      <c r="U138" s="4"/>
      <c r="V138" s="4"/>
      <c r="W138" s="4"/>
      <c r="X138" s="4"/>
      <c r="Y138" s="4"/>
      <c r="Z138" s="59"/>
      <c r="AA138" s="59"/>
      <c r="AB138" s="4"/>
      <c r="AC138" s="4"/>
      <c r="AD138" s="4"/>
      <c r="AE138" s="4"/>
    </row>
    <row r="139" spans="1:31" ht="15.75" customHeight="1">
      <c r="A139" s="4"/>
      <c r="B139" s="4"/>
      <c r="C139" s="4"/>
      <c r="D139" s="4"/>
      <c r="E139" s="4"/>
      <c r="F139" s="4"/>
      <c r="G139" s="59"/>
      <c r="H139" s="59"/>
      <c r="I139" s="55"/>
      <c r="J139" s="55"/>
      <c r="K139" s="55"/>
      <c r="L139" s="55"/>
      <c r="M139" s="55"/>
      <c r="N139" s="55"/>
      <c r="O139" s="4"/>
      <c r="P139" s="4"/>
      <c r="Q139" s="4"/>
      <c r="R139" s="4"/>
      <c r="S139" s="4"/>
      <c r="T139" s="4"/>
      <c r="U139" s="4"/>
      <c r="V139" s="4"/>
      <c r="W139" s="4"/>
      <c r="X139" s="4"/>
      <c r="Y139" s="4"/>
      <c r="Z139" s="59"/>
      <c r="AA139" s="59"/>
      <c r="AB139" s="4"/>
      <c r="AC139" s="4"/>
      <c r="AD139" s="4"/>
      <c r="AE139" s="4"/>
    </row>
    <row r="140" spans="1:31" ht="15.75" customHeight="1">
      <c r="A140" s="4"/>
      <c r="B140" s="4"/>
      <c r="C140" s="4"/>
      <c r="D140" s="4"/>
      <c r="E140" s="4"/>
      <c r="F140" s="4"/>
      <c r="G140" s="59"/>
      <c r="H140" s="59"/>
      <c r="I140" s="55"/>
      <c r="J140" s="55"/>
      <c r="K140" s="55"/>
      <c r="L140" s="55"/>
      <c r="M140" s="55"/>
      <c r="N140" s="55"/>
      <c r="O140" s="4"/>
      <c r="P140" s="4"/>
      <c r="Q140" s="4"/>
      <c r="R140" s="4"/>
      <c r="S140" s="4"/>
      <c r="T140" s="4"/>
      <c r="U140" s="4"/>
      <c r="V140" s="4"/>
      <c r="W140" s="4"/>
      <c r="X140" s="4"/>
      <c r="Y140" s="4"/>
      <c r="Z140" s="59"/>
      <c r="AA140" s="59"/>
      <c r="AB140" s="4"/>
      <c r="AC140" s="4"/>
      <c r="AD140" s="4"/>
      <c r="AE140" s="4"/>
    </row>
    <row r="141" spans="1:31" ht="15.75" customHeight="1">
      <c r="A141" s="4"/>
      <c r="B141" s="4"/>
      <c r="C141" s="4"/>
      <c r="D141" s="4"/>
      <c r="E141" s="4"/>
      <c r="F141" s="4"/>
      <c r="G141" s="59"/>
      <c r="H141" s="59"/>
      <c r="I141" s="55"/>
      <c r="J141" s="55"/>
      <c r="K141" s="55"/>
      <c r="L141" s="55"/>
      <c r="M141" s="55"/>
      <c r="N141" s="55"/>
      <c r="O141" s="4"/>
      <c r="P141" s="4"/>
      <c r="Q141" s="4"/>
      <c r="R141" s="4"/>
      <c r="S141" s="4"/>
      <c r="T141" s="4"/>
      <c r="U141" s="4"/>
      <c r="V141" s="4"/>
      <c r="W141" s="4"/>
      <c r="X141" s="4"/>
      <c r="Y141" s="4"/>
      <c r="Z141" s="59"/>
      <c r="AA141" s="59"/>
      <c r="AB141" s="4"/>
      <c r="AC141" s="4"/>
      <c r="AD141" s="4"/>
      <c r="AE141" s="4"/>
    </row>
    <row r="142" spans="1:31" ht="15.75" customHeight="1">
      <c r="A142" s="4"/>
      <c r="B142" s="4"/>
      <c r="C142" s="4"/>
      <c r="D142" s="4"/>
      <c r="E142" s="4"/>
      <c r="F142" s="4"/>
      <c r="G142" s="59"/>
      <c r="H142" s="59"/>
      <c r="I142" s="55"/>
      <c r="J142" s="55"/>
      <c r="K142" s="55"/>
      <c r="L142" s="55"/>
      <c r="M142" s="55"/>
      <c r="N142" s="55"/>
      <c r="O142" s="4"/>
      <c r="P142" s="4"/>
      <c r="Q142" s="4"/>
      <c r="R142" s="4"/>
      <c r="S142" s="4"/>
      <c r="T142" s="4"/>
      <c r="U142" s="4"/>
      <c r="V142" s="4"/>
      <c r="W142" s="4"/>
      <c r="X142" s="4"/>
      <c r="Y142" s="4"/>
      <c r="Z142" s="59"/>
      <c r="AA142" s="59"/>
      <c r="AB142" s="4"/>
      <c r="AC142" s="4"/>
      <c r="AD142" s="4"/>
      <c r="AE142" s="4"/>
    </row>
    <row r="143" spans="1:31" ht="15.75" customHeight="1">
      <c r="A143" s="4"/>
      <c r="B143" s="4"/>
      <c r="C143" s="4"/>
      <c r="D143" s="4"/>
      <c r="E143" s="4"/>
      <c r="F143" s="4"/>
      <c r="G143" s="59"/>
      <c r="H143" s="59"/>
      <c r="I143" s="55"/>
      <c r="J143" s="55"/>
      <c r="K143" s="55"/>
      <c r="L143" s="55"/>
      <c r="M143" s="55"/>
      <c r="N143" s="55"/>
      <c r="O143" s="4"/>
      <c r="P143" s="4"/>
      <c r="Q143" s="4"/>
      <c r="R143" s="4"/>
      <c r="S143" s="4"/>
      <c r="T143" s="4"/>
      <c r="U143" s="4"/>
      <c r="V143" s="4"/>
      <c r="W143" s="4"/>
      <c r="X143" s="4"/>
      <c r="Y143" s="4"/>
      <c r="Z143" s="59"/>
      <c r="AA143" s="59"/>
      <c r="AB143" s="4"/>
      <c r="AC143" s="4"/>
      <c r="AD143" s="4"/>
      <c r="AE143" s="4"/>
    </row>
    <row r="144" spans="1:31" ht="15.75" customHeight="1">
      <c r="A144" s="4"/>
      <c r="B144" s="4"/>
      <c r="C144" s="4"/>
      <c r="D144" s="4"/>
      <c r="E144" s="4"/>
      <c r="F144" s="4"/>
      <c r="G144" s="59"/>
      <c r="H144" s="59"/>
      <c r="I144" s="55"/>
      <c r="J144" s="55"/>
      <c r="K144" s="55"/>
      <c r="L144" s="55"/>
      <c r="M144" s="55"/>
      <c r="N144" s="55"/>
      <c r="O144" s="4"/>
      <c r="P144" s="4"/>
      <c r="Q144" s="4"/>
      <c r="R144" s="4"/>
      <c r="S144" s="4"/>
      <c r="T144" s="4"/>
      <c r="U144" s="4"/>
      <c r="V144" s="4"/>
      <c r="W144" s="4"/>
      <c r="X144" s="4"/>
      <c r="Y144" s="4"/>
      <c r="Z144" s="59"/>
      <c r="AA144" s="59"/>
      <c r="AB144" s="4"/>
      <c r="AC144" s="4"/>
      <c r="AD144" s="4"/>
      <c r="AE144" s="4"/>
    </row>
    <row r="145" spans="1:31" ht="15.75" customHeight="1">
      <c r="A145" s="4"/>
      <c r="B145" s="4"/>
      <c r="C145" s="4"/>
      <c r="D145" s="4"/>
      <c r="E145" s="4"/>
      <c r="F145" s="4"/>
      <c r="G145" s="59"/>
      <c r="H145" s="59"/>
      <c r="I145" s="55"/>
      <c r="J145" s="55"/>
      <c r="K145" s="55"/>
      <c r="L145" s="55"/>
      <c r="M145" s="55"/>
      <c r="N145" s="55"/>
      <c r="O145" s="4"/>
      <c r="P145" s="4"/>
      <c r="Q145" s="4"/>
      <c r="R145" s="4"/>
      <c r="S145" s="4"/>
      <c r="T145" s="4"/>
      <c r="U145" s="4"/>
      <c r="V145" s="4"/>
      <c r="W145" s="4"/>
      <c r="X145" s="4"/>
      <c r="Y145" s="4"/>
      <c r="Z145" s="59"/>
      <c r="AA145" s="59"/>
      <c r="AB145" s="4"/>
      <c r="AC145" s="4"/>
      <c r="AD145" s="4"/>
      <c r="AE145" s="4"/>
    </row>
    <row r="146" spans="1:31" ht="15.75" customHeight="1">
      <c r="A146" s="4"/>
      <c r="B146" s="4"/>
      <c r="C146" s="4"/>
      <c r="D146" s="4"/>
      <c r="E146" s="4"/>
      <c r="F146" s="4"/>
      <c r="G146" s="59"/>
      <c r="H146" s="59"/>
      <c r="I146" s="55"/>
      <c r="J146" s="55"/>
      <c r="K146" s="55"/>
      <c r="L146" s="55"/>
      <c r="M146" s="55"/>
      <c r="N146" s="55"/>
      <c r="O146" s="4"/>
      <c r="P146" s="4"/>
      <c r="Q146" s="4"/>
      <c r="R146" s="4"/>
      <c r="S146" s="4"/>
      <c r="T146" s="4"/>
      <c r="U146" s="4"/>
      <c r="V146" s="4"/>
      <c r="W146" s="4"/>
      <c r="X146" s="4"/>
      <c r="Y146" s="4"/>
      <c r="Z146" s="59"/>
      <c r="AA146" s="59"/>
      <c r="AB146" s="4"/>
      <c r="AC146" s="4"/>
      <c r="AD146" s="4"/>
      <c r="AE146" s="4"/>
    </row>
    <row r="147" spans="1:31" ht="15.75" customHeight="1">
      <c r="A147" s="4"/>
      <c r="B147" s="4"/>
      <c r="C147" s="4"/>
      <c r="D147" s="4"/>
      <c r="E147" s="4"/>
      <c r="F147" s="4"/>
      <c r="G147" s="59"/>
      <c r="H147" s="59"/>
      <c r="I147" s="55"/>
      <c r="J147" s="55"/>
      <c r="K147" s="55"/>
      <c r="L147" s="55"/>
      <c r="M147" s="55"/>
      <c r="N147" s="55"/>
      <c r="O147" s="4"/>
      <c r="P147" s="4"/>
      <c r="Q147" s="4"/>
      <c r="R147" s="4"/>
      <c r="S147" s="4"/>
      <c r="T147" s="4"/>
      <c r="U147" s="4"/>
      <c r="V147" s="4"/>
      <c r="W147" s="4"/>
      <c r="X147" s="4"/>
      <c r="Y147" s="4"/>
      <c r="Z147" s="59"/>
      <c r="AA147" s="59"/>
      <c r="AB147" s="4"/>
      <c r="AC147" s="4"/>
      <c r="AD147" s="4"/>
      <c r="AE147" s="4"/>
    </row>
    <row r="148" spans="1:31" ht="15.75" customHeight="1">
      <c r="A148" s="4"/>
      <c r="B148" s="4"/>
      <c r="C148" s="4"/>
      <c r="D148" s="4"/>
      <c r="E148" s="4"/>
      <c r="F148" s="4"/>
      <c r="G148" s="59"/>
      <c r="H148" s="59"/>
      <c r="I148" s="55"/>
      <c r="J148" s="55"/>
      <c r="K148" s="55"/>
      <c r="L148" s="55"/>
      <c r="M148" s="55"/>
      <c r="N148" s="55"/>
      <c r="O148" s="4"/>
      <c r="P148" s="4"/>
      <c r="Q148" s="4"/>
      <c r="R148" s="4"/>
      <c r="S148" s="4"/>
      <c r="T148" s="4"/>
      <c r="U148" s="4"/>
      <c r="V148" s="4"/>
      <c r="W148" s="4"/>
      <c r="X148" s="4"/>
      <c r="Y148" s="4"/>
      <c r="Z148" s="59"/>
      <c r="AA148" s="59"/>
      <c r="AB148" s="4"/>
      <c r="AC148" s="4"/>
      <c r="AD148" s="4"/>
      <c r="AE148" s="4"/>
    </row>
    <row r="149" spans="1:31" ht="15.75" customHeight="1">
      <c r="A149" s="4"/>
      <c r="B149" s="4"/>
      <c r="C149" s="4"/>
      <c r="D149" s="4"/>
      <c r="E149" s="4"/>
      <c r="F149" s="4"/>
      <c r="G149" s="59"/>
      <c r="H149" s="59"/>
      <c r="I149" s="55"/>
      <c r="J149" s="55"/>
      <c r="K149" s="55"/>
      <c r="L149" s="55"/>
      <c r="M149" s="55"/>
      <c r="N149" s="55"/>
      <c r="O149" s="4"/>
      <c r="P149" s="4"/>
      <c r="Q149" s="4"/>
      <c r="R149" s="4"/>
      <c r="S149" s="4"/>
      <c r="T149" s="4"/>
      <c r="U149" s="4"/>
      <c r="V149" s="4"/>
      <c r="W149" s="4"/>
      <c r="X149" s="4"/>
      <c r="Y149" s="4"/>
      <c r="Z149" s="59"/>
      <c r="AA149" s="59"/>
      <c r="AB149" s="4"/>
      <c r="AC149" s="4"/>
      <c r="AD149" s="4"/>
      <c r="AE149" s="4"/>
    </row>
    <row r="150" spans="1:31" ht="15.75" customHeight="1">
      <c r="A150" s="4"/>
      <c r="B150" s="4"/>
      <c r="C150" s="4"/>
      <c r="D150" s="4"/>
      <c r="E150" s="4"/>
      <c r="F150" s="4"/>
      <c r="G150" s="59"/>
      <c r="H150" s="59"/>
      <c r="I150" s="55"/>
      <c r="J150" s="55"/>
      <c r="K150" s="55"/>
      <c r="L150" s="55"/>
      <c r="M150" s="55"/>
      <c r="N150" s="55"/>
      <c r="O150" s="4"/>
      <c r="P150" s="4"/>
      <c r="Q150" s="4"/>
      <c r="R150" s="4"/>
      <c r="S150" s="4"/>
      <c r="T150" s="4"/>
      <c r="U150" s="4"/>
      <c r="V150" s="4"/>
      <c r="W150" s="4"/>
      <c r="X150" s="4"/>
      <c r="Y150" s="4"/>
      <c r="Z150" s="59"/>
      <c r="AA150" s="59"/>
      <c r="AB150" s="4"/>
      <c r="AC150" s="4"/>
      <c r="AD150" s="4"/>
      <c r="AE150" s="4"/>
    </row>
    <row r="151" spans="1:31" ht="15.75" customHeight="1">
      <c r="A151" s="4"/>
      <c r="B151" s="4"/>
      <c r="C151" s="4"/>
      <c r="D151" s="4"/>
      <c r="E151" s="4"/>
      <c r="F151" s="4"/>
      <c r="G151" s="59"/>
      <c r="H151" s="59"/>
      <c r="I151" s="55"/>
      <c r="J151" s="55"/>
      <c r="K151" s="55"/>
      <c r="L151" s="55"/>
      <c r="M151" s="55"/>
      <c r="N151" s="55"/>
      <c r="O151" s="4"/>
      <c r="P151" s="4"/>
      <c r="Q151" s="4"/>
      <c r="R151" s="4"/>
      <c r="S151" s="4"/>
      <c r="T151" s="4"/>
      <c r="U151" s="4"/>
      <c r="V151" s="4"/>
      <c r="W151" s="4"/>
      <c r="X151" s="4"/>
      <c r="Y151" s="4"/>
      <c r="Z151" s="59"/>
      <c r="AA151" s="59"/>
      <c r="AB151" s="4"/>
      <c r="AC151" s="4"/>
      <c r="AD151" s="4"/>
      <c r="AE151" s="4"/>
    </row>
    <row r="152" spans="1:31" ht="15.75" customHeight="1">
      <c r="A152" s="4"/>
      <c r="B152" s="4"/>
      <c r="C152" s="4"/>
      <c r="D152" s="4"/>
      <c r="E152" s="4"/>
      <c r="F152" s="4"/>
      <c r="G152" s="59"/>
      <c r="H152" s="59"/>
      <c r="I152" s="55"/>
      <c r="J152" s="55"/>
      <c r="K152" s="55"/>
      <c r="L152" s="55"/>
      <c r="M152" s="55"/>
      <c r="N152" s="55"/>
      <c r="O152" s="4"/>
      <c r="P152" s="4"/>
      <c r="Q152" s="4"/>
      <c r="R152" s="4"/>
      <c r="S152" s="4"/>
      <c r="T152" s="4"/>
      <c r="U152" s="4"/>
      <c r="V152" s="4"/>
      <c r="W152" s="4"/>
      <c r="X152" s="4"/>
      <c r="Y152" s="4"/>
      <c r="Z152" s="59"/>
      <c r="AA152" s="59"/>
      <c r="AB152" s="4"/>
      <c r="AC152" s="4"/>
      <c r="AD152" s="4"/>
      <c r="AE152" s="4"/>
    </row>
    <row r="153" spans="1:31" ht="15.75" customHeight="1">
      <c r="A153" s="4"/>
      <c r="B153" s="4"/>
      <c r="C153" s="4"/>
      <c r="D153" s="4"/>
      <c r="E153" s="4"/>
      <c r="F153" s="4"/>
      <c r="G153" s="59"/>
      <c r="H153" s="59"/>
      <c r="I153" s="55"/>
      <c r="J153" s="55"/>
      <c r="K153" s="55"/>
      <c r="L153" s="55"/>
      <c r="M153" s="55"/>
      <c r="N153" s="55"/>
      <c r="O153" s="4"/>
      <c r="P153" s="4"/>
      <c r="Q153" s="4"/>
      <c r="R153" s="4"/>
      <c r="S153" s="4"/>
      <c r="T153" s="4"/>
      <c r="U153" s="4"/>
      <c r="V153" s="4"/>
      <c r="W153" s="4"/>
      <c r="X153" s="4"/>
      <c r="Y153" s="4"/>
      <c r="Z153" s="59"/>
      <c r="AA153" s="59"/>
      <c r="AB153" s="4"/>
      <c r="AC153" s="4"/>
      <c r="AD153" s="4"/>
      <c r="AE153" s="4"/>
    </row>
    <row r="154" spans="1:31" ht="15.75" customHeight="1">
      <c r="A154" s="4"/>
      <c r="B154" s="4"/>
      <c r="C154" s="4"/>
      <c r="D154" s="4"/>
      <c r="E154" s="4"/>
      <c r="F154" s="4"/>
      <c r="G154" s="59"/>
      <c r="H154" s="59"/>
      <c r="I154" s="55"/>
      <c r="J154" s="55"/>
      <c r="K154" s="55"/>
      <c r="L154" s="55"/>
      <c r="M154" s="55"/>
      <c r="N154" s="55"/>
      <c r="O154" s="4"/>
      <c r="P154" s="4"/>
      <c r="Q154" s="4"/>
      <c r="R154" s="4"/>
      <c r="S154" s="4"/>
      <c r="T154" s="4"/>
      <c r="U154" s="4"/>
      <c r="V154" s="4"/>
      <c r="W154" s="4"/>
      <c r="X154" s="4"/>
      <c r="Y154" s="4"/>
      <c r="Z154" s="59"/>
      <c r="AA154" s="59"/>
      <c r="AB154" s="4"/>
      <c r="AC154" s="4"/>
      <c r="AD154" s="4"/>
      <c r="AE154" s="4"/>
    </row>
    <row r="155" spans="1:31" ht="15.75" customHeight="1">
      <c r="A155" s="4"/>
      <c r="B155" s="4"/>
      <c r="C155" s="4"/>
      <c r="D155" s="4"/>
      <c r="E155" s="4"/>
      <c r="F155" s="4"/>
      <c r="G155" s="59"/>
      <c r="H155" s="59"/>
      <c r="I155" s="55"/>
      <c r="J155" s="55"/>
      <c r="K155" s="55"/>
      <c r="L155" s="55"/>
      <c r="M155" s="55"/>
      <c r="N155" s="55"/>
      <c r="O155" s="4"/>
      <c r="P155" s="4"/>
      <c r="Q155" s="4"/>
      <c r="R155" s="4"/>
      <c r="S155" s="4"/>
      <c r="T155" s="4"/>
      <c r="U155" s="4"/>
      <c r="V155" s="4"/>
      <c r="W155" s="4"/>
      <c r="X155" s="4"/>
      <c r="Y155" s="4"/>
      <c r="Z155" s="59"/>
      <c r="AA155" s="59"/>
      <c r="AB155" s="4"/>
      <c r="AC155" s="4"/>
      <c r="AD155" s="4"/>
      <c r="AE155" s="4"/>
    </row>
    <row r="156" spans="1:31" ht="15.75" customHeight="1">
      <c r="A156" s="4"/>
      <c r="B156" s="4"/>
      <c r="C156" s="4"/>
      <c r="D156" s="4"/>
      <c r="E156" s="4"/>
      <c r="F156" s="4"/>
      <c r="G156" s="59"/>
      <c r="H156" s="59"/>
      <c r="I156" s="55"/>
      <c r="J156" s="55"/>
      <c r="K156" s="55"/>
      <c r="L156" s="55"/>
      <c r="M156" s="55"/>
      <c r="N156" s="55"/>
      <c r="O156" s="4"/>
      <c r="P156" s="4"/>
      <c r="Q156" s="4"/>
      <c r="R156" s="4"/>
      <c r="S156" s="4"/>
      <c r="T156" s="4"/>
      <c r="U156" s="4"/>
      <c r="V156" s="4"/>
      <c r="W156" s="4"/>
      <c r="X156" s="4"/>
      <c r="Y156" s="4"/>
      <c r="Z156" s="59"/>
      <c r="AA156" s="59"/>
      <c r="AB156" s="4"/>
      <c r="AC156" s="4"/>
      <c r="AD156" s="4"/>
      <c r="AE156" s="4"/>
    </row>
    <row r="157" spans="1:31" ht="15.75" customHeight="1">
      <c r="A157" s="4"/>
      <c r="B157" s="4"/>
      <c r="C157" s="4"/>
      <c r="D157" s="4"/>
      <c r="E157" s="4"/>
      <c r="F157" s="4"/>
      <c r="G157" s="59"/>
      <c r="H157" s="59"/>
      <c r="I157" s="55"/>
      <c r="J157" s="55"/>
      <c r="K157" s="55"/>
      <c r="L157" s="55"/>
      <c r="M157" s="55"/>
      <c r="N157" s="55"/>
      <c r="O157" s="4"/>
      <c r="P157" s="4"/>
      <c r="Q157" s="4"/>
      <c r="R157" s="4"/>
      <c r="S157" s="4"/>
      <c r="T157" s="4"/>
      <c r="U157" s="4"/>
      <c r="V157" s="4"/>
      <c r="W157" s="4"/>
      <c r="X157" s="4"/>
      <c r="Y157" s="4"/>
      <c r="Z157" s="59"/>
      <c r="AA157" s="59"/>
      <c r="AB157" s="4"/>
      <c r="AC157" s="4"/>
      <c r="AD157" s="4"/>
      <c r="AE157" s="4"/>
    </row>
    <row r="158" spans="1:31" ht="15.75" customHeight="1">
      <c r="A158" s="4"/>
      <c r="B158" s="4"/>
      <c r="C158" s="4"/>
      <c r="D158" s="4"/>
      <c r="E158" s="4"/>
      <c r="F158" s="4"/>
      <c r="G158" s="59"/>
      <c r="H158" s="59"/>
      <c r="I158" s="55"/>
      <c r="J158" s="55"/>
      <c r="K158" s="55"/>
      <c r="L158" s="55"/>
      <c r="M158" s="55"/>
      <c r="N158" s="55"/>
      <c r="O158" s="4"/>
      <c r="P158" s="4"/>
      <c r="Q158" s="4"/>
      <c r="R158" s="4"/>
      <c r="S158" s="4"/>
      <c r="T158" s="4"/>
      <c r="U158" s="4"/>
      <c r="V158" s="4"/>
      <c r="W158" s="4"/>
      <c r="X158" s="4"/>
      <c r="Y158" s="4"/>
      <c r="Z158" s="59"/>
      <c r="AA158" s="59"/>
      <c r="AB158" s="4"/>
      <c r="AC158" s="4"/>
      <c r="AD158" s="4"/>
      <c r="AE158" s="4"/>
    </row>
    <row r="159" spans="1:31" ht="15.75" customHeight="1">
      <c r="A159" s="4"/>
      <c r="B159" s="4"/>
      <c r="C159" s="4"/>
      <c r="D159" s="4"/>
      <c r="E159" s="4"/>
      <c r="F159" s="4"/>
      <c r="G159" s="59"/>
      <c r="H159" s="59"/>
      <c r="I159" s="55"/>
      <c r="J159" s="55"/>
      <c r="K159" s="55"/>
      <c r="L159" s="55"/>
      <c r="M159" s="55"/>
      <c r="N159" s="55"/>
      <c r="O159" s="4"/>
      <c r="P159" s="4"/>
      <c r="Q159" s="4"/>
      <c r="R159" s="4"/>
      <c r="S159" s="4"/>
      <c r="T159" s="4"/>
      <c r="U159" s="4"/>
      <c r="V159" s="4"/>
      <c r="W159" s="4"/>
      <c r="X159" s="4"/>
      <c r="Y159" s="4"/>
      <c r="Z159" s="59"/>
      <c r="AA159" s="59"/>
      <c r="AB159" s="4"/>
      <c r="AC159" s="4"/>
      <c r="AD159" s="4"/>
      <c r="AE159" s="4"/>
    </row>
    <row r="160" spans="1:31" ht="15.75" customHeight="1">
      <c r="A160" s="4"/>
      <c r="B160" s="4"/>
      <c r="C160" s="4"/>
      <c r="D160" s="4"/>
      <c r="E160" s="4"/>
      <c r="F160" s="4"/>
      <c r="G160" s="59"/>
      <c r="H160" s="59"/>
      <c r="I160" s="55"/>
      <c r="J160" s="55"/>
      <c r="K160" s="55"/>
      <c r="L160" s="55"/>
      <c r="M160" s="55"/>
      <c r="N160" s="55"/>
      <c r="O160" s="4"/>
      <c r="P160" s="4"/>
      <c r="Q160" s="4"/>
      <c r="R160" s="4"/>
      <c r="S160" s="4"/>
      <c r="T160" s="4"/>
      <c r="U160" s="4"/>
      <c r="V160" s="4"/>
      <c r="W160" s="4"/>
      <c r="X160" s="4"/>
      <c r="Y160" s="4"/>
      <c r="Z160" s="59"/>
      <c r="AA160" s="59"/>
      <c r="AB160" s="4"/>
      <c r="AC160" s="4"/>
      <c r="AD160" s="4"/>
      <c r="AE160" s="4"/>
    </row>
    <row r="161" spans="1:31" ht="15.75" customHeight="1">
      <c r="A161" s="4"/>
      <c r="B161" s="4"/>
      <c r="C161" s="4"/>
      <c r="D161" s="4"/>
      <c r="E161" s="4"/>
      <c r="F161" s="4"/>
      <c r="G161" s="59"/>
      <c r="H161" s="59"/>
      <c r="I161" s="55"/>
      <c r="J161" s="55"/>
      <c r="K161" s="55"/>
      <c r="L161" s="55"/>
      <c r="M161" s="55"/>
      <c r="N161" s="55"/>
      <c r="O161" s="4"/>
      <c r="P161" s="4"/>
      <c r="Q161" s="4"/>
      <c r="R161" s="4"/>
      <c r="S161" s="4"/>
      <c r="T161" s="4"/>
      <c r="U161" s="4"/>
      <c r="V161" s="4"/>
      <c r="W161" s="4"/>
      <c r="X161" s="4"/>
      <c r="Y161" s="4"/>
      <c r="Z161" s="59"/>
      <c r="AA161" s="59"/>
      <c r="AB161" s="4"/>
      <c r="AC161" s="4"/>
      <c r="AD161" s="4"/>
      <c r="AE161" s="4"/>
    </row>
    <row r="162" spans="1:31" ht="15.75" customHeight="1">
      <c r="A162" s="4"/>
      <c r="B162" s="4"/>
      <c r="C162" s="4"/>
      <c r="D162" s="4"/>
      <c r="E162" s="4"/>
      <c r="F162" s="4"/>
      <c r="G162" s="59"/>
      <c r="H162" s="59"/>
      <c r="I162" s="55"/>
      <c r="J162" s="55"/>
      <c r="K162" s="55"/>
      <c r="L162" s="55"/>
      <c r="M162" s="55"/>
      <c r="N162" s="55"/>
      <c r="O162" s="4"/>
      <c r="P162" s="4"/>
      <c r="Q162" s="4"/>
      <c r="R162" s="4"/>
      <c r="S162" s="4"/>
      <c r="T162" s="4"/>
      <c r="U162" s="4"/>
      <c r="V162" s="4"/>
      <c r="W162" s="4"/>
      <c r="X162" s="4"/>
      <c r="Y162" s="4"/>
      <c r="Z162" s="59"/>
      <c r="AA162" s="59"/>
      <c r="AB162" s="4"/>
      <c r="AC162" s="4"/>
      <c r="AD162" s="4"/>
      <c r="AE162" s="4"/>
    </row>
    <row r="163" spans="1:31" ht="15.75" customHeight="1">
      <c r="A163" s="4"/>
      <c r="B163" s="4"/>
      <c r="C163" s="4"/>
      <c r="D163" s="4"/>
      <c r="E163" s="4"/>
      <c r="F163" s="4"/>
      <c r="G163" s="59"/>
      <c r="H163" s="59"/>
      <c r="I163" s="55"/>
      <c r="J163" s="55"/>
      <c r="K163" s="55"/>
      <c r="L163" s="55"/>
      <c r="M163" s="55"/>
      <c r="N163" s="55"/>
      <c r="O163" s="4"/>
      <c r="P163" s="4"/>
      <c r="Q163" s="4"/>
      <c r="R163" s="4"/>
      <c r="S163" s="4"/>
      <c r="T163" s="4"/>
      <c r="U163" s="4"/>
      <c r="V163" s="4"/>
      <c r="W163" s="4"/>
      <c r="X163" s="4"/>
      <c r="Y163" s="4"/>
      <c r="Z163" s="59"/>
      <c r="AA163" s="59"/>
      <c r="AB163" s="4"/>
      <c r="AC163" s="4"/>
      <c r="AD163" s="4"/>
      <c r="AE163" s="4"/>
    </row>
    <row r="164" spans="1:31" ht="15.75" customHeight="1">
      <c r="A164" s="4"/>
      <c r="B164" s="4"/>
      <c r="C164" s="4"/>
      <c r="D164" s="4"/>
      <c r="E164" s="4"/>
      <c r="F164" s="4"/>
      <c r="G164" s="59"/>
      <c r="H164" s="59"/>
      <c r="I164" s="55"/>
      <c r="J164" s="55"/>
      <c r="K164" s="55"/>
      <c r="L164" s="55"/>
      <c r="M164" s="55"/>
      <c r="N164" s="55"/>
      <c r="O164" s="4"/>
      <c r="P164" s="4"/>
      <c r="Q164" s="4"/>
      <c r="R164" s="4"/>
      <c r="S164" s="4"/>
      <c r="T164" s="4"/>
      <c r="U164" s="4"/>
      <c r="V164" s="4"/>
      <c r="W164" s="4"/>
      <c r="X164" s="4"/>
      <c r="Y164" s="4"/>
      <c r="Z164" s="59"/>
      <c r="AA164" s="59"/>
      <c r="AB164" s="4"/>
      <c r="AC164" s="4"/>
      <c r="AD164" s="4"/>
      <c r="AE164" s="4"/>
    </row>
    <row r="165" spans="1:31" ht="15.75" customHeight="1">
      <c r="A165" s="4"/>
      <c r="B165" s="4"/>
      <c r="C165" s="4"/>
      <c r="D165" s="4"/>
      <c r="E165" s="4"/>
      <c r="F165" s="4"/>
      <c r="G165" s="59"/>
      <c r="H165" s="59"/>
      <c r="I165" s="55"/>
      <c r="J165" s="55"/>
      <c r="K165" s="55"/>
      <c r="L165" s="55"/>
      <c r="M165" s="55"/>
      <c r="N165" s="55"/>
      <c r="O165" s="4"/>
      <c r="P165" s="4"/>
      <c r="Q165" s="4"/>
      <c r="R165" s="4"/>
      <c r="S165" s="4"/>
      <c r="T165" s="4"/>
      <c r="U165" s="4"/>
      <c r="V165" s="4"/>
      <c r="W165" s="4"/>
      <c r="X165" s="4"/>
      <c r="Y165" s="4"/>
      <c r="Z165" s="59"/>
      <c r="AA165" s="59"/>
      <c r="AB165" s="4"/>
      <c r="AC165" s="4"/>
      <c r="AD165" s="4"/>
      <c r="AE165" s="4"/>
    </row>
    <row r="166" spans="1:31" ht="15.75" customHeight="1">
      <c r="A166" s="4"/>
      <c r="B166" s="4"/>
      <c r="C166" s="4"/>
      <c r="D166" s="4"/>
      <c r="E166" s="4"/>
      <c r="F166" s="4"/>
      <c r="G166" s="59"/>
      <c r="H166" s="59"/>
      <c r="I166" s="55"/>
      <c r="J166" s="55"/>
      <c r="K166" s="55"/>
      <c r="L166" s="55"/>
      <c r="M166" s="55"/>
      <c r="N166" s="55"/>
      <c r="O166" s="4"/>
      <c r="P166" s="4"/>
      <c r="Q166" s="4"/>
      <c r="R166" s="4"/>
      <c r="S166" s="4"/>
      <c r="T166" s="4"/>
      <c r="U166" s="4"/>
      <c r="V166" s="4"/>
      <c r="W166" s="4"/>
      <c r="X166" s="4"/>
      <c r="Y166" s="4"/>
      <c r="Z166" s="59"/>
      <c r="AA166" s="59"/>
      <c r="AB166" s="4"/>
      <c r="AC166" s="4"/>
      <c r="AD166" s="4"/>
      <c r="AE166" s="4"/>
    </row>
    <row r="167" spans="1:31" ht="15.75" customHeight="1">
      <c r="A167" s="4"/>
      <c r="B167" s="4"/>
      <c r="C167" s="4"/>
      <c r="D167" s="4"/>
      <c r="E167" s="4"/>
      <c r="F167" s="4"/>
      <c r="G167" s="59"/>
      <c r="H167" s="59"/>
      <c r="I167" s="55"/>
      <c r="J167" s="55"/>
      <c r="K167" s="55"/>
      <c r="L167" s="55"/>
      <c r="M167" s="55"/>
      <c r="N167" s="55"/>
      <c r="O167" s="4"/>
      <c r="P167" s="4"/>
      <c r="Q167" s="4"/>
      <c r="R167" s="4"/>
      <c r="S167" s="4"/>
      <c r="T167" s="4"/>
      <c r="U167" s="4"/>
      <c r="V167" s="4"/>
      <c r="W167" s="4"/>
      <c r="X167" s="4"/>
      <c r="Y167" s="4"/>
      <c r="Z167" s="59"/>
      <c r="AA167" s="59"/>
      <c r="AB167" s="4"/>
      <c r="AC167" s="4"/>
      <c r="AD167" s="4"/>
      <c r="AE167" s="4"/>
    </row>
    <row r="168" spans="1:31" ht="15.75" customHeight="1">
      <c r="A168" s="4"/>
      <c r="B168" s="4"/>
      <c r="C168" s="4"/>
      <c r="D168" s="4"/>
      <c r="E168" s="4"/>
      <c r="F168" s="4"/>
      <c r="G168" s="59"/>
      <c r="H168" s="59"/>
      <c r="I168" s="55"/>
      <c r="J168" s="55"/>
      <c r="K168" s="55"/>
      <c r="L168" s="55"/>
      <c r="M168" s="55"/>
      <c r="N168" s="55"/>
      <c r="O168" s="4"/>
      <c r="P168" s="4"/>
      <c r="Q168" s="4"/>
      <c r="R168" s="4"/>
      <c r="S168" s="4"/>
      <c r="T168" s="4"/>
      <c r="U168" s="4"/>
      <c r="V168" s="4"/>
      <c r="W168" s="4"/>
      <c r="X168" s="4"/>
      <c r="Y168" s="4"/>
      <c r="Z168" s="59"/>
      <c r="AA168" s="59"/>
      <c r="AB168" s="4"/>
      <c r="AC168" s="4"/>
      <c r="AD168" s="4"/>
      <c r="AE168" s="4"/>
    </row>
    <row r="169" spans="1:31" ht="15.75" customHeight="1">
      <c r="A169" s="4"/>
      <c r="B169" s="4"/>
      <c r="C169" s="4"/>
      <c r="D169" s="4"/>
      <c r="E169" s="4"/>
      <c r="F169" s="4"/>
      <c r="G169" s="59"/>
      <c r="H169" s="59"/>
      <c r="I169" s="55"/>
      <c r="J169" s="55"/>
      <c r="K169" s="55"/>
      <c r="L169" s="55"/>
      <c r="M169" s="55"/>
      <c r="N169" s="55"/>
      <c r="O169" s="4"/>
      <c r="P169" s="4"/>
      <c r="Q169" s="4"/>
      <c r="R169" s="4"/>
      <c r="S169" s="4"/>
      <c r="T169" s="4"/>
      <c r="U169" s="4"/>
      <c r="V169" s="4"/>
      <c r="W169" s="4"/>
      <c r="X169" s="4"/>
      <c r="Y169" s="4"/>
      <c r="Z169" s="59"/>
      <c r="AA169" s="59"/>
      <c r="AB169" s="4"/>
      <c r="AC169" s="4"/>
      <c r="AD169" s="4"/>
      <c r="AE169" s="4"/>
    </row>
    <row r="170" spans="1:31" ht="15.75" customHeight="1">
      <c r="A170" s="4"/>
      <c r="B170" s="4"/>
      <c r="C170" s="4"/>
      <c r="D170" s="4"/>
      <c r="E170" s="4"/>
      <c r="F170" s="4"/>
      <c r="G170" s="59"/>
      <c r="H170" s="59"/>
      <c r="I170" s="55"/>
      <c r="J170" s="55"/>
      <c r="K170" s="55"/>
      <c r="L170" s="55"/>
      <c r="M170" s="55"/>
      <c r="N170" s="55"/>
      <c r="O170" s="4"/>
      <c r="P170" s="4"/>
      <c r="Q170" s="4"/>
      <c r="R170" s="4"/>
      <c r="S170" s="4"/>
      <c r="T170" s="4"/>
      <c r="U170" s="4"/>
      <c r="V170" s="4"/>
      <c r="W170" s="4"/>
      <c r="X170" s="4"/>
      <c r="Y170" s="4"/>
      <c r="Z170" s="59"/>
      <c r="AA170" s="59"/>
      <c r="AB170" s="4"/>
      <c r="AC170" s="4"/>
      <c r="AD170" s="4"/>
      <c r="AE170" s="4"/>
    </row>
    <row r="171" spans="1:31" ht="15.75" customHeight="1">
      <c r="A171" s="4"/>
      <c r="B171" s="4"/>
      <c r="C171" s="4"/>
      <c r="D171" s="4"/>
      <c r="E171" s="4"/>
      <c r="F171" s="4"/>
      <c r="G171" s="59"/>
      <c r="H171" s="59"/>
      <c r="I171" s="55"/>
      <c r="J171" s="55"/>
      <c r="K171" s="55"/>
      <c r="L171" s="55"/>
      <c r="M171" s="55"/>
      <c r="N171" s="55"/>
      <c r="O171" s="4"/>
      <c r="P171" s="4"/>
      <c r="Q171" s="4"/>
      <c r="R171" s="4"/>
      <c r="S171" s="4"/>
      <c r="T171" s="4"/>
      <c r="U171" s="4"/>
      <c r="V171" s="4"/>
      <c r="W171" s="4"/>
      <c r="X171" s="4"/>
      <c r="Y171" s="4"/>
      <c r="Z171" s="59"/>
      <c r="AA171" s="59"/>
      <c r="AB171" s="4"/>
      <c r="AC171" s="4"/>
      <c r="AD171" s="4"/>
      <c r="AE171" s="4"/>
    </row>
    <row r="172" spans="1:31" ht="15.75" customHeight="1">
      <c r="A172" s="4"/>
      <c r="B172" s="4"/>
      <c r="C172" s="4"/>
      <c r="D172" s="4"/>
      <c r="E172" s="4"/>
      <c r="F172" s="4"/>
      <c r="G172" s="59"/>
      <c r="H172" s="59"/>
      <c r="I172" s="55"/>
      <c r="J172" s="55"/>
      <c r="K172" s="55"/>
      <c r="L172" s="55"/>
      <c r="M172" s="55"/>
      <c r="N172" s="55"/>
      <c r="O172" s="4"/>
      <c r="P172" s="4"/>
      <c r="Q172" s="4"/>
      <c r="R172" s="4"/>
      <c r="S172" s="4"/>
      <c r="T172" s="4"/>
      <c r="U172" s="4"/>
      <c r="V172" s="4"/>
      <c r="W172" s="4"/>
      <c r="X172" s="4"/>
      <c r="Y172" s="4"/>
      <c r="Z172" s="59"/>
      <c r="AA172" s="59"/>
      <c r="AB172" s="4"/>
      <c r="AC172" s="4"/>
      <c r="AD172" s="4"/>
      <c r="AE172" s="4"/>
    </row>
    <row r="173" spans="1:31" ht="15.75" customHeight="1">
      <c r="A173" s="4"/>
      <c r="B173" s="4"/>
      <c r="C173" s="4"/>
      <c r="D173" s="4"/>
      <c r="E173" s="4"/>
      <c r="F173" s="4"/>
      <c r="G173" s="59"/>
      <c r="H173" s="59"/>
      <c r="I173" s="55"/>
      <c r="J173" s="55"/>
      <c r="K173" s="55"/>
      <c r="L173" s="55"/>
      <c r="M173" s="55"/>
      <c r="N173" s="55"/>
      <c r="O173" s="4"/>
      <c r="P173" s="4"/>
      <c r="Q173" s="4"/>
      <c r="R173" s="4"/>
      <c r="S173" s="4"/>
      <c r="T173" s="4"/>
      <c r="U173" s="4"/>
      <c r="V173" s="4"/>
      <c r="W173" s="4"/>
      <c r="X173" s="4"/>
      <c r="Y173" s="4"/>
      <c r="Z173" s="59"/>
      <c r="AA173" s="59"/>
      <c r="AB173" s="4"/>
      <c r="AC173" s="4"/>
      <c r="AD173" s="4"/>
      <c r="AE173" s="4"/>
    </row>
    <row r="174" spans="1:31" ht="15.75" customHeight="1">
      <c r="A174" s="4"/>
      <c r="B174" s="4"/>
      <c r="C174" s="4"/>
      <c r="D174" s="4"/>
      <c r="E174" s="4"/>
      <c r="F174" s="4"/>
      <c r="G174" s="59"/>
      <c r="H174" s="59"/>
      <c r="I174" s="55"/>
      <c r="J174" s="55"/>
      <c r="K174" s="55"/>
      <c r="L174" s="55"/>
      <c r="M174" s="55"/>
      <c r="N174" s="55"/>
      <c r="O174" s="4"/>
      <c r="P174" s="4"/>
      <c r="Q174" s="4"/>
      <c r="R174" s="4"/>
      <c r="S174" s="4"/>
      <c r="T174" s="4"/>
      <c r="U174" s="4"/>
      <c r="V174" s="4"/>
      <c r="W174" s="4"/>
      <c r="X174" s="4"/>
      <c r="Y174" s="4"/>
      <c r="Z174" s="59"/>
      <c r="AA174" s="59"/>
      <c r="AB174" s="4"/>
      <c r="AC174" s="4"/>
      <c r="AD174" s="4"/>
      <c r="AE174" s="4"/>
    </row>
    <row r="175" spans="1:31" ht="15.75" customHeight="1">
      <c r="A175" s="4"/>
      <c r="B175" s="4"/>
      <c r="C175" s="4"/>
      <c r="D175" s="4"/>
      <c r="E175" s="4"/>
      <c r="F175" s="4"/>
      <c r="G175" s="59"/>
      <c r="H175" s="59"/>
      <c r="I175" s="55"/>
      <c r="J175" s="55"/>
      <c r="K175" s="55"/>
      <c r="L175" s="55"/>
      <c r="M175" s="55"/>
      <c r="N175" s="55"/>
      <c r="O175" s="4"/>
      <c r="P175" s="4"/>
      <c r="Q175" s="4"/>
      <c r="R175" s="4"/>
      <c r="S175" s="4"/>
      <c r="T175" s="4"/>
      <c r="U175" s="4"/>
      <c r="V175" s="4"/>
      <c r="W175" s="4"/>
      <c r="X175" s="4"/>
      <c r="Y175" s="4"/>
      <c r="Z175" s="59"/>
      <c r="AA175" s="59"/>
      <c r="AB175" s="4"/>
      <c r="AC175" s="4"/>
      <c r="AD175" s="4"/>
      <c r="AE175" s="4"/>
    </row>
    <row r="176" spans="1:31" ht="15.75" customHeight="1">
      <c r="A176" s="4"/>
      <c r="B176" s="4"/>
      <c r="C176" s="4"/>
      <c r="D176" s="4"/>
      <c r="E176" s="4"/>
      <c r="F176" s="4"/>
      <c r="G176" s="59"/>
      <c r="H176" s="59"/>
      <c r="I176" s="55"/>
      <c r="J176" s="55"/>
      <c r="K176" s="55"/>
      <c r="L176" s="55"/>
      <c r="M176" s="55"/>
      <c r="N176" s="55"/>
      <c r="O176" s="4"/>
      <c r="P176" s="4"/>
      <c r="Q176" s="4"/>
      <c r="R176" s="4"/>
      <c r="S176" s="4"/>
      <c r="T176" s="4"/>
      <c r="U176" s="4"/>
      <c r="V176" s="4"/>
      <c r="W176" s="4"/>
      <c r="X176" s="4"/>
      <c r="Y176" s="4"/>
      <c r="Z176" s="59"/>
      <c r="AA176" s="59"/>
      <c r="AB176" s="4"/>
      <c r="AC176" s="4"/>
      <c r="AD176" s="4"/>
      <c r="AE176" s="4"/>
    </row>
    <row r="177" spans="1:31" ht="15.75" customHeight="1">
      <c r="A177" s="4"/>
      <c r="B177" s="4"/>
      <c r="C177" s="4"/>
      <c r="D177" s="4"/>
      <c r="E177" s="4"/>
      <c r="F177" s="4"/>
      <c r="G177" s="59"/>
      <c r="H177" s="59"/>
      <c r="I177" s="55"/>
      <c r="J177" s="55"/>
      <c r="K177" s="55"/>
      <c r="L177" s="55"/>
      <c r="M177" s="55"/>
      <c r="N177" s="55"/>
      <c r="O177" s="4"/>
      <c r="P177" s="4"/>
      <c r="Q177" s="4"/>
      <c r="R177" s="4"/>
      <c r="S177" s="4"/>
      <c r="T177" s="4"/>
      <c r="U177" s="4"/>
      <c r="V177" s="4"/>
      <c r="W177" s="4"/>
      <c r="X177" s="4"/>
      <c r="Y177" s="4"/>
      <c r="Z177" s="59"/>
      <c r="AA177" s="59"/>
      <c r="AB177" s="4"/>
      <c r="AC177" s="4"/>
      <c r="AD177" s="4"/>
      <c r="AE177" s="4"/>
    </row>
    <row r="178" spans="1:31" ht="15.75" customHeight="1">
      <c r="A178" s="4"/>
      <c r="B178" s="4"/>
      <c r="C178" s="4"/>
      <c r="D178" s="4"/>
      <c r="E178" s="4"/>
      <c r="F178" s="4"/>
      <c r="G178" s="59"/>
      <c r="H178" s="59"/>
      <c r="I178" s="55"/>
      <c r="J178" s="55"/>
      <c r="K178" s="55"/>
      <c r="L178" s="55"/>
      <c r="M178" s="55"/>
      <c r="N178" s="55"/>
      <c r="O178" s="4"/>
      <c r="P178" s="4"/>
      <c r="Q178" s="4"/>
      <c r="R178" s="4"/>
      <c r="S178" s="4"/>
      <c r="T178" s="4"/>
      <c r="U178" s="4"/>
      <c r="V178" s="4"/>
      <c r="W178" s="4"/>
      <c r="X178" s="4"/>
      <c r="Y178" s="4"/>
      <c r="Z178" s="59"/>
      <c r="AA178" s="59"/>
      <c r="AB178" s="4"/>
      <c r="AC178" s="4"/>
      <c r="AD178" s="4"/>
      <c r="AE178" s="4"/>
    </row>
    <row r="179" spans="1:31" ht="15.75" customHeight="1">
      <c r="A179" s="4"/>
      <c r="B179" s="4"/>
      <c r="C179" s="4"/>
      <c r="D179" s="4"/>
      <c r="E179" s="4"/>
      <c r="F179" s="4"/>
      <c r="G179" s="59"/>
      <c r="H179" s="59"/>
      <c r="I179" s="55"/>
      <c r="J179" s="55"/>
      <c r="K179" s="55"/>
      <c r="L179" s="55"/>
      <c r="M179" s="55"/>
      <c r="N179" s="55"/>
      <c r="O179" s="4"/>
      <c r="P179" s="4"/>
      <c r="Q179" s="4"/>
      <c r="R179" s="4"/>
      <c r="S179" s="4"/>
      <c r="T179" s="4"/>
      <c r="U179" s="4"/>
      <c r="V179" s="4"/>
      <c r="W179" s="4"/>
      <c r="X179" s="4"/>
      <c r="Y179" s="4"/>
      <c r="Z179" s="59"/>
      <c r="AA179" s="59"/>
      <c r="AB179" s="4"/>
      <c r="AC179" s="4"/>
      <c r="AD179" s="4"/>
      <c r="AE179" s="4"/>
    </row>
    <row r="180" spans="1:31" ht="15.75" customHeight="1">
      <c r="A180" s="4"/>
      <c r="B180" s="4"/>
      <c r="C180" s="4"/>
      <c r="D180" s="4"/>
      <c r="E180" s="4"/>
      <c r="F180" s="4"/>
      <c r="G180" s="59"/>
      <c r="H180" s="59"/>
      <c r="I180" s="55"/>
      <c r="J180" s="55"/>
      <c r="K180" s="55"/>
      <c r="L180" s="55"/>
      <c r="M180" s="55"/>
      <c r="N180" s="55"/>
      <c r="O180" s="4"/>
      <c r="P180" s="4"/>
      <c r="Q180" s="4"/>
      <c r="R180" s="4"/>
      <c r="S180" s="4"/>
      <c r="T180" s="4"/>
      <c r="U180" s="4"/>
      <c r="V180" s="4"/>
      <c r="W180" s="4"/>
      <c r="X180" s="4"/>
      <c r="Y180" s="4"/>
      <c r="Z180" s="59"/>
      <c r="AA180" s="59"/>
      <c r="AB180" s="4"/>
      <c r="AC180" s="4"/>
      <c r="AD180" s="4"/>
      <c r="AE180" s="4"/>
    </row>
    <row r="181" spans="1:31" ht="15.75" customHeight="1">
      <c r="A181" s="4"/>
      <c r="B181" s="4"/>
      <c r="C181" s="4"/>
      <c r="D181" s="4"/>
      <c r="E181" s="4"/>
      <c r="F181" s="4"/>
      <c r="G181" s="59"/>
      <c r="H181" s="59"/>
      <c r="I181" s="55"/>
      <c r="J181" s="55"/>
      <c r="K181" s="55"/>
      <c r="L181" s="55"/>
      <c r="M181" s="55"/>
      <c r="N181" s="55"/>
      <c r="O181" s="4"/>
      <c r="P181" s="4"/>
      <c r="Q181" s="4"/>
      <c r="R181" s="4"/>
      <c r="S181" s="4"/>
      <c r="T181" s="4"/>
      <c r="U181" s="4"/>
      <c r="V181" s="4"/>
      <c r="W181" s="4"/>
      <c r="X181" s="4"/>
      <c r="Y181" s="4"/>
      <c r="Z181" s="59"/>
      <c r="AA181" s="59"/>
      <c r="AB181" s="4"/>
      <c r="AC181" s="4"/>
      <c r="AD181" s="4"/>
      <c r="AE181" s="4"/>
    </row>
    <row r="182" spans="1:31" ht="15.75" customHeight="1">
      <c r="A182" s="4"/>
      <c r="B182" s="4"/>
      <c r="C182" s="4"/>
      <c r="D182" s="4"/>
      <c r="E182" s="4"/>
      <c r="F182" s="4"/>
      <c r="G182" s="59"/>
      <c r="H182" s="59"/>
      <c r="I182" s="55"/>
      <c r="J182" s="55"/>
      <c r="K182" s="55"/>
      <c r="L182" s="55"/>
      <c r="M182" s="55"/>
      <c r="N182" s="55"/>
      <c r="O182" s="4"/>
      <c r="P182" s="4"/>
      <c r="Q182" s="4"/>
      <c r="R182" s="4"/>
      <c r="S182" s="4"/>
      <c r="T182" s="4"/>
      <c r="U182" s="4"/>
      <c r="V182" s="4"/>
      <c r="W182" s="4"/>
      <c r="X182" s="4"/>
      <c r="Y182" s="4"/>
      <c r="Z182" s="59"/>
      <c r="AA182" s="59"/>
      <c r="AB182" s="4"/>
      <c r="AC182" s="4"/>
      <c r="AD182" s="4"/>
      <c r="AE182" s="4"/>
    </row>
    <row r="183" spans="1:31" ht="15.75" customHeight="1">
      <c r="A183" s="4"/>
      <c r="B183" s="4"/>
      <c r="C183" s="4"/>
      <c r="D183" s="4"/>
      <c r="E183" s="4"/>
      <c r="F183" s="4"/>
      <c r="G183" s="59"/>
      <c r="H183" s="59"/>
      <c r="I183" s="55"/>
      <c r="J183" s="55"/>
      <c r="K183" s="55"/>
      <c r="L183" s="55"/>
      <c r="M183" s="55"/>
      <c r="N183" s="55"/>
      <c r="O183" s="4"/>
      <c r="P183" s="4"/>
      <c r="Q183" s="4"/>
      <c r="R183" s="4"/>
      <c r="S183" s="4"/>
      <c r="T183" s="4"/>
      <c r="U183" s="4"/>
      <c r="V183" s="4"/>
      <c r="W183" s="4"/>
      <c r="X183" s="4"/>
      <c r="Y183" s="4"/>
      <c r="Z183" s="59"/>
      <c r="AA183" s="59"/>
      <c r="AB183" s="4"/>
      <c r="AC183" s="4"/>
      <c r="AD183" s="4"/>
      <c r="AE183" s="4"/>
    </row>
    <row r="184" spans="1:31" ht="15.75" customHeight="1">
      <c r="A184" s="4"/>
      <c r="B184" s="4"/>
      <c r="C184" s="4"/>
      <c r="D184" s="4"/>
      <c r="E184" s="4"/>
      <c r="F184" s="4"/>
      <c r="G184" s="59"/>
      <c r="H184" s="59"/>
      <c r="I184" s="55"/>
      <c r="J184" s="55"/>
      <c r="K184" s="55"/>
      <c r="L184" s="55"/>
      <c r="M184" s="55"/>
      <c r="N184" s="55"/>
      <c r="O184" s="4"/>
      <c r="P184" s="4"/>
      <c r="Q184" s="4"/>
      <c r="R184" s="4"/>
      <c r="S184" s="4"/>
      <c r="T184" s="4"/>
      <c r="U184" s="4"/>
      <c r="V184" s="4"/>
      <c r="W184" s="4"/>
      <c r="X184" s="4"/>
      <c r="Y184" s="4"/>
      <c r="Z184" s="59"/>
      <c r="AA184" s="59"/>
      <c r="AB184" s="4"/>
      <c r="AC184" s="4"/>
      <c r="AD184" s="4"/>
      <c r="AE184" s="4"/>
    </row>
    <row r="185" spans="1:31" ht="15.75" customHeight="1">
      <c r="A185" s="4"/>
      <c r="B185" s="4"/>
      <c r="C185" s="4"/>
      <c r="D185" s="4"/>
      <c r="E185" s="4"/>
      <c r="F185" s="4"/>
      <c r="G185" s="59"/>
      <c r="H185" s="59"/>
      <c r="I185" s="55"/>
      <c r="J185" s="55"/>
      <c r="K185" s="55"/>
      <c r="L185" s="55"/>
      <c r="M185" s="55"/>
      <c r="N185" s="55"/>
      <c r="O185" s="4"/>
      <c r="P185" s="4"/>
      <c r="Q185" s="4"/>
      <c r="R185" s="4"/>
      <c r="S185" s="4"/>
      <c r="T185" s="4"/>
      <c r="U185" s="4"/>
      <c r="V185" s="4"/>
      <c r="W185" s="4"/>
      <c r="X185" s="4"/>
      <c r="Y185" s="4"/>
      <c r="Z185" s="59"/>
      <c r="AA185" s="59"/>
      <c r="AB185" s="4"/>
      <c r="AC185" s="4"/>
      <c r="AD185" s="4"/>
      <c r="AE185" s="4"/>
    </row>
    <row r="186" spans="1:31" ht="15.75" customHeight="1">
      <c r="A186" s="4"/>
      <c r="B186" s="4"/>
      <c r="C186" s="4"/>
      <c r="D186" s="4"/>
      <c r="E186" s="4"/>
      <c r="F186" s="4"/>
      <c r="G186" s="59"/>
      <c r="H186" s="59"/>
      <c r="I186" s="55"/>
      <c r="J186" s="55"/>
      <c r="K186" s="55"/>
      <c r="L186" s="55"/>
      <c r="M186" s="55"/>
      <c r="N186" s="55"/>
      <c r="O186" s="4"/>
      <c r="P186" s="4"/>
      <c r="Q186" s="4"/>
      <c r="R186" s="4"/>
      <c r="S186" s="4"/>
      <c r="T186" s="4"/>
      <c r="U186" s="4"/>
      <c r="V186" s="4"/>
      <c r="W186" s="4"/>
      <c r="X186" s="4"/>
      <c r="Y186" s="4"/>
      <c r="Z186" s="59"/>
      <c r="AA186" s="59"/>
      <c r="AB186" s="4"/>
      <c r="AC186" s="4"/>
      <c r="AD186" s="4"/>
      <c r="AE186" s="4"/>
    </row>
    <row r="187" spans="1:31" ht="15.75" customHeight="1">
      <c r="A187" s="4"/>
      <c r="B187" s="4"/>
      <c r="C187" s="4"/>
      <c r="D187" s="4"/>
      <c r="E187" s="4"/>
      <c r="F187" s="4"/>
      <c r="G187" s="59"/>
      <c r="H187" s="59"/>
      <c r="I187" s="55"/>
      <c r="J187" s="55"/>
      <c r="K187" s="55"/>
      <c r="L187" s="55"/>
      <c r="M187" s="55"/>
      <c r="N187" s="55"/>
      <c r="O187" s="4"/>
      <c r="P187" s="4"/>
      <c r="Q187" s="4"/>
      <c r="R187" s="4"/>
      <c r="S187" s="4"/>
      <c r="T187" s="4"/>
      <c r="U187" s="4"/>
      <c r="V187" s="4"/>
      <c r="W187" s="4"/>
      <c r="X187" s="4"/>
      <c r="Y187" s="4"/>
      <c r="Z187" s="59"/>
      <c r="AA187" s="59"/>
      <c r="AB187" s="4"/>
      <c r="AC187" s="4"/>
      <c r="AD187" s="4"/>
      <c r="AE187" s="4"/>
    </row>
    <row r="188" spans="1:31" ht="15.75" customHeight="1">
      <c r="A188" s="4"/>
      <c r="B188" s="4"/>
      <c r="C188" s="4"/>
      <c r="D188" s="4"/>
      <c r="E188" s="4"/>
      <c r="F188" s="4"/>
      <c r="G188" s="59"/>
      <c r="H188" s="59"/>
      <c r="I188" s="55"/>
      <c r="J188" s="55"/>
      <c r="K188" s="55"/>
      <c r="L188" s="55"/>
      <c r="M188" s="55"/>
      <c r="N188" s="55"/>
      <c r="O188" s="4"/>
      <c r="P188" s="4"/>
      <c r="Q188" s="4"/>
      <c r="R188" s="4"/>
      <c r="S188" s="4"/>
      <c r="T188" s="4"/>
      <c r="U188" s="4"/>
      <c r="V188" s="4"/>
      <c r="W188" s="4"/>
      <c r="X188" s="4"/>
      <c r="Y188" s="4"/>
      <c r="Z188" s="59"/>
      <c r="AA188" s="59"/>
      <c r="AB188" s="4"/>
      <c r="AC188" s="4"/>
      <c r="AD188" s="4"/>
      <c r="AE188" s="4"/>
    </row>
    <row r="189" spans="1:31" ht="15.75" customHeight="1">
      <c r="A189" s="4"/>
      <c r="B189" s="4"/>
      <c r="C189" s="4"/>
      <c r="D189" s="4"/>
      <c r="E189" s="4"/>
      <c r="F189" s="4"/>
      <c r="G189" s="59"/>
      <c r="H189" s="59"/>
      <c r="I189" s="55"/>
      <c r="J189" s="55"/>
      <c r="K189" s="55"/>
      <c r="L189" s="55"/>
      <c r="M189" s="55"/>
      <c r="N189" s="55"/>
      <c r="O189" s="4"/>
      <c r="P189" s="4"/>
      <c r="Q189" s="4"/>
      <c r="R189" s="4"/>
      <c r="S189" s="4"/>
      <c r="T189" s="4"/>
      <c r="U189" s="4"/>
      <c r="V189" s="4"/>
      <c r="W189" s="4"/>
      <c r="X189" s="4"/>
      <c r="Y189" s="4"/>
      <c r="Z189" s="59"/>
      <c r="AA189" s="59"/>
      <c r="AB189" s="4"/>
      <c r="AC189" s="4"/>
      <c r="AD189" s="4"/>
      <c r="AE189" s="4"/>
    </row>
    <row r="190" spans="1:31" ht="15.75" customHeight="1">
      <c r="A190" s="4"/>
      <c r="B190" s="4"/>
      <c r="C190" s="4"/>
      <c r="D190" s="4"/>
      <c r="E190" s="4"/>
      <c r="F190" s="4"/>
      <c r="G190" s="59"/>
      <c r="H190" s="59"/>
      <c r="I190" s="55"/>
      <c r="J190" s="55"/>
      <c r="K190" s="55"/>
      <c r="L190" s="55"/>
      <c r="M190" s="55"/>
      <c r="N190" s="55"/>
      <c r="O190" s="4"/>
      <c r="P190" s="4"/>
      <c r="Q190" s="4"/>
      <c r="R190" s="4"/>
      <c r="S190" s="4"/>
      <c r="T190" s="4"/>
      <c r="U190" s="4"/>
      <c r="V190" s="4"/>
      <c r="W190" s="4"/>
      <c r="X190" s="4"/>
      <c r="Y190" s="4"/>
      <c r="Z190" s="59"/>
      <c r="AA190" s="59"/>
      <c r="AB190" s="4"/>
      <c r="AC190" s="4"/>
      <c r="AD190" s="4"/>
      <c r="AE190" s="4"/>
    </row>
    <row r="191" spans="1:31" ht="15.75" customHeight="1">
      <c r="A191" s="4"/>
      <c r="B191" s="4"/>
      <c r="C191" s="4"/>
      <c r="D191" s="4"/>
      <c r="E191" s="4"/>
      <c r="F191" s="4"/>
      <c r="G191" s="59"/>
      <c r="H191" s="59"/>
      <c r="I191" s="55"/>
      <c r="J191" s="55"/>
      <c r="K191" s="55"/>
      <c r="L191" s="55"/>
      <c r="M191" s="55"/>
      <c r="N191" s="55"/>
      <c r="O191" s="4"/>
      <c r="P191" s="4"/>
      <c r="Q191" s="4"/>
      <c r="R191" s="4"/>
      <c r="S191" s="4"/>
      <c r="T191" s="4"/>
      <c r="U191" s="4"/>
      <c r="V191" s="4"/>
      <c r="W191" s="4"/>
      <c r="X191" s="4"/>
      <c r="Y191" s="4"/>
      <c r="Z191" s="59"/>
      <c r="AA191" s="59"/>
      <c r="AB191" s="4"/>
      <c r="AC191" s="4"/>
      <c r="AD191" s="4"/>
      <c r="AE191" s="4"/>
    </row>
    <row r="192" spans="1:31" ht="15.75" customHeight="1">
      <c r="A192" s="4"/>
      <c r="B192" s="4"/>
      <c r="C192" s="4"/>
      <c r="D192" s="4"/>
      <c r="E192" s="4"/>
      <c r="F192" s="4"/>
      <c r="G192" s="59"/>
      <c r="H192" s="59"/>
      <c r="I192" s="55"/>
      <c r="J192" s="55"/>
      <c r="K192" s="55"/>
      <c r="L192" s="55"/>
      <c r="M192" s="55"/>
      <c r="N192" s="55"/>
      <c r="O192" s="4"/>
      <c r="P192" s="4"/>
      <c r="Q192" s="4"/>
      <c r="R192" s="4"/>
      <c r="S192" s="4"/>
      <c r="T192" s="4"/>
      <c r="U192" s="4"/>
      <c r="V192" s="4"/>
      <c r="W192" s="4"/>
      <c r="X192" s="4"/>
      <c r="Y192" s="4"/>
      <c r="Z192" s="59"/>
      <c r="AA192" s="59"/>
      <c r="AB192" s="4"/>
      <c r="AC192" s="4"/>
      <c r="AD192" s="4"/>
      <c r="AE192" s="4"/>
    </row>
    <row r="193" spans="1:31" ht="15.75" customHeight="1">
      <c r="A193" s="4"/>
      <c r="B193" s="4"/>
      <c r="C193" s="4"/>
      <c r="D193" s="4"/>
      <c r="E193" s="4"/>
      <c r="F193" s="4"/>
      <c r="G193" s="59"/>
      <c r="H193" s="59"/>
      <c r="I193" s="55"/>
      <c r="J193" s="55"/>
      <c r="K193" s="55"/>
      <c r="L193" s="55"/>
      <c r="M193" s="55"/>
      <c r="N193" s="55"/>
      <c r="O193" s="4"/>
      <c r="P193" s="4"/>
      <c r="Q193" s="4"/>
      <c r="R193" s="4"/>
      <c r="S193" s="4"/>
      <c r="T193" s="4"/>
      <c r="U193" s="4"/>
      <c r="V193" s="4"/>
      <c r="W193" s="4"/>
      <c r="X193" s="4"/>
      <c r="Y193" s="4"/>
      <c r="Z193" s="59"/>
      <c r="AA193" s="59"/>
      <c r="AB193" s="4"/>
      <c r="AC193" s="4"/>
      <c r="AD193" s="4"/>
      <c r="AE193" s="4"/>
    </row>
    <row r="194" spans="1:31" ht="15.75" customHeight="1">
      <c r="A194" s="4"/>
      <c r="B194" s="4"/>
      <c r="C194" s="4"/>
      <c r="D194" s="4"/>
      <c r="E194" s="4"/>
      <c r="F194" s="4"/>
      <c r="G194" s="59"/>
      <c r="H194" s="59"/>
      <c r="I194" s="55"/>
      <c r="J194" s="55"/>
      <c r="K194" s="55"/>
      <c r="L194" s="55"/>
      <c r="M194" s="55"/>
      <c r="N194" s="55"/>
      <c r="O194" s="4"/>
      <c r="P194" s="4"/>
      <c r="Q194" s="4"/>
      <c r="R194" s="4"/>
      <c r="S194" s="4"/>
      <c r="T194" s="4"/>
      <c r="U194" s="4"/>
      <c r="V194" s="4"/>
      <c r="W194" s="4"/>
      <c r="X194" s="4"/>
      <c r="Y194" s="4"/>
      <c r="Z194" s="59"/>
      <c r="AA194" s="59"/>
      <c r="AB194" s="4"/>
      <c r="AC194" s="4"/>
      <c r="AD194" s="4"/>
      <c r="AE194" s="4"/>
    </row>
    <row r="195" spans="1:31" ht="15.75" customHeight="1">
      <c r="A195" s="4"/>
      <c r="B195" s="4"/>
      <c r="C195" s="4"/>
      <c r="D195" s="4"/>
      <c r="E195" s="4"/>
      <c r="F195" s="4"/>
      <c r="G195" s="59"/>
      <c r="H195" s="59"/>
      <c r="I195" s="55"/>
      <c r="J195" s="55"/>
      <c r="K195" s="55"/>
      <c r="L195" s="55"/>
      <c r="M195" s="55"/>
      <c r="N195" s="55"/>
      <c r="O195" s="4"/>
      <c r="P195" s="4"/>
      <c r="Q195" s="4"/>
      <c r="R195" s="4"/>
      <c r="S195" s="4"/>
      <c r="T195" s="4"/>
      <c r="U195" s="4"/>
      <c r="V195" s="4"/>
      <c r="W195" s="4"/>
      <c r="X195" s="4"/>
      <c r="Y195" s="4"/>
      <c r="Z195" s="59"/>
      <c r="AA195" s="59"/>
      <c r="AB195" s="4"/>
      <c r="AC195" s="4"/>
      <c r="AD195" s="4"/>
      <c r="AE195" s="4"/>
    </row>
    <row r="196" spans="1:31" ht="15.75" customHeight="1">
      <c r="A196" s="4"/>
      <c r="B196" s="4"/>
      <c r="C196" s="4"/>
      <c r="D196" s="4"/>
      <c r="E196" s="4"/>
      <c r="F196" s="4"/>
      <c r="G196" s="59"/>
      <c r="H196" s="59"/>
      <c r="I196" s="55"/>
      <c r="J196" s="55"/>
      <c r="K196" s="55"/>
      <c r="L196" s="55"/>
      <c r="M196" s="55"/>
      <c r="N196" s="55"/>
      <c r="O196" s="4"/>
      <c r="P196" s="4"/>
      <c r="Q196" s="4"/>
      <c r="R196" s="4"/>
      <c r="S196" s="4"/>
      <c r="T196" s="4"/>
      <c r="U196" s="4"/>
      <c r="V196" s="4"/>
      <c r="W196" s="4"/>
      <c r="X196" s="4"/>
      <c r="Y196" s="4"/>
      <c r="Z196" s="59"/>
      <c r="AA196" s="59"/>
      <c r="AB196" s="4"/>
      <c r="AC196" s="4"/>
      <c r="AD196" s="4"/>
      <c r="AE196" s="4"/>
    </row>
    <row r="197" spans="1:31" ht="15.75" customHeight="1">
      <c r="A197" s="4"/>
      <c r="B197" s="4"/>
      <c r="C197" s="4"/>
      <c r="D197" s="4"/>
      <c r="E197" s="4"/>
      <c r="F197" s="4"/>
      <c r="G197" s="59"/>
      <c r="H197" s="59"/>
      <c r="I197" s="55"/>
      <c r="J197" s="55"/>
      <c r="K197" s="55"/>
      <c r="L197" s="55"/>
      <c r="M197" s="55"/>
      <c r="N197" s="55"/>
      <c r="O197" s="4"/>
      <c r="P197" s="4"/>
      <c r="Q197" s="4"/>
      <c r="R197" s="4"/>
      <c r="S197" s="4"/>
      <c r="T197" s="4"/>
      <c r="U197" s="4"/>
      <c r="V197" s="4"/>
      <c r="W197" s="4"/>
      <c r="X197" s="4"/>
      <c r="Y197" s="4"/>
      <c r="Z197" s="59"/>
      <c r="AA197" s="59"/>
      <c r="AB197" s="4"/>
      <c r="AC197" s="4"/>
      <c r="AD197" s="4"/>
      <c r="AE197" s="4"/>
    </row>
    <row r="198" spans="1:31" ht="15.75" customHeight="1">
      <c r="A198" s="4"/>
      <c r="B198" s="4"/>
      <c r="C198" s="4"/>
      <c r="D198" s="4"/>
      <c r="E198" s="4"/>
      <c r="F198" s="4"/>
      <c r="G198" s="59"/>
      <c r="H198" s="59"/>
      <c r="I198" s="55"/>
      <c r="J198" s="55"/>
      <c r="K198" s="55"/>
      <c r="L198" s="55"/>
      <c r="M198" s="55"/>
      <c r="N198" s="55"/>
      <c r="O198" s="4"/>
      <c r="P198" s="4"/>
      <c r="Q198" s="4"/>
      <c r="R198" s="4"/>
      <c r="S198" s="4"/>
      <c r="T198" s="4"/>
      <c r="U198" s="4"/>
      <c r="V198" s="4"/>
      <c r="W198" s="4"/>
      <c r="X198" s="4"/>
      <c r="Y198" s="4"/>
      <c r="Z198" s="59"/>
      <c r="AA198" s="59"/>
      <c r="AB198" s="4"/>
      <c r="AC198" s="4"/>
      <c r="AD198" s="4"/>
      <c r="AE198" s="4"/>
    </row>
    <row r="199" spans="1:31" ht="15.75" customHeight="1">
      <c r="A199" s="4"/>
      <c r="B199" s="4"/>
      <c r="C199" s="4"/>
      <c r="D199" s="4"/>
      <c r="E199" s="4"/>
      <c r="F199" s="4"/>
      <c r="G199" s="59"/>
      <c r="H199" s="59"/>
      <c r="I199" s="55"/>
      <c r="J199" s="55"/>
      <c r="K199" s="55"/>
      <c r="L199" s="55"/>
      <c r="M199" s="55"/>
      <c r="N199" s="55"/>
      <c r="O199" s="4"/>
      <c r="P199" s="4"/>
      <c r="Q199" s="4"/>
      <c r="R199" s="4"/>
      <c r="S199" s="4"/>
      <c r="T199" s="4"/>
      <c r="U199" s="4"/>
      <c r="V199" s="4"/>
      <c r="W199" s="4"/>
      <c r="X199" s="4"/>
      <c r="Y199" s="4"/>
      <c r="Z199" s="59"/>
      <c r="AA199" s="59"/>
      <c r="AB199" s="4"/>
      <c r="AC199" s="4"/>
      <c r="AD199" s="4"/>
      <c r="AE199" s="4"/>
    </row>
    <row r="200" spans="1:31" ht="15.75" customHeight="1">
      <c r="A200" s="4"/>
      <c r="B200" s="4"/>
      <c r="C200" s="4"/>
      <c r="D200" s="4"/>
      <c r="E200" s="4"/>
      <c r="F200" s="4"/>
      <c r="G200" s="59"/>
      <c r="H200" s="59"/>
      <c r="I200" s="55"/>
      <c r="J200" s="55"/>
      <c r="K200" s="55"/>
      <c r="L200" s="55"/>
      <c r="M200" s="55"/>
      <c r="N200" s="55"/>
      <c r="O200" s="4"/>
      <c r="P200" s="4"/>
      <c r="Q200" s="4"/>
      <c r="R200" s="4"/>
      <c r="S200" s="4"/>
      <c r="T200" s="4"/>
      <c r="U200" s="4"/>
      <c r="V200" s="4"/>
      <c r="W200" s="4"/>
      <c r="X200" s="4"/>
      <c r="Y200" s="4"/>
      <c r="Z200" s="59"/>
      <c r="AA200" s="59"/>
      <c r="AB200" s="4"/>
      <c r="AC200" s="4"/>
      <c r="AD200" s="4"/>
      <c r="AE200" s="4"/>
    </row>
    <row r="201" spans="1:31" ht="15.75" customHeight="1">
      <c r="A201" s="4"/>
      <c r="B201" s="4"/>
      <c r="C201" s="4"/>
      <c r="D201" s="4"/>
      <c r="E201" s="4"/>
      <c r="F201" s="4"/>
      <c r="G201" s="59"/>
      <c r="H201" s="59"/>
      <c r="I201" s="55"/>
      <c r="J201" s="55"/>
      <c r="K201" s="55"/>
      <c r="L201" s="55"/>
      <c r="M201" s="55"/>
      <c r="N201" s="55"/>
      <c r="O201" s="4"/>
      <c r="P201" s="4"/>
      <c r="Q201" s="4"/>
      <c r="R201" s="4"/>
      <c r="S201" s="4"/>
      <c r="T201" s="4"/>
      <c r="U201" s="4"/>
      <c r="V201" s="4"/>
      <c r="W201" s="4"/>
      <c r="X201" s="4"/>
      <c r="Y201" s="4"/>
      <c r="Z201" s="59"/>
      <c r="AA201" s="59"/>
      <c r="AB201" s="4"/>
      <c r="AC201" s="4"/>
      <c r="AD201" s="4"/>
      <c r="AE201" s="4"/>
    </row>
    <row r="202" spans="1:31" ht="15.75" customHeight="1">
      <c r="A202" s="4"/>
      <c r="B202" s="4"/>
      <c r="C202" s="4"/>
      <c r="D202" s="4"/>
      <c r="E202" s="4"/>
      <c r="F202" s="4"/>
      <c r="G202" s="59"/>
      <c r="H202" s="59"/>
      <c r="I202" s="55"/>
      <c r="J202" s="55"/>
      <c r="K202" s="55"/>
      <c r="L202" s="55"/>
      <c r="M202" s="55"/>
      <c r="N202" s="55"/>
      <c r="O202" s="4"/>
      <c r="P202" s="4"/>
      <c r="Q202" s="4"/>
      <c r="R202" s="4"/>
      <c r="S202" s="4"/>
      <c r="T202" s="4"/>
      <c r="U202" s="4"/>
      <c r="V202" s="4"/>
      <c r="W202" s="4"/>
      <c r="X202" s="4"/>
      <c r="Y202" s="4"/>
      <c r="Z202" s="59"/>
      <c r="AA202" s="59"/>
      <c r="AB202" s="4"/>
      <c r="AC202" s="4"/>
      <c r="AD202" s="4"/>
      <c r="AE202" s="4"/>
    </row>
    <row r="203" spans="1:31" ht="15.75" customHeight="1">
      <c r="A203" s="4"/>
      <c r="B203" s="4"/>
      <c r="C203" s="4"/>
      <c r="D203" s="4"/>
      <c r="E203" s="4"/>
      <c r="F203" s="4"/>
      <c r="G203" s="59"/>
      <c r="H203" s="59"/>
      <c r="I203" s="55"/>
      <c r="J203" s="55"/>
      <c r="K203" s="55"/>
      <c r="L203" s="55"/>
      <c r="M203" s="55"/>
      <c r="N203" s="55"/>
      <c r="O203" s="4"/>
      <c r="P203" s="4"/>
      <c r="Q203" s="4"/>
      <c r="R203" s="4"/>
      <c r="S203" s="4"/>
      <c r="T203" s="4"/>
      <c r="U203" s="4"/>
      <c r="V203" s="4"/>
      <c r="W203" s="4"/>
      <c r="X203" s="4"/>
      <c r="Y203" s="4"/>
      <c r="Z203" s="59"/>
      <c r="AA203" s="59"/>
      <c r="AB203" s="4"/>
      <c r="AC203" s="4"/>
      <c r="AD203" s="4"/>
      <c r="AE203" s="4"/>
    </row>
    <row r="204" spans="1:31" ht="15.75" customHeight="1">
      <c r="A204" s="4"/>
      <c r="B204" s="4"/>
      <c r="C204" s="4"/>
      <c r="D204" s="4"/>
      <c r="E204" s="4"/>
      <c r="F204" s="4"/>
      <c r="G204" s="59"/>
      <c r="H204" s="59"/>
      <c r="I204" s="55"/>
      <c r="J204" s="55"/>
      <c r="K204" s="55"/>
      <c r="L204" s="55"/>
      <c r="M204" s="55"/>
      <c r="N204" s="55"/>
      <c r="O204" s="4"/>
      <c r="P204" s="4"/>
      <c r="Q204" s="4"/>
      <c r="R204" s="4"/>
      <c r="S204" s="4"/>
      <c r="T204" s="4"/>
      <c r="U204" s="4"/>
      <c r="V204" s="4"/>
      <c r="W204" s="4"/>
      <c r="X204" s="4"/>
      <c r="Y204" s="4"/>
      <c r="Z204" s="59"/>
      <c r="AA204" s="59"/>
      <c r="AB204" s="4"/>
      <c r="AC204" s="4"/>
      <c r="AD204" s="4"/>
      <c r="AE204" s="4"/>
    </row>
    <row r="205" spans="1:31" ht="15.75" customHeight="1">
      <c r="A205" s="4"/>
      <c r="B205" s="4"/>
      <c r="C205" s="4"/>
      <c r="D205" s="4"/>
      <c r="E205" s="4"/>
      <c r="F205" s="4"/>
      <c r="G205" s="59"/>
      <c r="H205" s="59"/>
      <c r="I205" s="55"/>
      <c r="J205" s="55"/>
      <c r="K205" s="55"/>
      <c r="L205" s="55"/>
      <c r="M205" s="55"/>
      <c r="N205" s="55"/>
      <c r="O205" s="4"/>
      <c r="P205" s="4"/>
      <c r="Q205" s="4"/>
      <c r="R205" s="4"/>
      <c r="S205" s="4"/>
      <c r="T205" s="4"/>
      <c r="U205" s="4"/>
      <c r="V205" s="4"/>
      <c r="W205" s="4"/>
      <c r="X205" s="4"/>
      <c r="Y205" s="4"/>
      <c r="Z205" s="59"/>
      <c r="AA205" s="59"/>
      <c r="AB205" s="4"/>
      <c r="AC205" s="4"/>
      <c r="AD205" s="4"/>
      <c r="AE205" s="4"/>
    </row>
    <row r="206" spans="1:31" ht="15.75" customHeight="1">
      <c r="A206" s="4"/>
      <c r="B206" s="4"/>
      <c r="C206" s="4"/>
      <c r="D206" s="4"/>
      <c r="E206" s="4"/>
      <c r="F206" s="4"/>
      <c r="G206" s="59"/>
      <c r="H206" s="59"/>
      <c r="I206" s="55"/>
      <c r="J206" s="55"/>
      <c r="K206" s="55"/>
      <c r="L206" s="55"/>
      <c r="M206" s="55"/>
      <c r="N206" s="55"/>
      <c r="O206" s="4"/>
      <c r="P206" s="4"/>
      <c r="Q206" s="4"/>
      <c r="R206" s="4"/>
      <c r="S206" s="4"/>
      <c r="T206" s="4"/>
      <c r="U206" s="4"/>
      <c r="V206" s="4"/>
      <c r="W206" s="4"/>
      <c r="X206" s="4"/>
      <c r="Y206" s="4"/>
      <c r="Z206" s="59"/>
      <c r="AA206" s="59"/>
      <c r="AB206" s="4"/>
      <c r="AC206" s="4"/>
      <c r="AD206" s="4"/>
      <c r="AE206" s="4"/>
    </row>
    <row r="207" spans="1:31" ht="15.75" customHeight="1">
      <c r="A207" s="4"/>
      <c r="B207" s="4"/>
      <c r="C207" s="4"/>
      <c r="D207" s="4"/>
      <c r="E207" s="4"/>
      <c r="F207" s="4"/>
      <c r="G207" s="59"/>
      <c r="H207" s="59"/>
      <c r="I207" s="55"/>
      <c r="J207" s="55"/>
      <c r="K207" s="55"/>
      <c r="L207" s="55"/>
      <c r="M207" s="55"/>
      <c r="N207" s="55"/>
      <c r="O207" s="4"/>
      <c r="P207" s="4"/>
      <c r="Q207" s="4"/>
      <c r="R207" s="4"/>
      <c r="S207" s="4"/>
      <c r="T207" s="4"/>
      <c r="U207" s="4"/>
      <c r="V207" s="4"/>
      <c r="W207" s="4"/>
      <c r="X207" s="4"/>
      <c r="Y207" s="4"/>
      <c r="Z207" s="59"/>
      <c r="AA207" s="59"/>
      <c r="AB207" s="4"/>
      <c r="AC207" s="4"/>
      <c r="AD207" s="4"/>
      <c r="AE207" s="4"/>
    </row>
    <row r="208" spans="1:31" ht="15.75" customHeight="1">
      <c r="A208" s="4"/>
      <c r="B208" s="4"/>
      <c r="C208" s="4"/>
      <c r="D208" s="4"/>
      <c r="E208" s="4"/>
      <c r="F208" s="4"/>
      <c r="G208" s="59"/>
      <c r="H208" s="59"/>
      <c r="I208" s="55"/>
      <c r="J208" s="55"/>
      <c r="K208" s="55"/>
      <c r="L208" s="55"/>
      <c r="M208" s="55"/>
      <c r="N208" s="55"/>
      <c r="O208" s="4"/>
      <c r="P208" s="4"/>
      <c r="Q208" s="4"/>
      <c r="R208" s="4"/>
      <c r="S208" s="4"/>
      <c r="T208" s="4"/>
      <c r="U208" s="4"/>
      <c r="V208" s="4"/>
      <c r="W208" s="4"/>
      <c r="X208" s="4"/>
      <c r="Y208" s="4"/>
      <c r="Z208" s="59"/>
      <c r="AA208" s="59"/>
      <c r="AB208" s="4"/>
      <c r="AC208" s="4"/>
      <c r="AD208" s="4"/>
      <c r="AE208" s="4"/>
    </row>
    <row r="209" spans="1:31" ht="15.75" customHeight="1">
      <c r="A209" s="4"/>
      <c r="B209" s="4"/>
      <c r="C209" s="4"/>
      <c r="D209" s="4"/>
      <c r="E209" s="4"/>
      <c r="F209" s="4"/>
      <c r="G209" s="59"/>
      <c r="H209" s="59"/>
      <c r="I209" s="55"/>
      <c r="J209" s="55"/>
      <c r="K209" s="55"/>
      <c r="L209" s="55"/>
      <c r="M209" s="55"/>
      <c r="N209" s="55"/>
      <c r="O209" s="4"/>
      <c r="P209" s="4"/>
      <c r="Q209" s="4"/>
      <c r="R209" s="4"/>
      <c r="S209" s="4"/>
      <c r="T209" s="4"/>
      <c r="U209" s="4"/>
      <c r="V209" s="4"/>
      <c r="W209" s="4"/>
      <c r="X209" s="4"/>
      <c r="Y209" s="4"/>
      <c r="Z209" s="59"/>
      <c r="AA209" s="59"/>
      <c r="AB209" s="4"/>
      <c r="AC209" s="4"/>
      <c r="AD209" s="4"/>
      <c r="AE209" s="4"/>
    </row>
    <row r="210" spans="1:31" ht="15.75" customHeight="1">
      <c r="A210" s="4"/>
      <c r="B210" s="4"/>
      <c r="C210" s="4"/>
      <c r="D210" s="4"/>
      <c r="E210" s="4"/>
      <c r="F210" s="4"/>
      <c r="G210" s="59"/>
      <c r="H210" s="59"/>
      <c r="I210" s="55"/>
      <c r="J210" s="55"/>
      <c r="K210" s="55"/>
      <c r="L210" s="55"/>
      <c r="M210" s="55"/>
      <c r="N210" s="55"/>
      <c r="O210" s="4"/>
      <c r="P210" s="4"/>
      <c r="Q210" s="4"/>
      <c r="R210" s="4"/>
      <c r="S210" s="4"/>
      <c r="T210" s="4"/>
      <c r="U210" s="4"/>
      <c r="V210" s="4"/>
      <c r="W210" s="4"/>
      <c r="X210" s="4"/>
      <c r="Y210" s="4"/>
      <c r="Z210" s="59"/>
      <c r="AA210" s="59"/>
      <c r="AB210" s="4"/>
      <c r="AC210" s="4"/>
      <c r="AD210" s="4"/>
      <c r="AE210" s="4"/>
    </row>
    <row r="211" spans="1:31" ht="15.75" customHeight="1">
      <c r="A211" s="4"/>
      <c r="B211" s="4"/>
      <c r="C211" s="4"/>
      <c r="D211" s="4"/>
      <c r="E211" s="4"/>
      <c r="F211" s="4"/>
      <c r="G211" s="59"/>
      <c r="H211" s="59"/>
      <c r="I211" s="55"/>
      <c r="J211" s="55"/>
      <c r="K211" s="55"/>
      <c r="L211" s="55"/>
      <c r="M211" s="55"/>
      <c r="N211" s="55"/>
      <c r="O211" s="4"/>
      <c r="P211" s="4"/>
      <c r="Q211" s="4"/>
      <c r="R211" s="4"/>
      <c r="S211" s="4"/>
      <c r="T211" s="4"/>
      <c r="U211" s="4"/>
      <c r="V211" s="4"/>
      <c r="W211" s="4"/>
      <c r="X211" s="4"/>
      <c r="Y211" s="4"/>
      <c r="Z211" s="59"/>
      <c r="AA211" s="59"/>
      <c r="AB211" s="4"/>
      <c r="AC211" s="4"/>
      <c r="AD211" s="4"/>
      <c r="AE211" s="4"/>
    </row>
    <row r="212" spans="1:31" ht="15.75" customHeight="1">
      <c r="A212" s="4"/>
      <c r="B212" s="4"/>
      <c r="C212" s="4"/>
      <c r="D212" s="4"/>
      <c r="E212" s="4"/>
      <c r="F212" s="4"/>
      <c r="G212" s="59"/>
      <c r="H212" s="59"/>
      <c r="I212" s="55"/>
      <c r="J212" s="55"/>
      <c r="K212" s="55"/>
      <c r="L212" s="55"/>
      <c r="M212" s="55"/>
      <c r="N212" s="55"/>
      <c r="O212" s="4"/>
      <c r="P212" s="4"/>
      <c r="Q212" s="4"/>
      <c r="R212" s="4"/>
      <c r="S212" s="4"/>
      <c r="T212" s="4"/>
      <c r="U212" s="4"/>
      <c r="V212" s="4"/>
      <c r="W212" s="4"/>
      <c r="X212" s="4"/>
      <c r="Y212" s="4"/>
      <c r="Z212" s="59"/>
      <c r="AA212" s="59"/>
      <c r="AB212" s="4"/>
      <c r="AC212" s="4"/>
      <c r="AD212" s="4"/>
      <c r="AE212" s="4"/>
    </row>
    <row r="213" spans="1:31" ht="15.75" customHeight="1">
      <c r="A213" s="4"/>
      <c r="B213" s="4"/>
      <c r="C213" s="4"/>
      <c r="D213" s="4"/>
      <c r="E213" s="4"/>
      <c r="F213" s="4"/>
      <c r="G213" s="59"/>
      <c r="H213" s="59"/>
      <c r="I213" s="55"/>
      <c r="J213" s="55"/>
      <c r="K213" s="55"/>
      <c r="L213" s="55"/>
      <c r="M213" s="55"/>
      <c r="N213" s="55"/>
      <c r="O213" s="4"/>
      <c r="P213" s="4"/>
      <c r="Q213" s="4"/>
      <c r="R213" s="4"/>
      <c r="S213" s="4"/>
      <c r="T213" s="4"/>
      <c r="U213" s="4"/>
      <c r="V213" s="4"/>
      <c r="W213" s="4"/>
      <c r="X213" s="4"/>
      <c r="Y213" s="4"/>
      <c r="Z213" s="59"/>
      <c r="AA213" s="59"/>
      <c r="AB213" s="4"/>
      <c r="AC213" s="4"/>
      <c r="AD213" s="4"/>
      <c r="AE213" s="4"/>
    </row>
    <row r="214" spans="1:31" ht="15.75" customHeight="1">
      <c r="A214" s="4"/>
      <c r="B214" s="4"/>
      <c r="C214" s="4"/>
      <c r="D214" s="4"/>
      <c r="E214" s="4"/>
      <c r="F214" s="4"/>
      <c r="G214" s="59"/>
      <c r="H214" s="59"/>
      <c r="I214" s="55"/>
      <c r="J214" s="55"/>
      <c r="K214" s="55"/>
      <c r="L214" s="55"/>
      <c r="M214" s="55"/>
      <c r="N214" s="55"/>
      <c r="O214" s="4"/>
      <c r="P214" s="4"/>
      <c r="Q214" s="4"/>
      <c r="R214" s="4"/>
      <c r="S214" s="4"/>
      <c r="T214" s="4"/>
      <c r="U214" s="4"/>
      <c r="V214" s="4"/>
      <c r="W214" s="4"/>
      <c r="X214" s="4"/>
      <c r="Y214" s="4"/>
      <c r="Z214" s="59"/>
      <c r="AA214" s="59"/>
      <c r="AB214" s="4"/>
      <c r="AC214" s="4"/>
      <c r="AD214" s="4"/>
      <c r="AE214" s="4"/>
    </row>
    <row r="215" spans="1:31" ht="15.75" customHeight="1">
      <c r="A215" s="4"/>
      <c r="B215" s="4"/>
      <c r="C215" s="4"/>
      <c r="D215" s="4"/>
      <c r="E215" s="4"/>
      <c r="F215" s="4"/>
      <c r="G215" s="59"/>
      <c r="H215" s="59"/>
      <c r="I215" s="55"/>
      <c r="J215" s="55"/>
      <c r="K215" s="55"/>
      <c r="L215" s="55"/>
      <c r="M215" s="55"/>
      <c r="N215" s="55"/>
      <c r="O215" s="4"/>
      <c r="P215" s="4"/>
      <c r="Q215" s="4"/>
      <c r="R215" s="4"/>
      <c r="S215" s="4"/>
      <c r="T215" s="4"/>
      <c r="U215" s="4"/>
      <c r="V215" s="4"/>
      <c r="W215" s="4"/>
      <c r="X215" s="4"/>
      <c r="Y215" s="4"/>
      <c r="Z215" s="59"/>
      <c r="AA215" s="59"/>
      <c r="AB215" s="4"/>
      <c r="AC215" s="4"/>
      <c r="AD215" s="4"/>
      <c r="AE215" s="4"/>
    </row>
    <row r="216" spans="1:31" ht="15.75" customHeight="1">
      <c r="A216" s="4"/>
      <c r="B216" s="4"/>
      <c r="C216" s="4"/>
      <c r="D216" s="4"/>
      <c r="E216" s="4"/>
      <c r="F216" s="4"/>
      <c r="G216" s="59"/>
      <c r="H216" s="59"/>
      <c r="I216" s="55"/>
      <c r="J216" s="55"/>
      <c r="K216" s="55"/>
      <c r="L216" s="55"/>
      <c r="M216" s="55"/>
      <c r="N216" s="55"/>
      <c r="O216" s="4"/>
      <c r="P216" s="4"/>
      <c r="Q216" s="4"/>
      <c r="R216" s="4"/>
      <c r="S216" s="4"/>
      <c r="T216" s="4"/>
      <c r="U216" s="4"/>
      <c r="V216" s="4"/>
      <c r="W216" s="4"/>
      <c r="X216" s="4"/>
      <c r="Y216" s="4"/>
      <c r="Z216" s="59"/>
      <c r="AA216" s="59"/>
      <c r="AB216" s="4"/>
      <c r="AC216" s="4"/>
      <c r="AD216" s="4"/>
      <c r="AE216" s="4"/>
    </row>
    <row r="217" spans="1:31" ht="15.75" customHeight="1">
      <c r="A217" s="4"/>
      <c r="B217" s="4"/>
      <c r="C217" s="4"/>
      <c r="D217" s="4"/>
      <c r="E217" s="4"/>
      <c r="F217" s="4"/>
      <c r="G217" s="59"/>
      <c r="H217" s="59"/>
      <c r="I217" s="55"/>
      <c r="J217" s="55"/>
      <c r="K217" s="55"/>
      <c r="L217" s="55"/>
      <c r="M217" s="55"/>
      <c r="N217" s="55"/>
      <c r="O217" s="4"/>
      <c r="P217" s="4"/>
      <c r="Q217" s="4"/>
      <c r="R217" s="4"/>
      <c r="S217" s="4"/>
      <c r="T217" s="4"/>
      <c r="U217" s="4"/>
      <c r="V217" s="4"/>
      <c r="W217" s="4"/>
      <c r="X217" s="4"/>
      <c r="Y217" s="4"/>
      <c r="Z217" s="59"/>
      <c r="AA217" s="59"/>
      <c r="AB217" s="4"/>
      <c r="AC217" s="4"/>
      <c r="AD217" s="4"/>
      <c r="AE217" s="4"/>
    </row>
    <row r="218" spans="1:31" ht="15.75" customHeight="1">
      <c r="A218" s="4"/>
      <c r="B218" s="4"/>
      <c r="C218" s="4"/>
      <c r="D218" s="4"/>
      <c r="E218" s="4"/>
      <c r="F218" s="4"/>
      <c r="G218" s="59"/>
      <c r="H218" s="59"/>
      <c r="I218" s="55"/>
      <c r="J218" s="55"/>
      <c r="K218" s="55"/>
      <c r="L218" s="55"/>
      <c r="M218" s="55"/>
      <c r="N218" s="55"/>
      <c r="O218" s="4"/>
      <c r="P218" s="4"/>
      <c r="Q218" s="4"/>
      <c r="R218" s="4"/>
      <c r="S218" s="4"/>
      <c r="T218" s="4"/>
      <c r="U218" s="4"/>
      <c r="V218" s="4"/>
      <c r="W218" s="4"/>
      <c r="X218" s="4"/>
      <c r="Y218" s="4"/>
      <c r="Z218" s="59"/>
      <c r="AA218" s="59"/>
      <c r="AB218" s="4"/>
      <c r="AC218" s="4"/>
      <c r="AD218" s="4"/>
      <c r="AE218" s="4"/>
    </row>
    <row r="219" spans="1:31" ht="15.75" customHeight="1">
      <c r="A219" s="4"/>
      <c r="B219" s="4"/>
      <c r="C219" s="4"/>
      <c r="D219" s="4"/>
      <c r="E219" s="4"/>
      <c r="F219" s="4"/>
      <c r="G219" s="59"/>
      <c r="H219" s="59"/>
      <c r="I219" s="55"/>
      <c r="J219" s="55"/>
      <c r="K219" s="55"/>
      <c r="L219" s="55"/>
      <c r="M219" s="55"/>
      <c r="N219" s="55"/>
      <c r="O219" s="4"/>
      <c r="P219" s="4"/>
      <c r="Q219" s="4"/>
      <c r="R219" s="4"/>
      <c r="S219" s="4"/>
      <c r="T219" s="4"/>
      <c r="U219" s="4"/>
      <c r="V219" s="4"/>
      <c r="W219" s="4"/>
      <c r="X219" s="4"/>
      <c r="Y219" s="4"/>
      <c r="Z219" s="59"/>
      <c r="AA219" s="59"/>
      <c r="AB219" s="4"/>
      <c r="AC219" s="4"/>
      <c r="AD219" s="4"/>
      <c r="AE219" s="4"/>
    </row>
    <row r="220" spans="1:31" ht="15.75" customHeight="1">
      <c r="A220" s="4"/>
      <c r="B220" s="4"/>
      <c r="C220" s="4"/>
      <c r="D220" s="4"/>
      <c r="E220" s="4"/>
      <c r="F220" s="4"/>
      <c r="G220" s="59"/>
      <c r="H220" s="59"/>
      <c r="I220" s="55"/>
      <c r="J220" s="55"/>
      <c r="K220" s="55"/>
      <c r="L220" s="55"/>
      <c r="M220" s="55"/>
      <c r="N220" s="55"/>
      <c r="O220" s="4"/>
      <c r="P220" s="4"/>
      <c r="Q220" s="4"/>
      <c r="R220" s="4"/>
      <c r="S220" s="4"/>
      <c r="T220" s="4"/>
      <c r="U220" s="4"/>
      <c r="V220" s="4"/>
      <c r="W220" s="4"/>
      <c r="X220" s="4"/>
      <c r="Y220" s="4"/>
      <c r="Z220" s="59"/>
      <c r="AA220" s="59"/>
      <c r="AB220" s="4"/>
      <c r="AC220" s="4"/>
      <c r="AD220" s="4"/>
      <c r="AE220" s="4"/>
    </row>
    <row r="221" spans="1:31" ht="15.75" customHeight="1">
      <c r="A221" s="4"/>
      <c r="B221" s="4"/>
      <c r="C221" s="4"/>
      <c r="D221" s="4"/>
      <c r="E221" s="4"/>
      <c r="F221" s="4"/>
      <c r="G221" s="59"/>
      <c r="H221" s="59"/>
      <c r="I221" s="55"/>
      <c r="J221" s="55"/>
      <c r="K221" s="55"/>
      <c r="L221" s="55"/>
      <c r="M221" s="55"/>
      <c r="N221" s="55"/>
      <c r="O221" s="4"/>
      <c r="P221" s="4"/>
      <c r="Q221" s="4"/>
      <c r="R221" s="4"/>
      <c r="S221" s="4"/>
      <c r="T221" s="4"/>
      <c r="U221" s="4"/>
      <c r="V221" s="4"/>
      <c r="W221" s="4"/>
      <c r="X221" s="4"/>
      <c r="Y221" s="4"/>
      <c r="Z221" s="59"/>
      <c r="AA221" s="59"/>
      <c r="AB221" s="4"/>
      <c r="AC221" s="4"/>
      <c r="AD221" s="4"/>
      <c r="AE221" s="4"/>
    </row>
    <row r="222" spans="1:31" ht="15.75" customHeight="1">
      <c r="A222" s="4"/>
      <c r="B222" s="4"/>
      <c r="C222" s="4"/>
      <c r="D222" s="4"/>
      <c r="E222" s="4"/>
      <c r="F222" s="4"/>
      <c r="G222" s="59"/>
      <c r="H222" s="59"/>
      <c r="I222" s="55"/>
      <c r="J222" s="55"/>
      <c r="K222" s="55"/>
      <c r="L222" s="55"/>
      <c r="M222" s="55"/>
      <c r="N222" s="55"/>
      <c r="O222" s="4"/>
      <c r="P222" s="4"/>
      <c r="Q222" s="4"/>
      <c r="R222" s="4"/>
      <c r="S222" s="4"/>
      <c r="T222" s="4"/>
      <c r="U222" s="4"/>
      <c r="V222" s="4"/>
      <c r="W222" s="4"/>
      <c r="X222" s="4"/>
      <c r="Y222" s="4"/>
      <c r="Z222" s="59"/>
      <c r="AA222" s="59"/>
      <c r="AB222" s="4"/>
      <c r="AC222" s="4"/>
      <c r="AD222" s="4"/>
      <c r="AE222" s="4"/>
    </row>
    <row r="223" spans="1:31" ht="15.75" customHeight="1">
      <c r="A223" s="4"/>
      <c r="B223" s="4"/>
      <c r="C223" s="4"/>
      <c r="D223" s="4"/>
      <c r="E223" s="4"/>
      <c r="F223" s="4"/>
      <c r="G223" s="59"/>
      <c r="H223" s="59"/>
      <c r="I223" s="55"/>
      <c r="J223" s="55"/>
      <c r="K223" s="55"/>
      <c r="L223" s="55"/>
      <c r="M223" s="55"/>
      <c r="N223" s="55"/>
      <c r="O223" s="4"/>
      <c r="P223" s="4"/>
      <c r="Q223" s="4"/>
      <c r="R223" s="4"/>
      <c r="S223" s="4"/>
      <c r="T223" s="4"/>
      <c r="U223" s="4"/>
      <c r="V223" s="4"/>
      <c r="W223" s="4"/>
      <c r="X223" s="4"/>
      <c r="Y223" s="4"/>
      <c r="Z223" s="59"/>
      <c r="AA223" s="59"/>
      <c r="AB223" s="4"/>
      <c r="AC223" s="4"/>
      <c r="AD223" s="4"/>
      <c r="AE223" s="4"/>
    </row>
    <row r="224" spans="1:31" ht="15.75" customHeight="1">
      <c r="A224" s="4"/>
      <c r="B224" s="4"/>
      <c r="C224" s="4"/>
      <c r="D224" s="4"/>
      <c r="E224" s="4"/>
      <c r="F224" s="4"/>
      <c r="G224" s="59"/>
      <c r="H224" s="59"/>
      <c r="I224" s="55"/>
      <c r="J224" s="55"/>
      <c r="K224" s="55"/>
      <c r="L224" s="55"/>
      <c r="M224" s="55"/>
      <c r="N224" s="55"/>
      <c r="O224" s="4"/>
      <c r="P224" s="4"/>
      <c r="Q224" s="4"/>
      <c r="R224" s="4"/>
      <c r="S224" s="4"/>
      <c r="T224" s="4"/>
      <c r="U224" s="4"/>
      <c r="V224" s="4"/>
      <c r="W224" s="4"/>
      <c r="X224" s="4"/>
      <c r="Y224" s="4"/>
      <c r="Z224" s="59"/>
      <c r="AA224" s="59"/>
      <c r="AB224" s="4"/>
      <c r="AC224" s="4"/>
      <c r="AD224" s="4"/>
      <c r="AE224" s="4"/>
    </row>
    <row r="225" spans="1:31" ht="15.75" customHeight="1">
      <c r="A225" s="4"/>
      <c r="B225" s="4"/>
      <c r="C225" s="4"/>
      <c r="D225" s="4"/>
      <c r="E225" s="4"/>
      <c r="F225" s="4"/>
      <c r="G225" s="59"/>
      <c r="H225" s="59"/>
      <c r="I225" s="55"/>
      <c r="J225" s="55"/>
      <c r="K225" s="55"/>
      <c r="L225" s="55"/>
      <c r="M225" s="55"/>
      <c r="N225" s="55"/>
      <c r="O225" s="4"/>
      <c r="P225" s="4"/>
      <c r="Q225" s="4"/>
      <c r="R225" s="4"/>
      <c r="S225" s="4"/>
      <c r="T225" s="4"/>
      <c r="U225" s="4"/>
      <c r="V225" s="4"/>
      <c r="W225" s="4"/>
      <c r="X225" s="4"/>
      <c r="Y225" s="4"/>
      <c r="Z225" s="59"/>
      <c r="AA225" s="59"/>
      <c r="AB225" s="4"/>
      <c r="AC225" s="4"/>
      <c r="AD225" s="4"/>
      <c r="AE225" s="4"/>
    </row>
    <row r="226" spans="1:31" ht="15.75" customHeight="1">
      <c r="A226" s="4"/>
      <c r="B226" s="4"/>
      <c r="C226" s="4"/>
      <c r="D226" s="4"/>
      <c r="E226" s="4"/>
      <c r="F226" s="4"/>
      <c r="G226" s="59"/>
      <c r="H226" s="59"/>
      <c r="I226" s="55"/>
      <c r="J226" s="55"/>
      <c r="K226" s="55"/>
      <c r="L226" s="55"/>
      <c r="M226" s="55"/>
      <c r="N226" s="55"/>
      <c r="O226" s="4"/>
      <c r="P226" s="4"/>
      <c r="Q226" s="4"/>
      <c r="R226" s="4"/>
      <c r="S226" s="4"/>
      <c r="T226" s="4"/>
      <c r="U226" s="4"/>
      <c r="V226" s="4"/>
      <c r="W226" s="4"/>
      <c r="X226" s="4"/>
      <c r="Y226" s="4"/>
      <c r="Z226" s="59"/>
      <c r="AA226" s="59"/>
      <c r="AB226" s="4"/>
      <c r="AC226" s="4"/>
      <c r="AD226" s="4"/>
      <c r="AE226" s="4"/>
    </row>
    <row r="227" spans="1:31" ht="15.75" customHeight="1">
      <c r="A227" s="4"/>
      <c r="B227" s="4"/>
      <c r="C227" s="4"/>
      <c r="D227" s="4"/>
      <c r="E227" s="4"/>
      <c r="F227" s="4"/>
      <c r="G227" s="59"/>
      <c r="H227" s="59"/>
      <c r="I227" s="55"/>
      <c r="J227" s="55"/>
      <c r="K227" s="55"/>
      <c r="L227" s="55"/>
      <c r="M227" s="55"/>
      <c r="N227" s="55"/>
      <c r="O227" s="4"/>
      <c r="P227" s="4"/>
      <c r="Q227" s="4"/>
      <c r="R227" s="4"/>
      <c r="S227" s="4"/>
      <c r="T227" s="4"/>
      <c r="U227" s="4"/>
      <c r="V227" s="4"/>
      <c r="W227" s="4"/>
      <c r="X227" s="4"/>
      <c r="Y227" s="4"/>
      <c r="Z227" s="59"/>
      <c r="AA227" s="59"/>
      <c r="AB227" s="4"/>
      <c r="AC227" s="4"/>
      <c r="AD227" s="4"/>
      <c r="AE227" s="4"/>
    </row>
    <row r="228" spans="1:31" ht="15.75" customHeight="1">
      <c r="A228" s="4"/>
      <c r="B228" s="4"/>
      <c r="C228" s="4"/>
      <c r="D228" s="4"/>
      <c r="E228" s="4"/>
      <c r="F228" s="4"/>
      <c r="G228" s="59"/>
      <c r="H228" s="59"/>
      <c r="I228" s="55"/>
      <c r="J228" s="55"/>
      <c r="K228" s="55"/>
      <c r="L228" s="55"/>
      <c r="M228" s="55"/>
      <c r="N228" s="55"/>
      <c r="O228" s="4"/>
      <c r="P228" s="4"/>
      <c r="Q228" s="4"/>
      <c r="R228" s="4"/>
      <c r="S228" s="4"/>
      <c r="T228" s="4"/>
      <c r="U228" s="4"/>
      <c r="V228" s="4"/>
      <c r="W228" s="4"/>
      <c r="X228" s="4"/>
      <c r="Y228" s="4"/>
      <c r="Z228" s="59"/>
      <c r="AA228" s="59"/>
      <c r="AB228" s="4"/>
      <c r="AC228" s="4"/>
      <c r="AD228" s="4"/>
      <c r="AE228" s="4"/>
    </row>
    <row r="229" spans="1:31" ht="15.75" customHeight="1">
      <c r="A229" s="4"/>
      <c r="B229" s="4"/>
      <c r="C229" s="4"/>
      <c r="D229" s="4"/>
      <c r="E229" s="4"/>
      <c r="F229" s="4"/>
      <c r="G229" s="59"/>
      <c r="H229" s="59"/>
      <c r="I229" s="55"/>
      <c r="J229" s="55"/>
      <c r="K229" s="55"/>
      <c r="L229" s="55"/>
      <c r="M229" s="55"/>
      <c r="N229" s="55"/>
      <c r="O229" s="4"/>
      <c r="P229" s="4"/>
      <c r="Q229" s="4"/>
      <c r="R229" s="4"/>
      <c r="S229" s="4"/>
      <c r="T229" s="4"/>
      <c r="U229" s="4"/>
      <c r="V229" s="4"/>
      <c r="W229" s="4"/>
      <c r="X229" s="4"/>
      <c r="Y229" s="4"/>
      <c r="Z229" s="59"/>
      <c r="AA229" s="59"/>
      <c r="AB229" s="4"/>
      <c r="AC229" s="4"/>
      <c r="AD229" s="4"/>
      <c r="AE229" s="4"/>
    </row>
    <row r="230" spans="1:31" ht="15.75" customHeight="1">
      <c r="A230" s="4"/>
      <c r="B230" s="4"/>
      <c r="C230" s="4"/>
      <c r="D230" s="4"/>
      <c r="E230" s="4"/>
      <c r="F230" s="4"/>
      <c r="G230" s="59"/>
      <c r="H230" s="59"/>
      <c r="I230" s="55"/>
      <c r="J230" s="55"/>
      <c r="K230" s="55"/>
      <c r="L230" s="55"/>
      <c r="M230" s="55"/>
      <c r="N230" s="55"/>
      <c r="O230" s="4"/>
      <c r="P230" s="4"/>
      <c r="Q230" s="4"/>
      <c r="R230" s="4"/>
      <c r="S230" s="4"/>
      <c r="T230" s="4"/>
      <c r="U230" s="4"/>
      <c r="V230" s="4"/>
      <c r="W230" s="4"/>
      <c r="X230" s="4"/>
      <c r="Y230" s="4"/>
      <c r="Z230" s="59"/>
      <c r="AA230" s="59"/>
      <c r="AB230" s="4"/>
      <c r="AC230" s="4"/>
      <c r="AD230" s="4"/>
      <c r="AE230" s="4"/>
    </row>
    <row r="231" spans="1:31" ht="15.75" customHeight="1">
      <c r="A231" s="4"/>
      <c r="B231" s="4"/>
      <c r="C231" s="4"/>
      <c r="D231" s="4"/>
      <c r="E231" s="4"/>
      <c r="F231" s="4"/>
      <c r="G231" s="59"/>
      <c r="H231" s="59"/>
      <c r="I231" s="55"/>
      <c r="J231" s="55"/>
      <c r="K231" s="55"/>
      <c r="L231" s="55"/>
      <c r="M231" s="55"/>
      <c r="N231" s="55"/>
      <c r="O231" s="4"/>
      <c r="P231" s="4"/>
      <c r="Q231" s="4"/>
      <c r="R231" s="4"/>
      <c r="S231" s="4"/>
      <c r="T231" s="4"/>
      <c r="U231" s="4"/>
      <c r="V231" s="4"/>
      <c r="W231" s="4"/>
      <c r="X231" s="4"/>
      <c r="Y231" s="4"/>
      <c r="Z231" s="59"/>
      <c r="AA231" s="59"/>
      <c r="AB231" s="4"/>
      <c r="AC231" s="4"/>
      <c r="AD231" s="4"/>
      <c r="AE231" s="4"/>
    </row>
    <row r="232" spans="1:31" ht="15.75" customHeight="1">
      <c r="A232" s="4"/>
      <c r="B232" s="4"/>
      <c r="C232" s="4"/>
      <c r="D232" s="4"/>
      <c r="E232" s="4"/>
      <c r="F232" s="4"/>
      <c r="G232" s="59"/>
      <c r="H232" s="59"/>
      <c r="I232" s="55"/>
      <c r="J232" s="55"/>
      <c r="K232" s="55"/>
      <c r="L232" s="55"/>
      <c r="M232" s="55"/>
      <c r="N232" s="55"/>
      <c r="O232" s="4"/>
      <c r="P232" s="4"/>
      <c r="Q232" s="4"/>
      <c r="R232" s="4"/>
      <c r="S232" s="4"/>
      <c r="T232" s="4"/>
      <c r="U232" s="4"/>
      <c r="V232" s="4"/>
      <c r="W232" s="4"/>
      <c r="X232" s="4"/>
      <c r="Y232" s="4"/>
      <c r="Z232" s="59"/>
      <c r="AA232" s="59"/>
      <c r="AB232" s="4"/>
      <c r="AC232" s="4"/>
      <c r="AD232" s="4"/>
      <c r="AE232" s="4"/>
    </row>
    <row r="233" spans="1:31" ht="15.75" customHeight="1">
      <c r="A233" s="4"/>
      <c r="B233" s="4"/>
      <c r="C233" s="4"/>
      <c r="D233" s="4"/>
      <c r="E233" s="4"/>
      <c r="F233" s="4"/>
      <c r="G233" s="59"/>
      <c r="H233" s="59"/>
      <c r="I233" s="55"/>
      <c r="J233" s="55"/>
      <c r="K233" s="55"/>
      <c r="L233" s="55"/>
      <c r="M233" s="55"/>
      <c r="N233" s="55"/>
      <c r="O233" s="4"/>
      <c r="P233" s="4"/>
      <c r="Q233" s="4"/>
      <c r="R233" s="4"/>
      <c r="S233" s="4"/>
      <c r="T233" s="4"/>
      <c r="U233" s="4"/>
      <c r="V233" s="4"/>
      <c r="W233" s="4"/>
      <c r="X233" s="4"/>
      <c r="Y233" s="4"/>
      <c r="Z233" s="59"/>
      <c r="AA233" s="59"/>
      <c r="AB233" s="4"/>
      <c r="AC233" s="4"/>
      <c r="AD233" s="4"/>
      <c r="AE233" s="4"/>
    </row>
    <row r="234" spans="1:31" ht="15.75" customHeight="1">
      <c r="A234" s="4"/>
      <c r="B234" s="4"/>
      <c r="C234" s="4"/>
      <c r="D234" s="4"/>
      <c r="E234" s="4"/>
      <c r="F234" s="4"/>
      <c r="G234" s="59"/>
      <c r="H234" s="59"/>
      <c r="I234" s="55"/>
      <c r="J234" s="55"/>
      <c r="K234" s="55"/>
      <c r="L234" s="55"/>
      <c r="M234" s="55"/>
      <c r="N234" s="55"/>
      <c r="O234" s="4"/>
      <c r="P234" s="4"/>
      <c r="Q234" s="4"/>
      <c r="R234" s="4"/>
      <c r="S234" s="4"/>
      <c r="T234" s="4"/>
      <c r="U234" s="4"/>
      <c r="V234" s="4"/>
      <c r="W234" s="4"/>
      <c r="X234" s="4"/>
      <c r="Y234" s="4"/>
      <c r="Z234" s="59"/>
      <c r="AA234" s="59"/>
      <c r="AB234" s="4"/>
      <c r="AC234" s="4"/>
      <c r="AD234" s="4"/>
      <c r="AE234" s="4"/>
    </row>
    <row r="235" spans="1:31" ht="15.75" customHeight="1">
      <c r="A235" s="4"/>
      <c r="B235" s="4"/>
      <c r="C235" s="4"/>
      <c r="D235" s="4"/>
      <c r="E235" s="4"/>
      <c r="F235" s="4"/>
      <c r="G235" s="59"/>
      <c r="H235" s="59"/>
      <c r="I235" s="55"/>
      <c r="J235" s="55"/>
      <c r="K235" s="55"/>
      <c r="L235" s="55"/>
      <c r="M235" s="55"/>
      <c r="N235" s="55"/>
      <c r="O235" s="4"/>
      <c r="P235" s="4"/>
      <c r="Q235" s="4"/>
      <c r="R235" s="4"/>
      <c r="S235" s="4"/>
      <c r="T235" s="4"/>
      <c r="U235" s="4"/>
      <c r="V235" s="4"/>
      <c r="W235" s="4"/>
      <c r="X235" s="4"/>
      <c r="Y235" s="4"/>
      <c r="Z235" s="59"/>
      <c r="AA235" s="59"/>
      <c r="AB235" s="4"/>
      <c r="AC235" s="4"/>
      <c r="AD235" s="4"/>
      <c r="AE235" s="4"/>
    </row>
    <row r="236" spans="1:31" ht="15.75" customHeight="1">
      <c r="A236" s="4"/>
      <c r="B236" s="4"/>
      <c r="C236" s="4"/>
      <c r="D236" s="4"/>
      <c r="E236" s="4"/>
      <c r="F236" s="4"/>
      <c r="G236" s="59"/>
      <c r="H236" s="59"/>
      <c r="I236" s="55"/>
      <c r="J236" s="55"/>
      <c r="K236" s="55"/>
      <c r="L236" s="55"/>
      <c r="M236" s="55"/>
      <c r="N236" s="55"/>
      <c r="O236" s="4"/>
      <c r="P236" s="4"/>
      <c r="Q236" s="4"/>
      <c r="R236" s="4"/>
      <c r="S236" s="4"/>
      <c r="T236" s="4"/>
      <c r="U236" s="4"/>
      <c r="V236" s="4"/>
      <c r="W236" s="4"/>
      <c r="X236" s="4"/>
      <c r="Y236" s="4"/>
      <c r="Z236" s="59"/>
      <c r="AA236" s="59"/>
      <c r="AB236" s="4"/>
      <c r="AC236" s="4"/>
      <c r="AD236" s="4"/>
      <c r="AE236" s="4"/>
    </row>
    <row r="237" spans="1:31" ht="15.75" customHeight="1">
      <c r="A237" s="4"/>
      <c r="B237" s="4"/>
      <c r="C237" s="4"/>
      <c r="D237" s="4"/>
      <c r="E237" s="4"/>
      <c r="F237" s="4"/>
      <c r="G237" s="59"/>
      <c r="H237" s="59"/>
      <c r="I237" s="55"/>
      <c r="J237" s="55"/>
      <c r="K237" s="55"/>
      <c r="L237" s="55"/>
      <c r="M237" s="55"/>
      <c r="N237" s="55"/>
      <c r="O237" s="4"/>
      <c r="P237" s="4"/>
      <c r="Q237" s="4"/>
      <c r="R237" s="4"/>
      <c r="S237" s="4"/>
      <c r="T237" s="4"/>
      <c r="U237" s="4"/>
      <c r="V237" s="4"/>
      <c r="W237" s="4"/>
      <c r="X237" s="4"/>
      <c r="Y237" s="4"/>
      <c r="Z237" s="59"/>
      <c r="AA237" s="59"/>
      <c r="AB237" s="4"/>
      <c r="AC237" s="4"/>
      <c r="AD237" s="4"/>
      <c r="AE237" s="4"/>
    </row>
    <row r="238" spans="1:31" ht="15.75" customHeight="1">
      <c r="A238" s="4"/>
      <c r="B238" s="4"/>
      <c r="C238" s="4"/>
      <c r="D238" s="4"/>
      <c r="E238" s="4"/>
      <c r="F238" s="4"/>
      <c r="G238" s="59"/>
      <c r="H238" s="59"/>
      <c r="I238" s="55"/>
      <c r="J238" s="55"/>
      <c r="K238" s="55"/>
      <c r="L238" s="55"/>
      <c r="M238" s="55"/>
      <c r="N238" s="55"/>
      <c r="O238" s="4"/>
      <c r="P238" s="4"/>
      <c r="Q238" s="4"/>
      <c r="R238" s="4"/>
      <c r="S238" s="4"/>
      <c r="T238" s="4"/>
      <c r="U238" s="4"/>
      <c r="V238" s="4"/>
      <c r="W238" s="4"/>
      <c r="X238" s="4"/>
      <c r="Y238" s="4"/>
      <c r="Z238" s="59"/>
      <c r="AA238" s="59"/>
      <c r="AB238" s="4"/>
      <c r="AC238" s="4"/>
      <c r="AD238" s="4"/>
      <c r="AE238" s="4"/>
    </row>
    <row r="239" spans="1:31" ht="15.75" customHeight="1">
      <c r="A239" s="4"/>
      <c r="B239" s="4"/>
      <c r="C239" s="4"/>
      <c r="D239" s="4"/>
      <c r="E239" s="4"/>
      <c r="F239" s="4"/>
      <c r="G239" s="59"/>
      <c r="H239" s="59"/>
      <c r="I239" s="55"/>
      <c r="J239" s="55"/>
      <c r="K239" s="55"/>
      <c r="L239" s="55"/>
      <c r="M239" s="55"/>
      <c r="N239" s="55"/>
      <c r="O239" s="4"/>
      <c r="P239" s="4"/>
      <c r="Q239" s="4"/>
      <c r="R239" s="4"/>
      <c r="S239" s="4"/>
      <c r="T239" s="4"/>
      <c r="U239" s="4"/>
      <c r="V239" s="4"/>
      <c r="W239" s="4"/>
      <c r="X239" s="4"/>
      <c r="Y239" s="4"/>
      <c r="Z239" s="59"/>
      <c r="AA239" s="59"/>
      <c r="AB239" s="4"/>
      <c r="AC239" s="4"/>
      <c r="AD239" s="4"/>
      <c r="AE239" s="4"/>
    </row>
    <row r="240" spans="1:31" ht="15.75" customHeight="1">
      <c r="A240" s="4"/>
      <c r="B240" s="4"/>
      <c r="C240" s="4"/>
      <c r="D240" s="4"/>
      <c r="E240" s="4"/>
      <c r="F240" s="4"/>
      <c r="G240" s="59"/>
      <c r="H240" s="59"/>
      <c r="I240" s="55"/>
      <c r="J240" s="55"/>
      <c r="K240" s="55"/>
      <c r="L240" s="55"/>
      <c r="M240" s="55"/>
      <c r="N240" s="55"/>
      <c r="O240" s="4"/>
      <c r="P240" s="4"/>
      <c r="Q240" s="4"/>
      <c r="R240" s="4"/>
      <c r="S240" s="4"/>
      <c r="T240" s="4"/>
      <c r="U240" s="4"/>
      <c r="V240" s="4"/>
      <c r="W240" s="4"/>
      <c r="X240" s="4"/>
      <c r="Y240" s="4"/>
      <c r="Z240" s="59"/>
      <c r="AA240" s="59"/>
      <c r="AB240" s="4"/>
      <c r="AC240" s="4"/>
      <c r="AD240" s="4"/>
      <c r="AE240" s="4"/>
    </row>
    <row r="241" spans="1:31" ht="15.75" customHeight="1">
      <c r="A241" s="4"/>
      <c r="B241" s="4"/>
      <c r="C241" s="4"/>
      <c r="D241" s="4"/>
      <c r="E241" s="4"/>
      <c r="F241" s="4"/>
      <c r="G241" s="59"/>
      <c r="H241" s="59"/>
      <c r="I241" s="55"/>
      <c r="J241" s="55"/>
      <c r="K241" s="55"/>
      <c r="L241" s="55"/>
      <c r="M241" s="55"/>
      <c r="N241" s="55"/>
      <c r="O241" s="4"/>
      <c r="P241" s="4"/>
      <c r="Q241" s="4"/>
      <c r="R241" s="4"/>
      <c r="S241" s="4"/>
      <c r="T241" s="4"/>
      <c r="U241" s="4"/>
      <c r="V241" s="4"/>
      <c r="W241" s="4"/>
      <c r="X241" s="4"/>
      <c r="Y241" s="4"/>
      <c r="Z241" s="59"/>
      <c r="AA241" s="59"/>
      <c r="AB241" s="4"/>
      <c r="AC241" s="4"/>
      <c r="AD241" s="4"/>
      <c r="AE241" s="4"/>
    </row>
    <row r="242" spans="1:31" ht="15.75" customHeight="1">
      <c r="A242" s="4"/>
      <c r="B242" s="4"/>
      <c r="C242" s="4"/>
      <c r="D242" s="4"/>
      <c r="E242" s="4"/>
      <c r="F242" s="4"/>
      <c r="G242" s="59"/>
      <c r="H242" s="59"/>
      <c r="I242" s="55"/>
      <c r="J242" s="55"/>
      <c r="K242" s="55"/>
      <c r="L242" s="55"/>
      <c r="M242" s="55"/>
      <c r="N242" s="55"/>
      <c r="O242" s="4"/>
      <c r="P242" s="4"/>
      <c r="Q242" s="4"/>
      <c r="R242" s="4"/>
      <c r="S242" s="4"/>
      <c r="T242" s="4"/>
      <c r="U242" s="4"/>
      <c r="V242" s="4"/>
      <c r="W242" s="4"/>
      <c r="X242" s="4"/>
      <c r="Y242" s="4"/>
      <c r="Z242" s="59"/>
      <c r="AA242" s="59"/>
      <c r="AB242" s="4"/>
      <c r="AC242" s="4"/>
      <c r="AD242" s="4"/>
      <c r="AE242" s="4"/>
    </row>
    <row r="243" spans="1:31" ht="15.75" customHeight="1">
      <c r="A243" s="4"/>
      <c r="B243" s="4"/>
      <c r="C243" s="4"/>
      <c r="D243" s="4"/>
      <c r="E243" s="4"/>
      <c r="F243" s="4"/>
      <c r="G243" s="59"/>
      <c r="H243" s="59"/>
      <c r="I243" s="55"/>
      <c r="J243" s="55"/>
      <c r="K243" s="55"/>
      <c r="L243" s="55"/>
      <c r="M243" s="55"/>
      <c r="N243" s="55"/>
      <c r="O243" s="4"/>
      <c r="P243" s="4"/>
      <c r="Q243" s="4"/>
      <c r="R243" s="4"/>
      <c r="S243" s="4"/>
      <c r="T243" s="4"/>
      <c r="U243" s="4"/>
      <c r="V243" s="4"/>
      <c r="W243" s="4"/>
      <c r="X243" s="4"/>
      <c r="Y243" s="4"/>
      <c r="Z243" s="59"/>
      <c r="AA243" s="59"/>
      <c r="AB243" s="4"/>
      <c r="AC243" s="4"/>
      <c r="AD243" s="4"/>
      <c r="AE243" s="4"/>
    </row>
    <row r="244" spans="1:31" ht="15.75" customHeight="1">
      <c r="A244" s="4"/>
      <c r="B244" s="4"/>
      <c r="C244" s="4"/>
      <c r="D244" s="4"/>
      <c r="E244" s="4"/>
      <c r="F244" s="4"/>
      <c r="G244" s="59"/>
      <c r="H244" s="59"/>
      <c r="I244" s="55"/>
      <c r="J244" s="55"/>
      <c r="K244" s="55"/>
      <c r="L244" s="55"/>
      <c r="M244" s="55"/>
      <c r="N244" s="55"/>
      <c r="O244" s="4"/>
      <c r="P244" s="4"/>
      <c r="Q244" s="4"/>
      <c r="R244" s="4"/>
      <c r="S244" s="4"/>
      <c r="T244" s="4"/>
      <c r="U244" s="4"/>
      <c r="V244" s="4"/>
      <c r="W244" s="4"/>
      <c r="X244" s="4"/>
      <c r="Y244" s="4"/>
      <c r="Z244" s="59"/>
      <c r="AA244" s="59"/>
      <c r="AB244" s="4"/>
      <c r="AC244" s="4"/>
      <c r="AD244" s="4"/>
      <c r="AE244" s="4"/>
    </row>
    <row r="245" spans="1:31" ht="15.75" customHeight="1">
      <c r="A245" s="4"/>
      <c r="B245" s="4"/>
      <c r="C245" s="4"/>
      <c r="D245" s="4"/>
      <c r="E245" s="4"/>
      <c r="F245" s="4"/>
      <c r="G245" s="59"/>
      <c r="H245" s="59"/>
      <c r="I245" s="55"/>
      <c r="J245" s="55"/>
      <c r="K245" s="55"/>
      <c r="L245" s="55"/>
      <c r="M245" s="55"/>
      <c r="N245" s="55"/>
      <c r="O245" s="4"/>
      <c r="P245" s="4"/>
      <c r="Q245" s="4"/>
      <c r="R245" s="4"/>
      <c r="S245" s="4"/>
      <c r="T245" s="4"/>
      <c r="U245" s="4"/>
      <c r="V245" s="4"/>
      <c r="W245" s="4"/>
      <c r="X245" s="4"/>
      <c r="Y245" s="4"/>
      <c r="Z245" s="59"/>
      <c r="AA245" s="59"/>
      <c r="AB245" s="4"/>
      <c r="AC245" s="4"/>
      <c r="AD245" s="4"/>
      <c r="AE245" s="4"/>
    </row>
    <row r="246" spans="1:31" ht="15.75" customHeight="1">
      <c r="A246" s="4"/>
      <c r="B246" s="4"/>
      <c r="C246" s="4"/>
      <c r="D246" s="4"/>
      <c r="E246" s="4"/>
      <c r="F246" s="4"/>
      <c r="G246" s="59"/>
      <c r="H246" s="59"/>
      <c r="I246" s="55"/>
      <c r="J246" s="55"/>
      <c r="K246" s="55"/>
      <c r="L246" s="55"/>
      <c r="M246" s="55"/>
      <c r="N246" s="55"/>
      <c r="O246" s="4"/>
      <c r="P246" s="4"/>
      <c r="Q246" s="4"/>
      <c r="R246" s="4"/>
      <c r="S246" s="4"/>
      <c r="T246" s="4"/>
      <c r="U246" s="4"/>
      <c r="V246" s="4"/>
      <c r="W246" s="4"/>
      <c r="X246" s="4"/>
      <c r="Y246" s="4"/>
      <c r="Z246" s="59"/>
      <c r="AA246" s="59"/>
      <c r="AB246" s="4"/>
      <c r="AC246" s="4"/>
      <c r="AD246" s="4"/>
      <c r="AE246" s="4"/>
    </row>
    <row r="247" spans="1:31" ht="15.75" customHeight="1">
      <c r="A247" s="4"/>
      <c r="B247" s="4"/>
      <c r="C247" s="4"/>
      <c r="D247" s="4"/>
      <c r="E247" s="4"/>
      <c r="F247" s="4"/>
      <c r="G247" s="59"/>
      <c r="H247" s="59"/>
      <c r="I247" s="55"/>
      <c r="J247" s="55"/>
      <c r="K247" s="55"/>
      <c r="L247" s="55"/>
      <c r="M247" s="55"/>
      <c r="N247" s="55"/>
      <c r="O247" s="4"/>
      <c r="P247" s="4"/>
      <c r="Q247" s="4"/>
      <c r="R247" s="4"/>
      <c r="S247" s="4"/>
      <c r="T247" s="4"/>
      <c r="U247" s="4"/>
      <c r="V247" s="4"/>
      <c r="W247" s="4"/>
      <c r="X247" s="4"/>
      <c r="Y247" s="4"/>
      <c r="Z247" s="59"/>
      <c r="AA247" s="59"/>
      <c r="AB247" s="4"/>
      <c r="AC247" s="4"/>
      <c r="AD247" s="4"/>
      <c r="AE247" s="4"/>
    </row>
    <row r="248" spans="1:31" ht="15.75" customHeight="1">
      <c r="A248" s="4"/>
      <c r="B248" s="4"/>
      <c r="C248" s="4"/>
      <c r="D248" s="4"/>
      <c r="E248" s="4"/>
      <c r="F248" s="4"/>
      <c r="G248" s="59"/>
      <c r="H248" s="59"/>
      <c r="I248" s="55"/>
      <c r="J248" s="55"/>
      <c r="K248" s="55"/>
      <c r="L248" s="55"/>
      <c r="M248" s="55"/>
      <c r="N248" s="55"/>
      <c r="O248" s="4"/>
      <c r="P248" s="4"/>
      <c r="Q248" s="4"/>
      <c r="R248" s="4"/>
      <c r="S248" s="4"/>
      <c r="T248" s="4"/>
      <c r="U248" s="4"/>
      <c r="V248" s="4"/>
      <c r="W248" s="4"/>
      <c r="X248" s="4"/>
      <c r="Y248" s="4"/>
      <c r="Z248" s="59"/>
      <c r="AA248" s="59"/>
      <c r="AB248" s="4"/>
      <c r="AC248" s="4"/>
      <c r="AD248" s="4"/>
      <c r="AE248" s="4"/>
    </row>
    <row r="249" spans="1:31" ht="15.75" customHeight="1">
      <c r="A249" s="4"/>
      <c r="B249" s="4"/>
      <c r="C249" s="4"/>
      <c r="D249" s="4"/>
      <c r="E249" s="4"/>
      <c r="F249" s="4"/>
      <c r="G249" s="59"/>
      <c r="H249" s="59"/>
      <c r="I249" s="55"/>
      <c r="J249" s="55"/>
      <c r="K249" s="55"/>
      <c r="L249" s="55"/>
      <c r="M249" s="55"/>
      <c r="N249" s="55"/>
      <c r="O249" s="4"/>
      <c r="P249" s="4"/>
      <c r="Q249" s="4"/>
      <c r="R249" s="4"/>
      <c r="S249" s="4"/>
      <c r="T249" s="4"/>
      <c r="U249" s="4"/>
      <c r="V249" s="4"/>
      <c r="W249" s="4"/>
      <c r="X249" s="4"/>
      <c r="Y249" s="4"/>
      <c r="Z249" s="59"/>
      <c r="AA249" s="59"/>
      <c r="AB249" s="4"/>
      <c r="AC249" s="4"/>
      <c r="AD249" s="4"/>
      <c r="AE249" s="4"/>
    </row>
    <row r="250" spans="1:31" ht="15.75" customHeight="1">
      <c r="A250" s="4"/>
      <c r="B250" s="4"/>
      <c r="C250" s="4"/>
      <c r="D250" s="4"/>
      <c r="E250" s="4"/>
      <c r="F250" s="4"/>
      <c r="G250" s="59"/>
      <c r="H250" s="59"/>
      <c r="I250" s="55"/>
      <c r="J250" s="55"/>
      <c r="K250" s="55"/>
      <c r="L250" s="55"/>
      <c r="M250" s="55"/>
      <c r="N250" s="55"/>
      <c r="O250" s="4"/>
      <c r="P250" s="4"/>
      <c r="Q250" s="4"/>
      <c r="R250" s="4"/>
      <c r="S250" s="4"/>
      <c r="T250" s="4"/>
      <c r="U250" s="4"/>
      <c r="V250" s="4"/>
      <c r="W250" s="4"/>
      <c r="X250" s="4"/>
      <c r="Y250" s="4"/>
      <c r="Z250" s="59"/>
      <c r="AA250" s="59"/>
      <c r="AB250" s="4"/>
      <c r="AC250" s="4"/>
      <c r="AD250" s="4"/>
      <c r="AE250" s="4"/>
    </row>
    <row r="251" spans="1:31" ht="15.75" customHeight="1">
      <c r="A251" s="4"/>
      <c r="B251" s="4"/>
      <c r="C251" s="4"/>
      <c r="D251" s="4"/>
      <c r="E251" s="4"/>
      <c r="F251" s="4"/>
      <c r="G251" s="59"/>
      <c r="H251" s="59"/>
      <c r="I251" s="55"/>
      <c r="J251" s="55"/>
      <c r="K251" s="55"/>
      <c r="L251" s="55"/>
      <c r="M251" s="55"/>
      <c r="N251" s="55"/>
      <c r="O251" s="4"/>
      <c r="P251" s="4"/>
      <c r="Q251" s="4"/>
      <c r="R251" s="4"/>
      <c r="S251" s="4"/>
      <c r="T251" s="4"/>
      <c r="U251" s="4"/>
      <c r="V251" s="4"/>
      <c r="W251" s="4"/>
      <c r="X251" s="4"/>
      <c r="Y251" s="4"/>
      <c r="Z251" s="59"/>
      <c r="AA251" s="59"/>
      <c r="AB251" s="4"/>
      <c r="AC251" s="4"/>
      <c r="AD251" s="4"/>
      <c r="AE251" s="4"/>
    </row>
    <row r="252" spans="1:31" ht="15.75" customHeight="1">
      <c r="A252" s="4"/>
      <c r="B252" s="4"/>
      <c r="C252" s="4"/>
      <c r="D252" s="4"/>
      <c r="E252" s="4"/>
      <c r="F252" s="4"/>
      <c r="G252" s="59"/>
      <c r="H252" s="59"/>
      <c r="I252" s="55"/>
      <c r="J252" s="55"/>
      <c r="K252" s="55"/>
      <c r="L252" s="55"/>
      <c r="M252" s="55"/>
      <c r="N252" s="55"/>
      <c r="O252" s="4"/>
      <c r="P252" s="4"/>
      <c r="Q252" s="4"/>
      <c r="R252" s="4"/>
      <c r="S252" s="4"/>
      <c r="T252" s="4"/>
      <c r="U252" s="4"/>
      <c r="V252" s="4"/>
      <c r="W252" s="4"/>
      <c r="X252" s="4"/>
      <c r="Y252" s="4"/>
      <c r="Z252" s="59"/>
      <c r="AA252" s="59"/>
      <c r="AB252" s="4"/>
      <c r="AC252" s="4"/>
      <c r="AD252" s="4"/>
      <c r="AE252" s="4"/>
    </row>
    <row r="253" spans="1:31" ht="15.75" customHeight="1">
      <c r="A253" s="4"/>
      <c r="B253" s="4"/>
      <c r="C253" s="4"/>
      <c r="D253" s="4"/>
      <c r="E253" s="4"/>
      <c r="F253" s="4"/>
      <c r="G253" s="59"/>
      <c r="H253" s="59"/>
      <c r="I253" s="55"/>
      <c r="J253" s="55"/>
      <c r="K253" s="55"/>
      <c r="L253" s="55"/>
      <c r="M253" s="55"/>
      <c r="N253" s="55"/>
      <c r="O253" s="4"/>
      <c r="P253" s="4"/>
      <c r="Q253" s="4"/>
      <c r="R253" s="4"/>
      <c r="S253" s="4"/>
      <c r="T253" s="4"/>
      <c r="U253" s="4"/>
      <c r="V253" s="4"/>
      <c r="W253" s="4"/>
      <c r="X253" s="4"/>
      <c r="Y253" s="4"/>
      <c r="Z253" s="59"/>
      <c r="AA253" s="59"/>
      <c r="AB253" s="4"/>
      <c r="AC253" s="4"/>
      <c r="AD253" s="4"/>
      <c r="AE253" s="4"/>
    </row>
    <row r="254" spans="1:31" ht="15.75" customHeight="1">
      <c r="A254" s="4"/>
      <c r="B254" s="4"/>
      <c r="C254" s="4"/>
      <c r="D254" s="4"/>
      <c r="E254" s="4"/>
      <c r="F254" s="4"/>
      <c r="G254" s="59"/>
      <c r="H254" s="59"/>
      <c r="I254" s="55"/>
      <c r="J254" s="55"/>
      <c r="K254" s="55"/>
      <c r="L254" s="55"/>
      <c r="M254" s="55"/>
      <c r="N254" s="55"/>
      <c r="O254" s="4"/>
      <c r="P254" s="4"/>
      <c r="Q254" s="4"/>
      <c r="R254" s="4"/>
      <c r="S254" s="4"/>
      <c r="T254" s="4"/>
      <c r="U254" s="4"/>
      <c r="V254" s="4"/>
      <c r="W254" s="4"/>
      <c r="X254" s="4"/>
      <c r="Y254" s="4"/>
      <c r="Z254" s="59"/>
      <c r="AA254" s="59"/>
      <c r="AB254" s="4"/>
      <c r="AC254" s="4"/>
      <c r="AD254" s="4"/>
      <c r="AE254" s="4"/>
    </row>
    <row r="255" spans="1:31" ht="15.75" customHeight="1">
      <c r="A255" s="4"/>
      <c r="B255" s="4"/>
      <c r="C255" s="4"/>
      <c r="D255" s="4"/>
      <c r="E255" s="4"/>
      <c r="F255" s="4"/>
      <c r="G255" s="59"/>
      <c r="H255" s="59"/>
      <c r="I255" s="55"/>
      <c r="J255" s="55"/>
      <c r="K255" s="55"/>
      <c r="L255" s="55"/>
      <c r="M255" s="55"/>
      <c r="N255" s="55"/>
      <c r="O255" s="4"/>
      <c r="P255" s="4"/>
      <c r="Q255" s="4"/>
      <c r="R255" s="4"/>
      <c r="S255" s="4"/>
      <c r="T255" s="4"/>
      <c r="U255" s="4"/>
      <c r="V255" s="4"/>
      <c r="W255" s="4"/>
      <c r="X255" s="4"/>
      <c r="Y255" s="4"/>
      <c r="Z255" s="59"/>
      <c r="AA255" s="59"/>
      <c r="AB255" s="4"/>
      <c r="AC255" s="4"/>
      <c r="AD255" s="4"/>
      <c r="AE255" s="4"/>
    </row>
    <row r="256" spans="1:31" ht="15.75" customHeight="1">
      <c r="A256" s="4"/>
      <c r="B256" s="4"/>
      <c r="C256" s="4"/>
      <c r="D256" s="4"/>
      <c r="E256" s="4"/>
      <c r="F256" s="4"/>
      <c r="G256" s="59"/>
      <c r="H256" s="59"/>
      <c r="I256" s="55"/>
      <c r="J256" s="55"/>
      <c r="K256" s="55"/>
      <c r="L256" s="55"/>
      <c r="M256" s="55"/>
      <c r="N256" s="55"/>
      <c r="O256" s="4"/>
      <c r="P256" s="4"/>
      <c r="Q256" s="4"/>
      <c r="R256" s="4"/>
      <c r="S256" s="4"/>
      <c r="T256" s="4"/>
      <c r="U256" s="4"/>
      <c r="V256" s="4"/>
      <c r="W256" s="4"/>
      <c r="X256" s="4"/>
      <c r="Y256" s="4"/>
      <c r="Z256" s="59"/>
      <c r="AA256" s="59"/>
      <c r="AB256" s="4"/>
      <c r="AC256" s="4"/>
      <c r="AD256" s="4"/>
      <c r="AE256" s="4"/>
    </row>
    <row r="257" spans="1:31" ht="15.75" customHeight="1">
      <c r="A257" s="4"/>
      <c r="B257" s="4"/>
      <c r="C257" s="4"/>
      <c r="D257" s="4"/>
      <c r="E257" s="4"/>
      <c r="F257" s="4"/>
      <c r="G257" s="59"/>
      <c r="H257" s="59"/>
      <c r="I257" s="55"/>
      <c r="J257" s="55"/>
      <c r="K257" s="55"/>
      <c r="L257" s="55"/>
      <c r="M257" s="55"/>
      <c r="N257" s="55"/>
      <c r="O257" s="4"/>
      <c r="P257" s="4"/>
      <c r="Q257" s="4"/>
      <c r="R257" s="4"/>
      <c r="S257" s="4"/>
      <c r="T257" s="4"/>
      <c r="U257" s="4"/>
      <c r="V257" s="4"/>
      <c r="W257" s="4"/>
      <c r="X257" s="4"/>
      <c r="Y257" s="4"/>
      <c r="Z257" s="59"/>
      <c r="AA257" s="59"/>
      <c r="AB257" s="4"/>
      <c r="AC257" s="4"/>
      <c r="AD257" s="4"/>
      <c r="AE257" s="4"/>
    </row>
    <row r="258" spans="1:31" ht="15.75" customHeight="1">
      <c r="A258" s="4"/>
      <c r="B258" s="4"/>
      <c r="C258" s="4"/>
      <c r="D258" s="4"/>
      <c r="E258" s="4"/>
      <c r="F258" s="4"/>
      <c r="G258" s="59"/>
      <c r="H258" s="59"/>
      <c r="I258" s="55"/>
      <c r="J258" s="55"/>
      <c r="K258" s="55"/>
      <c r="L258" s="55"/>
      <c r="M258" s="55"/>
      <c r="N258" s="55"/>
      <c r="O258" s="4"/>
      <c r="P258" s="4"/>
      <c r="Q258" s="4"/>
      <c r="R258" s="4"/>
      <c r="S258" s="4"/>
      <c r="T258" s="4"/>
      <c r="U258" s="4"/>
      <c r="V258" s="4"/>
      <c r="W258" s="4"/>
      <c r="X258" s="4"/>
      <c r="Y258" s="4"/>
      <c r="Z258" s="59"/>
      <c r="AA258" s="59"/>
      <c r="AB258" s="4"/>
      <c r="AC258" s="4"/>
      <c r="AD258" s="4"/>
      <c r="AE258" s="4"/>
    </row>
    <row r="259" spans="1:31" ht="15.75" customHeight="1">
      <c r="A259" s="4"/>
      <c r="B259" s="4"/>
      <c r="C259" s="4"/>
      <c r="D259" s="4"/>
      <c r="E259" s="4"/>
      <c r="F259" s="4"/>
      <c r="G259" s="59"/>
      <c r="H259" s="59"/>
      <c r="I259" s="55"/>
      <c r="J259" s="55"/>
      <c r="K259" s="55"/>
      <c r="L259" s="55"/>
      <c r="M259" s="55"/>
      <c r="N259" s="55"/>
      <c r="O259" s="4"/>
      <c r="P259" s="4"/>
      <c r="Q259" s="4"/>
      <c r="R259" s="4"/>
      <c r="S259" s="4"/>
      <c r="T259" s="4"/>
      <c r="U259" s="4"/>
      <c r="V259" s="4"/>
      <c r="W259" s="4"/>
      <c r="X259" s="4"/>
      <c r="Y259" s="4"/>
      <c r="Z259" s="59"/>
      <c r="AA259" s="59"/>
      <c r="AB259" s="4"/>
      <c r="AC259" s="4"/>
      <c r="AD259" s="4"/>
      <c r="AE259" s="4"/>
    </row>
    <row r="260" spans="1:31" ht="15.75" customHeight="1">
      <c r="A260" s="4"/>
      <c r="B260" s="4"/>
      <c r="C260" s="4"/>
      <c r="D260" s="4"/>
      <c r="E260" s="4"/>
      <c r="F260" s="4"/>
      <c r="G260" s="59"/>
      <c r="H260" s="59"/>
      <c r="I260" s="55"/>
      <c r="J260" s="55"/>
      <c r="K260" s="55"/>
      <c r="L260" s="55"/>
      <c r="M260" s="55"/>
      <c r="N260" s="55"/>
      <c r="O260" s="4"/>
      <c r="P260" s="4"/>
      <c r="Q260" s="4"/>
      <c r="R260" s="4"/>
      <c r="S260" s="4"/>
      <c r="T260" s="4"/>
      <c r="U260" s="4"/>
      <c r="V260" s="4"/>
      <c r="W260" s="4"/>
      <c r="X260" s="4"/>
      <c r="Y260" s="4"/>
      <c r="Z260" s="59"/>
      <c r="AA260" s="59"/>
      <c r="AB260" s="4"/>
      <c r="AC260" s="4"/>
      <c r="AD260" s="4"/>
      <c r="AE260" s="4"/>
    </row>
    <row r="261" spans="1:31" ht="15.75" customHeight="1">
      <c r="A261" s="4"/>
      <c r="B261" s="4"/>
      <c r="C261" s="4"/>
      <c r="D261" s="4"/>
      <c r="E261" s="4"/>
      <c r="F261" s="4"/>
      <c r="G261" s="59"/>
      <c r="H261" s="59"/>
      <c r="I261" s="55"/>
      <c r="J261" s="55"/>
      <c r="K261" s="55"/>
      <c r="L261" s="55"/>
      <c r="M261" s="55"/>
      <c r="N261" s="55"/>
      <c r="O261" s="4"/>
      <c r="P261" s="4"/>
      <c r="Q261" s="4"/>
      <c r="R261" s="4"/>
      <c r="S261" s="4"/>
      <c r="T261" s="4"/>
      <c r="U261" s="4"/>
      <c r="V261" s="4"/>
      <c r="W261" s="4"/>
      <c r="X261" s="4"/>
      <c r="Y261" s="4"/>
      <c r="Z261" s="59"/>
      <c r="AA261" s="59"/>
      <c r="AB261" s="4"/>
      <c r="AC261" s="4"/>
      <c r="AD261" s="4"/>
      <c r="AE261" s="4"/>
    </row>
    <row r="262" spans="1:31" ht="15.75" customHeight="1">
      <c r="A262" s="4"/>
      <c r="B262" s="4"/>
      <c r="C262" s="4"/>
      <c r="D262" s="4"/>
      <c r="E262" s="4"/>
      <c r="F262" s="4"/>
      <c r="G262" s="59"/>
      <c r="H262" s="59"/>
      <c r="I262" s="55"/>
      <c r="J262" s="55"/>
      <c r="K262" s="55"/>
      <c r="L262" s="55"/>
      <c r="M262" s="55"/>
      <c r="N262" s="55"/>
      <c r="O262" s="4"/>
      <c r="P262" s="4"/>
      <c r="Q262" s="4"/>
      <c r="R262" s="4"/>
      <c r="S262" s="4"/>
      <c r="T262" s="4"/>
      <c r="U262" s="4"/>
      <c r="V262" s="4"/>
      <c r="W262" s="4"/>
      <c r="X262" s="4"/>
      <c r="Y262" s="4"/>
      <c r="Z262" s="59"/>
      <c r="AA262" s="59"/>
      <c r="AB262" s="4"/>
      <c r="AC262" s="4"/>
      <c r="AD262" s="4"/>
      <c r="AE262" s="4"/>
    </row>
    <row r="263" spans="1:31" ht="15.75" customHeight="1">
      <c r="A263" s="4"/>
      <c r="B263" s="4"/>
      <c r="C263" s="4"/>
      <c r="D263" s="4"/>
      <c r="E263" s="4"/>
      <c r="F263" s="4"/>
      <c r="G263" s="59"/>
      <c r="H263" s="59"/>
      <c r="I263" s="55"/>
      <c r="J263" s="55"/>
      <c r="K263" s="55"/>
      <c r="L263" s="55"/>
      <c r="M263" s="55"/>
      <c r="N263" s="55"/>
      <c r="O263" s="4"/>
      <c r="P263" s="4"/>
      <c r="Q263" s="4"/>
      <c r="R263" s="4"/>
      <c r="S263" s="4"/>
      <c r="T263" s="4"/>
      <c r="U263" s="4"/>
      <c r="V263" s="4"/>
      <c r="W263" s="4"/>
      <c r="X263" s="4"/>
      <c r="Y263" s="4"/>
      <c r="Z263" s="59"/>
      <c r="AA263" s="59"/>
      <c r="AB263" s="4"/>
      <c r="AC263" s="4"/>
      <c r="AD263" s="4"/>
      <c r="AE263" s="4"/>
    </row>
    <row r="264" spans="1:31" ht="15.75" customHeight="1">
      <c r="A264" s="4"/>
      <c r="B264" s="4"/>
      <c r="C264" s="4"/>
      <c r="D264" s="4"/>
      <c r="E264" s="4"/>
      <c r="F264" s="4"/>
      <c r="G264" s="59"/>
      <c r="H264" s="59"/>
      <c r="I264" s="55"/>
      <c r="J264" s="55"/>
      <c r="K264" s="55"/>
      <c r="L264" s="55"/>
      <c r="M264" s="55"/>
      <c r="N264" s="55"/>
      <c r="O264" s="4"/>
      <c r="P264" s="4"/>
      <c r="Q264" s="4"/>
      <c r="R264" s="4"/>
      <c r="S264" s="4"/>
      <c r="T264" s="4"/>
      <c r="U264" s="4"/>
      <c r="V264" s="4"/>
      <c r="W264" s="4"/>
      <c r="X264" s="4"/>
      <c r="Y264" s="4"/>
      <c r="Z264" s="59"/>
      <c r="AA264" s="59"/>
      <c r="AB264" s="4"/>
      <c r="AC264" s="4"/>
      <c r="AD264" s="4"/>
      <c r="AE264" s="4"/>
    </row>
    <row r="265" spans="1:31" ht="15.75" customHeight="1">
      <c r="A265" s="4"/>
      <c r="B265" s="4"/>
      <c r="C265" s="4"/>
      <c r="D265" s="4"/>
      <c r="E265" s="4"/>
      <c r="F265" s="4"/>
      <c r="G265" s="59"/>
      <c r="H265" s="59"/>
      <c r="I265" s="55"/>
      <c r="J265" s="55"/>
      <c r="K265" s="55"/>
      <c r="L265" s="55"/>
      <c r="M265" s="55"/>
      <c r="N265" s="55"/>
      <c r="O265" s="4"/>
      <c r="P265" s="4"/>
      <c r="Q265" s="4"/>
      <c r="R265" s="4"/>
      <c r="S265" s="4"/>
      <c r="T265" s="4"/>
      <c r="U265" s="4"/>
      <c r="V265" s="4"/>
      <c r="W265" s="4"/>
      <c r="X265" s="4"/>
      <c r="Y265" s="4"/>
      <c r="Z265" s="59"/>
      <c r="AA265" s="59"/>
      <c r="AB265" s="4"/>
      <c r="AC265" s="4"/>
      <c r="AD265" s="4"/>
      <c r="AE265" s="4"/>
    </row>
    <row r="266" spans="1:31" ht="15.75" customHeight="1">
      <c r="A266" s="4"/>
      <c r="B266" s="4"/>
      <c r="C266" s="4"/>
      <c r="D266" s="4"/>
      <c r="E266" s="4"/>
      <c r="F266" s="4"/>
      <c r="G266" s="59"/>
      <c r="H266" s="59"/>
      <c r="I266" s="55"/>
      <c r="J266" s="55"/>
      <c r="K266" s="55"/>
      <c r="L266" s="55"/>
      <c r="M266" s="55"/>
      <c r="N266" s="55"/>
      <c r="O266" s="4"/>
      <c r="P266" s="4"/>
      <c r="Q266" s="4"/>
      <c r="R266" s="4"/>
      <c r="S266" s="4"/>
      <c r="T266" s="4"/>
      <c r="U266" s="4"/>
      <c r="V266" s="4"/>
      <c r="W266" s="4"/>
      <c r="X266" s="4"/>
      <c r="Y266" s="4"/>
      <c r="Z266" s="59"/>
      <c r="AA266" s="59"/>
      <c r="AB266" s="4"/>
      <c r="AC266" s="4"/>
      <c r="AD266" s="4"/>
      <c r="AE266" s="4"/>
    </row>
    <row r="267" spans="1:31" ht="15.75" customHeight="1">
      <c r="A267" s="4"/>
      <c r="B267" s="4"/>
      <c r="C267" s="4"/>
      <c r="D267" s="4"/>
      <c r="E267" s="4"/>
      <c r="F267" s="4"/>
      <c r="G267" s="59"/>
      <c r="H267" s="59"/>
      <c r="I267" s="55"/>
      <c r="J267" s="55"/>
      <c r="K267" s="55"/>
      <c r="L267" s="55"/>
      <c r="M267" s="55"/>
      <c r="N267" s="55"/>
      <c r="O267" s="4"/>
      <c r="P267" s="4"/>
      <c r="Q267" s="4"/>
      <c r="R267" s="4"/>
      <c r="S267" s="4"/>
      <c r="T267" s="4"/>
      <c r="U267" s="4"/>
      <c r="V267" s="4"/>
      <c r="W267" s="4"/>
      <c r="X267" s="4"/>
      <c r="Y267" s="4"/>
      <c r="Z267" s="59"/>
      <c r="AA267" s="59"/>
      <c r="AB267" s="4"/>
      <c r="AC267" s="4"/>
      <c r="AD267" s="4"/>
      <c r="AE267" s="4"/>
    </row>
    <row r="268" spans="1:31" ht="15.75" customHeight="1">
      <c r="A268" s="4"/>
      <c r="B268" s="4"/>
      <c r="C268" s="4"/>
      <c r="D268" s="4"/>
      <c r="E268" s="4"/>
      <c r="F268" s="4"/>
      <c r="G268" s="59"/>
      <c r="H268" s="59"/>
      <c r="I268" s="55"/>
      <c r="J268" s="55"/>
      <c r="K268" s="55"/>
      <c r="L268" s="55"/>
      <c r="M268" s="55"/>
      <c r="N268" s="55"/>
      <c r="O268" s="4"/>
      <c r="P268" s="4"/>
      <c r="Q268" s="4"/>
      <c r="R268" s="4"/>
      <c r="S268" s="4"/>
      <c r="T268" s="4"/>
      <c r="U268" s="4"/>
      <c r="V268" s="4"/>
      <c r="W268" s="4"/>
      <c r="X268" s="4"/>
      <c r="Y268" s="4"/>
      <c r="Z268" s="59"/>
      <c r="AA268" s="59"/>
      <c r="AB268" s="4"/>
      <c r="AC268" s="4"/>
      <c r="AD268" s="4"/>
      <c r="AE268" s="4"/>
    </row>
    <row r="269" spans="1:31" ht="15.75" customHeight="1">
      <c r="A269" s="4"/>
      <c r="B269" s="4"/>
      <c r="C269" s="4"/>
      <c r="D269" s="4"/>
      <c r="E269" s="4"/>
      <c r="F269" s="4"/>
      <c r="G269" s="59"/>
      <c r="H269" s="59"/>
      <c r="I269" s="55"/>
      <c r="J269" s="55"/>
      <c r="K269" s="55"/>
      <c r="L269" s="55"/>
      <c r="M269" s="55"/>
      <c r="N269" s="55"/>
      <c r="O269" s="4"/>
      <c r="P269" s="4"/>
      <c r="Q269" s="4"/>
      <c r="R269" s="4"/>
      <c r="S269" s="4"/>
      <c r="T269" s="4"/>
      <c r="U269" s="4"/>
      <c r="V269" s="4"/>
      <c r="W269" s="4"/>
      <c r="X269" s="4"/>
      <c r="Y269" s="4"/>
      <c r="Z269" s="59"/>
      <c r="AA269" s="59"/>
      <c r="AB269" s="4"/>
      <c r="AC269" s="4"/>
      <c r="AD269" s="4"/>
      <c r="AE269" s="4"/>
    </row>
    <row r="270" spans="1:31" ht="15.75" customHeight="1">
      <c r="A270" s="4"/>
      <c r="B270" s="4"/>
      <c r="C270" s="4"/>
      <c r="D270" s="4"/>
      <c r="E270" s="4"/>
      <c r="F270" s="4"/>
      <c r="G270" s="59"/>
      <c r="H270" s="59"/>
      <c r="I270" s="55"/>
      <c r="J270" s="55"/>
      <c r="K270" s="55"/>
      <c r="L270" s="55"/>
      <c r="M270" s="55"/>
      <c r="N270" s="55"/>
      <c r="O270" s="4"/>
      <c r="P270" s="4"/>
      <c r="Q270" s="4"/>
      <c r="R270" s="4"/>
      <c r="S270" s="4"/>
      <c r="T270" s="4"/>
      <c r="U270" s="4"/>
      <c r="V270" s="4"/>
      <c r="W270" s="4"/>
      <c r="X270" s="4"/>
      <c r="Y270" s="4"/>
      <c r="Z270" s="59"/>
      <c r="AA270" s="59"/>
      <c r="AB270" s="4"/>
      <c r="AC270" s="4"/>
      <c r="AD270" s="4"/>
      <c r="AE270" s="4"/>
    </row>
    <row r="271" spans="1:31" ht="15.75" customHeight="1">
      <c r="A271" s="4"/>
      <c r="B271" s="4"/>
      <c r="C271" s="4"/>
      <c r="D271" s="4"/>
      <c r="E271" s="4"/>
      <c r="F271" s="4"/>
      <c r="G271" s="59"/>
      <c r="H271" s="59"/>
      <c r="I271" s="55"/>
      <c r="J271" s="55"/>
      <c r="K271" s="55"/>
      <c r="L271" s="55"/>
      <c r="M271" s="55"/>
      <c r="N271" s="55"/>
      <c r="O271" s="4"/>
      <c r="P271" s="4"/>
      <c r="Q271" s="4"/>
      <c r="R271" s="4"/>
      <c r="S271" s="4"/>
      <c r="T271" s="4"/>
      <c r="U271" s="4"/>
      <c r="V271" s="4"/>
      <c r="W271" s="4"/>
      <c r="X271" s="4"/>
      <c r="Y271" s="4"/>
      <c r="Z271" s="59"/>
      <c r="AA271" s="59"/>
      <c r="AB271" s="4"/>
      <c r="AC271" s="4"/>
      <c r="AD271" s="4"/>
      <c r="AE271" s="4"/>
    </row>
    <row r="272" spans="1:31" ht="15.75" customHeight="1">
      <c r="A272" s="4"/>
      <c r="B272" s="4"/>
      <c r="C272" s="4"/>
      <c r="D272" s="4"/>
      <c r="E272" s="4"/>
      <c r="F272" s="4"/>
      <c r="G272" s="59"/>
      <c r="H272" s="59"/>
      <c r="I272" s="55"/>
      <c r="J272" s="55"/>
      <c r="K272" s="55"/>
      <c r="L272" s="55"/>
      <c r="M272" s="55"/>
      <c r="N272" s="55"/>
      <c r="O272" s="4"/>
      <c r="P272" s="4"/>
      <c r="Q272" s="4"/>
      <c r="R272" s="4"/>
      <c r="S272" s="4"/>
      <c r="T272" s="4"/>
      <c r="U272" s="4"/>
      <c r="V272" s="4"/>
      <c r="W272" s="4"/>
      <c r="X272" s="4"/>
      <c r="Y272" s="4"/>
      <c r="Z272" s="59"/>
      <c r="AA272" s="59"/>
      <c r="AB272" s="4"/>
      <c r="AC272" s="4"/>
      <c r="AD272" s="4"/>
      <c r="AE272" s="4"/>
    </row>
    <row r="273" spans="1:31" ht="15.75" customHeight="1">
      <c r="A273" s="4"/>
      <c r="B273" s="4"/>
      <c r="C273" s="4"/>
      <c r="D273" s="4"/>
      <c r="E273" s="4"/>
      <c r="F273" s="4"/>
      <c r="G273" s="59"/>
      <c r="H273" s="59"/>
      <c r="I273" s="55"/>
      <c r="J273" s="55"/>
      <c r="K273" s="55"/>
      <c r="L273" s="55"/>
      <c r="M273" s="55"/>
      <c r="N273" s="55"/>
      <c r="O273" s="4"/>
      <c r="P273" s="4"/>
      <c r="Q273" s="4"/>
      <c r="R273" s="4"/>
      <c r="S273" s="4"/>
      <c r="T273" s="4"/>
      <c r="U273" s="4"/>
      <c r="V273" s="4"/>
      <c r="W273" s="4"/>
      <c r="X273" s="4"/>
      <c r="Y273" s="4"/>
      <c r="Z273" s="59"/>
      <c r="AA273" s="59"/>
      <c r="AB273" s="4"/>
      <c r="AC273" s="4"/>
      <c r="AD273" s="4"/>
      <c r="AE273" s="4"/>
    </row>
    <row r="274" spans="1:31" ht="15.75" customHeight="1">
      <c r="A274" s="4"/>
      <c r="B274" s="4"/>
      <c r="C274" s="4"/>
      <c r="D274" s="4"/>
      <c r="E274" s="4"/>
      <c r="F274" s="4"/>
      <c r="G274" s="59"/>
      <c r="H274" s="59"/>
      <c r="I274" s="55"/>
      <c r="J274" s="55"/>
      <c r="K274" s="55"/>
      <c r="L274" s="55"/>
      <c r="M274" s="55"/>
      <c r="N274" s="55"/>
      <c r="O274" s="4"/>
      <c r="P274" s="4"/>
      <c r="Q274" s="4"/>
      <c r="R274" s="4"/>
      <c r="S274" s="4"/>
      <c r="T274" s="4"/>
      <c r="U274" s="4"/>
      <c r="V274" s="4"/>
      <c r="W274" s="4"/>
      <c r="X274" s="4"/>
      <c r="Y274" s="4"/>
      <c r="Z274" s="59"/>
      <c r="AA274" s="59"/>
      <c r="AB274" s="4"/>
      <c r="AC274" s="4"/>
      <c r="AD274" s="4"/>
      <c r="AE274" s="4"/>
    </row>
    <row r="275" spans="1:31" ht="15.75" customHeight="1">
      <c r="A275" s="4"/>
      <c r="B275" s="4"/>
      <c r="C275" s="4"/>
      <c r="D275" s="4"/>
      <c r="E275" s="4"/>
      <c r="F275" s="4"/>
      <c r="G275" s="59"/>
      <c r="H275" s="59"/>
      <c r="I275" s="55"/>
      <c r="J275" s="55"/>
      <c r="K275" s="55"/>
      <c r="L275" s="55"/>
      <c r="M275" s="55"/>
      <c r="N275" s="55"/>
      <c r="O275" s="4"/>
      <c r="P275" s="4"/>
      <c r="Q275" s="4"/>
      <c r="R275" s="4"/>
      <c r="S275" s="4"/>
      <c r="T275" s="4"/>
      <c r="U275" s="4"/>
      <c r="V275" s="4"/>
      <c r="W275" s="4"/>
      <c r="X275" s="4"/>
      <c r="Y275" s="4"/>
      <c r="Z275" s="59"/>
      <c r="AA275" s="59"/>
      <c r="AB275" s="4"/>
      <c r="AC275" s="4"/>
      <c r="AD275" s="4"/>
      <c r="AE275" s="4"/>
    </row>
    <row r="276" spans="1:31" ht="15.75" customHeight="1">
      <c r="A276" s="4"/>
      <c r="B276" s="4"/>
      <c r="C276" s="4"/>
      <c r="D276" s="4"/>
      <c r="E276" s="4"/>
      <c r="F276" s="4"/>
      <c r="G276" s="59"/>
      <c r="H276" s="59"/>
      <c r="I276" s="55"/>
      <c r="J276" s="55"/>
      <c r="K276" s="55"/>
      <c r="L276" s="55"/>
      <c r="M276" s="55"/>
      <c r="N276" s="55"/>
      <c r="O276" s="4"/>
      <c r="P276" s="4"/>
      <c r="Q276" s="4"/>
      <c r="R276" s="4"/>
      <c r="S276" s="4"/>
      <c r="T276" s="4"/>
      <c r="U276" s="4"/>
      <c r="V276" s="4"/>
      <c r="W276" s="4"/>
      <c r="X276" s="4"/>
      <c r="Y276" s="4"/>
      <c r="Z276" s="59"/>
      <c r="AA276" s="59"/>
      <c r="AB276" s="4"/>
      <c r="AC276" s="4"/>
      <c r="AD276" s="4"/>
      <c r="AE276" s="4"/>
    </row>
    <row r="277" spans="1:31" ht="15.75" customHeight="1">
      <c r="A277" s="4"/>
      <c r="B277" s="4"/>
      <c r="C277" s="4"/>
      <c r="D277" s="4"/>
      <c r="E277" s="4"/>
      <c r="F277" s="4"/>
      <c r="G277" s="59"/>
      <c r="H277" s="59"/>
      <c r="I277" s="55"/>
      <c r="J277" s="55"/>
      <c r="K277" s="55"/>
      <c r="L277" s="55"/>
      <c r="M277" s="55"/>
      <c r="N277" s="55"/>
      <c r="O277" s="4"/>
      <c r="P277" s="4"/>
      <c r="Q277" s="4"/>
      <c r="R277" s="4"/>
      <c r="S277" s="4"/>
      <c r="T277" s="4"/>
      <c r="U277" s="4"/>
      <c r="V277" s="4"/>
      <c r="W277" s="4"/>
      <c r="X277" s="4"/>
      <c r="Y277" s="4"/>
      <c r="Z277" s="59"/>
      <c r="AA277" s="59"/>
      <c r="AB277" s="4"/>
      <c r="AC277" s="4"/>
      <c r="AD277" s="4"/>
      <c r="AE277" s="4"/>
    </row>
    <row r="278" spans="1:31" ht="15.75" customHeight="1">
      <c r="A278" s="4"/>
      <c r="B278" s="4"/>
      <c r="C278" s="4"/>
      <c r="D278" s="4"/>
      <c r="E278" s="4"/>
      <c r="F278" s="4"/>
      <c r="G278" s="59"/>
      <c r="H278" s="59"/>
      <c r="I278" s="55"/>
      <c r="J278" s="55"/>
      <c r="K278" s="55"/>
      <c r="L278" s="55"/>
      <c r="M278" s="55"/>
      <c r="N278" s="55"/>
      <c r="O278" s="4"/>
      <c r="P278" s="4"/>
      <c r="Q278" s="4"/>
      <c r="R278" s="4"/>
      <c r="S278" s="4"/>
      <c r="T278" s="4"/>
      <c r="U278" s="4"/>
      <c r="V278" s="4"/>
      <c r="W278" s="4"/>
      <c r="X278" s="4"/>
      <c r="Y278" s="4"/>
      <c r="Z278" s="59"/>
      <c r="AA278" s="59"/>
      <c r="AB278" s="4"/>
      <c r="AC278" s="4"/>
      <c r="AD278" s="4"/>
      <c r="AE278" s="4"/>
    </row>
    <row r="279" spans="1:31" ht="15.75" customHeight="1">
      <c r="A279" s="4"/>
      <c r="B279" s="4"/>
      <c r="C279" s="4"/>
      <c r="D279" s="4"/>
      <c r="E279" s="4"/>
      <c r="F279" s="4"/>
      <c r="G279" s="59"/>
      <c r="H279" s="59"/>
      <c r="I279" s="55"/>
      <c r="J279" s="55"/>
      <c r="K279" s="55"/>
      <c r="L279" s="55"/>
      <c r="M279" s="55"/>
      <c r="N279" s="55"/>
      <c r="O279" s="4"/>
      <c r="P279" s="4"/>
      <c r="Q279" s="4"/>
      <c r="R279" s="4"/>
      <c r="S279" s="4"/>
      <c r="T279" s="4"/>
      <c r="U279" s="4"/>
      <c r="V279" s="4"/>
      <c r="W279" s="4"/>
      <c r="X279" s="4"/>
      <c r="Y279" s="4"/>
      <c r="Z279" s="59"/>
      <c r="AA279" s="59"/>
      <c r="AB279" s="4"/>
      <c r="AC279" s="4"/>
      <c r="AD279" s="4"/>
      <c r="AE279" s="4"/>
    </row>
    <row r="280" spans="1:31" ht="15.75" customHeight="1">
      <c r="A280" s="4"/>
      <c r="B280" s="4"/>
      <c r="C280" s="4"/>
      <c r="D280" s="4"/>
      <c r="E280" s="4"/>
      <c r="F280" s="4"/>
      <c r="G280" s="59"/>
      <c r="H280" s="59"/>
      <c r="I280" s="55"/>
      <c r="J280" s="55"/>
      <c r="K280" s="55"/>
      <c r="L280" s="55"/>
      <c r="M280" s="55"/>
      <c r="N280" s="55"/>
      <c r="O280" s="4"/>
      <c r="P280" s="4"/>
      <c r="Q280" s="4"/>
      <c r="R280" s="4"/>
      <c r="S280" s="4"/>
      <c r="T280" s="4"/>
      <c r="U280" s="4"/>
      <c r="V280" s="4"/>
      <c r="W280" s="4"/>
      <c r="X280" s="4"/>
      <c r="Y280" s="4"/>
      <c r="Z280" s="59"/>
      <c r="AA280" s="59"/>
      <c r="AB280" s="4"/>
      <c r="AC280" s="4"/>
      <c r="AD280" s="4"/>
      <c r="AE280" s="4"/>
    </row>
    <row r="281" spans="1:31" ht="15.75" customHeight="1">
      <c r="A281" s="4"/>
      <c r="B281" s="4"/>
      <c r="C281" s="4"/>
      <c r="D281" s="4"/>
      <c r="E281" s="4"/>
      <c r="F281" s="4"/>
      <c r="G281" s="59"/>
      <c r="H281" s="59"/>
      <c r="I281" s="55"/>
      <c r="J281" s="55"/>
      <c r="K281" s="55"/>
      <c r="L281" s="55"/>
      <c r="M281" s="55"/>
      <c r="N281" s="55"/>
      <c r="O281" s="4"/>
      <c r="P281" s="4"/>
      <c r="Q281" s="4"/>
      <c r="R281" s="4"/>
      <c r="S281" s="4"/>
      <c r="T281" s="4"/>
      <c r="U281" s="4"/>
      <c r="V281" s="4"/>
      <c r="W281" s="4"/>
      <c r="X281" s="4"/>
      <c r="Y281" s="4"/>
      <c r="Z281" s="59"/>
      <c r="AA281" s="59"/>
      <c r="AB281" s="4"/>
      <c r="AC281" s="4"/>
      <c r="AD281" s="4"/>
      <c r="AE281" s="4"/>
    </row>
    <row r="282" spans="1:31" ht="15.75" customHeight="1">
      <c r="A282" s="4"/>
      <c r="B282" s="4"/>
      <c r="C282" s="4"/>
      <c r="D282" s="4"/>
      <c r="E282" s="4"/>
      <c r="F282" s="4"/>
      <c r="G282" s="59"/>
      <c r="H282" s="59"/>
      <c r="I282" s="55"/>
      <c r="J282" s="55"/>
      <c r="K282" s="55"/>
      <c r="L282" s="55"/>
      <c r="M282" s="55"/>
      <c r="N282" s="55"/>
      <c r="O282" s="4"/>
      <c r="P282" s="4"/>
      <c r="Q282" s="4"/>
      <c r="R282" s="4"/>
      <c r="S282" s="4"/>
      <c r="T282" s="4"/>
      <c r="U282" s="4"/>
      <c r="V282" s="4"/>
      <c r="W282" s="4"/>
      <c r="X282" s="4"/>
      <c r="Y282" s="4"/>
      <c r="Z282" s="59"/>
      <c r="AA282" s="59"/>
      <c r="AB282" s="4"/>
      <c r="AC282" s="4"/>
      <c r="AD282" s="4"/>
      <c r="AE282" s="4"/>
    </row>
    <row r="283" spans="1:31" ht="15.75" customHeight="1">
      <c r="A283" s="4"/>
      <c r="B283" s="4"/>
      <c r="C283" s="4"/>
      <c r="D283" s="4"/>
      <c r="E283" s="4"/>
      <c r="F283" s="4"/>
      <c r="G283" s="59"/>
      <c r="H283" s="59"/>
      <c r="I283" s="55"/>
      <c r="J283" s="55"/>
      <c r="K283" s="55"/>
      <c r="L283" s="55"/>
      <c r="M283" s="55"/>
      <c r="N283" s="55"/>
      <c r="O283" s="4"/>
      <c r="P283" s="4"/>
      <c r="Q283" s="4"/>
      <c r="R283" s="4"/>
      <c r="S283" s="4"/>
      <c r="T283" s="4"/>
      <c r="U283" s="4"/>
      <c r="V283" s="4"/>
      <c r="W283" s="4"/>
      <c r="X283" s="4"/>
      <c r="Y283" s="4"/>
      <c r="Z283" s="59"/>
      <c r="AA283" s="59"/>
      <c r="AB283" s="4"/>
      <c r="AC283" s="4"/>
      <c r="AD283" s="4"/>
      <c r="AE283" s="4"/>
    </row>
    <row r="284" spans="1:31" ht="15.75" customHeight="1">
      <c r="A284" s="4"/>
      <c r="B284" s="4"/>
      <c r="C284" s="4"/>
      <c r="D284" s="4"/>
      <c r="E284" s="4"/>
      <c r="F284" s="4"/>
      <c r="G284" s="59"/>
      <c r="H284" s="59"/>
      <c r="I284" s="55"/>
      <c r="J284" s="55"/>
      <c r="K284" s="55"/>
      <c r="L284" s="55"/>
      <c r="M284" s="55"/>
      <c r="N284" s="55"/>
      <c r="O284" s="4"/>
      <c r="P284" s="4"/>
      <c r="Q284" s="4"/>
      <c r="R284" s="4"/>
      <c r="S284" s="4"/>
      <c r="T284" s="4"/>
      <c r="U284" s="4"/>
      <c r="V284" s="4"/>
      <c r="W284" s="4"/>
      <c r="X284" s="4"/>
      <c r="Y284" s="4"/>
      <c r="Z284" s="59"/>
      <c r="AA284" s="59"/>
      <c r="AB284" s="4"/>
      <c r="AC284" s="4"/>
      <c r="AD284" s="4"/>
      <c r="AE284" s="4"/>
    </row>
    <row r="285" spans="1:31" ht="15.75" customHeight="1">
      <c r="A285" s="4"/>
      <c r="B285" s="4"/>
      <c r="C285" s="4"/>
      <c r="D285" s="4"/>
      <c r="E285" s="4"/>
      <c r="F285" s="4"/>
      <c r="G285" s="59"/>
      <c r="H285" s="59"/>
      <c r="I285" s="55"/>
      <c r="J285" s="55"/>
      <c r="K285" s="55"/>
      <c r="L285" s="55"/>
      <c r="M285" s="55"/>
      <c r="N285" s="55"/>
      <c r="O285" s="4"/>
      <c r="P285" s="4"/>
      <c r="Q285" s="4"/>
      <c r="R285" s="4"/>
      <c r="S285" s="4"/>
      <c r="T285" s="4"/>
      <c r="U285" s="4"/>
      <c r="V285" s="4"/>
      <c r="W285" s="4"/>
      <c r="X285" s="4"/>
      <c r="Y285" s="4"/>
      <c r="Z285" s="59"/>
      <c r="AA285" s="59"/>
      <c r="AB285" s="4"/>
      <c r="AC285" s="4"/>
      <c r="AD285" s="4"/>
      <c r="AE285" s="4"/>
    </row>
    <row r="286" spans="1:31" ht="15.75" customHeight="1">
      <c r="A286" s="4"/>
      <c r="B286" s="4"/>
      <c r="C286" s="4"/>
      <c r="D286" s="4"/>
      <c r="E286" s="4"/>
      <c r="F286" s="4"/>
      <c r="G286" s="59"/>
      <c r="H286" s="59"/>
      <c r="I286" s="55"/>
      <c r="J286" s="55"/>
      <c r="K286" s="55"/>
      <c r="L286" s="55"/>
      <c r="M286" s="55"/>
      <c r="N286" s="55"/>
      <c r="O286" s="4"/>
      <c r="P286" s="4"/>
      <c r="Q286" s="4"/>
      <c r="R286" s="4"/>
      <c r="S286" s="4"/>
      <c r="T286" s="4"/>
      <c r="U286" s="4"/>
      <c r="V286" s="4"/>
      <c r="W286" s="4"/>
      <c r="X286" s="4"/>
      <c r="Y286" s="4"/>
      <c r="Z286" s="59"/>
      <c r="AA286" s="59"/>
      <c r="AB286" s="4"/>
      <c r="AC286" s="4"/>
      <c r="AD286" s="4"/>
      <c r="AE286" s="4"/>
    </row>
    <row r="287" spans="1:31" ht="15.75" customHeight="1">
      <c r="A287" s="4"/>
      <c r="B287" s="4"/>
      <c r="C287" s="4"/>
      <c r="D287" s="4"/>
      <c r="E287" s="4"/>
      <c r="F287" s="4"/>
      <c r="G287" s="59"/>
      <c r="H287" s="59"/>
      <c r="I287" s="55"/>
      <c r="J287" s="55"/>
      <c r="K287" s="55"/>
      <c r="L287" s="55"/>
      <c r="M287" s="55"/>
      <c r="N287" s="55"/>
      <c r="O287" s="4"/>
      <c r="P287" s="4"/>
      <c r="Q287" s="4"/>
      <c r="R287" s="4"/>
      <c r="S287" s="4"/>
      <c r="T287" s="4"/>
      <c r="U287" s="4"/>
      <c r="V287" s="4"/>
      <c r="W287" s="4"/>
      <c r="X287" s="4"/>
      <c r="Y287" s="4"/>
      <c r="Z287" s="59"/>
      <c r="AA287" s="59"/>
      <c r="AB287" s="4"/>
      <c r="AC287" s="4"/>
      <c r="AD287" s="4"/>
      <c r="AE287" s="4"/>
    </row>
    <row r="288" spans="1:31" ht="15.75" customHeight="1">
      <c r="A288" s="4"/>
      <c r="B288" s="4"/>
      <c r="C288" s="4"/>
      <c r="D288" s="4"/>
      <c r="E288" s="4"/>
      <c r="F288" s="4"/>
      <c r="G288" s="59"/>
      <c r="H288" s="59"/>
      <c r="I288" s="55"/>
      <c r="J288" s="55"/>
      <c r="K288" s="55"/>
      <c r="L288" s="55"/>
      <c r="M288" s="55"/>
      <c r="N288" s="55"/>
      <c r="O288" s="4"/>
      <c r="P288" s="4"/>
      <c r="Q288" s="4"/>
      <c r="R288" s="4"/>
      <c r="S288" s="4"/>
      <c r="T288" s="4"/>
      <c r="U288" s="4"/>
      <c r="V288" s="4"/>
      <c r="W288" s="4"/>
      <c r="X288" s="4"/>
      <c r="Y288" s="4"/>
      <c r="Z288" s="59"/>
      <c r="AA288" s="59"/>
      <c r="AB288" s="4"/>
      <c r="AC288" s="4"/>
      <c r="AD288" s="4"/>
      <c r="AE288" s="4"/>
    </row>
    <row r="289" spans="1:31" ht="15.75" customHeight="1">
      <c r="A289" s="4"/>
      <c r="B289" s="4"/>
      <c r="C289" s="4"/>
      <c r="D289" s="4"/>
      <c r="E289" s="4"/>
      <c r="F289" s="4"/>
      <c r="G289" s="59"/>
      <c r="H289" s="59"/>
      <c r="I289" s="55"/>
      <c r="J289" s="55"/>
      <c r="K289" s="55"/>
      <c r="L289" s="55"/>
      <c r="M289" s="55"/>
      <c r="N289" s="55"/>
      <c r="O289" s="4"/>
      <c r="P289" s="4"/>
      <c r="Q289" s="4"/>
      <c r="R289" s="4"/>
      <c r="S289" s="4"/>
      <c r="T289" s="4"/>
      <c r="U289" s="4"/>
      <c r="V289" s="4"/>
      <c r="W289" s="4"/>
      <c r="X289" s="4"/>
      <c r="Y289" s="4"/>
      <c r="Z289" s="59"/>
      <c r="AA289" s="59"/>
      <c r="AB289" s="4"/>
      <c r="AC289" s="4"/>
      <c r="AD289" s="4"/>
      <c r="AE289" s="4"/>
    </row>
    <row r="290" spans="1:31" ht="15.75" customHeight="1">
      <c r="A290" s="4"/>
      <c r="B290" s="4"/>
      <c r="C290" s="4"/>
      <c r="D290" s="4"/>
      <c r="E290" s="4"/>
      <c r="F290" s="4"/>
      <c r="G290" s="59"/>
      <c r="H290" s="59"/>
      <c r="I290" s="55"/>
      <c r="J290" s="55"/>
      <c r="K290" s="55"/>
      <c r="L290" s="55"/>
      <c r="M290" s="55"/>
      <c r="N290" s="55"/>
      <c r="O290" s="4"/>
      <c r="P290" s="4"/>
      <c r="Q290" s="4"/>
      <c r="R290" s="4"/>
      <c r="S290" s="4"/>
      <c r="T290" s="4"/>
      <c r="U290" s="4"/>
      <c r="V290" s="4"/>
      <c r="W290" s="4"/>
      <c r="X290" s="4"/>
      <c r="Y290" s="4"/>
      <c r="Z290" s="59"/>
      <c r="AA290" s="59"/>
      <c r="AB290" s="4"/>
      <c r="AC290" s="4"/>
      <c r="AD290" s="4"/>
      <c r="AE290" s="4"/>
    </row>
    <row r="291" spans="1:31" ht="15.75" customHeight="1">
      <c r="A291" s="4"/>
      <c r="B291" s="4"/>
      <c r="C291" s="4"/>
      <c r="D291" s="4"/>
      <c r="E291" s="4"/>
      <c r="F291" s="4"/>
      <c r="G291" s="59"/>
      <c r="H291" s="59"/>
      <c r="I291" s="55"/>
      <c r="J291" s="55"/>
      <c r="K291" s="55"/>
      <c r="L291" s="55"/>
      <c r="M291" s="55"/>
      <c r="N291" s="55"/>
      <c r="O291" s="4"/>
      <c r="P291" s="4"/>
      <c r="Q291" s="4"/>
      <c r="R291" s="4"/>
      <c r="S291" s="4"/>
      <c r="T291" s="4"/>
      <c r="U291" s="4"/>
      <c r="V291" s="4"/>
      <c r="W291" s="4"/>
      <c r="X291" s="4"/>
      <c r="Y291" s="4"/>
      <c r="Z291" s="59"/>
      <c r="AA291" s="59"/>
      <c r="AB291" s="4"/>
      <c r="AC291" s="4"/>
      <c r="AD291" s="4"/>
      <c r="AE291" s="4"/>
    </row>
    <row r="292" spans="1:31" ht="15.75" customHeight="1">
      <c r="A292" s="4"/>
      <c r="B292" s="4"/>
      <c r="C292" s="4"/>
      <c r="D292" s="4"/>
      <c r="E292" s="4"/>
      <c r="F292" s="4"/>
      <c r="G292" s="59"/>
      <c r="H292" s="59"/>
      <c r="I292" s="55"/>
      <c r="J292" s="55"/>
      <c r="K292" s="55"/>
      <c r="L292" s="55"/>
      <c r="M292" s="55"/>
      <c r="N292" s="55"/>
      <c r="O292" s="4"/>
      <c r="P292" s="4"/>
      <c r="Q292" s="4"/>
      <c r="R292" s="4"/>
      <c r="S292" s="4"/>
      <c r="T292" s="4"/>
      <c r="U292" s="4"/>
      <c r="V292" s="4"/>
      <c r="W292" s="4"/>
      <c r="X292" s="4"/>
      <c r="Y292" s="4"/>
      <c r="Z292" s="59"/>
      <c r="AA292" s="59"/>
      <c r="AB292" s="4"/>
      <c r="AC292" s="4"/>
      <c r="AD292" s="4"/>
      <c r="AE292" s="4"/>
    </row>
    <row r="293" spans="1:31" ht="15.75" customHeight="1">
      <c r="A293" s="4"/>
      <c r="B293" s="4"/>
      <c r="C293" s="4"/>
      <c r="D293" s="4"/>
      <c r="E293" s="4"/>
      <c r="F293" s="4"/>
      <c r="G293" s="59"/>
      <c r="H293" s="59"/>
      <c r="I293" s="55"/>
      <c r="J293" s="55"/>
      <c r="K293" s="55"/>
      <c r="L293" s="55"/>
      <c r="M293" s="55"/>
      <c r="N293" s="55"/>
      <c r="O293" s="4"/>
      <c r="P293" s="4"/>
      <c r="Q293" s="4"/>
      <c r="R293" s="4"/>
      <c r="S293" s="4"/>
      <c r="T293" s="4"/>
      <c r="U293" s="4"/>
      <c r="V293" s="4"/>
      <c r="W293" s="4"/>
      <c r="X293" s="4"/>
      <c r="Y293" s="4"/>
      <c r="Z293" s="59"/>
      <c r="AA293" s="59"/>
      <c r="AB293" s="4"/>
      <c r="AC293" s="4"/>
      <c r="AD293" s="4"/>
      <c r="AE293" s="4"/>
    </row>
    <row r="294" spans="1:31" ht="15.75" customHeight="1">
      <c r="A294" s="4"/>
      <c r="B294" s="4"/>
      <c r="C294" s="4"/>
      <c r="D294" s="4"/>
      <c r="E294" s="4"/>
      <c r="F294" s="4"/>
      <c r="G294" s="59"/>
      <c r="H294" s="59"/>
      <c r="I294" s="55"/>
      <c r="J294" s="55"/>
      <c r="K294" s="55"/>
      <c r="L294" s="55"/>
      <c r="M294" s="55"/>
      <c r="N294" s="55"/>
      <c r="O294" s="4"/>
      <c r="P294" s="4"/>
      <c r="Q294" s="4"/>
      <c r="R294" s="4"/>
      <c r="S294" s="4"/>
      <c r="T294" s="4"/>
      <c r="U294" s="4"/>
      <c r="V294" s="4"/>
      <c r="W294" s="4"/>
      <c r="X294" s="4"/>
      <c r="Y294" s="4"/>
      <c r="Z294" s="59"/>
      <c r="AA294" s="59"/>
      <c r="AB294" s="4"/>
      <c r="AC294" s="4"/>
      <c r="AD294" s="4"/>
      <c r="AE294" s="4"/>
    </row>
    <row r="295" spans="1:31" ht="15.75" customHeight="1">
      <c r="A295" s="4"/>
      <c r="B295" s="4"/>
      <c r="C295" s="4"/>
      <c r="D295" s="4"/>
      <c r="E295" s="4"/>
      <c r="F295" s="4"/>
      <c r="G295" s="59"/>
      <c r="H295" s="59"/>
      <c r="I295" s="55"/>
      <c r="J295" s="55"/>
      <c r="K295" s="55"/>
      <c r="L295" s="55"/>
      <c r="M295" s="55"/>
      <c r="N295" s="55"/>
      <c r="O295" s="4"/>
      <c r="P295" s="4"/>
      <c r="Q295" s="4"/>
      <c r="R295" s="4"/>
      <c r="S295" s="4"/>
      <c r="T295" s="4"/>
      <c r="U295" s="4"/>
      <c r="V295" s="4"/>
      <c r="W295" s="4"/>
      <c r="X295" s="4"/>
      <c r="Y295" s="4"/>
      <c r="Z295" s="59"/>
      <c r="AA295" s="59"/>
      <c r="AB295" s="4"/>
      <c r="AC295" s="4"/>
      <c r="AD295" s="4"/>
      <c r="AE295" s="4"/>
    </row>
    <row r="296" spans="1:31" ht="15.75" customHeight="1">
      <c r="A296" s="4"/>
      <c r="B296" s="4"/>
      <c r="C296" s="4"/>
      <c r="D296" s="4"/>
      <c r="E296" s="4"/>
      <c r="F296" s="4"/>
      <c r="G296" s="59"/>
      <c r="H296" s="59"/>
      <c r="I296" s="55"/>
      <c r="J296" s="55"/>
      <c r="K296" s="55"/>
      <c r="L296" s="55"/>
      <c r="M296" s="55"/>
      <c r="N296" s="55"/>
      <c r="O296" s="4"/>
      <c r="P296" s="4"/>
      <c r="Q296" s="4"/>
      <c r="R296" s="4"/>
      <c r="S296" s="4"/>
      <c r="T296" s="4"/>
      <c r="U296" s="4"/>
      <c r="V296" s="4"/>
      <c r="W296" s="4"/>
      <c r="X296" s="4"/>
      <c r="Y296" s="4"/>
      <c r="Z296" s="59"/>
      <c r="AA296" s="59"/>
      <c r="AB296" s="4"/>
      <c r="AC296" s="4"/>
      <c r="AD296" s="4"/>
      <c r="AE296" s="4"/>
    </row>
    <row r="297" spans="1:31" ht="15.75" customHeight="1">
      <c r="A297" s="4"/>
      <c r="B297" s="4"/>
      <c r="C297" s="4"/>
      <c r="D297" s="4"/>
      <c r="E297" s="4"/>
      <c r="F297" s="4"/>
      <c r="G297" s="59"/>
      <c r="H297" s="59"/>
      <c r="I297" s="55"/>
      <c r="J297" s="55"/>
      <c r="K297" s="55"/>
      <c r="L297" s="55"/>
      <c r="M297" s="55"/>
      <c r="N297" s="55"/>
      <c r="O297" s="4"/>
      <c r="P297" s="4"/>
      <c r="Q297" s="4"/>
      <c r="R297" s="4"/>
      <c r="S297" s="4"/>
      <c r="T297" s="4"/>
      <c r="U297" s="4"/>
      <c r="V297" s="4"/>
      <c r="W297" s="4"/>
      <c r="X297" s="4"/>
      <c r="Y297" s="4"/>
      <c r="Z297" s="59"/>
      <c r="AA297" s="59"/>
      <c r="AB297" s="4"/>
      <c r="AC297" s="4"/>
      <c r="AD297" s="4"/>
      <c r="AE297" s="4"/>
    </row>
    <row r="298" spans="1:31" ht="15.75" customHeight="1">
      <c r="A298" s="4"/>
      <c r="B298" s="4"/>
      <c r="C298" s="4"/>
      <c r="D298" s="4"/>
      <c r="E298" s="4"/>
      <c r="F298" s="4"/>
      <c r="G298" s="59"/>
      <c r="H298" s="59"/>
      <c r="I298" s="55"/>
      <c r="J298" s="55"/>
      <c r="K298" s="55"/>
      <c r="L298" s="55"/>
      <c r="M298" s="55"/>
      <c r="N298" s="55"/>
      <c r="O298" s="4"/>
      <c r="P298" s="4"/>
      <c r="Q298" s="4"/>
      <c r="R298" s="4"/>
      <c r="S298" s="4"/>
      <c r="T298" s="4"/>
      <c r="U298" s="4"/>
      <c r="V298" s="4"/>
      <c r="W298" s="4"/>
      <c r="X298" s="4"/>
      <c r="Y298" s="4"/>
      <c r="Z298" s="59"/>
      <c r="AA298" s="59"/>
      <c r="AB298" s="4"/>
      <c r="AC298" s="4"/>
      <c r="AD298" s="4"/>
      <c r="AE298" s="4"/>
    </row>
    <row r="299" spans="1:31" ht="15.75" customHeight="1">
      <c r="A299" s="4"/>
      <c r="B299" s="4"/>
      <c r="C299" s="4"/>
      <c r="D299" s="4"/>
      <c r="E299" s="4"/>
      <c r="F299" s="4"/>
      <c r="G299" s="59"/>
      <c r="H299" s="59"/>
      <c r="I299" s="55"/>
      <c r="J299" s="55"/>
      <c r="K299" s="55"/>
      <c r="L299" s="55"/>
      <c r="M299" s="55"/>
      <c r="N299" s="55"/>
      <c r="O299" s="4"/>
      <c r="P299" s="4"/>
      <c r="Q299" s="4"/>
      <c r="R299" s="4"/>
      <c r="S299" s="4"/>
      <c r="T299" s="4"/>
      <c r="U299" s="4"/>
      <c r="V299" s="4"/>
      <c r="W299" s="4"/>
      <c r="X299" s="4"/>
      <c r="Y299" s="4"/>
      <c r="Z299" s="59"/>
      <c r="AA299" s="59"/>
      <c r="AB299" s="4"/>
      <c r="AC299" s="4"/>
      <c r="AD299" s="4"/>
      <c r="AE299" s="4"/>
    </row>
    <row r="300" spans="1:31" ht="15.75" customHeight="1">
      <c r="A300" s="4"/>
      <c r="B300" s="4"/>
      <c r="C300" s="4"/>
      <c r="D300" s="4"/>
      <c r="E300" s="4"/>
      <c r="F300" s="4"/>
      <c r="G300" s="59"/>
      <c r="H300" s="59"/>
      <c r="I300" s="55"/>
      <c r="J300" s="55"/>
      <c r="K300" s="55"/>
      <c r="L300" s="55"/>
      <c r="M300" s="55"/>
      <c r="N300" s="55"/>
      <c r="O300" s="4"/>
      <c r="P300" s="4"/>
      <c r="Q300" s="4"/>
      <c r="R300" s="4"/>
      <c r="S300" s="4"/>
      <c r="T300" s="4"/>
      <c r="U300" s="4"/>
      <c r="V300" s="4"/>
      <c r="W300" s="4"/>
      <c r="X300" s="4"/>
      <c r="Y300" s="4"/>
      <c r="Z300" s="59"/>
      <c r="AA300" s="59"/>
      <c r="AB300" s="4"/>
      <c r="AC300" s="4"/>
      <c r="AD300" s="4"/>
      <c r="AE300" s="4"/>
    </row>
    <row r="301" spans="1:31" ht="15.75" customHeight="1">
      <c r="A301" s="4"/>
      <c r="B301" s="4"/>
      <c r="C301" s="4"/>
      <c r="D301" s="4"/>
      <c r="E301" s="4"/>
      <c r="F301" s="4"/>
      <c r="G301" s="59"/>
      <c r="H301" s="59"/>
      <c r="I301" s="55"/>
      <c r="J301" s="55"/>
      <c r="K301" s="55"/>
      <c r="L301" s="55"/>
      <c r="M301" s="55"/>
      <c r="N301" s="55"/>
      <c r="O301" s="4"/>
      <c r="P301" s="4"/>
      <c r="Q301" s="4"/>
      <c r="R301" s="4"/>
      <c r="S301" s="4"/>
      <c r="T301" s="4"/>
      <c r="U301" s="4"/>
      <c r="V301" s="4"/>
      <c r="W301" s="4"/>
      <c r="X301" s="4"/>
      <c r="Y301" s="4"/>
      <c r="Z301" s="59"/>
      <c r="AA301" s="59"/>
      <c r="AB301" s="4"/>
      <c r="AC301" s="4"/>
      <c r="AD301" s="4"/>
      <c r="AE301" s="4"/>
    </row>
    <row r="302" spans="1:31" ht="15.75" customHeight="1">
      <c r="A302" s="4"/>
      <c r="B302" s="4"/>
      <c r="C302" s="4"/>
      <c r="D302" s="4"/>
      <c r="E302" s="4"/>
      <c r="F302" s="4"/>
      <c r="G302" s="59"/>
      <c r="H302" s="59"/>
      <c r="I302" s="55"/>
      <c r="J302" s="55"/>
      <c r="K302" s="55"/>
      <c r="L302" s="55"/>
      <c r="M302" s="55"/>
      <c r="N302" s="55"/>
      <c r="O302" s="4"/>
      <c r="P302" s="4"/>
      <c r="Q302" s="4"/>
      <c r="R302" s="4"/>
      <c r="S302" s="4"/>
      <c r="T302" s="4"/>
      <c r="U302" s="4"/>
      <c r="V302" s="4"/>
      <c r="W302" s="4"/>
      <c r="X302" s="4"/>
      <c r="Y302" s="4"/>
      <c r="Z302" s="59"/>
      <c r="AA302" s="59"/>
      <c r="AB302" s="4"/>
      <c r="AC302" s="4"/>
      <c r="AD302" s="4"/>
      <c r="AE302" s="4"/>
    </row>
    <row r="303" spans="1:31" ht="15.75" customHeight="1">
      <c r="A303" s="4"/>
      <c r="B303" s="4"/>
      <c r="C303" s="4"/>
      <c r="D303" s="4"/>
      <c r="E303" s="4"/>
      <c r="F303" s="4"/>
      <c r="G303" s="59"/>
      <c r="H303" s="59"/>
      <c r="I303" s="55"/>
      <c r="J303" s="55"/>
      <c r="K303" s="55"/>
      <c r="L303" s="55"/>
      <c r="M303" s="55"/>
      <c r="N303" s="55"/>
      <c r="O303" s="4"/>
      <c r="P303" s="4"/>
      <c r="Q303" s="4"/>
      <c r="R303" s="4"/>
      <c r="S303" s="4"/>
      <c r="T303" s="4"/>
      <c r="U303" s="4"/>
      <c r="V303" s="4"/>
      <c r="W303" s="4"/>
      <c r="X303" s="4"/>
      <c r="Y303" s="4"/>
      <c r="Z303" s="59"/>
      <c r="AA303" s="59"/>
      <c r="AB303" s="4"/>
      <c r="AC303" s="4"/>
      <c r="AD303" s="4"/>
      <c r="AE303" s="4"/>
    </row>
    <row r="304" spans="1:31" ht="15.75" customHeight="1">
      <c r="A304" s="4"/>
      <c r="B304" s="4"/>
      <c r="C304" s="4"/>
      <c r="D304" s="4"/>
      <c r="E304" s="4"/>
      <c r="F304" s="4"/>
      <c r="G304" s="59"/>
      <c r="H304" s="59"/>
      <c r="I304" s="55"/>
      <c r="J304" s="55"/>
      <c r="K304" s="55"/>
      <c r="L304" s="55"/>
      <c r="M304" s="55"/>
      <c r="N304" s="55"/>
      <c r="O304" s="4"/>
      <c r="P304" s="4"/>
      <c r="Q304" s="4"/>
      <c r="R304" s="4"/>
      <c r="S304" s="4"/>
      <c r="T304" s="4"/>
      <c r="U304" s="4"/>
      <c r="V304" s="4"/>
      <c r="W304" s="4"/>
      <c r="X304" s="4"/>
      <c r="Y304" s="4"/>
      <c r="Z304" s="59"/>
      <c r="AA304" s="59"/>
      <c r="AB304" s="4"/>
      <c r="AC304" s="4"/>
      <c r="AD304" s="4"/>
      <c r="AE304" s="4"/>
    </row>
    <row r="305" spans="1:31" ht="15.75" customHeight="1">
      <c r="A305" s="4"/>
      <c r="B305" s="4"/>
      <c r="C305" s="4"/>
      <c r="D305" s="4"/>
      <c r="E305" s="4"/>
      <c r="F305" s="4"/>
      <c r="G305" s="59"/>
      <c r="H305" s="59"/>
      <c r="I305" s="55"/>
      <c r="J305" s="55"/>
      <c r="K305" s="55"/>
      <c r="L305" s="55"/>
      <c r="M305" s="55"/>
      <c r="N305" s="55"/>
      <c r="O305" s="4"/>
      <c r="P305" s="4"/>
      <c r="Q305" s="4"/>
      <c r="R305" s="4"/>
      <c r="S305" s="4"/>
      <c r="T305" s="4"/>
      <c r="U305" s="4"/>
      <c r="V305" s="4"/>
      <c r="W305" s="4"/>
      <c r="X305" s="4"/>
      <c r="Y305" s="4"/>
      <c r="Z305" s="59"/>
      <c r="AA305" s="59"/>
      <c r="AB305" s="4"/>
      <c r="AC305" s="4"/>
      <c r="AD305" s="4"/>
      <c r="AE305" s="4"/>
    </row>
    <row r="306" spans="1:31" ht="15.75" customHeight="1">
      <c r="A306" s="4"/>
      <c r="B306" s="4"/>
      <c r="C306" s="4"/>
      <c r="D306" s="4"/>
      <c r="E306" s="4"/>
      <c r="F306" s="4"/>
      <c r="G306" s="59"/>
      <c r="H306" s="59"/>
      <c r="I306" s="55"/>
      <c r="J306" s="55"/>
      <c r="K306" s="55"/>
      <c r="L306" s="55"/>
      <c r="M306" s="55"/>
      <c r="N306" s="55"/>
      <c r="O306" s="4"/>
      <c r="P306" s="4"/>
      <c r="Q306" s="4"/>
      <c r="R306" s="4"/>
      <c r="S306" s="4"/>
      <c r="T306" s="4"/>
      <c r="U306" s="4"/>
      <c r="V306" s="4"/>
      <c r="W306" s="4"/>
      <c r="X306" s="4"/>
      <c r="Y306" s="4"/>
      <c r="Z306" s="59"/>
      <c r="AA306" s="59"/>
      <c r="AB306" s="4"/>
      <c r="AC306" s="4"/>
      <c r="AD306" s="4"/>
      <c r="AE306" s="4"/>
    </row>
    <row r="307" spans="1:31" ht="15.75" customHeight="1">
      <c r="A307" s="4"/>
      <c r="B307" s="4"/>
      <c r="C307" s="4"/>
      <c r="D307" s="4"/>
      <c r="E307" s="4"/>
      <c r="F307" s="4"/>
      <c r="G307" s="59"/>
      <c r="H307" s="59"/>
      <c r="I307" s="55"/>
      <c r="J307" s="55"/>
      <c r="K307" s="55"/>
      <c r="L307" s="55"/>
      <c r="M307" s="55"/>
      <c r="N307" s="55"/>
      <c r="O307" s="4"/>
      <c r="P307" s="4"/>
      <c r="Q307" s="4"/>
      <c r="R307" s="4"/>
      <c r="S307" s="4"/>
      <c r="T307" s="4"/>
      <c r="U307" s="4"/>
      <c r="V307" s="4"/>
      <c r="W307" s="4"/>
      <c r="X307" s="4"/>
      <c r="Y307" s="4"/>
      <c r="Z307" s="59"/>
      <c r="AA307" s="59"/>
      <c r="AB307" s="4"/>
      <c r="AC307" s="4"/>
      <c r="AD307" s="4"/>
      <c r="AE307" s="4"/>
    </row>
    <row r="308" spans="1:31" ht="15.75" customHeight="1">
      <c r="A308" s="4"/>
      <c r="B308" s="4"/>
      <c r="C308" s="4"/>
      <c r="D308" s="4"/>
      <c r="E308" s="4"/>
      <c r="F308" s="4"/>
      <c r="G308" s="59"/>
      <c r="H308" s="59"/>
      <c r="I308" s="55"/>
      <c r="J308" s="55"/>
      <c r="K308" s="55"/>
      <c r="L308" s="55"/>
      <c r="M308" s="55"/>
      <c r="N308" s="55"/>
      <c r="O308" s="4"/>
      <c r="P308" s="4"/>
      <c r="Q308" s="4"/>
      <c r="R308" s="4"/>
      <c r="S308" s="4"/>
      <c r="T308" s="4"/>
      <c r="U308" s="4"/>
      <c r="V308" s="4"/>
      <c r="W308" s="4"/>
      <c r="X308" s="4"/>
      <c r="Y308" s="4"/>
      <c r="Z308" s="59"/>
      <c r="AA308" s="59"/>
      <c r="AB308" s="4"/>
      <c r="AC308" s="4"/>
      <c r="AD308" s="4"/>
      <c r="AE308" s="4"/>
    </row>
    <row r="309" spans="1:31" ht="15.75" customHeight="1">
      <c r="A309" s="4"/>
      <c r="B309" s="4"/>
      <c r="C309" s="4"/>
      <c r="D309" s="4"/>
      <c r="E309" s="4"/>
      <c r="F309" s="4"/>
      <c r="G309" s="59"/>
      <c r="H309" s="59"/>
      <c r="I309" s="55"/>
      <c r="J309" s="55"/>
      <c r="K309" s="55"/>
      <c r="L309" s="55"/>
      <c r="M309" s="55"/>
      <c r="N309" s="55"/>
      <c r="O309" s="4"/>
      <c r="P309" s="4"/>
      <c r="Q309" s="4"/>
      <c r="R309" s="4"/>
      <c r="S309" s="4"/>
      <c r="T309" s="4"/>
      <c r="U309" s="4"/>
      <c r="V309" s="4"/>
      <c r="W309" s="4"/>
      <c r="X309" s="4"/>
      <c r="Y309" s="4"/>
      <c r="Z309" s="59"/>
      <c r="AA309" s="59"/>
      <c r="AB309" s="4"/>
      <c r="AC309" s="4"/>
      <c r="AD309" s="4"/>
      <c r="AE309" s="4"/>
    </row>
    <row r="310" spans="1:31" ht="15.75" customHeight="1">
      <c r="A310" s="4"/>
      <c r="B310" s="4"/>
      <c r="C310" s="4"/>
      <c r="D310" s="4"/>
      <c r="E310" s="4"/>
      <c r="F310" s="4"/>
      <c r="G310" s="59"/>
      <c r="H310" s="59"/>
      <c r="I310" s="55"/>
      <c r="J310" s="55"/>
      <c r="K310" s="55"/>
      <c r="L310" s="55"/>
      <c r="M310" s="55"/>
      <c r="N310" s="55"/>
      <c r="O310" s="4"/>
      <c r="P310" s="4"/>
      <c r="Q310" s="4"/>
      <c r="R310" s="4"/>
      <c r="S310" s="4"/>
      <c r="T310" s="4"/>
      <c r="U310" s="4"/>
      <c r="V310" s="4"/>
      <c r="W310" s="4"/>
      <c r="X310" s="4"/>
      <c r="Y310" s="4"/>
      <c r="Z310" s="59"/>
      <c r="AA310" s="59"/>
      <c r="AB310" s="4"/>
      <c r="AC310" s="4"/>
      <c r="AD310" s="4"/>
      <c r="AE310" s="4"/>
    </row>
    <row r="311" spans="1:31" ht="15.75" customHeight="1">
      <c r="A311" s="4"/>
      <c r="B311" s="4"/>
      <c r="C311" s="4"/>
      <c r="D311" s="4"/>
      <c r="E311" s="4"/>
      <c r="F311" s="4"/>
      <c r="G311" s="59"/>
      <c r="H311" s="59"/>
      <c r="I311" s="55"/>
      <c r="J311" s="55"/>
      <c r="K311" s="55"/>
      <c r="L311" s="55"/>
      <c r="M311" s="55"/>
      <c r="N311" s="55"/>
      <c r="O311" s="4"/>
      <c r="P311" s="4"/>
      <c r="Q311" s="4"/>
      <c r="R311" s="4"/>
      <c r="S311" s="4"/>
      <c r="T311" s="4"/>
      <c r="U311" s="4"/>
      <c r="V311" s="4"/>
      <c r="W311" s="4"/>
      <c r="X311" s="4"/>
      <c r="Y311" s="4"/>
      <c r="Z311" s="59"/>
      <c r="AA311" s="59"/>
      <c r="AB311" s="4"/>
      <c r="AC311" s="4"/>
      <c r="AD311" s="4"/>
      <c r="AE311" s="4"/>
    </row>
    <row r="312" spans="1:31" ht="15.75" customHeight="1">
      <c r="A312" s="4"/>
      <c r="B312" s="4"/>
      <c r="C312" s="4"/>
      <c r="D312" s="4"/>
      <c r="E312" s="4"/>
      <c r="F312" s="4"/>
      <c r="G312" s="59"/>
      <c r="H312" s="59"/>
      <c r="I312" s="55"/>
      <c r="J312" s="55"/>
      <c r="K312" s="55"/>
      <c r="L312" s="55"/>
      <c r="M312" s="55"/>
      <c r="N312" s="55"/>
      <c r="O312" s="4"/>
      <c r="P312" s="4"/>
      <c r="Q312" s="4"/>
      <c r="R312" s="4"/>
      <c r="S312" s="4"/>
      <c r="T312" s="4"/>
      <c r="U312" s="4"/>
      <c r="V312" s="4"/>
      <c r="W312" s="4"/>
      <c r="X312" s="4"/>
      <c r="Y312" s="4"/>
      <c r="Z312" s="59"/>
      <c r="AA312" s="59"/>
      <c r="AB312" s="4"/>
      <c r="AC312" s="4"/>
      <c r="AD312" s="4"/>
      <c r="AE312" s="4"/>
    </row>
    <row r="313" spans="1:31" ht="15.75" customHeight="1">
      <c r="A313" s="4"/>
      <c r="B313" s="4"/>
      <c r="C313" s="4"/>
      <c r="D313" s="4"/>
      <c r="E313" s="4"/>
      <c r="F313" s="4"/>
      <c r="G313" s="59"/>
      <c r="H313" s="59"/>
      <c r="I313" s="55"/>
      <c r="J313" s="55"/>
      <c r="K313" s="55"/>
      <c r="L313" s="55"/>
      <c r="M313" s="55"/>
      <c r="N313" s="55"/>
      <c r="O313" s="4"/>
      <c r="P313" s="4"/>
      <c r="Q313" s="4"/>
      <c r="R313" s="4"/>
      <c r="S313" s="4"/>
      <c r="T313" s="4"/>
      <c r="U313" s="4"/>
      <c r="V313" s="4"/>
      <c r="W313" s="4"/>
      <c r="X313" s="4"/>
      <c r="Y313" s="4"/>
      <c r="Z313" s="59"/>
      <c r="AA313" s="59"/>
      <c r="AB313" s="4"/>
      <c r="AC313" s="4"/>
      <c r="AD313" s="4"/>
      <c r="AE313" s="4"/>
    </row>
    <row r="314" spans="1:31" ht="15.75" customHeight="1">
      <c r="A314" s="4"/>
      <c r="B314" s="4"/>
      <c r="C314" s="4"/>
      <c r="D314" s="4"/>
      <c r="E314" s="4"/>
      <c r="F314" s="4"/>
      <c r="G314" s="59"/>
      <c r="H314" s="59"/>
      <c r="I314" s="55"/>
      <c r="J314" s="55"/>
      <c r="K314" s="55"/>
      <c r="L314" s="55"/>
      <c r="M314" s="55"/>
      <c r="N314" s="55"/>
      <c r="O314" s="4"/>
      <c r="P314" s="4"/>
      <c r="Q314" s="4"/>
      <c r="R314" s="4"/>
      <c r="S314" s="4"/>
      <c r="T314" s="4"/>
      <c r="U314" s="4"/>
      <c r="V314" s="4"/>
      <c r="W314" s="4"/>
      <c r="X314" s="4"/>
      <c r="Y314" s="4"/>
      <c r="Z314" s="59"/>
      <c r="AA314" s="59"/>
      <c r="AB314" s="4"/>
      <c r="AC314" s="4"/>
      <c r="AD314" s="4"/>
      <c r="AE314" s="4"/>
    </row>
    <row r="315" spans="1:31" ht="15.75" customHeight="1">
      <c r="A315" s="4"/>
      <c r="B315" s="4"/>
      <c r="C315" s="4"/>
      <c r="D315" s="4"/>
      <c r="E315" s="4"/>
      <c r="F315" s="4"/>
      <c r="G315" s="59"/>
      <c r="H315" s="59"/>
      <c r="I315" s="55"/>
      <c r="J315" s="55"/>
      <c r="K315" s="55"/>
      <c r="L315" s="55"/>
      <c r="M315" s="55"/>
      <c r="N315" s="55"/>
      <c r="O315" s="4"/>
      <c r="P315" s="4"/>
      <c r="Q315" s="4"/>
      <c r="R315" s="4"/>
      <c r="S315" s="4"/>
      <c r="T315" s="4"/>
      <c r="U315" s="4"/>
      <c r="V315" s="4"/>
      <c r="W315" s="4"/>
      <c r="X315" s="4"/>
      <c r="Y315" s="4"/>
      <c r="Z315" s="59"/>
      <c r="AA315" s="59"/>
      <c r="AB315" s="4"/>
      <c r="AC315" s="4"/>
      <c r="AD315" s="4"/>
      <c r="AE315" s="4"/>
    </row>
    <row r="316" spans="1:31" ht="15.75" customHeight="1">
      <c r="A316" s="4"/>
      <c r="B316" s="4"/>
      <c r="C316" s="4"/>
      <c r="D316" s="4"/>
      <c r="E316" s="4"/>
      <c r="F316" s="4"/>
      <c r="G316" s="59"/>
      <c r="H316" s="59"/>
      <c r="I316" s="55"/>
      <c r="J316" s="55"/>
      <c r="K316" s="55"/>
      <c r="L316" s="55"/>
      <c r="M316" s="55"/>
      <c r="N316" s="55"/>
      <c r="O316" s="4"/>
      <c r="P316" s="4"/>
      <c r="Q316" s="4"/>
      <c r="R316" s="4"/>
      <c r="S316" s="4"/>
      <c r="T316" s="4"/>
      <c r="U316" s="4"/>
      <c r="V316" s="4"/>
      <c r="W316" s="4"/>
      <c r="X316" s="4"/>
      <c r="Y316" s="4"/>
      <c r="Z316" s="59"/>
      <c r="AA316" s="59"/>
      <c r="AB316" s="4"/>
      <c r="AC316" s="4"/>
      <c r="AD316" s="4"/>
      <c r="AE316" s="4"/>
    </row>
    <row r="317" spans="1:31" ht="15.75" customHeight="1">
      <c r="A317" s="4"/>
      <c r="B317" s="4"/>
      <c r="C317" s="4"/>
      <c r="D317" s="4"/>
      <c r="E317" s="4"/>
      <c r="F317" s="4"/>
      <c r="G317" s="59"/>
      <c r="H317" s="59"/>
      <c r="I317" s="55"/>
      <c r="J317" s="55"/>
      <c r="K317" s="55"/>
      <c r="L317" s="55"/>
      <c r="M317" s="55"/>
      <c r="N317" s="55"/>
      <c r="O317" s="4"/>
      <c r="P317" s="4"/>
      <c r="Q317" s="4"/>
      <c r="R317" s="4"/>
      <c r="S317" s="4"/>
      <c r="T317" s="4"/>
      <c r="U317" s="4"/>
      <c r="V317" s="4"/>
      <c r="W317" s="4"/>
      <c r="X317" s="4"/>
      <c r="Y317" s="4"/>
      <c r="Z317" s="59"/>
      <c r="AA317" s="59"/>
      <c r="AB317" s="4"/>
      <c r="AC317" s="4"/>
      <c r="AD317" s="4"/>
      <c r="AE317" s="4"/>
    </row>
    <row r="318" spans="1:31" ht="15.75" customHeight="1">
      <c r="A318" s="4"/>
      <c r="B318" s="4"/>
      <c r="C318" s="4"/>
      <c r="D318" s="4"/>
      <c r="E318" s="4"/>
      <c r="F318" s="4"/>
      <c r="G318" s="59"/>
      <c r="H318" s="59"/>
      <c r="I318" s="55"/>
      <c r="J318" s="55"/>
      <c r="K318" s="55"/>
      <c r="L318" s="55"/>
      <c r="M318" s="55"/>
      <c r="N318" s="55"/>
      <c r="O318" s="4"/>
      <c r="P318" s="4"/>
      <c r="Q318" s="4"/>
      <c r="R318" s="4"/>
      <c r="S318" s="4"/>
      <c r="T318" s="4"/>
      <c r="U318" s="4"/>
      <c r="V318" s="4"/>
      <c r="W318" s="4"/>
      <c r="X318" s="4"/>
      <c r="Y318" s="4"/>
      <c r="Z318" s="59"/>
      <c r="AA318" s="59"/>
      <c r="AB318" s="4"/>
      <c r="AC318" s="4"/>
      <c r="AD318" s="4"/>
      <c r="AE318" s="4"/>
    </row>
    <row r="319" spans="1:31" ht="15.75" customHeight="1">
      <c r="A319" s="4"/>
      <c r="B319" s="4"/>
      <c r="C319" s="4"/>
      <c r="D319" s="4"/>
      <c r="E319" s="4"/>
      <c r="F319" s="4"/>
      <c r="G319" s="59"/>
      <c r="H319" s="59"/>
      <c r="I319" s="55"/>
      <c r="J319" s="55"/>
      <c r="K319" s="55"/>
      <c r="L319" s="55"/>
      <c r="M319" s="55"/>
      <c r="N319" s="55"/>
      <c r="O319" s="4"/>
      <c r="P319" s="4"/>
      <c r="Q319" s="4"/>
      <c r="R319" s="4"/>
      <c r="S319" s="4"/>
      <c r="T319" s="4"/>
      <c r="U319" s="4"/>
      <c r="V319" s="4"/>
      <c r="W319" s="4"/>
      <c r="X319" s="4"/>
      <c r="Y319" s="4"/>
      <c r="Z319" s="59"/>
      <c r="AA319" s="59"/>
      <c r="AB319" s="4"/>
      <c r="AC319" s="4"/>
      <c r="AD319" s="4"/>
      <c r="AE319" s="4"/>
    </row>
    <row r="320" spans="1:31" ht="15.75" customHeight="1">
      <c r="A320" s="4"/>
      <c r="B320" s="4"/>
      <c r="C320" s="4"/>
      <c r="D320" s="4"/>
      <c r="E320" s="4"/>
      <c r="F320" s="4"/>
      <c r="G320" s="59"/>
      <c r="H320" s="59"/>
      <c r="I320" s="55"/>
      <c r="J320" s="55"/>
      <c r="K320" s="55"/>
      <c r="L320" s="55"/>
      <c r="M320" s="55"/>
      <c r="N320" s="55"/>
      <c r="O320" s="4"/>
      <c r="P320" s="4"/>
      <c r="Q320" s="4"/>
      <c r="R320" s="4"/>
      <c r="S320" s="4"/>
      <c r="T320" s="4"/>
      <c r="U320" s="4"/>
      <c r="V320" s="4"/>
      <c r="W320" s="4"/>
      <c r="X320" s="4"/>
      <c r="Y320" s="4"/>
      <c r="Z320" s="59"/>
      <c r="AA320" s="59"/>
      <c r="AB320" s="4"/>
      <c r="AC320" s="4"/>
      <c r="AD320" s="4"/>
      <c r="AE320" s="4"/>
    </row>
    <row r="321" spans="1:31" ht="15.75" customHeight="1">
      <c r="A321" s="4"/>
      <c r="B321" s="4"/>
      <c r="C321" s="4"/>
      <c r="D321" s="4"/>
      <c r="E321" s="4"/>
      <c r="F321" s="4"/>
      <c r="G321" s="59"/>
      <c r="H321" s="59"/>
      <c r="I321" s="55"/>
      <c r="J321" s="55"/>
      <c r="K321" s="55"/>
      <c r="L321" s="55"/>
      <c r="M321" s="55"/>
      <c r="N321" s="55"/>
      <c r="O321" s="4"/>
      <c r="P321" s="4"/>
      <c r="Q321" s="4"/>
      <c r="R321" s="4"/>
      <c r="S321" s="4"/>
      <c r="T321" s="4"/>
      <c r="U321" s="4"/>
      <c r="V321" s="4"/>
      <c r="W321" s="4"/>
      <c r="X321" s="4"/>
      <c r="Y321" s="4"/>
      <c r="Z321" s="59"/>
      <c r="AA321" s="59"/>
      <c r="AB321" s="4"/>
      <c r="AC321" s="4"/>
      <c r="AD321" s="4"/>
      <c r="AE321" s="4"/>
    </row>
    <row r="322" spans="1:31" ht="15.75" customHeight="1">
      <c r="A322" s="4"/>
      <c r="B322" s="4"/>
      <c r="C322" s="4"/>
      <c r="D322" s="4"/>
      <c r="E322" s="4"/>
      <c r="F322" s="4"/>
      <c r="G322" s="59"/>
      <c r="H322" s="59"/>
      <c r="I322" s="55"/>
      <c r="J322" s="55"/>
      <c r="K322" s="55"/>
      <c r="L322" s="55"/>
      <c r="M322" s="55"/>
      <c r="N322" s="55"/>
      <c r="O322" s="4"/>
      <c r="P322" s="4"/>
      <c r="Q322" s="4"/>
      <c r="R322" s="4"/>
      <c r="S322" s="4"/>
      <c r="T322" s="4"/>
      <c r="U322" s="4"/>
      <c r="V322" s="4"/>
      <c r="W322" s="4"/>
      <c r="X322" s="4"/>
      <c r="Y322" s="4"/>
      <c r="Z322" s="59"/>
      <c r="AA322" s="59"/>
      <c r="AB322" s="4"/>
      <c r="AC322" s="4"/>
      <c r="AD322" s="4"/>
      <c r="AE322" s="4"/>
    </row>
    <row r="323" spans="1:31" ht="15.75" customHeight="1">
      <c r="A323" s="4"/>
      <c r="B323" s="4"/>
      <c r="C323" s="4"/>
      <c r="D323" s="4"/>
      <c r="E323" s="4"/>
      <c r="F323" s="4"/>
      <c r="G323" s="59"/>
      <c r="H323" s="59"/>
      <c r="I323" s="55"/>
      <c r="J323" s="55"/>
      <c r="K323" s="55"/>
      <c r="L323" s="55"/>
      <c r="M323" s="55"/>
      <c r="N323" s="55"/>
      <c r="O323" s="4"/>
      <c r="P323" s="4"/>
      <c r="Q323" s="4"/>
      <c r="R323" s="4"/>
      <c r="S323" s="4"/>
      <c r="T323" s="4"/>
      <c r="U323" s="4"/>
      <c r="V323" s="4"/>
      <c r="W323" s="4"/>
      <c r="X323" s="4"/>
      <c r="Y323" s="4"/>
      <c r="Z323" s="59"/>
      <c r="AA323" s="59"/>
      <c r="AB323" s="4"/>
      <c r="AC323" s="4"/>
      <c r="AD323" s="4"/>
      <c r="AE323" s="4"/>
    </row>
    <row r="324" spans="1:31" ht="15.75" customHeight="1">
      <c r="A324" s="4"/>
      <c r="B324" s="4"/>
      <c r="C324" s="4"/>
      <c r="D324" s="4"/>
      <c r="E324" s="4"/>
      <c r="F324" s="4"/>
      <c r="G324" s="59"/>
      <c r="H324" s="59"/>
      <c r="I324" s="55"/>
      <c r="J324" s="55"/>
      <c r="K324" s="55"/>
      <c r="L324" s="55"/>
      <c r="M324" s="55"/>
      <c r="N324" s="55"/>
      <c r="O324" s="4"/>
      <c r="P324" s="4"/>
      <c r="Q324" s="4"/>
      <c r="R324" s="4"/>
      <c r="S324" s="4"/>
      <c r="T324" s="4"/>
      <c r="U324" s="4"/>
      <c r="V324" s="4"/>
      <c r="W324" s="4"/>
      <c r="X324" s="4"/>
      <c r="Y324" s="4"/>
      <c r="Z324" s="59"/>
      <c r="AA324" s="59"/>
      <c r="AB324" s="4"/>
      <c r="AC324" s="4"/>
      <c r="AD324" s="4"/>
      <c r="AE324" s="4"/>
    </row>
    <row r="325" spans="1:31" ht="15.75" customHeight="1">
      <c r="A325" s="4"/>
      <c r="B325" s="4"/>
      <c r="C325" s="4"/>
      <c r="D325" s="4"/>
      <c r="E325" s="4"/>
      <c r="F325" s="4"/>
      <c r="G325" s="59"/>
      <c r="H325" s="59"/>
      <c r="I325" s="55"/>
      <c r="J325" s="55"/>
      <c r="K325" s="55"/>
      <c r="L325" s="55"/>
      <c r="M325" s="55"/>
      <c r="N325" s="55"/>
      <c r="O325" s="4"/>
      <c r="P325" s="4"/>
      <c r="Q325" s="4"/>
      <c r="R325" s="4"/>
      <c r="S325" s="4"/>
      <c r="T325" s="4"/>
      <c r="U325" s="4"/>
      <c r="V325" s="4"/>
      <c r="W325" s="4"/>
      <c r="X325" s="4"/>
      <c r="Y325" s="4"/>
      <c r="Z325" s="59"/>
      <c r="AA325" s="59"/>
      <c r="AB325" s="4"/>
      <c r="AC325" s="4"/>
      <c r="AD325" s="4"/>
      <c r="AE325" s="4"/>
    </row>
    <row r="326" spans="1:31" ht="15.75" customHeight="1">
      <c r="A326" s="4"/>
      <c r="B326" s="4"/>
      <c r="C326" s="4"/>
      <c r="D326" s="4"/>
      <c r="E326" s="4"/>
      <c r="F326" s="4"/>
      <c r="G326" s="59"/>
      <c r="H326" s="59"/>
      <c r="I326" s="55"/>
      <c r="J326" s="55"/>
      <c r="K326" s="55"/>
      <c r="L326" s="55"/>
      <c r="M326" s="55"/>
      <c r="N326" s="55"/>
      <c r="O326" s="4"/>
      <c r="P326" s="4"/>
      <c r="Q326" s="4"/>
      <c r="R326" s="4"/>
      <c r="S326" s="4"/>
      <c r="T326" s="4"/>
      <c r="U326" s="4"/>
      <c r="V326" s="4"/>
      <c r="W326" s="4"/>
      <c r="X326" s="4"/>
      <c r="Y326" s="4"/>
      <c r="Z326" s="59"/>
      <c r="AA326" s="59"/>
      <c r="AB326" s="4"/>
      <c r="AC326" s="4"/>
      <c r="AD326" s="4"/>
      <c r="AE326" s="4"/>
    </row>
    <row r="327" spans="1:31" ht="15.75" customHeight="1">
      <c r="A327" s="4"/>
      <c r="B327" s="4"/>
      <c r="C327" s="4"/>
      <c r="D327" s="4"/>
      <c r="E327" s="4"/>
      <c r="F327" s="4"/>
      <c r="G327" s="59"/>
      <c r="H327" s="59"/>
      <c r="I327" s="55"/>
      <c r="J327" s="55"/>
      <c r="K327" s="55"/>
      <c r="L327" s="55"/>
      <c r="M327" s="55"/>
      <c r="N327" s="55"/>
      <c r="O327" s="4"/>
      <c r="P327" s="4"/>
      <c r="Q327" s="4"/>
      <c r="R327" s="4"/>
      <c r="S327" s="4"/>
      <c r="T327" s="4"/>
      <c r="U327" s="4"/>
      <c r="V327" s="4"/>
      <c r="W327" s="4"/>
      <c r="X327" s="4"/>
      <c r="Y327" s="4"/>
      <c r="Z327" s="59"/>
      <c r="AA327" s="59"/>
      <c r="AB327" s="4"/>
      <c r="AC327" s="4"/>
      <c r="AD327" s="4"/>
      <c r="AE327" s="4"/>
    </row>
    <row r="328" spans="1:31" ht="15.75" customHeight="1">
      <c r="A328" s="4"/>
      <c r="B328" s="4"/>
      <c r="C328" s="4"/>
      <c r="D328" s="4"/>
      <c r="E328" s="4"/>
      <c r="F328" s="4"/>
      <c r="G328" s="59"/>
      <c r="H328" s="59"/>
      <c r="I328" s="55"/>
      <c r="J328" s="55"/>
      <c r="K328" s="55"/>
      <c r="L328" s="55"/>
      <c r="M328" s="55"/>
      <c r="N328" s="55"/>
      <c r="O328" s="4"/>
      <c r="P328" s="4"/>
      <c r="Q328" s="4"/>
      <c r="R328" s="4"/>
      <c r="S328" s="4"/>
      <c r="T328" s="4"/>
      <c r="U328" s="4"/>
      <c r="V328" s="4"/>
      <c r="W328" s="4"/>
      <c r="X328" s="4"/>
      <c r="Y328" s="4"/>
      <c r="Z328" s="59"/>
      <c r="AA328" s="59"/>
      <c r="AB328" s="4"/>
      <c r="AC328" s="4"/>
      <c r="AD328" s="4"/>
      <c r="AE328" s="4"/>
    </row>
    <row r="329" spans="1:31" ht="15.75" customHeight="1">
      <c r="A329" s="4"/>
      <c r="B329" s="4"/>
      <c r="C329" s="4"/>
      <c r="D329" s="4"/>
      <c r="E329" s="4"/>
      <c r="F329" s="4"/>
      <c r="G329" s="59"/>
      <c r="H329" s="59"/>
      <c r="I329" s="55"/>
      <c r="J329" s="55"/>
      <c r="K329" s="55"/>
      <c r="L329" s="55"/>
      <c r="M329" s="55"/>
      <c r="N329" s="55"/>
      <c r="O329" s="4"/>
      <c r="P329" s="4"/>
      <c r="Q329" s="4"/>
      <c r="R329" s="4"/>
      <c r="S329" s="4"/>
      <c r="T329" s="4"/>
      <c r="U329" s="4"/>
      <c r="V329" s="4"/>
      <c r="W329" s="4"/>
      <c r="X329" s="4"/>
      <c r="Y329" s="4"/>
      <c r="Z329" s="59"/>
      <c r="AA329" s="59"/>
      <c r="AB329" s="4"/>
      <c r="AC329" s="4"/>
      <c r="AD329" s="4"/>
      <c r="AE329" s="4"/>
    </row>
    <row r="330" spans="1:31" ht="15.75" customHeight="1">
      <c r="A330" s="4"/>
      <c r="B330" s="4"/>
      <c r="C330" s="4"/>
      <c r="D330" s="4"/>
      <c r="E330" s="4"/>
      <c r="F330" s="4"/>
      <c r="G330" s="59"/>
      <c r="H330" s="59"/>
      <c r="I330" s="55"/>
      <c r="J330" s="55"/>
      <c r="K330" s="55"/>
      <c r="L330" s="55"/>
      <c r="M330" s="55"/>
      <c r="N330" s="55"/>
      <c r="O330" s="4"/>
      <c r="P330" s="4"/>
      <c r="Q330" s="4"/>
      <c r="R330" s="4"/>
      <c r="S330" s="4"/>
      <c r="T330" s="4"/>
      <c r="U330" s="4"/>
      <c r="V330" s="4"/>
      <c r="W330" s="4"/>
      <c r="X330" s="4"/>
      <c r="Y330" s="4"/>
      <c r="Z330" s="59"/>
      <c r="AA330" s="59"/>
      <c r="AB330" s="4"/>
      <c r="AC330" s="4"/>
      <c r="AD330" s="4"/>
      <c r="AE330" s="4"/>
    </row>
    <row r="331" spans="1:31" ht="15.75" customHeight="1">
      <c r="A331" s="4"/>
      <c r="B331" s="4"/>
      <c r="C331" s="4"/>
      <c r="D331" s="4"/>
      <c r="E331" s="4"/>
      <c r="F331" s="4"/>
      <c r="G331" s="59"/>
      <c r="H331" s="59"/>
      <c r="I331" s="55"/>
      <c r="J331" s="55"/>
      <c r="K331" s="55"/>
      <c r="L331" s="55"/>
      <c r="M331" s="55"/>
      <c r="N331" s="55"/>
      <c r="O331" s="4"/>
      <c r="P331" s="4"/>
      <c r="Q331" s="4"/>
      <c r="R331" s="4"/>
      <c r="S331" s="4"/>
      <c r="T331" s="4"/>
      <c r="U331" s="4"/>
      <c r="V331" s="4"/>
      <c r="W331" s="4"/>
      <c r="X331" s="4"/>
      <c r="Y331" s="4"/>
      <c r="Z331" s="59"/>
      <c r="AA331" s="59"/>
      <c r="AB331" s="4"/>
      <c r="AC331" s="4"/>
      <c r="AD331" s="4"/>
      <c r="AE331" s="4"/>
    </row>
    <row r="332" spans="1:31" ht="15.75" customHeight="1">
      <c r="A332" s="4"/>
      <c r="B332" s="4"/>
      <c r="C332" s="4"/>
      <c r="D332" s="4"/>
      <c r="E332" s="4"/>
      <c r="F332" s="4"/>
      <c r="G332" s="59"/>
      <c r="H332" s="59"/>
      <c r="I332" s="55"/>
      <c r="J332" s="55"/>
      <c r="K332" s="55"/>
      <c r="L332" s="55"/>
      <c r="M332" s="55"/>
      <c r="N332" s="55"/>
      <c r="O332" s="4"/>
      <c r="P332" s="4"/>
      <c r="Q332" s="4"/>
      <c r="R332" s="4"/>
      <c r="S332" s="4"/>
      <c r="T332" s="4"/>
      <c r="U332" s="4"/>
      <c r="V332" s="4"/>
      <c r="W332" s="4"/>
      <c r="X332" s="4"/>
      <c r="Y332" s="4"/>
      <c r="Z332" s="59"/>
      <c r="AA332" s="59"/>
      <c r="AB332" s="4"/>
      <c r="AC332" s="4"/>
      <c r="AD332" s="4"/>
      <c r="AE332" s="4"/>
    </row>
    <row r="333" spans="1:31" ht="15.75" customHeight="1">
      <c r="A333" s="4"/>
      <c r="B333" s="4"/>
      <c r="C333" s="4"/>
      <c r="D333" s="4"/>
      <c r="E333" s="4"/>
      <c r="F333" s="4"/>
      <c r="G333" s="59"/>
      <c r="H333" s="59"/>
      <c r="I333" s="55"/>
      <c r="J333" s="55"/>
      <c r="K333" s="55"/>
      <c r="L333" s="55"/>
      <c r="M333" s="55"/>
      <c r="N333" s="55"/>
      <c r="O333" s="4"/>
      <c r="P333" s="4"/>
      <c r="Q333" s="4"/>
      <c r="R333" s="4"/>
      <c r="S333" s="4"/>
      <c r="T333" s="4"/>
      <c r="U333" s="4"/>
      <c r="V333" s="4"/>
      <c r="W333" s="4"/>
      <c r="X333" s="4"/>
      <c r="Y333" s="4"/>
      <c r="Z333" s="59"/>
      <c r="AA333" s="59"/>
      <c r="AB333" s="4"/>
      <c r="AC333" s="4"/>
      <c r="AD333" s="4"/>
      <c r="AE333" s="4"/>
    </row>
    <row r="334" spans="1:31" ht="15.75" customHeight="1">
      <c r="A334" s="4"/>
      <c r="B334" s="4"/>
      <c r="C334" s="4"/>
      <c r="D334" s="4"/>
      <c r="E334" s="4"/>
      <c r="F334" s="4"/>
      <c r="G334" s="59"/>
      <c r="H334" s="59"/>
      <c r="I334" s="55"/>
      <c r="J334" s="55"/>
      <c r="K334" s="55"/>
      <c r="L334" s="55"/>
      <c r="M334" s="55"/>
      <c r="N334" s="55"/>
      <c r="O334" s="4"/>
      <c r="P334" s="4"/>
      <c r="Q334" s="4"/>
      <c r="R334" s="4"/>
      <c r="S334" s="4"/>
      <c r="T334" s="4"/>
      <c r="U334" s="4"/>
      <c r="V334" s="4"/>
      <c r="W334" s="4"/>
      <c r="X334" s="4"/>
      <c r="Y334" s="4"/>
      <c r="Z334" s="59"/>
      <c r="AA334" s="59"/>
      <c r="AB334" s="4"/>
      <c r="AC334" s="4"/>
      <c r="AD334" s="4"/>
      <c r="AE334" s="4"/>
    </row>
    <row r="335" spans="1:31" ht="15.75" customHeight="1">
      <c r="A335" s="4"/>
      <c r="B335" s="4"/>
      <c r="C335" s="4"/>
      <c r="D335" s="4"/>
      <c r="E335" s="4"/>
      <c r="F335" s="4"/>
      <c r="G335" s="59"/>
      <c r="H335" s="59"/>
      <c r="I335" s="55"/>
      <c r="J335" s="55"/>
      <c r="K335" s="55"/>
      <c r="L335" s="55"/>
      <c r="M335" s="55"/>
      <c r="N335" s="55"/>
      <c r="O335" s="4"/>
      <c r="P335" s="4"/>
      <c r="Q335" s="4"/>
      <c r="R335" s="4"/>
      <c r="S335" s="4"/>
      <c r="T335" s="4"/>
      <c r="U335" s="4"/>
      <c r="V335" s="4"/>
      <c r="W335" s="4"/>
      <c r="X335" s="4"/>
      <c r="Y335" s="4"/>
      <c r="Z335" s="59"/>
      <c r="AA335" s="59"/>
      <c r="AB335" s="4"/>
      <c r="AC335" s="4"/>
      <c r="AD335" s="4"/>
      <c r="AE335" s="4"/>
    </row>
    <row r="336" spans="1:31" ht="15.75" customHeight="1">
      <c r="A336" s="4"/>
      <c r="B336" s="4"/>
      <c r="C336" s="4"/>
      <c r="D336" s="4"/>
      <c r="E336" s="4"/>
      <c r="F336" s="4"/>
      <c r="G336" s="59"/>
      <c r="H336" s="59"/>
      <c r="I336" s="55"/>
      <c r="J336" s="55"/>
      <c r="K336" s="55"/>
      <c r="L336" s="55"/>
      <c r="M336" s="55"/>
      <c r="N336" s="55"/>
      <c r="O336" s="4"/>
      <c r="P336" s="4"/>
      <c r="Q336" s="4"/>
      <c r="R336" s="4"/>
      <c r="S336" s="4"/>
      <c r="T336" s="4"/>
      <c r="U336" s="4"/>
      <c r="V336" s="4"/>
      <c r="W336" s="4"/>
      <c r="X336" s="4"/>
      <c r="Y336" s="4"/>
      <c r="Z336" s="59"/>
      <c r="AA336" s="59"/>
      <c r="AB336" s="4"/>
      <c r="AC336" s="4"/>
      <c r="AD336" s="4"/>
      <c r="AE336" s="4"/>
    </row>
    <row r="337" spans="1:31" ht="15.75" customHeight="1">
      <c r="A337" s="4"/>
      <c r="B337" s="4"/>
      <c r="C337" s="4"/>
      <c r="D337" s="4"/>
      <c r="E337" s="4"/>
      <c r="F337" s="4"/>
      <c r="G337" s="59"/>
      <c r="H337" s="59"/>
      <c r="I337" s="55"/>
      <c r="J337" s="55"/>
      <c r="K337" s="55"/>
      <c r="L337" s="55"/>
      <c r="M337" s="55"/>
      <c r="N337" s="55"/>
      <c r="O337" s="4"/>
      <c r="P337" s="4"/>
      <c r="Q337" s="4"/>
      <c r="R337" s="4"/>
      <c r="S337" s="4"/>
      <c r="T337" s="4"/>
      <c r="U337" s="4"/>
      <c r="V337" s="4"/>
      <c r="W337" s="4"/>
      <c r="X337" s="4"/>
      <c r="Y337" s="4"/>
      <c r="Z337" s="59"/>
      <c r="AA337" s="59"/>
      <c r="AB337" s="4"/>
      <c r="AC337" s="4"/>
      <c r="AD337" s="4"/>
      <c r="AE337" s="4"/>
    </row>
    <row r="338" spans="1:31" ht="15.75" customHeight="1">
      <c r="A338" s="4"/>
      <c r="B338" s="4"/>
      <c r="C338" s="4"/>
      <c r="D338" s="4"/>
      <c r="E338" s="4"/>
      <c r="F338" s="4"/>
      <c r="G338" s="59"/>
      <c r="H338" s="59"/>
      <c r="I338" s="55"/>
      <c r="J338" s="55"/>
      <c r="K338" s="55"/>
      <c r="L338" s="55"/>
      <c r="M338" s="55"/>
      <c r="N338" s="55"/>
      <c r="O338" s="4"/>
      <c r="P338" s="4"/>
      <c r="Q338" s="4"/>
      <c r="R338" s="4"/>
      <c r="S338" s="4"/>
      <c r="T338" s="4"/>
      <c r="U338" s="4"/>
      <c r="V338" s="4"/>
      <c r="W338" s="4"/>
      <c r="X338" s="4"/>
      <c r="Y338" s="4"/>
      <c r="Z338" s="59"/>
      <c r="AA338" s="59"/>
      <c r="AB338" s="4"/>
      <c r="AC338" s="4"/>
      <c r="AD338" s="4"/>
      <c r="AE338" s="4"/>
    </row>
    <row r="339" spans="1:31" ht="15.75" customHeight="1">
      <c r="A339" s="4"/>
      <c r="B339" s="4"/>
      <c r="C339" s="4"/>
      <c r="D339" s="4"/>
      <c r="E339" s="4"/>
      <c r="F339" s="4"/>
      <c r="G339" s="59"/>
      <c r="H339" s="59"/>
      <c r="I339" s="55"/>
      <c r="J339" s="55"/>
      <c r="K339" s="55"/>
      <c r="L339" s="55"/>
      <c r="M339" s="55"/>
      <c r="N339" s="55"/>
      <c r="O339" s="4"/>
      <c r="P339" s="4"/>
      <c r="Q339" s="4"/>
      <c r="R339" s="4"/>
      <c r="S339" s="4"/>
      <c r="T339" s="4"/>
      <c r="U339" s="4"/>
      <c r="V339" s="4"/>
      <c r="W339" s="4"/>
      <c r="X339" s="4"/>
      <c r="Y339" s="4"/>
      <c r="Z339" s="59"/>
      <c r="AA339" s="59"/>
      <c r="AB339" s="4"/>
      <c r="AC339" s="4"/>
      <c r="AD339" s="4"/>
      <c r="AE339" s="4"/>
    </row>
    <row r="340" spans="1:31" ht="15.75" customHeight="1">
      <c r="A340" s="4"/>
      <c r="B340" s="4"/>
      <c r="C340" s="4"/>
      <c r="D340" s="4"/>
      <c r="E340" s="4"/>
      <c r="F340" s="4"/>
      <c r="G340" s="59"/>
      <c r="H340" s="59"/>
      <c r="I340" s="55"/>
      <c r="J340" s="55"/>
      <c r="K340" s="55"/>
      <c r="L340" s="55"/>
      <c r="M340" s="55"/>
      <c r="N340" s="55"/>
      <c r="O340" s="4"/>
      <c r="P340" s="4"/>
      <c r="Q340" s="4"/>
      <c r="R340" s="4"/>
      <c r="S340" s="4"/>
      <c r="T340" s="4"/>
      <c r="U340" s="4"/>
      <c r="V340" s="4"/>
      <c r="W340" s="4"/>
      <c r="X340" s="4"/>
      <c r="Y340" s="4"/>
      <c r="Z340" s="59"/>
      <c r="AA340" s="59"/>
      <c r="AB340" s="4"/>
      <c r="AC340" s="4"/>
      <c r="AD340" s="4"/>
      <c r="AE340" s="4"/>
    </row>
    <row r="341" spans="1:31" ht="15.75" customHeight="1">
      <c r="A341" s="4"/>
      <c r="B341" s="4"/>
      <c r="C341" s="4"/>
      <c r="D341" s="4"/>
      <c r="E341" s="4"/>
      <c r="F341" s="4"/>
      <c r="G341" s="59"/>
      <c r="H341" s="59"/>
      <c r="I341" s="55"/>
      <c r="J341" s="55"/>
      <c r="K341" s="55"/>
      <c r="L341" s="55"/>
      <c r="M341" s="55"/>
      <c r="N341" s="55"/>
      <c r="O341" s="4"/>
      <c r="P341" s="4"/>
      <c r="Q341" s="4"/>
      <c r="R341" s="4"/>
      <c r="S341" s="4"/>
      <c r="T341" s="4"/>
      <c r="U341" s="4"/>
      <c r="V341" s="4"/>
      <c r="W341" s="4"/>
      <c r="X341" s="4"/>
      <c r="Y341" s="4"/>
      <c r="Z341" s="59"/>
      <c r="AA341" s="59"/>
      <c r="AB341" s="4"/>
      <c r="AC341" s="4"/>
      <c r="AD341" s="4"/>
      <c r="AE341" s="4"/>
    </row>
    <row r="342" spans="1:31" ht="15.75" customHeight="1">
      <c r="A342" s="4"/>
      <c r="B342" s="4"/>
      <c r="C342" s="4"/>
      <c r="D342" s="4"/>
      <c r="E342" s="4"/>
      <c r="F342" s="4"/>
      <c r="G342" s="59"/>
      <c r="H342" s="59"/>
      <c r="I342" s="55"/>
      <c r="J342" s="55"/>
      <c r="K342" s="55"/>
      <c r="L342" s="55"/>
      <c r="M342" s="55"/>
      <c r="N342" s="55"/>
      <c r="O342" s="4"/>
      <c r="P342" s="4"/>
      <c r="Q342" s="4"/>
      <c r="R342" s="4"/>
      <c r="S342" s="4"/>
      <c r="T342" s="4"/>
      <c r="U342" s="4"/>
      <c r="V342" s="4"/>
      <c r="W342" s="4"/>
      <c r="X342" s="4"/>
      <c r="Y342" s="4"/>
      <c r="Z342" s="59"/>
      <c r="AA342" s="59"/>
      <c r="AB342" s="4"/>
      <c r="AC342" s="4"/>
      <c r="AD342" s="4"/>
      <c r="AE342" s="4"/>
    </row>
    <row r="343" spans="1:31" ht="15.75" customHeight="1">
      <c r="A343" s="4"/>
      <c r="B343" s="4"/>
      <c r="C343" s="4"/>
      <c r="D343" s="4"/>
      <c r="E343" s="4"/>
      <c r="F343" s="4"/>
      <c r="G343" s="59"/>
      <c r="H343" s="59"/>
      <c r="I343" s="55"/>
      <c r="J343" s="55"/>
      <c r="K343" s="55"/>
      <c r="L343" s="55"/>
      <c r="M343" s="55"/>
      <c r="N343" s="55"/>
      <c r="O343" s="4"/>
      <c r="P343" s="4"/>
      <c r="Q343" s="4"/>
      <c r="R343" s="4"/>
      <c r="S343" s="4"/>
      <c r="T343" s="4"/>
      <c r="U343" s="4"/>
      <c r="V343" s="4"/>
      <c r="W343" s="4"/>
      <c r="X343" s="4"/>
      <c r="Y343" s="4"/>
      <c r="Z343" s="59"/>
      <c r="AA343" s="59"/>
      <c r="AB343" s="4"/>
      <c r="AC343" s="4"/>
      <c r="AD343" s="4"/>
      <c r="AE343" s="4"/>
    </row>
    <row r="344" spans="1:31" ht="15.75" customHeight="1">
      <c r="A344" s="4"/>
      <c r="B344" s="4"/>
      <c r="C344" s="4"/>
      <c r="D344" s="4"/>
      <c r="E344" s="4"/>
      <c r="F344" s="4"/>
      <c r="G344" s="59"/>
      <c r="H344" s="59"/>
      <c r="I344" s="55"/>
      <c r="J344" s="55"/>
      <c r="K344" s="55"/>
      <c r="L344" s="55"/>
      <c r="M344" s="55"/>
      <c r="N344" s="55"/>
      <c r="O344" s="4"/>
      <c r="P344" s="4"/>
      <c r="Q344" s="4"/>
      <c r="R344" s="4"/>
      <c r="S344" s="4"/>
      <c r="T344" s="4"/>
      <c r="U344" s="4"/>
      <c r="V344" s="4"/>
      <c r="W344" s="4"/>
      <c r="X344" s="4"/>
      <c r="Y344" s="4"/>
      <c r="Z344" s="59"/>
      <c r="AA344" s="59"/>
      <c r="AB344" s="4"/>
      <c r="AC344" s="4"/>
      <c r="AD344" s="4"/>
      <c r="AE344" s="4"/>
    </row>
    <row r="345" spans="1:31" ht="15.75" customHeight="1">
      <c r="A345" s="4"/>
      <c r="B345" s="4"/>
      <c r="C345" s="4"/>
      <c r="D345" s="4"/>
      <c r="E345" s="4"/>
      <c r="F345" s="4"/>
      <c r="G345" s="59"/>
      <c r="H345" s="59"/>
      <c r="I345" s="55"/>
      <c r="J345" s="55"/>
      <c r="K345" s="55"/>
      <c r="L345" s="55"/>
      <c r="M345" s="55"/>
      <c r="N345" s="55"/>
      <c r="O345" s="4"/>
      <c r="P345" s="4"/>
      <c r="Q345" s="4"/>
      <c r="R345" s="4"/>
      <c r="S345" s="4"/>
      <c r="T345" s="4"/>
      <c r="U345" s="4"/>
      <c r="V345" s="4"/>
      <c r="W345" s="4"/>
      <c r="X345" s="4"/>
      <c r="Y345" s="4"/>
      <c r="Z345" s="59"/>
      <c r="AA345" s="59"/>
      <c r="AB345" s="4"/>
      <c r="AC345" s="4"/>
      <c r="AD345" s="4"/>
      <c r="AE345" s="4"/>
    </row>
    <row r="346" spans="1:31" ht="15.75" customHeight="1">
      <c r="A346" s="4"/>
      <c r="B346" s="4"/>
      <c r="C346" s="4"/>
      <c r="D346" s="4"/>
      <c r="E346" s="4"/>
      <c r="F346" s="4"/>
      <c r="G346" s="59"/>
      <c r="H346" s="59"/>
      <c r="I346" s="55"/>
      <c r="J346" s="55"/>
      <c r="K346" s="55"/>
      <c r="L346" s="55"/>
      <c r="M346" s="55"/>
      <c r="N346" s="55"/>
      <c r="O346" s="4"/>
      <c r="P346" s="4"/>
      <c r="Q346" s="4"/>
      <c r="R346" s="4"/>
      <c r="S346" s="4"/>
      <c r="T346" s="4"/>
      <c r="U346" s="4"/>
      <c r="V346" s="4"/>
      <c r="W346" s="4"/>
      <c r="X346" s="4"/>
      <c r="Y346" s="4"/>
      <c r="Z346" s="59"/>
      <c r="AA346" s="59"/>
      <c r="AB346" s="4"/>
      <c r="AC346" s="4"/>
      <c r="AD346" s="4"/>
      <c r="AE346" s="4"/>
    </row>
    <row r="347" spans="1:31" ht="15.75" customHeight="1">
      <c r="A347" s="4"/>
      <c r="B347" s="4"/>
      <c r="C347" s="4"/>
      <c r="D347" s="4"/>
      <c r="E347" s="4"/>
      <c r="F347" s="4"/>
      <c r="G347" s="59"/>
      <c r="H347" s="59"/>
      <c r="I347" s="55"/>
      <c r="J347" s="55"/>
      <c r="K347" s="55"/>
      <c r="L347" s="55"/>
      <c r="M347" s="55"/>
      <c r="N347" s="55"/>
      <c r="O347" s="4"/>
      <c r="P347" s="4"/>
      <c r="Q347" s="4"/>
      <c r="R347" s="4"/>
      <c r="S347" s="4"/>
      <c r="T347" s="4"/>
      <c r="U347" s="4"/>
      <c r="V347" s="4"/>
      <c r="W347" s="4"/>
      <c r="X347" s="4"/>
      <c r="Y347" s="4"/>
      <c r="Z347" s="59"/>
      <c r="AA347" s="59"/>
      <c r="AB347" s="4"/>
      <c r="AC347" s="4"/>
      <c r="AD347" s="4"/>
      <c r="AE347" s="4"/>
    </row>
    <row r="348" spans="1:31" ht="15.75" customHeight="1">
      <c r="A348" s="4"/>
      <c r="B348" s="4"/>
      <c r="C348" s="4"/>
      <c r="D348" s="4"/>
      <c r="E348" s="4"/>
      <c r="F348" s="4"/>
      <c r="G348" s="59"/>
      <c r="H348" s="59"/>
      <c r="I348" s="55"/>
      <c r="J348" s="55"/>
      <c r="K348" s="55"/>
      <c r="L348" s="55"/>
      <c r="M348" s="55"/>
      <c r="N348" s="55"/>
      <c r="O348" s="4"/>
      <c r="P348" s="4"/>
      <c r="Q348" s="4"/>
      <c r="R348" s="4"/>
      <c r="S348" s="4"/>
      <c r="T348" s="4"/>
      <c r="U348" s="4"/>
      <c r="V348" s="4"/>
      <c r="W348" s="4"/>
      <c r="X348" s="4"/>
      <c r="Y348" s="4"/>
      <c r="Z348" s="59"/>
      <c r="AA348" s="59"/>
      <c r="AB348" s="4"/>
      <c r="AC348" s="4"/>
      <c r="AD348" s="4"/>
      <c r="AE348" s="4"/>
    </row>
    <row r="349" spans="1:31" ht="15.75" customHeight="1">
      <c r="A349" s="4"/>
      <c r="B349" s="4"/>
      <c r="C349" s="4"/>
      <c r="D349" s="4"/>
      <c r="E349" s="4"/>
      <c r="F349" s="4"/>
      <c r="G349" s="59"/>
      <c r="H349" s="59"/>
      <c r="I349" s="55"/>
      <c r="J349" s="55"/>
      <c r="K349" s="55"/>
      <c r="L349" s="55"/>
      <c r="M349" s="55"/>
      <c r="N349" s="55"/>
      <c r="O349" s="4"/>
      <c r="P349" s="4"/>
      <c r="Q349" s="4"/>
      <c r="R349" s="4"/>
      <c r="S349" s="4"/>
      <c r="T349" s="4"/>
      <c r="U349" s="4"/>
      <c r="V349" s="4"/>
      <c r="W349" s="4"/>
      <c r="X349" s="4"/>
      <c r="Y349" s="4"/>
      <c r="Z349" s="59"/>
      <c r="AA349" s="59"/>
      <c r="AB349" s="4"/>
      <c r="AC349" s="4"/>
      <c r="AD349" s="4"/>
      <c r="AE349" s="4"/>
    </row>
    <row r="350" spans="1:31" ht="15.75" customHeight="1">
      <c r="A350" s="4"/>
      <c r="B350" s="4"/>
      <c r="C350" s="4"/>
      <c r="D350" s="4"/>
      <c r="E350" s="4"/>
      <c r="F350" s="4"/>
      <c r="G350" s="59"/>
      <c r="H350" s="59"/>
      <c r="I350" s="55"/>
      <c r="J350" s="55"/>
      <c r="K350" s="55"/>
      <c r="L350" s="55"/>
      <c r="M350" s="55"/>
      <c r="N350" s="55"/>
      <c r="O350" s="4"/>
      <c r="P350" s="4"/>
      <c r="Q350" s="4"/>
      <c r="R350" s="4"/>
      <c r="S350" s="4"/>
      <c r="T350" s="4"/>
      <c r="U350" s="4"/>
      <c r="V350" s="4"/>
      <c r="W350" s="4"/>
      <c r="X350" s="4"/>
      <c r="Y350" s="4"/>
      <c r="Z350" s="59"/>
      <c r="AA350" s="59"/>
      <c r="AB350" s="4"/>
      <c r="AC350" s="4"/>
      <c r="AD350" s="4"/>
      <c r="AE350" s="4"/>
    </row>
    <row r="351" spans="1:31" ht="15.75" customHeight="1">
      <c r="A351" s="4"/>
      <c r="B351" s="4"/>
      <c r="C351" s="4"/>
      <c r="D351" s="4"/>
      <c r="E351" s="4"/>
      <c r="F351" s="4"/>
      <c r="G351" s="59"/>
      <c r="H351" s="59"/>
      <c r="I351" s="55"/>
      <c r="J351" s="55"/>
      <c r="K351" s="55"/>
      <c r="L351" s="55"/>
      <c r="M351" s="55"/>
      <c r="N351" s="55"/>
      <c r="O351" s="4"/>
      <c r="P351" s="4"/>
      <c r="Q351" s="4"/>
      <c r="R351" s="4"/>
      <c r="S351" s="4"/>
      <c r="T351" s="4"/>
      <c r="U351" s="4"/>
      <c r="V351" s="4"/>
      <c r="W351" s="4"/>
      <c r="X351" s="4"/>
      <c r="Y351" s="4"/>
      <c r="Z351" s="59"/>
      <c r="AA351" s="59"/>
      <c r="AB351" s="4"/>
      <c r="AC351" s="4"/>
      <c r="AD351" s="4"/>
      <c r="AE351" s="4"/>
    </row>
    <row r="352" spans="1:31" ht="15.75" customHeight="1">
      <c r="A352" s="4"/>
      <c r="B352" s="4"/>
      <c r="C352" s="4"/>
      <c r="D352" s="4"/>
      <c r="E352" s="4"/>
      <c r="F352" s="4"/>
      <c r="G352" s="59"/>
      <c r="H352" s="59"/>
      <c r="I352" s="55"/>
      <c r="J352" s="55"/>
      <c r="K352" s="55"/>
      <c r="L352" s="55"/>
      <c r="M352" s="55"/>
      <c r="N352" s="55"/>
      <c r="O352" s="4"/>
      <c r="P352" s="4"/>
      <c r="Q352" s="4"/>
      <c r="R352" s="4"/>
      <c r="S352" s="4"/>
      <c r="T352" s="4"/>
      <c r="U352" s="4"/>
      <c r="V352" s="4"/>
      <c r="W352" s="4"/>
      <c r="X352" s="4"/>
      <c r="Y352" s="4"/>
      <c r="Z352" s="59"/>
      <c r="AA352" s="59"/>
      <c r="AB352" s="4"/>
      <c r="AC352" s="4"/>
      <c r="AD352" s="4"/>
      <c r="AE352" s="4"/>
    </row>
    <row r="353" spans="1:31" ht="15.75" customHeight="1">
      <c r="A353" s="4"/>
      <c r="B353" s="4"/>
      <c r="C353" s="4"/>
      <c r="D353" s="4"/>
      <c r="E353" s="4"/>
      <c r="F353" s="4"/>
      <c r="G353" s="59"/>
      <c r="H353" s="59"/>
      <c r="I353" s="55"/>
      <c r="J353" s="55"/>
      <c r="K353" s="55"/>
      <c r="L353" s="55"/>
      <c r="M353" s="55"/>
      <c r="N353" s="55"/>
      <c r="O353" s="4"/>
      <c r="P353" s="4"/>
      <c r="Q353" s="4"/>
      <c r="R353" s="4"/>
      <c r="S353" s="4"/>
      <c r="T353" s="4"/>
      <c r="U353" s="4"/>
      <c r="V353" s="4"/>
      <c r="W353" s="4"/>
      <c r="X353" s="4"/>
      <c r="Y353" s="4"/>
      <c r="Z353" s="59"/>
      <c r="AA353" s="59"/>
      <c r="AB353" s="4"/>
      <c r="AC353" s="4"/>
      <c r="AD353" s="4"/>
      <c r="AE353" s="4"/>
    </row>
    <row r="354" spans="1:31" ht="15.75" customHeight="1">
      <c r="A354" s="4"/>
      <c r="B354" s="4"/>
      <c r="C354" s="4"/>
      <c r="D354" s="4"/>
      <c r="E354" s="4"/>
      <c r="F354" s="4"/>
      <c r="G354" s="59"/>
      <c r="H354" s="59"/>
      <c r="I354" s="55"/>
      <c r="J354" s="55"/>
      <c r="K354" s="55"/>
      <c r="L354" s="55"/>
      <c r="M354" s="55"/>
      <c r="N354" s="55"/>
      <c r="O354" s="4"/>
      <c r="P354" s="4"/>
      <c r="Q354" s="4"/>
      <c r="R354" s="4"/>
      <c r="S354" s="4"/>
      <c r="T354" s="4"/>
      <c r="U354" s="4"/>
      <c r="V354" s="4"/>
      <c r="W354" s="4"/>
      <c r="X354" s="4"/>
      <c r="Y354" s="4"/>
      <c r="Z354" s="59"/>
      <c r="AA354" s="59"/>
      <c r="AB354" s="4"/>
      <c r="AC354" s="4"/>
      <c r="AD354" s="4"/>
      <c r="AE354" s="4"/>
    </row>
    <row r="355" spans="1:31" ht="15.75" customHeight="1">
      <c r="A355" s="4"/>
      <c r="B355" s="4"/>
      <c r="C355" s="4"/>
      <c r="D355" s="4"/>
      <c r="E355" s="4"/>
      <c r="F355" s="4"/>
      <c r="G355" s="59"/>
      <c r="H355" s="59"/>
      <c r="I355" s="55"/>
      <c r="J355" s="55"/>
      <c r="K355" s="55"/>
      <c r="L355" s="55"/>
      <c r="M355" s="55"/>
      <c r="N355" s="55"/>
      <c r="O355" s="4"/>
      <c r="P355" s="4"/>
      <c r="Q355" s="4"/>
      <c r="R355" s="4"/>
      <c r="S355" s="4"/>
      <c r="T355" s="4"/>
      <c r="U355" s="4"/>
      <c r="V355" s="4"/>
      <c r="W355" s="4"/>
      <c r="X355" s="4"/>
      <c r="Y355" s="4"/>
      <c r="Z355" s="59"/>
      <c r="AA355" s="59"/>
      <c r="AB355" s="4"/>
      <c r="AC355" s="4"/>
      <c r="AD355" s="4"/>
      <c r="AE355" s="4"/>
    </row>
    <row r="356" spans="1:31" ht="15.75" customHeight="1">
      <c r="A356" s="4"/>
      <c r="B356" s="4"/>
      <c r="C356" s="4"/>
      <c r="D356" s="4"/>
      <c r="E356" s="4"/>
      <c r="F356" s="4"/>
      <c r="G356" s="59"/>
      <c r="H356" s="59"/>
      <c r="I356" s="55"/>
      <c r="J356" s="55"/>
      <c r="K356" s="55"/>
      <c r="L356" s="55"/>
      <c r="M356" s="55"/>
      <c r="N356" s="55"/>
      <c r="O356" s="4"/>
      <c r="P356" s="4"/>
      <c r="Q356" s="4"/>
      <c r="R356" s="4"/>
      <c r="S356" s="4"/>
      <c r="T356" s="4"/>
      <c r="U356" s="4"/>
      <c r="V356" s="4"/>
      <c r="W356" s="4"/>
      <c r="X356" s="4"/>
      <c r="Y356" s="4"/>
      <c r="Z356" s="59"/>
      <c r="AA356" s="59"/>
      <c r="AB356" s="4"/>
      <c r="AC356" s="4"/>
      <c r="AD356" s="4"/>
      <c r="AE356" s="4"/>
    </row>
    <row r="357" spans="1:31" ht="15.75" customHeight="1">
      <c r="A357" s="4"/>
      <c r="B357" s="4"/>
      <c r="C357" s="4"/>
      <c r="D357" s="4"/>
      <c r="E357" s="4"/>
      <c r="F357" s="4"/>
      <c r="G357" s="59"/>
      <c r="H357" s="59"/>
      <c r="I357" s="55"/>
      <c r="J357" s="55"/>
      <c r="K357" s="55"/>
      <c r="L357" s="55"/>
      <c r="M357" s="55"/>
      <c r="N357" s="55"/>
      <c r="O357" s="4"/>
      <c r="P357" s="4"/>
      <c r="Q357" s="4"/>
      <c r="R357" s="4"/>
      <c r="S357" s="4"/>
      <c r="T357" s="4"/>
      <c r="U357" s="4"/>
      <c r="V357" s="4"/>
      <c r="W357" s="4"/>
      <c r="X357" s="4"/>
      <c r="Y357" s="4"/>
      <c r="Z357" s="59"/>
      <c r="AA357" s="59"/>
      <c r="AB357" s="4"/>
      <c r="AC357" s="4"/>
      <c r="AD357" s="4"/>
      <c r="AE357" s="4"/>
    </row>
    <row r="358" spans="1:31" ht="15.75" customHeight="1">
      <c r="A358" s="4"/>
      <c r="B358" s="4"/>
      <c r="C358" s="4"/>
      <c r="D358" s="4"/>
      <c r="E358" s="4"/>
      <c r="F358" s="4"/>
      <c r="G358" s="59"/>
      <c r="H358" s="59"/>
      <c r="I358" s="55"/>
      <c r="J358" s="55"/>
      <c r="K358" s="55"/>
      <c r="L358" s="55"/>
      <c r="M358" s="55"/>
      <c r="N358" s="55"/>
      <c r="O358" s="4"/>
      <c r="P358" s="4"/>
      <c r="Q358" s="4"/>
      <c r="R358" s="4"/>
      <c r="S358" s="4"/>
      <c r="T358" s="4"/>
      <c r="U358" s="4"/>
      <c r="V358" s="4"/>
      <c r="W358" s="4"/>
      <c r="X358" s="4"/>
      <c r="Y358" s="4"/>
      <c r="Z358" s="59"/>
      <c r="AA358" s="59"/>
      <c r="AB358" s="4"/>
      <c r="AC358" s="4"/>
      <c r="AD358" s="4"/>
      <c r="AE358" s="4"/>
    </row>
    <row r="359" spans="1:31" ht="15.75" customHeight="1">
      <c r="A359" s="4"/>
      <c r="B359" s="4"/>
      <c r="C359" s="4"/>
      <c r="D359" s="4"/>
      <c r="E359" s="4"/>
      <c r="F359" s="4"/>
      <c r="G359" s="59"/>
      <c r="H359" s="59"/>
      <c r="I359" s="55"/>
      <c r="J359" s="55"/>
      <c r="K359" s="55"/>
      <c r="L359" s="55"/>
      <c r="M359" s="55"/>
      <c r="N359" s="55"/>
      <c r="O359" s="4"/>
      <c r="P359" s="4"/>
      <c r="Q359" s="4"/>
      <c r="R359" s="4"/>
      <c r="S359" s="4"/>
      <c r="T359" s="4"/>
      <c r="U359" s="4"/>
      <c r="V359" s="4"/>
      <c r="W359" s="4"/>
      <c r="X359" s="4"/>
      <c r="Y359" s="4"/>
      <c r="Z359" s="59"/>
      <c r="AA359" s="59"/>
      <c r="AB359" s="4"/>
      <c r="AC359" s="4"/>
      <c r="AD359" s="4"/>
      <c r="AE359" s="4"/>
    </row>
    <row r="360" spans="1:31" ht="15.75" customHeight="1">
      <c r="A360" s="4"/>
      <c r="B360" s="4"/>
      <c r="C360" s="4"/>
      <c r="D360" s="4"/>
      <c r="E360" s="4"/>
      <c r="F360" s="4"/>
      <c r="G360" s="59"/>
      <c r="H360" s="59"/>
      <c r="I360" s="55"/>
      <c r="J360" s="55"/>
      <c r="K360" s="55"/>
      <c r="L360" s="55"/>
      <c r="M360" s="55"/>
      <c r="N360" s="55"/>
      <c r="O360" s="4"/>
      <c r="P360" s="4"/>
      <c r="Q360" s="4"/>
      <c r="R360" s="4"/>
      <c r="S360" s="4"/>
      <c r="T360" s="4"/>
      <c r="U360" s="4"/>
      <c r="V360" s="4"/>
      <c r="W360" s="4"/>
      <c r="X360" s="4"/>
      <c r="Y360" s="4"/>
      <c r="Z360" s="59"/>
      <c r="AA360" s="59"/>
      <c r="AB360" s="4"/>
      <c r="AC360" s="4"/>
      <c r="AD360" s="4"/>
      <c r="AE360" s="4"/>
    </row>
    <row r="361" spans="1:31" ht="15.75" customHeight="1">
      <c r="A361" s="4"/>
      <c r="B361" s="4"/>
      <c r="C361" s="4"/>
      <c r="D361" s="4"/>
      <c r="E361" s="4"/>
      <c r="F361" s="4"/>
      <c r="G361" s="59"/>
      <c r="H361" s="59"/>
      <c r="I361" s="55"/>
      <c r="J361" s="55"/>
      <c r="K361" s="55"/>
      <c r="L361" s="55"/>
      <c r="M361" s="55"/>
      <c r="N361" s="55"/>
      <c r="O361" s="4"/>
      <c r="P361" s="4"/>
      <c r="Q361" s="4"/>
      <c r="R361" s="4"/>
      <c r="S361" s="4"/>
      <c r="T361" s="4"/>
      <c r="U361" s="4"/>
      <c r="V361" s="4"/>
      <c r="W361" s="4"/>
      <c r="X361" s="4"/>
      <c r="Y361" s="4"/>
      <c r="Z361" s="59"/>
      <c r="AA361" s="59"/>
      <c r="AB361" s="4"/>
      <c r="AC361" s="4"/>
      <c r="AD361" s="4"/>
      <c r="AE361" s="4"/>
    </row>
    <row r="362" spans="1:31" ht="15.75" customHeight="1">
      <c r="A362" s="4"/>
      <c r="B362" s="4"/>
      <c r="C362" s="4"/>
      <c r="D362" s="4"/>
      <c r="E362" s="4"/>
      <c r="F362" s="4"/>
      <c r="G362" s="59"/>
      <c r="H362" s="59"/>
      <c r="I362" s="55"/>
      <c r="J362" s="55"/>
      <c r="K362" s="55"/>
      <c r="L362" s="55"/>
      <c r="M362" s="55"/>
      <c r="N362" s="55"/>
      <c r="O362" s="4"/>
      <c r="P362" s="4"/>
      <c r="Q362" s="4"/>
      <c r="R362" s="4"/>
      <c r="S362" s="4"/>
      <c r="T362" s="4"/>
      <c r="U362" s="4"/>
      <c r="V362" s="4"/>
      <c r="W362" s="4"/>
      <c r="X362" s="4"/>
      <c r="Y362" s="4"/>
      <c r="Z362" s="59"/>
      <c r="AA362" s="59"/>
      <c r="AB362" s="4"/>
      <c r="AC362" s="4"/>
      <c r="AD362" s="4"/>
      <c r="AE362" s="4"/>
    </row>
    <row r="363" spans="1:31" ht="15.75" customHeight="1">
      <c r="A363" s="4"/>
      <c r="B363" s="4"/>
      <c r="C363" s="4"/>
      <c r="D363" s="4"/>
      <c r="E363" s="4"/>
      <c r="F363" s="4"/>
      <c r="G363" s="59"/>
      <c r="H363" s="59"/>
      <c r="I363" s="55"/>
      <c r="J363" s="55"/>
      <c r="K363" s="55"/>
      <c r="L363" s="55"/>
      <c r="M363" s="55"/>
      <c r="N363" s="55"/>
      <c r="O363" s="4"/>
      <c r="P363" s="4"/>
      <c r="Q363" s="4"/>
      <c r="R363" s="4"/>
      <c r="S363" s="4"/>
      <c r="T363" s="4"/>
      <c r="U363" s="4"/>
      <c r="V363" s="4"/>
      <c r="W363" s="4"/>
      <c r="X363" s="4"/>
      <c r="Y363" s="4"/>
      <c r="Z363" s="59"/>
      <c r="AA363" s="59"/>
      <c r="AB363" s="4"/>
      <c r="AC363" s="4"/>
      <c r="AD363" s="4"/>
      <c r="AE363" s="4"/>
    </row>
    <row r="364" spans="1:31" ht="15.75" customHeight="1">
      <c r="A364" s="4"/>
      <c r="B364" s="4"/>
      <c r="C364" s="4"/>
      <c r="D364" s="4"/>
      <c r="E364" s="4"/>
      <c r="F364" s="4"/>
      <c r="G364" s="59"/>
      <c r="H364" s="59"/>
      <c r="I364" s="55"/>
      <c r="J364" s="55"/>
      <c r="K364" s="55"/>
      <c r="L364" s="55"/>
      <c r="M364" s="55"/>
      <c r="N364" s="55"/>
      <c r="O364" s="4"/>
      <c r="P364" s="4"/>
      <c r="Q364" s="4"/>
      <c r="R364" s="4"/>
      <c r="S364" s="4"/>
      <c r="T364" s="4"/>
      <c r="U364" s="4"/>
      <c r="V364" s="4"/>
      <c r="W364" s="4"/>
      <c r="X364" s="4"/>
      <c r="Y364" s="4"/>
      <c r="Z364" s="59"/>
      <c r="AA364" s="59"/>
      <c r="AB364" s="4"/>
      <c r="AC364" s="4"/>
      <c r="AD364" s="4"/>
      <c r="AE364" s="4"/>
    </row>
    <row r="365" spans="1:31" ht="15.75" customHeight="1">
      <c r="A365" s="4"/>
      <c r="B365" s="4"/>
      <c r="C365" s="4"/>
      <c r="D365" s="4"/>
      <c r="E365" s="4"/>
      <c r="F365" s="4"/>
      <c r="G365" s="59"/>
      <c r="H365" s="59"/>
      <c r="I365" s="55"/>
      <c r="J365" s="55"/>
      <c r="K365" s="55"/>
      <c r="L365" s="55"/>
      <c r="M365" s="55"/>
      <c r="N365" s="55"/>
      <c r="O365" s="4"/>
      <c r="P365" s="4"/>
      <c r="Q365" s="4"/>
      <c r="R365" s="4"/>
      <c r="S365" s="4"/>
      <c r="T365" s="4"/>
      <c r="U365" s="4"/>
      <c r="V365" s="4"/>
      <c r="W365" s="4"/>
      <c r="X365" s="4"/>
      <c r="Y365" s="4"/>
      <c r="Z365" s="59"/>
      <c r="AA365" s="59"/>
      <c r="AB365" s="4"/>
      <c r="AC365" s="4"/>
      <c r="AD365" s="4"/>
      <c r="AE365" s="4"/>
    </row>
    <row r="366" spans="1:31" ht="15.75" customHeight="1">
      <c r="A366" s="4"/>
      <c r="B366" s="4"/>
      <c r="C366" s="4"/>
      <c r="D366" s="4"/>
      <c r="E366" s="4"/>
      <c r="F366" s="4"/>
      <c r="G366" s="59"/>
      <c r="H366" s="59"/>
      <c r="I366" s="55"/>
      <c r="J366" s="55"/>
      <c r="K366" s="55"/>
      <c r="L366" s="55"/>
      <c r="M366" s="55"/>
      <c r="N366" s="55"/>
      <c r="O366" s="4"/>
      <c r="P366" s="4"/>
      <c r="Q366" s="4"/>
      <c r="R366" s="4"/>
      <c r="S366" s="4"/>
      <c r="T366" s="4"/>
      <c r="U366" s="4"/>
      <c r="V366" s="4"/>
      <c r="W366" s="4"/>
      <c r="X366" s="4"/>
      <c r="Y366" s="4"/>
      <c r="Z366" s="59"/>
      <c r="AA366" s="59"/>
      <c r="AB366" s="4"/>
      <c r="AC366" s="4"/>
      <c r="AD366" s="4"/>
      <c r="AE366" s="4"/>
    </row>
    <row r="367" spans="1:31" ht="15.75" customHeight="1">
      <c r="A367" s="4"/>
      <c r="B367" s="4"/>
      <c r="C367" s="4"/>
      <c r="D367" s="4"/>
      <c r="E367" s="4"/>
      <c r="F367" s="4"/>
      <c r="G367" s="59"/>
      <c r="H367" s="59"/>
      <c r="I367" s="55"/>
      <c r="J367" s="55"/>
      <c r="K367" s="55"/>
      <c r="L367" s="55"/>
      <c r="M367" s="55"/>
      <c r="N367" s="55"/>
      <c r="O367" s="4"/>
      <c r="P367" s="4"/>
      <c r="Q367" s="4"/>
      <c r="R367" s="4"/>
      <c r="S367" s="4"/>
      <c r="T367" s="4"/>
      <c r="U367" s="4"/>
      <c r="V367" s="4"/>
      <c r="W367" s="4"/>
      <c r="X367" s="4"/>
      <c r="Y367" s="4"/>
      <c r="Z367" s="59"/>
      <c r="AA367" s="59"/>
      <c r="AB367" s="4"/>
      <c r="AC367" s="4"/>
      <c r="AD367" s="4"/>
      <c r="AE367" s="4"/>
    </row>
    <row r="368" spans="1:31" ht="15.75" customHeight="1">
      <c r="A368" s="4"/>
      <c r="B368" s="4"/>
      <c r="C368" s="4"/>
      <c r="D368" s="4"/>
      <c r="E368" s="4"/>
      <c r="F368" s="4"/>
      <c r="G368" s="59"/>
      <c r="H368" s="59"/>
      <c r="I368" s="55"/>
      <c r="J368" s="55"/>
      <c r="K368" s="55"/>
      <c r="L368" s="55"/>
      <c r="M368" s="55"/>
      <c r="N368" s="55"/>
      <c r="O368" s="4"/>
      <c r="P368" s="4"/>
      <c r="Q368" s="4"/>
      <c r="R368" s="4"/>
      <c r="S368" s="4"/>
      <c r="T368" s="4"/>
      <c r="U368" s="4"/>
      <c r="V368" s="4"/>
      <c r="W368" s="4"/>
      <c r="X368" s="4"/>
      <c r="Y368" s="4"/>
      <c r="Z368" s="59"/>
      <c r="AA368" s="59"/>
      <c r="AB368" s="4"/>
      <c r="AC368" s="4"/>
      <c r="AD368" s="4"/>
      <c r="AE368" s="4"/>
    </row>
    <row r="369" spans="1:31" ht="15.75" customHeight="1">
      <c r="A369" s="4"/>
      <c r="B369" s="4"/>
      <c r="C369" s="4"/>
      <c r="D369" s="4"/>
      <c r="E369" s="4"/>
      <c r="F369" s="4"/>
      <c r="G369" s="59"/>
      <c r="H369" s="59"/>
      <c r="I369" s="55"/>
      <c r="J369" s="55"/>
      <c r="K369" s="55"/>
      <c r="L369" s="55"/>
      <c r="M369" s="55"/>
      <c r="N369" s="55"/>
      <c r="O369" s="4"/>
      <c r="P369" s="4"/>
      <c r="Q369" s="4"/>
      <c r="R369" s="4"/>
      <c r="S369" s="4"/>
      <c r="T369" s="4"/>
      <c r="U369" s="4"/>
      <c r="V369" s="4"/>
      <c r="W369" s="4"/>
      <c r="X369" s="4"/>
      <c r="Y369" s="4"/>
      <c r="Z369" s="59"/>
      <c r="AA369" s="59"/>
      <c r="AB369" s="4"/>
      <c r="AC369" s="4"/>
      <c r="AD369" s="4"/>
      <c r="AE369" s="4"/>
    </row>
    <row r="370" spans="1:31" ht="15.75" customHeight="1">
      <c r="A370" s="4"/>
      <c r="B370" s="4"/>
      <c r="C370" s="4"/>
      <c r="D370" s="4"/>
      <c r="E370" s="4"/>
      <c r="F370" s="4"/>
      <c r="G370" s="59"/>
      <c r="H370" s="59"/>
      <c r="I370" s="55"/>
      <c r="J370" s="55"/>
      <c r="K370" s="55"/>
      <c r="L370" s="55"/>
      <c r="M370" s="55"/>
      <c r="N370" s="55"/>
      <c r="O370" s="4"/>
      <c r="P370" s="4"/>
      <c r="Q370" s="4"/>
      <c r="R370" s="4"/>
      <c r="S370" s="4"/>
      <c r="T370" s="4"/>
      <c r="U370" s="4"/>
      <c r="V370" s="4"/>
      <c r="W370" s="4"/>
      <c r="X370" s="4"/>
      <c r="Y370" s="4"/>
      <c r="Z370" s="59"/>
      <c r="AA370" s="59"/>
      <c r="AB370" s="4"/>
      <c r="AC370" s="4"/>
      <c r="AD370" s="4"/>
      <c r="AE370" s="4"/>
    </row>
    <row r="371" spans="1:31" ht="15.75" customHeight="1">
      <c r="A371" s="4"/>
      <c r="B371" s="4"/>
      <c r="C371" s="4"/>
      <c r="D371" s="4"/>
      <c r="E371" s="4"/>
      <c r="F371" s="4"/>
      <c r="G371" s="59"/>
      <c r="H371" s="59"/>
      <c r="I371" s="55"/>
      <c r="J371" s="55"/>
      <c r="K371" s="55"/>
      <c r="L371" s="55"/>
      <c r="M371" s="55"/>
      <c r="N371" s="55"/>
      <c r="O371" s="4"/>
      <c r="P371" s="4"/>
      <c r="Q371" s="4"/>
      <c r="R371" s="4"/>
      <c r="S371" s="4"/>
      <c r="T371" s="4"/>
      <c r="U371" s="4"/>
      <c r="V371" s="4"/>
      <c r="W371" s="4"/>
      <c r="X371" s="4"/>
      <c r="Y371" s="4"/>
      <c r="Z371" s="59"/>
      <c r="AA371" s="59"/>
      <c r="AB371" s="4"/>
      <c r="AC371" s="4"/>
      <c r="AD371" s="4"/>
      <c r="AE371" s="4"/>
    </row>
    <row r="372" spans="1:31" ht="15.75" customHeight="1">
      <c r="A372" s="4"/>
      <c r="B372" s="4"/>
      <c r="C372" s="4"/>
      <c r="D372" s="4"/>
      <c r="E372" s="4"/>
      <c r="F372" s="4"/>
      <c r="G372" s="59"/>
      <c r="H372" s="59"/>
      <c r="I372" s="55"/>
      <c r="J372" s="55"/>
      <c r="K372" s="55"/>
      <c r="L372" s="55"/>
      <c r="M372" s="55"/>
      <c r="N372" s="55"/>
      <c r="O372" s="4"/>
      <c r="P372" s="4"/>
      <c r="Q372" s="4"/>
      <c r="R372" s="4"/>
      <c r="S372" s="4"/>
      <c r="T372" s="4"/>
      <c r="U372" s="4"/>
      <c r="V372" s="4"/>
      <c r="W372" s="4"/>
      <c r="X372" s="4"/>
      <c r="Y372" s="4"/>
      <c r="Z372" s="59"/>
      <c r="AA372" s="59"/>
      <c r="AB372" s="4"/>
      <c r="AC372" s="4"/>
      <c r="AD372" s="4"/>
      <c r="AE372" s="4"/>
    </row>
    <row r="373" spans="1:31" ht="15.75" customHeight="1">
      <c r="A373" s="4"/>
      <c r="B373" s="4"/>
      <c r="C373" s="4"/>
      <c r="D373" s="4"/>
      <c r="E373" s="4"/>
      <c r="F373" s="4"/>
      <c r="G373" s="59"/>
      <c r="H373" s="59"/>
      <c r="I373" s="55"/>
      <c r="J373" s="55"/>
      <c r="K373" s="55"/>
      <c r="L373" s="55"/>
      <c r="M373" s="55"/>
      <c r="N373" s="55"/>
      <c r="O373" s="4"/>
      <c r="P373" s="4"/>
      <c r="Q373" s="4"/>
      <c r="R373" s="4"/>
      <c r="S373" s="4"/>
      <c r="T373" s="4"/>
      <c r="U373" s="4"/>
      <c r="V373" s="4"/>
      <c r="W373" s="4"/>
      <c r="X373" s="4"/>
      <c r="Y373" s="4"/>
      <c r="Z373" s="59"/>
      <c r="AA373" s="59"/>
      <c r="AB373" s="4"/>
      <c r="AC373" s="4"/>
      <c r="AD373" s="4"/>
      <c r="AE373" s="4"/>
    </row>
    <row r="374" spans="1:31" ht="15.75" customHeight="1">
      <c r="A374" s="4"/>
      <c r="B374" s="4"/>
      <c r="C374" s="4"/>
      <c r="D374" s="4"/>
      <c r="E374" s="4"/>
      <c r="F374" s="4"/>
      <c r="G374" s="59"/>
      <c r="H374" s="59"/>
      <c r="I374" s="55"/>
      <c r="J374" s="55"/>
      <c r="K374" s="55"/>
      <c r="L374" s="55"/>
      <c r="M374" s="55"/>
      <c r="N374" s="55"/>
      <c r="O374" s="4"/>
      <c r="P374" s="4"/>
      <c r="Q374" s="4"/>
      <c r="R374" s="4"/>
      <c r="S374" s="4"/>
      <c r="T374" s="4"/>
      <c r="U374" s="4"/>
      <c r="V374" s="4"/>
      <c r="W374" s="4"/>
      <c r="X374" s="4"/>
      <c r="Y374" s="4"/>
      <c r="Z374" s="59"/>
      <c r="AA374" s="59"/>
      <c r="AB374" s="4"/>
      <c r="AC374" s="4"/>
      <c r="AD374" s="4"/>
      <c r="AE374" s="4"/>
    </row>
    <row r="375" spans="1:31" ht="15.75" customHeight="1">
      <c r="A375" s="4"/>
      <c r="B375" s="4"/>
      <c r="C375" s="4"/>
      <c r="D375" s="4"/>
      <c r="E375" s="4"/>
      <c r="F375" s="4"/>
      <c r="G375" s="59"/>
      <c r="H375" s="59"/>
      <c r="I375" s="55"/>
      <c r="J375" s="55"/>
      <c r="K375" s="55"/>
      <c r="L375" s="55"/>
      <c r="M375" s="55"/>
      <c r="N375" s="55"/>
      <c r="O375" s="4"/>
      <c r="P375" s="4"/>
      <c r="Q375" s="4"/>
      <c r="R375" s="4"/>
      <c r="S375" s="4"/>
      <c r="T375" s="4"/>
      <c r="U375" s="4"/>
      <c r="V375" s="4"/>
      <c r="W375" s="4"/>
      <c r="X375" s="4"/>
      <c r="Y375" s="4"/>
      <c r="Z375" s="59"/>
      <c r="AA375" s="59"/>
      <c r="AB375" s="4"/>
      <c r="AC375" s="4"/>
      <c r="AD375" s="4"/>
      <c r="AE375" s="4"/>
    </row>
    <row r="376" spans="1:31" ht="15.75" customHeight="1">
      <c r="A376" s="4"/>
      <c r="B376" s="4"/>
      <c r="C376" s="4"/>
      <c r="D376" s="4"/>
      <c r="E376" s="4"/>
      <c r="F376" s="4"/>
      <c r="G376" s="59"/>
      <c r="H376" s="59"/>
      <c r="I376" s="55"/>
      <c r="J376" s="55"/>
      <c r="K376" s="55"/>
      <c r="L376" s="55"/>
      <c r="M376" s="55"/>
      <c r="N376" s="55"/>
      <c r="O376" s="4"/>
      <c r="P376" s="4"/>
      <c r="Q376" s="4"/>
      <c r="R376" s="4"/>
      <c r="S376" s="4"/>
      <c r="T376" s="4"/>
      <c r="U376" s="4"/>
      <c r="V376" s="4"/>
      <c r="W376" s="4"/>
      <c r="X376" s="4"/>
      <c r="Y376" s="4"/>
      <c r="Z376" s="59"/>
      <c r="AA376" s="59"/>
      <c r="AB376" s="4"/>
      <c r="AC376" s="4"/>
      <c r="AD376" s="4"/>
      <c r="AE376" s="4"/>
    </row>
    <row r="377" spans="1:31" ht="15.75" customHeight="1">
      <c r="A377" s="4"/>
      <c r="B377" s="4"/>
      <c r="C377" s="4"/>
      <c r="D377" s="4"/>
      <c r="E377" s="4"/>
      <c r="F377" s="4"/>
      <c r="G377" s="59"/>
      <c r="H377" s="59"/>
      <c r="I377" s="55"/>
      <c r="J377" s="55"/>
      <c r="K377" s="55"/>
      <c r="L377" s="55"/>
      <c r="M377" s="55"/>
      <c r="N377" s="55"/>
      <c r="O377" s="4"/>
      <c r="P377" s="4"/>
      <c r="Q377" s="4"/>
      <c r="R377" s="4"/>
      <c r="S377" s="4"/>
      <c r="T377" s="4"/>
      <c r="U377" s="4"/>
      <c r="V377" s="4"/>
      <c r="W377" s="4"/>
      <c r="X377" s="4"/>
      <c r="Y377" s="4"/>
      <c r="Z377" s="59"/>
      <c r="AA377" s="59"/>
      <c r="AB377" s="4"/>
      <c r="AC377" s="4"/>
      <c r="AD377" s="4"/>
      <c r="AE377" s="4"/>
    </row>
    <row r="378" spans="1:31" ht="15.75" customHeight="1">
      <c r="A378" s="4"/>
      <c r="B378" s="4"/>
      <c r="C378" s="4"/>
      <c r="D378" s="4"/>
      <c r="E378" s="4"/>
      <c r="F378" s="4"/>
      <c r="G378" s="59"/>
      <c r="H378" s="59"/>
      <c r="I378" s="55"/>
      <c r="J378" s="55"/>
      <c r="K378" s="55"/>
      <c r="L378" s="55"/>
      <c r="M378" s="55"/>
      <c r="N378" s="55"/>
      <c r="O378" s="4"/>
      <c r="P378" s="4"/>
      <c r="Q378" s="4"/>
      <c r="R378" s="4"/>
      <c r="S378" s="4"/>
      <c r="T378" s="4"/>
      <c r="U378" s="4"/>
      <c r="V378" s="4"/>
      <c r="W378" s="4"/>
      <c r="X378" s="4"/>
      <c r="Y378" s="4"/>
      <c r="Z378" s="59"/>
      <c r="AA378" s="59"/>
      <c r="AB378" s="4"/>
      <c r="AC378" s="4"/>
      <c r="AD378" s="4"/>
      <c r="AE378" s="4"/>
    </row>
    <row r="379" spans="1:31" ht="15.75" customHeight="1">
      <c r="A379" s="4"/>
      <c r="B379" s="4"/>
      <c r="C379" s="4"/>
      <c r="D379" s="4"/>
      <c r="E379" s="4"/>
      <c r="F379" s="4"/>
      <c r="G379" s="59"/>
      <c r="H379" s="59"/>
      <c r="I379" s="55"/>
      <c r="J379" s="55"/>
      <c r="K379" s="55"/>
      <c r="L379" s="55"/>
      <c r="M379" s="55"/>
      <c r="N379" s="55"/>
      <c r="O379" s="4"/>
      <c r="P379" s="4"/>
      <c r="Q379" s="4"/>
      <c r="R379" s="4"/>
      <c r="S379" s="4"/>
      <c r="T379" s="4"/>
      <c r="U379" s="4"/>
      <c r="V379" s="4"/>
      <c r="W379" s="4"/>
      <c r="X379" s="4"/>
      <c r="Y379" s="4"/>
      <c r="Z379" s="59"/>
      <c r="AA379" s="59"/>
      <c r="AB379" s="4"/>
      <c r="AC379" s="4"/>
      <c r="AD379" s="4"/>
      <c r="AE379" s="4"/>
    </row>
    <row r="380" spans="1:31" ht="15.75" customHeight="1">
      <c r="A380" s="4"/>
      <c r="B380" s="4"/>
      <c r="C380" s="4"/>
      <c r="D380" s="4"/>
      <c r="E380" s="4"/>
      <c r="F380" s="4"/>
      <c r="G380" s="59"/>
      <c r="H380" s="59"/>
      <c r="I380" s="55"/>
      <c r="J380" s="55"/>
      <c r="K380" s="55"/>
      <c r="L380" s="55"/>
      <c r="M380" s="55"/>
      <c r="N380" s="55"/>
      <c r="O380" s="4"/>
      <c r="P380" s="4"/>
      <c r="Q380" s="4"/>
      <c r="R380" s="4"/>
      <c r="S380" s="4"/>
      <c r="T380" s="4"/>
      <c r="U380" s="4"/>
      <c r="V380" s="4"/>
      <c r="W380" s="4"/>
      <c r="X380" s="4"/>
      <c r="Y380" s="4"/>
      <c r="Z380" s="59"/>
      <c r="AA380" s="59"/>
      <c r="AB380" s="4"/>
      <c r="AC380" s="4"/>
      <c r="AD380" s="4"/>
      <c r="AE380" s="4"/>
    </row>
    <row r="381" spans="1:31" ht="15.75" customHeight="1">
      <c r="A381" s="4"/>
      <c r="B381" s="4"/>
      <c r="C381" s="4"/>
      <c r="D381" s="4"/>
      <c r="E381" s="4"/>
      <c r="F381" s="4"/>
      <c r="G381" s="59"/>
      <c r="H381" s="59"/>
      <c r="I381" s="55"/>
      <c r="J381" s="55"/>
      <c r="K381" s="55"/>
      <c r="L381" s="55"/>
      <c r="M381" s="55"/>
      <c r="N381" s="55"/>
      <c r="O381" s="4"/>
      <c r="P381" s="4"/>
      <c r="Q381" s="4"/>
      <c r="R381" s="4"/>
      <c r="S381" s="4"/>
      <c r="T381" s="4"/>
      <c r="U381" s="4"/>
      <c r="V381" s="4"/>
      <c r="W381" s="4"/>
      <c r="X381" s="4"/>
      <c r="Y381" s="4"/>
      <c r="Z381" s="59"/>
      <c r="AA381" s="59"/>
      <c r="AB381" s="4"/>
      <c r="AC381" s="4"/>
      <c r="AD381" s="4"/>
      <c r="AE381" s="4"/>
    </row>
    <row r="382" spans="1:31" ht="15.75" customHeight="1">
      <c r="A382" s="4"/>
      <c r="B382" s="4"/>
      <c r="C382" s="4"/>
      <c r="D382" s="4"/>
      <c r="E382" s="4"/>
      <c r="F382" s="4"/>
      <c r="G382" s="59"/>
      <c r="H382" s="59"/>
      <c r="I382" s="55"/>
      <c r="J382" s="55"/>
      <c r="K382" s="55"/>
      <c r="L382" s="55"/>
      <c r="M382" s="55"/>
      <c r="N382" s="55"/>
      <c r="O382" s="4"/>
      <c r="P382" s="4"/>
      <c r="Q382" s="4"/>
      <c r="R382" s="4"/>
      <c r="S382" s="4"/>
      <c r="T382" s="4"/>
      <c r="U382" s="4"/>
      <c r="V382" s="4"/>
      <c r="W382" s="4"/>
      <c r="X382" s="4"/>
      <c r="Y382" s="4"/>
      <c r="Z382" s="59"/>
      <c r="AA382" s="59"/>
      <c r="AB382" s="4"/>
      <c r="AC382" s="4"/>
      <c r="AD382" s="4"/>
      <c r="AE382" s="4"/>
    </row>
    <row r="383" spans="1:31" ht="15.75" customHeight="1">
      <c r="A383" s="4"/>
      <c r="B383" s="4"/>
      <c r="C383" s="4"/>
      <c r="D383" s="4"/>
      <c r="E383" s="4"/>
      <c r="F383" s="4"/>
      <c r="G383" s="59"/>
      <c r="H383" s="59"/>
      <c r="I383" s="55"/>
      <c r="J383" s="55"/>
      <c r="K383" s="55"/>
      <c r="L383" s="55"/>
      <c r="M383" s="55"/>
      <c r="N383" s="55"/>
      <c r="O383" s="4"/>
      <c r="P383" s="4"/>
      <c r="Q383" s="4"/>
      <c r="R383" s="4"/>
      <c r="S383" s="4"/>
      <c r="T383" s="4"/>
      <c r="U383" s="4"/>
      <c r="V383" s="4"/>
      <c r="W383" s="4"/>
      <c r="X383" s="4"/>
      <c r="Y383" s="4"/>
      <c r="Z383" s="59"/>
      <c r="AA383" s="59"/>
      <c r="AB383" s="4"/>
      <c r="AC383" s="4"/>
      <c r="AD383" s="4"/>
      <c r="AE383" s="4"/>
    </row>
    <row r="384" spans="1:31" ht="15.75" customHeight="1">
      <c r="A384" s="4"/>
      <c r="B384" s="4"/>
      <c r="C384" s="4"/>
      <c r="D384" s="4"/>
      <c r="E384" s="4"/>
      <c r="F384" s="4"/>
      <c r="G384" s="59"/>
      <c r="H384" s="59"/>
      <c r="I384" s="55"/>
      <c r="J384" s="55"/>
      <c r="K384" s="55"/>
      <c r="L384" s="55"/>
      <c r="M384" s="55"/>
      <c r="N384" s="55"/>
      <c r="O384" s="4"/>
      <c r="P384" s="4"/>
      <c r="Q384" s="4"/>
      <c r="R384" s="4"/>
      <c r="S384" s="4"/>
      <c r="T384" s="4"/>
      <c r="U384" s="4"/>
      <c r="V384" s="4"/>
      <c r="W384" s="4"/>
      <c r="X384" s="4"/>
      <c r="Y384" s="4"/>
      <c r="Z384" s="59"/>
      <c r="AA384" s="59"/>
      <c r="AB384" s="4"/>
      <c r="AC384" s="4"/>
      <c r="AD384" s="4"/>
      <c r="AE384" s="4"/>
    </row>
    <row r="385" spans="1:31" ht="15.75" customHeight="1">
      <c r="A385" s="4"/>
      <c r="B385" s="4"/>
      <c r="C385" s="4"/>
      <c r="D385" s="4"/>
      <c r="E385" s="4"/>
      <c r="F385" s="4"/>
      <c r="G385" s="59"/>
      <c r="H385" s="59"/>
      <c r="I385" s="55"/>
      <c r="J385" s="55"/>
      <c r="K385" s="55"/>
      <c r="L385" s="55"/>
      <c r="M385" s="55"/>
      <c r="N385" s="55"/>
      <c r="O385" s="4"/>
      <c r="P385" s="4"/>
      <c r="Q385" s="4"/>
      <c r="R385" s="4"/>
      <c r="S385" s="4"/>
      <c r="T385" s="4"/>
      <c r="U385" s="4"/>
      <c r="V385" s="4"/>
      <c r="W385" s="4"/>
      <c r="X385" s="4"/>
      <c r="Y385" s="4"/>
      <c r="Z385" s="59"/>
      <c r="AA385" s="59"/>
      <c r="AB385" s="4"/>
      <c r="AC385" s="4"/>
      <c r="AD385" s="4"/>
      <c r="AE385" s="4"/>
    </row>
    <row r="386" spans="1:31" ht="15.75" customHeight="1">
      <c r="A386" s="4"/>
      <c r="B386" s="4"/>
      <c r="C386" s="4"/>
      <c r="D386" s="4"/>
      <c r="E386" s="4"/>
      <c r="F386" s="4"/>
      <c r="G386" s="59"/>
      <c r="H386" s="59"/>
      <c r="I386" s="55"/>
      <c r="J386" s="55"/>
      <c r="K386" s="55"/>
      <c r="L386" s="55"/>
      <c r="M386" s="55"/>
      <c r="N386" s="55"/>
      <c r="O386" s="4"/>
      <c r="P386" s="4"/>
      <c r="Q386" s="4"/>
      <c r="R386" s="4"/>
      <c r="S386" s="4"/>
      <c r="T386" s="4"/>
      <c r="U386" s="4"/>
      <c r="V386" s="4"/>
      <c r="W386" s="4"/>
      <c r="X386" s="4"/>
      <c r="Y386" s="4"/>
      <c r="Z386" s="59"/>
      <c r="AA386" s="59"/>
      <c r="AB386" s="4"/>
      <c r="AC386" s="4"/>
      <c r="AD386" s="4"/>
      <c r="AE386" s="4"/>
    </row>
    <row r="387" spans="1:31" ht="15.75" customHeight="1">
      <c r="A387" s="4"/>
      <c r="B387" s="4"/>
      <c r="C387" s="4"/>
      <c r="D387" s="4"/>
      <c r="E387" s="4"/>
      <c r="F387" s="4"/>
      <c r="G387" s="59"/>
      <c r="H387" s="59"/>
      <c r="I387" s="55"/>
      <c r="J387" s="55"/>
      <c r="K387" s="55"/>
      <c r="L387" s="55"/>
      <c r="M387" s="55"/>
      <c r="N387" s="55"/>
      <c r="O387" s="4"/>
      <c r="P387" s="4"/>
      <c r="Q387" s="4"/>
      <c r="R387" s="4"/>
      <c r="S387" s="4"/>
      <c r="T387" s="4"/>
      <c r="U387" s="4"/>
      <c r="V387" s="4"/>
      <c r="W387" s="4"/>
      <c r="X387" s="4"/>
      <c r="Y387" s="4"/>
      <c r="Z387" s="59"/>
      <c r="AA387" s="59"/>
      <c r="AB387" s="4"/>
      <c r="AC387" s="4"/>
      <c r="AD387" s="4"/>
      <c r="AE387" s="4"/>
    </row>
    <row r="388" spans="1:31" ht="15.75" customHeight="1">
      <c r="A388" s="4"/>
      <c r="B388" s="4"/>
      <c r="C388" s="4"/>
      <c r="D388" s="4"/>
      <c r="E388" s="4"/>
      <c r="F388" s="4"/>
      <c r="G388" s="59"/>
      <c r="H388" s="59"/>
      <c r="I388" s="55"/>
      <c r="J388" s="55"/>
      <c r="K388" s="55"/>
      <c r="L388" s="55"/>
      <c r="M388" s="55"/>
      <c r="N388" s="55"/>
      <c r="O388" s="4"/>
      <c r="P388" s="4"/>
      <c r="Q388" s="4"/>
      <c r="R388" s="4"/>
      <c r="S388" s="4"/>
      <c r="T388" s="4"/>
      <c r="U388" s="4"/>
      <c r="V388" s="4"/>
      <c r="W388" s="4"/>
      <c r="X388" s="4"/>
      <c r="Y388" s="4"/>
      <c r="Z388" s="59"/>
      <c r="AA388" s="59"/>
      <c r="AB388" s="4"/>
      <c r="AC388" s="4"/>
      <c r="AD388" s="4"/>
      <c r="AE388" s="4"/>
    </row>
    <row r="389" spans="1:31" ht="15.75" customHeight="1">
      <c r="A389" s="4"/>
      <c r="B389" s="4"/>
      <c r="C389" s="4"/>
      <c r="D389" s="4"/>
      <c r="E389" s="4"/>
      <c r="F389" s="4"/>
      <c r="G389" s="59"/>
      <c r="H389" s="59"/>
      <c r="I389" s="55"/>
      <c r="J389" s="55"/>
      <c r="K389" s="55"/>
      <c r="L389" s="55"/>
      <c r="M389" s="55"/>
      <c r="N389" s="55"/>
      <c r="O389" s="4"/>
      <c r="P389" s="4"/>
      <c r="Q389" s="4"/>
      <c r="R389" s="4"/>
      <c r="S389" s="4"/>
      <c r="T389" s="4"/>
      <c r="U389" s="4"/>
      <c r="V389" s="4"/>
      <c r="W389" s="4"/>
      <c r="X389" s="4"/>
      <c r="Y389" s="4"/>
      <c r="Z389" s="59"/>
      <c r="AA389" s="59"/>
      <c r="AB389" s="4"/>
      <c r="AC389" s="4"/>
      <c r="AD389" s="4"/>
      <c r="AE389" s="4"/>
    </row>
    <row r="390" spans="1:31" ht="15.75" customHeight="1">
      <c r="A390" s="4"/>
      <c r="B390" s="4"/>
      <c r="C390" s="4"/>
      <c r="D390" s="4"/>
      <c r="E390" s="4"/>
      <c r="F390" s="4"/>
      <c r="G390" s="59"/>
      <c r="H390" s="59"/>
      <c r="I390" s="55"/>
      <c r="J390" s="55"/>
      <c r="K390" s="55"/>
      <c r="L390" s="55"/>
      <c r="M390" s="55"/>
      <c r="N390" s="55"/>
      <c r="O390" s="4"/>
      <c r="P390" s="4"/>
      <c r="Q390" s="4"/>
      <c r="R390" s="4"/>
      <c r="S390" s="4"/>
      <c r="T390" s="4"/>
      <c r="U390" s="4"/>
      <c r="V390" s="4"/>
      <c r="W390" s="4"/>
      <c r="X390" s="4"/>
      <c r="Y390" s="4"/>
      <c r="Z390" s="59"/>
      <c r="AA390" s="59"/>
      <c r="AB390" s="4"/>
      <c r="AC390" s="4"/>
      <c r="AD390" s="4"/>
      <c r="AE390" s="4"/>
    </row>
    <row r="391" spans="1:31" ht="15.75" customHeight="1">
      <c r="A391" s="4"/>
      <c r="B391" s="4"/>
      <c r="C391" s="4"/>
      <c r="D391" s="4"/>
      <c r="E391" s="4"/>
      <c r="F391" s="4"/>
      <c r="G391" s="59"/>
      <c r="H391" s="59"/>
      <c r="I391" s="55"/>
      <c r="J391" s="55"/>
      <c r="K391" s="55"/>
      <c r="L391" s="55"/>
      <c r="M391" s="55"/>
      <c r="N391" s="55"/>
      <c r="O391" s="4"/>
      <c r="P391" s="4"/>
      <c r="Q391" s="4"/>
      <c r="R391" s="4"/>
      <c r="S391" s="4"/>
      <c r="T391" s="4"/>
      <c r="U391" s="4"/>
      <c r="V391" s="4"/>
      <c r="W391" s="4"/>
      <c r="X391" s="4"/>
      <c r="Y391" s="4"/>
      <c r="Z391" s="59"/>
      <c r="AA391" s="59"/>
      <c r="AB391" s="4"/>
      <c r="AC391" s="4"/>
      <c r="AD391" s="4"/>
      <c r="AE391" s="4"/>
    </row>
    <row r="392" spans="1:31" ht="15.75" customHeight="1">
      <c r="A392" s="4"/>
      <c r="B392" s="4"/>
      <c r="C392" s="4"/>
      <c r="D392" s="4"/>
      <c r="E392" s="4"/>
      <c r="F392" s="4"/>
      <c r="G392" s="59"/>
      <c r="H392" s="59"/>
      <c r="I392" s="55"/>
      <c r="J392" s="55"/>
      <c r="K392" s="55"/>
      <c r="L392" s="55"/>
      <c r="M392" s="55"/>
      <c r="N392" s="55"/>
      <c r="O392" s="4"/>
      <c r="P392" s="4"/>
      <c r="Q392" s="4"/>
      <c r="R392" s="4"/>
      <c r="S392" s="4"/>
      <c r="T392" s="4"/>
      <c r="U392" s="4"/>
      <c r="V392" s="4"/>
      <c r="W392" s="4"/>
      <c r="X392" s="4"/>
      <c r="Y392" s="4"/>
      <c r="Z392" s="59"/>
      <c r="AA392" s="59"/>
      <c r="AB392" s="4"/>
      <c r="AC392" s="4"/>
      <c r="AD392" s="4"/>
      <c r="AE392" s="4"/>
    </row>
    <row r="393" spans="1:31" ht="15.75" customHeight="1">
      <c r="A393" s="4"/>
      <c r="B393" s="4"/>
      <c r="C393" s="4"/>
      <c r="D393" s="4"/>
      <c r="E393" s="4"/>
      <c r="F393" s="4"/>
      <c r="G393" s="59"/>
      <c r="H393" s="59"/>
      <c r="I393" s="55"/>
      <c r="J393" s="55"/>
      <c r="K393" s="55"/>
      <c r="L393" s="55"/>
      <c r="M393" s="55"/>
      <c r="N393" s="55"/>
      <c r="O393" s="4"/>
      <c r="P393" s="4"/>
      <c r="Q393" s="4"/>
      <c r="R393" s="4"/>
      <c r="S393" s="4"/>
      <c r="T393" s="4"/>
      <c r="U393" s="4"/>
      <c r="V393" s="4"/>
      <c r="W393" s="4"/>
      <c r="X393" s="4"/>
      <c r="Y393" s="4"/>
      <c r="Z393" s="59"/>
      <c r="AA393" s="59"/>
      <c r="AB393" s="4"/>
      <c r="AC393" s="4"/>
      <c r="AD393" s="4"/>
      <c r="AE393" s="4"/>
    </row>
    <row r="394" spans="1:31" ht="15.75" customHeight="1">
      <c r="A394" s="4"/>
      <c r="B394" s="4"/>
      <c r="C394" s="4"/>
      <c r="D394" s="4"/>
      <c r="E394" s="4"/>
      <c r="F394" s="4"/>
      <c r="G394" s="59"/>
      <c r="H394" s="59"/>
      <c r="I394" s="55"/>
      <c r="J394" s="55"/>
      <c r="K394" s="55"/>
      <c r="L394" s="55"/>
      <c r="M394" s="55"/>
      <c r="N394" s="55"/>
      <c r="O394" s="4"/>
      <c r="P394" s="4"/>
      <c r="Q394" s="4"/>
      <c r="R394" s="4"/>
      <c r="S394" s="4"/>
      <c r="T394" s="4"/>
      <c r="U394" s="4"/>
      <c r="V394" s="4"/>
      <c r="W394" s="4"/>
      <c r="X394" s="4"/>
      <c r="Y394" s="4"/>
      <c r="Z394" s="59"/>
      <c r="AA394" s="59"/>
      <c r="AB394" s="4"/>
      <c r="AC394" s="4"/>
      <c r="AD394" s="4"/>
      <c r="AE394" s="4"/>
    </row>
    <row r="395" spans="1:31" ht="15.75" customHeight="1">
      <c r="A395" s="4"/>
      <c r="B395" s="4"/>
      <c r="C395" s="4"/>
      <c r="D395" s="4"/>
      <c r="E395" s="4"/>
      <c r="F395" s="4"/>
      <c r="G395" s="59"/>
      <c r="H395" s="59"/>
      <c r="I395" s="55"/>
      <c r="J395" s="55"/>
      <c r="K395" s="55"/>
      <c r="L395" s="55"/>
      <c r="M395" s="55"/>
      <c r="N395" s="55"/>
      <c r="O395" s="4"/>
      <c r="P395" s="4"/>
      <c r="Q395" s="4"/>
      <c r="R395" s="4"/>
      <c r="S395" s="4"/>
      <c r="T395" s="4"/>
      <c r="U395" s="4"/>
      <c r="V395" s="4"/>
      <c r="W395" s="4"/>
      <c r="X395" s="4"/>
      <c r="Y395" s="4"/>
      <c r="Z395" s="59"/>
      <c r="AA395" s="59"/>
      <c r="AB395" s="4"/>
      <c r="AC395" s="4"/>
      <c r="AD395" s="4"/>
      <c r="AE395" s="4"/>
    </row>
    <row r="396" spans="1:31" ht="15.75" customHeight="1">
      <c r="A396" s="4"/>
      <c r="B396" s="4"/>
      <c r="C396" s="4"/>
      <c r="D396" s="4"/>
      <c r="E396" s="4"/>
      <c r="F396" s="4"/>
      <c r="G396" s="59"/>
      <c r="H396" s="59"/>
      <c r="I396" s="55"/>
      <c r="J396" s="55"/>
      <c r="K396" s="55"/>
      <c r="L396" s="55"/>
      <c r="M396" s="55"/>
      <c r="N396" s="55"/>
      <c r="O396" s="4"/>
      <c r="P396" s="4"/>
      <c r="Q396" s="4"/>
      <c r="R396" s="4"/>
      <c r="S396" s="4"/>
      <c r="T396" s="4"/>
      <c r="U396" s="4"/>
      <c r="V396" s="4"/>
      <c r="W396" s="4"/>
      <c r="X396" s="4"/>
      <c r="Y396" s="4"/>
      <c r="Z396" s="59"/>
      <c r="AA396" s="59"/>
      <c r="AB396" s="4"/>
      <c r="AC396" s="4"/>
      <c r="AD396" s="4"/>
      <c r="AE396" s="4"/>
    </row>
    <row r="397" spans="1:31" ht="15.75" customHeight="1">
      <c r="A397" s="4"/>
      <c r="B397" s="4"/>
      <c r="C397" s="4"/>
      <c r="D397" s="4"/>
      <c r="E397" s="4"/>
      <c r="F397" s="4"/>
      <c r="G397" s="59"/>
      <c r="H397" s="59"/>
      <c r="I397" s="55"/>
      <c r="J397" s="55"/>
      <c r="K397" s="55"/>
      <c r="L397" s="55"/>
      <c r="M397" s="55"/>
      <c r="N397" s="55"/>
      <c r="O397" s="4"/>
      <c r="P397" s="4"/>
      <c r="Q397" s="4"/>
      <c r="R397" s="4"/>
      <c r="S397" s="4"/>
      <c r="T397" s="4"/>
      <c r="U397" s="4"/>
      <c r="V397" s="4"/>
      <c r="W397" s="4"/>
      <c r="X397" s="4"/>
      <c r="Y397" s="4"/>
      <c r="Z397" s="59"/>
      <c r="AA397" s="59"/>
      <c r="AB397" s="4"/>
      <c r="AC397" s="4"/>
      <c r="AD397" s="4"/>
      <c r="AE397" s="4"/>
    </row>
    <row r="398" spans="1:31" ht="15.75" customHeight="1">
      <c r="A398" s="4"/>
      <c r="B398" s="4"/>
      <c r="C398" s="4"/>
      <c r="D398" s="4"/>
      <c r="E398" s="4"/>
      <c r="F398" s="4"/>
      <c r="G398" s="59"/>
      <c r="H398" s="59"/>
      <c r="I398" s="55"/>
      <c r="J398" s="55"/>
      <c r="K398" s="55"/>
      <c r="L398" s="55"/>
      <c r="M398" s="55"/>
      <c r="N398" s="55"/>
      <c r="O398" s="4"/>
      <c r="P398" s="4"/>
      <c r="Q398" s="4"/>
      <c r="R398" s="4"/>
      <c r="S398" s="4"/>
      <c r="T398" s="4"/>
      <c r="U398" s="4"/>
      <c r="V398" s="4"/>
      <c r="W398" s="4"/>
      <c r="X398" s="4"/>
      <c r="Y398" s="4"/>
      <c r="Z398" s="59"/>
      <c r="AA398" s="59"/>
      <c r="AB398" s="4"/>
      <c r="AC398" s="4"/>
      <c r="AD398" s="4"/>
      <c r="AE398" s="4"/>
    </row>
    <row r="399" spans="1:31" ht="15.75" customHeight="1">
      <c r="A399" s="4"/>
      <c r="B399" s="4"/>
      <c r="C399" s="4"/>
      <c r="D399" s="4"/>
      <c r="E399" s="4"/>
      <c r="F399" s="4"/>
      <c r="G399" s="59"/>
      <c r="H399" s="59"/>
      <c r="I399" s="55"/>
      <c r="J399" s="55"/>
      <c r="K399" s="55"/>
      <c r="L399" s="55"/>
      <c r="M399" s="55"/>
      <c r="N399" s="55"/>
      <c r="O399" s="4"/>
      <c r="P399" s="4"/>
      <c r="Q399" s="4"/>
      <c r="R399" s="4"/>
      <c r="S399" s="4"/>
      <c r="T399" s="4"/>
      <c r="U399" s="4"/>
      <c r="V399" s="4"/>
      <c r="W399" s="4"/>
      <c r="X399" s="4"/>
      <c r="Y399" s="4"/>
      <c r="Z399" s="59"/>
      <c r="AA399" s="59"/>
      <c r="AB399" s="4"/>
      <c r="AC399" s="4"/>
      <c r="AD399" s="4"/>
      <c r="AE399" s="4"/>
    </row>
    <row r="400" spans="1:31" ht="15.75" customHeight="1">
      <c r="A400" s="4"/>
      <c r="B400" s="4"/>
      <c r="C400" s="4"/>
      <c r="D400" s="4"/>
      <c r="E400" s="4"/>
      <c r="F400" s="4"/>
      <c r="G400" s="59"/>
      <c r="H400" s="59"/>
      <c r="I400" s="55"/>
      <c r="J400" s="55"/>
      <c r="K400" s="55"/>
      <c r="L400" s="55"/>
      <c r="M400" s="55"/>
      <c r="N400" s="55"/>
      <c r="O400" s="4"/>
      <c r="P400" s="4"/>
      <c r="Q400" s="4"/>
      <c r="R400" s="4"/>
      <c r="S400" s="4"/>
      <c r="T400" s="4"/>
      <c r="U400" s="4"/>
      <c r="V400" s="4"/>
      <c r="W400" s="4"/>
      <c r="X400" s="4"/>
      <c r="Y400" s="4"/>
      <c r="Z400" s="59"/>
      <c r="AA400" s="59"/>
      <c r="AB400" s="4"/>
      <c r="AC400" s="4"/>
      <c r="AD400" s="4"/>
      <c r="AE400" s="4"/>
    </row>
    <row r="401" spans="1:31" ht="15.75" customHeight="1">
      <c r="A401" s="4"/>
      <c r="B401" s="4"/>
      <c r="C401" s="4"/>
      <c r="D401" s="4"/>
      <c r="E401" s="4"/>
      <c r="F401" s="4"/>
      <c r="G401" s="59"/>
      <c r="H401" s="59"/>
      <c r="I401" s="55"/>
      <c r="J401" s="55"/>
      <c r="K401" s="55"/>
      <c r="L401" s="55"/>
      <c r="M401" s="55"/>
      <c r="N401" s="55"/>
      <c r="O401" s="4"/>
      <c r="P401" s="4"/>
      <c r="Q401" s="4"/>
      <c r="R401" s="4"/>
      <c r="S401" s="4"/>
      <c r="T401" s="4"/>
      <c r="U401" s="4"/>
      <c r="V401" s="4"/>
      <c r="W401" s="4"/>
      <c r="X401" s="4"/>
      <c r="Y401" s="4"/>
      <c r="Z401" s="59"/>
      <c r="AA401" s="59"/>
      <c r="AB401" s="4"/>
      <c r="AC401" s="4"/>
      <c r="AD401" s="4"/>
      <c r="AE401" s="4"/>
    </row>
    <row r="402" spans="1:31" ht="15.75" customHeight="1">
      <c r="A402" s="4"/>
      <c r="B402" s="4"/>
      <c r="C402" s="4"/>
      <c r="D402" s="4"/>
      <c r="E402" s="4"/>
      <c r="F402" s="4"/>
      <c r="G402" s="59"/>
      <c r="H402" s="59"/>
      <c r="I402" s="55"/>
      <c r="J402" s="55"/>
      <c r="K402" s="55"/>
      <c r="L402" s="55"/>
      <c r="M402" s="55"/>
      <c r="N402" s="55"/>
      <c r="O402" s="4"/>
      <c r="P402" s="4"/>
      <c r="Q402" s="4"/>
      <c r="R402" s="4"/>
      <c r="S402" s="4"/>
      <c r="T402" s="4"/>
      <c r="U402" s="4"/>
      <c r="V402" s="4"/>
      <c r="W402" s="4"/>
      <c r="X402" s="4"/>
      <c r="Y402" s="4"/>
      <c r="Z402" s="59"/>
      <c r="AA402" s="59"/>
      <c r="AB402" s="4"/>
      <c r="AC402" s="4"/>
      <c r="AD402" s="4"/>
      <c r="AE402" s="4"/>
    </row>
    <row r="403" spans="1:31" ht="15.75" customHeight="1">
      <c r="A403" s="4"/>
      <c r="B403" s="4"/>
      <c r="C403" s="4"/>
      <c r="D403" s="4"/>
      <c r="E403" s="4"/>
      <c r="F403" s="4"/>
      <c r="G403" s="59"/>
      <c r="H403" s="59"/>
      <c r="I403" s="55"/>
      <c r="J403" s="55"/>
      <c r="K403" s="55"/>
      <c r="L403" s="55"/>
      <c r="M403" s="55"/>
      <c r="N403" s="55"/>
      <c r="O403" s="4"/>
      <c r="P403" s="4"/>
      <c r="Q403" s="4"/>
      <c r="R403" s="4"/>
      <c r="S403" s="4"/>
      <c r="T403" s="4"/>
      <c r="U403" s="4"/>
      <c r="V403" s="4"/>
      <c r="W403" s="4"/>
      <c r="X403" s="4"/>
      <c r="Y403" s="4"/>
      <c r="Z403" s="59"/>
      <c r="AA403" s="59"/>
      <c r="AB403" s="4"/>
      <c r="AC403" s="4"/>
      <c r="AD403" s="4"/>
      <c r="AE403" s="4"/>
    </row>
    <row r="404" spans="1:31" ht="15.75" customHeight="1">
      <c r="A404" s="4"/>
      <c r="B404" s="4"/>
      <c r="C404" s="4"/>
      <c r="D404" s="4"/>
      <c r="E404" s="4"/>
      <c r="F404" s="4"/>
      <c r="G404" s="59"/>
      <c r="H404" s="59"/>
      <c r="I404" s="55"/>
      <c r="J404" s="55"/>
      <c r="K404" s="55"/>
      <c r="L404" s="55"/>
      <c r="M404" s="55"/>
      <c r="N404" s="55"/>
      <c r="O404" s="4"/>
      <c r="P404" s="4"/>
      <c r="Q404" s="4"/>
      <c r="R404" s="4"/>
      <c r="S404" s="4"/>
      <c r="T404" s="4"/>
      <c r="U404" s="4"/>
      <c r="V404" s="4"/>
      <c r="W404" s="4"/>
      <c r="X404" s="4"/>
      <c r="Y404" s="4"/>
      <c r="Z404" s="59"/>
      <c r="AA404" s="59"/>
      <c r="AB404" s="4"/>
      <c r="AC404" s="4"/>
      <c r="AD404" s="4"/>
      <c r="AE404" s="4"/>
    </row>
    <row r="405" spans="1:31" ht="15.75" customHeight="1">
      <c r="A405" s="4"/>
      <c r="B405" s="4"/>
      <c r="C405" s="4"/>
      <c r="D405" s="4"/>
      <c r="E405" s="4"/>
      <c r="F405" s="4"/>
      <c r="G405" s="59"/>
      <c r="H405" s="59"/>
      <c r="I405" s="55"/>
      <c r="J405" s="55"/>
      <c r="K405" s="55"/>
      <c r="L405" s="55"/>
      <c r="M405" s="55"/>
      <c r="N405" s="55"/>
      <c r="O405" s="4"/>
      <c r="P405" s="4"/>
      <c r="Q405" s="4"/>
      <c r="R405" s="4"/>
      <c r="S405" s="4"/>
      <c r="T405" s="4"/>
      <c r="U405" s="4"/>
      <c r="V405" s="4"/>
      <c r="W405" s="4"/>
      <c r="X405" s="4"/>
      <c r="Y405" s="4"/>
      <c r="Z405" s="59"/>
      <c r="AA405" s="59"/>
      <c r="AB405" s="4"/>
      <c r="AC405" s="4"/>
      <c r="AD405" s="4"/>
      <c r="AE405" s="4"/>
    </row>
    <row r="406" spans="1:31" ht="15.75" customHeight="1">
      <c r="A406" s="4"/>
      <c r="B406" s="4"/>
      <c r="C406" s="4"/>
      <c r="D406" s="4"/>
      <c r="E406" s="4"/>
      <c r="F406" s="4"/>
      <c r="G406" s="59"/>
      <c r="H406" s="59"/>
      <c r="I406" s="55"/>
      <c r="J406" s="55"/>
      <c r="K406" s="55"/>
      <c r="L406" s="55"/>
      <c r="M406" s="55"/>
      <c r="N406" s="55"/>
      <c r="O406" s="4"/>
      <c r="P406" s="4"/>
      <c r="Q406" s="4"/>
      <c r="R406" s="4"/>
      <c r="S406" s="4"/>
      <c r="T406" s="4"/>
      <c r="U406" s="4"/>
      <c r="V406" s="4"/>
      <c r="W406" s="4"/>
      <c r="X406" s="4"/>
      <c r="Y406" s="4"/>
      <c r="Z406" s="59"/>
      <c r="AA406" s="59"/>
      <c r="AB406" s="4"/>
      <c r="AC406" s="4"/>
      <c r="AD406" s="4"/>
      <c r="AE406" s="4"/>
    </row>
    <row r="407" spans="1:31" ht="15.75" customHeight="1">
      <c r="A407" s="4"/>
      <c r="B407" s="4"/>
      <c r="C407" s="4"/>
      <c r="D407" s="4"/>
      <c r="E407" s="4"/>
      <c r="F407" s="4"/>
      <c r="G407" s="59"/>
      <c r="H407" s="59"/>
      <c r="I407" s="55"/>
      <c r="J407" s="55"/>
      <c r="K407" s="55"/>
      <c r="L407" s="55"/>
      <c r="M407" s="55"/>
      <c r="N407" s="55"/>
      <c r="O407" s="4"/>
      <c r="P407" s="4"/>
      <c r="Q407" s="4"/>
      <c r="R407" s="4"/>
      <c r="S407" s="4"/>
      <c r="T407" s="4"/>
      <c r="U407" s="4"/>
      <c r="V407" s="4"/>
      <c r="W407" s="4"/>
      <c r="X407" s="4"/>
      <c r="Y407" s="4"/>
      <c r="Z407" s="59"/>
      <c r="AA407" s="59"/>
      <c r="AB407" s="4"/>
      <c r="AC407" s="4"/>
      <c r="AD407" s="4"/>
      <c r="AE407" s="4"/>
    </row>
    <row r="408" spans="1:31" ht="15.75" customHeight="1">
      <c r="A408" s="4"/>
      <c r="B408" s="4"/>
      <c r="C408" s="4"/>
      <c r="D408" s="4"/>
      <c r="E408" s="4"/>
      <c r="F408" s="4"/>
      <c r="G408" s="59"/>
      <c r="H408" s="59"/>
      <c r="I408" s="55"/>
      <c r="J408" s="55"/>
      <c r="K408" s="55"/>
      <c r="L408" s="55"/>
      <c r="M408" s="55"/>
      <c r="N408" s="55"/>
      <c r="O408" s="4"/>
      <c r="P408" s="4"/>
      <c r="Q408" s="4"/>
      <c r="R408" s="4"/>
      <c r="S408" s="4"/>
      <c r="T408" s="4"/>
      <c r="U408" s="4"/>
      <c r="V408" s="4"/>
      <c r="W408" s="4"/>
      <c r="X408" s="4"/>
      <c r="Y408" s="4"/>
      <c r="Z408" s="59"/>
      <c r="AA408" s="59"/>
      <c r="AB408" s="4"/>
      <c r="AC408" s="4"/>
      <c r="AD408" s="4"/>
      <c r="AE408" s="4"/>
    </row>
    <row r="409" spans="1:31" ht="15.75" customHeight="1">
      <c r="A409" s="4"/>
      <c r="B409" s="4"/>
      <c r="C409" s="4"/>
      <c r="D409" s="4"/>
      <c r="E409" s="4"/>
      <c r="F409" s="4"/>
      <c r="G409" s="59"/>
      <c r="H409" s="59"/>
      <c r="I409" s="55"/>
      <c r="J409" s="55"/>
      <c r="K409" s="55"/>
      <c r="L409" s="55"/>
      <c r="M409" s="55"/>
      <c r="N409" s="55"/>
      <c r="O409" s="4"/>
      <c r="P409" s="4"/>
      <c r="Q409" s="4"/>
      <c r="R409" s="4"/>
      <c r="S409" s="4"/>
      <c r="T409" s="4"/>
      <c r="U409" s="4"/>
      <c r="V409" s="4"/>
      <c r="W409" s="4"/>
      <c r="X409" s="4"/>
      <c r="Y409" s="4"/>
      <c r="Z409" s="59"/>
      <c r="AA409" s="59"/>
      <c r="AB409" s="4"/>
      <c r="AC409" s="4"/>
      <c r="AD409" s="4"/>
      <c r="AE409" s="4"/>
    </row>
    <row r="410" spans="1:31" ht="15.75" customHeight="1">
      <c r="A410" s="4"/>
      <c r="B410" s="4"/>
      <c r="C410" s="4"/>
      <c r="D410" s="4"/>
      <c r="E410" s="4"/>
      <c r="F410" s="4"/>
      <c r="G410" s="59"/>
      <c r="H410" s="59"/>
      <c r="I410" s="55"/>
      <c r="J410" s="55"/>
      <c r="K410" s="55"/>
      <c r="L410" s="55"/>
      <c r="M410" s="55"/>
      <c r="N410" s="55"/>
      <c r="O410" s="4"/>
      <c r="P410" s="4"/>
      <c r="Q410" s="4"/>
      <c r="R410" s="4"/>
      <c r="S410" s="4"/>
      <c r="T410" s="4"/>
      <c r="U410" s="4"/>
      <c r="V410" s="4"/>
      <c r="W410" s="4"/>
      <c r="X410" s="4"/>
      <c r="Y410" s="4"/>
      <c r="Z410" s="59"/>
      <c r="AA410" s="59"/>
      <c r="AB410" s="4"/>
      <c r="AC410" s="4"/>
      <c r="AD410" s="4"/>
      <c r="AE410" s="4"/>
    </row>
    <row r="411" spans="1:31" ht="15.75" customHeight="1">
      <c r="A411" s="4"/>
      <c r="B411" s="4"/>
      <c r="C411" s="4"/>
      <c r="D411" s="4"/>
      <c r="E411" s="4"/>
      <c r="F411" s="4"/>
      <c r="G411" s="59"/>
      <c r="H411" s="59"/>
      <c r="I411" s="55"/>
      <c r="J411" s="55"/>
      <c r="K411" s="55"/>
      <c r="L411" s="55"/>
      <c r="M411" s="55"/>
      <c r="N411" s="55"/>
      <c r="O411" s="4"/>
      <c r="P411" s="4"/>
      <c r="Q411" s="4"/>
      <c r="R411" s="4"/>
      <c r="S411" s="4"/>
      <c r="T411" s="4"/>
      <c r="U411" s="4"/>
      <c r="V411" s="4"/>
      <c r="W411" s="4"/>
      <c r="X411" s="4"/>
      <c r="Y411" s="4"/>
      <c r="Z411" s="59"/>
      <c r="AA411" s="59"/>
      <c r="AB411" s="4"/>
      <c r="AC411" s="4"/>
      <c r="AD411" s="4"/>
      <c r="AE411" s="4"/>
    </row>
    <row r="412" spans="1:31" ht="15.75" customHeight="1">
      <c r="A412" s="4"/>
      <c r="B412" s="4"/>
      <c r="C412" s="4"/>
      <c r="D412" s="4"/>
      <c r="E412" s="4"/>
      <c r="F412" s="4"/>
      <c r="G412" s="59"/>
      <c r="H412" s="59"/>
      <c r="I412" s="55"/>
      <c r="J412" s="55"/>
      <c r="K412" s="55"/>
      <c r="L412" s="55"/>
      <c r="M412" s="55"/>
      <c r="N412" s="55"/>
      <c r="O412" s="4"/>
      <c r="P412" s="4"/>
      <c r="Q412" s="4"/>
      <c r="R412" s="4"/>
      <c r="S412" s="4"/>
      <c r="T412" s="4"/>
      <c r="U412" s="4"/>
      <c r="V412" s="4"/>
      <c r="W412" s="4"/>
      <c r="X412" s="4"/>
      <c r="Y412" s="4"/>
      <c r="Z412" s="59"/>
      <c r="AA412" s="59"/>
      <c r="AB412" s="4"/>
      <c r="AC412" s="4"/>
      <c r="AD412" s="4"/>
      <c r="AE412" s="4"/>
    </row>
    <row r="413" spans="1:31" ht="15.75" customHeight="1">
      <c r="A413" s="4"/>
      <c r="B413" s="4"/>
      <c r="C413" s="4"/>
      <c r="D413" s="4"/>
      <c r="E413" s="4"/>
      <c r="F413" s="4"/>
      <c r="G413" s="59"/>
      <c r="H413" s="59"/>
      <c r="I413" s="55"/>
      <c r="J413" s="55"/>
      <c r="K413" s="55"/>
      <c r="L413" s="55"/>
      <c r="M413" s="55"/>
      <c r="N413" s="55"/>
      <c r="O413" s="4"/>
      <c r="P413" s="4"/>
      <c r="Q413" s="4"/>
      <c r="R413" s="4"/>
      <c r="S413" s="4"/>
      <c r="T413" s="4"/>
      <c r="U413" s="4"/>
      <c r="V413" s="4"/>
      <c r="W413" s="4"/>
      <c r="X413" s="4"/>
      <c r="Y413" s="4"/>
      <c r="Z413" s="59"/>
      <c r="AA413" s="59"/>
      <c r="AB413" s="4"/>
      <c r="AC413" s="4"/>
      <c r="AD413" s="4"/>
      <c r="AE413" s="4"/>
    </row>
    <row r="414" spans="1:31" ht="15.75" customHeight="1">
      <c r="A414" s="4"/>
      <c r="B414" s="4"/>
      <c r="C414" s="4"/>
      <c r="D414" s="4"/>
      <c r="E414" s="4"/>
      <c r="F414" s="4"/>
      <c r="G414" s="59"/>
      <c r="H414" s="59"/>
      <c r="I414" s="55"/>
      <c r="J414" s="55"/>
      <c r="K414" s="55"/>
      <c r="L414" s="55"/>
      <c r="M414" s="55"/>
      <c r="N414" s="55"/>
      <c r="O414" s="4"/>
      <c r="P414" s="4"/>
      <c r="Q414" s="4"/>
      <c r="R414" s="4"/>
      <c r="S414" s="4"/>
      <c r="T414" s="4"/>
      <c r="U414" s="4"/>
      <c r="V414" s="4"/>
      <c r="W414" s="4"/>
      <c r="X414" s="4"/>
      <c r="Y414" s="4"/>
      <c r="Z414" s="59"/>
      <c r="AA414" s="59"/>
      <c r="AB414" s="4"/>
      <c r="AC414" s="4"/>
      <c r="AD414" s="4"/>
      <c r="AE414" s="4"/>
    </row>
    <row r="415" spans="1:31" ht="15.75" customHeight="1">
      <c r="A415" s="4"/>
      <c r="B415" s="4"/>
      <c r="C415" s="4"/>
      <c r="D415" s="4"/>
      <c r="E415" s="4"/>
      <c r="F415" s="4"/>
      <c r="G415" s="59"/>
      <c r="H415" s="59"/>
      <c r="I415" s="55"/>
      <c r="J415" s="55"/>
      <c r="K415" s="55"/>
      <c r="L415" s="55"/>
      <c r="M415" s="55"/>
      <c r="N415" s="55"/>
      <c r="O415" s="4"/>
      <c r="P415" s="4"/>
      <c r="Q415" s="4"/>
      <c r="R415" s="4"/>
      <c r="S415" s="4"/>
      <c r="T415" s="4"/>
      <c r="U415" s="4"/>
      <c r="V415" s="4"/>
      <c r="W415" s="4"/>
      <c r="X415" s="4"/>
      <c r="Y415" s="4"/>
      <c r="Z415" s="59"/>
      <c r="AA415" s="59"/>
      <c r="AB415" s="4"/>
      <c r="AC415" s="4"/>
      <c r="AD415" s="4"/>
      <c r="AE415" s="4"/>
    </row>
    <row r="416" spans="1:31" ht="15.75" customHeight="1">
      <c r="A416" s="4"/>
      <c r="B416" s="4"/>
      <c r="C416" s="4"/>
      <c r="D416" s="4"/>
      <c r="E416" s="4"/>
      <c r="F416" s="4"/>
      <c r="G416" s="59"/>
      <c r="H416" s="59"/>
      <c r="I416" s="55"/>
      <c r="J416" s="55"/>
      <c r="K416" s="55"/>
      <c r="L416" s="55"/>
      <c r="M416" s="55"/>
      <c r="N416" s="55"/>
      <c r="O416" s="4"/>
      <c r="P416" s="4"/>
      <c r="Q416" s="4"/>
      <c r="R416" s="4"/>
      <c r="S416" s="4"/>
      <c r="T416" s="4"/>
      <c r="U416" s="4"/>
      <c r="V416" s="4"/>
      <c r="W416" s="4"/>
      <c r="X416" s="4"/>
      <c r="Y416" s="4"/>
      <c r="Z416" s="59"/>
      <c r="AA416" s="59"/>
      <c r="AB416" s="4"/>
      <c r="AC416" s="4"/>
      <c r="AD416" s="4"/>
      <c r="AE416" s="4"/>
    </row>
    <row r="417" spans="1:31" ht="15.75" customHeight="1">
      <c r="A417" s="4"/>
      <c r="B417" s="4"/>
      <c r="C417" s="4"/>
      <c r="D417" s="4"/>
      <c r="E417" s="4"/>
      <c r="F417" s="4"/>
      <c r="G417" s="59"/>
      <c r="H417" s="59"/>
      <c r="I417" s="55"/>
      <c r="J417" s="55"/>
      <c r="K417" s="55"/>
      <c r="L417" s="55"/>
      <c r="M417" s="55"/>
      <c r="N417" s="55"/>
      <c r="O417" s="4"/>
      <c r="P417" s="4"/>
      <c r="Q417" s="4"/>
      <c r="R417" s="4"/>
      <c r="S417" s="4"/>
      <c r="T417" s="4"/>
      <c r="U417" s="4"/>
      <c r="V417" s="4"/>
      <c r="W417" s="4"/>
      <c r="X417" s="4"/>
      <c r="Y417" s="4"/>
      <c r="Z417" s="59"/>
      <c r="AA417" s="59"/>
      <c r="AB417" s="4"/>
      <c r="AC417" s="4"/>
      <c r="AD417" s="4"/>
      <c r="AE417" s="4"/>
    </row>
    <row r="418" spans="1:31" ht="15.75" customHeight="1">
      <c r="A418" s="4"/>
      <c r="B418" s="4"/>
      <c r="C418" s="4"/>
      <c r="D418" s="4"/>
      <c r="E418" s="4"/>
      <c r="F418" s="4"/>
      <c r="G418" s="59"/>
      <c r="H418" s="59"/>
      <c r="I418" s="55"/>
      <c r="J418" s="55"/>
      <c r="K418" s="55"/>
      <c r="L418" s="55"/>
      <c r="M418" s="55"/>
      <c r="N418" s="55"/>
      <c r="O418" s="4"/>
      <c r="P418" s="4"/>
      <c r="Q418" s="4"/>
      <c r="R418" s="4"/>
      <c r="S418" s="4"/>
      <c r="T418" s="4"/>
      <c r="U418" s="4"/>
      <c r="V418" s="4"/>
      <c r="W418" s="4"/>
      <c r="X418" s="4"/>
      <c r="Y418" s="4"/>
      <c r="Z418" s="59"/>
      <c r="AA418" s="59"/>
      <c r="AB418" s="4"/>
      <c r="AC418" s="4"/>
      <c r="AD418" s="4"/>
      <c r="AE418" s="4"/>
    </row>
    <row r="419" spans="1:31" ht="15.75" customHeight="1">
      <c r="A419" s="4"/>
      <c r="B419" s="4"/>
      <c r="C419" s="4"/>
      <c r="D419" s="4"/>
      <c r="E419" s="4"/>
      <c r="F419" s="4"/>
      <c r="G419" s="59"/>
      <c r="H419" s="59"/>
      <c r="I419" s="55"/>
      <c r="J419" s="55"/>
      <c r="K419" s="55"/>
      <c r="L419" s="55"/>
      <c r="M419" s="55"/>
      <c r="N419" s="55"/>
      <c r="O419" s="4"/>
      <c r="P419" s="4"/>
      <c r="Q419" s="4"/>
      <c r="R419" s="4"/>
      <c r="S419" s="4"/>
      <c r="T419" s="4"/>
      <c r="U419" s="4"/>
      <c r="V419" s="4"/>
      <c r="W419" s="4"/>
      <c r="X419" s="4"/>
      <c r="Y419" s="4"/>
      <c r="Z419" s="59"/>
      <c r="AA419" s="59"/>
      <c r="AB419" s="4"/>
      <c r="AC419" s="4"/>
      <c r="AD419" s="4"/>
      <c r="AE419" s="4"/>
    </row>
    <row r="420" spans="1:31" ht="15.75" customHeight="1">
      <c r="A420" s="4"/>
      <c r="B420" s="4"/>
      <c r="C420" s="4"/>
      <c r="D420" s="4"/>
      <c r="E420" s="4"/>
      <c r="F420" s="4"/>
      <c r="G420" s="59"/>
      <c r="H420" s="59"/>
      <c r="I420" s="55"/>
      <c r="J420" s="55"/>
      <c r="K420" s="55"/>
      <c r="L420" s="55"/>
      <c r="M420" s="55"/>
      <c r="N420" s="55"/>
      <c r="O420" s="4"/>
      <c r="P420" s="4"/>
      <c r="Q420" s="4"/>
      <c r="R420" s="4"/>
      <c r="S420" s="4"/>
      <c r="T420" s="4"/>
      <c r="U420" s="4"/>
      <c r="V420" s="4"/>
      <c r="W420" s="4"/>
      <c r="X420" s="4"/>
      <c r="Y420" s="4"/>
      <c r="Z420" s="59"/>
      <c r="AA420" s="59"/>
      <c r="AB420" s="4"/>
      <c r="AC420" s="4"/>
      <c r="AD420" s="4"/>
      <c r="AE420" s="4"/>
    </row>
    <row r="421" spans="1:31" ht="15.75" customHeight="1">
      <c r="A421" s="4"/>
      <c r="B421" s="4"/>
      <c r="C421" s="4"/>
      <c r="D421" s="4"/>
      <c r="E421" s="4"/>
      <c r="F421" s="4"/>
      <c r="G421" s="59"/>
      <c r="H421" s="59"/>
      <c r="I421" s="55"/>
      <c r="J421" s="55"/>
      <c r="K421" s="55"/>
      <c r="L421" s="55"/>
      <c r="M421" s="55"/>
      <c r="N421" s="55"/>
      <c r="O421" s="4"/>
      <c r="P421" s="4"/>
      <c r="Q421" s="4"/>
      <c r="R421" s="4"/>
      <c r="S421" s="4"/>
      <c r="T421" s="4"/>
      <c r="U421" s="4"/>
      <c r="V421" s="4"/>
      <c r="W421" s="4"/>
      <c r="X421" s="4"/>
      <c r="Y421" s="4"/>
      <c r="Z421" s="59"/>
      <c r="AA421" s="59"/>
      <c r="AB421" s="4"/>
      <c r="AC421" s="4"/>
      <c r="AD421" s="4"/>
      <c r="AE421" s="4"/>
    </row>
    <row r="422" spans="1:31" ht="15.75" customHeight="1">
      <c r="A422" s="4"/>
      <c r="B422" s="4"/>
      <c r="C422" s="4"/>
      <c r="D422" s="4"/>
      <c r="E422" s="4"/>
      <c r="F422" s="4"/>
      <c r="G422" s="59"/>
      <c r="H422" s="59"/>
      <c r="I422" s="55"/>
      <c r="J422" s="55"/>
      <c r="K422" s="55"/>
      <c r="L422" s="55"/>
      <c r="M422" s="55"/>
      <c r="N422" s="55"/>
      <c r="O422" s="4"/>
      <c r="P422" s="4"/>
      <c r="Q422" s="4"/>
      <c r="R422" s="4"/>
      <c r="S422" s="4"/>
      <c r="T422" s="4"/>
      <c r="U422" s="4"/>
      <c r="V422" s="4"/>
      <c r="W422" s="4"/>
      <c r="X422" s="4"/>
      <c r="Y422" s="4"/>
      <c r="Z422" s="59"/>
      <c r="AA422" s="59"/>
      <c r="AB422" s="4"/>
      <c r="AC422" s="4"/>
      <c r="AD422" s="4"/>
      <c r="AE422" s="4"/>
    </row>
    <row r="423" spans="1:31" ht="15.75" customHeight="1">
      <c r="A423" s="4"/>
      <c r="B423" s="4"/>
      <c r="C423" s="4"/>
      <c r="D423" s="4"/>
      <c r="E423" s="4"/>
      <c r="F423" s="4"/>
      <c r="G423" s="59"/>
      <c r="H423" s="59"/>
      <c r="I423" s="55"/>
      <c r="J423" s="55"/>
      <c r="K423" s="55"/>
      <c r="L423" s="55"/>
      <c r="M423" s="55"/>
      <c r="N423" s="55"/>
      <c r="O423" s="4"/>
      <c r="P423" s="4"/>
      <c r="Q423" s="4"/>
      <c r="R423" s="4"/>
      <c r="S423" s="4"/>
      <c r="T423" s="4"/>
      <c r="U423" s="4"/>
      <c r="V423" s="4"/>
      <c r="W423" s="4"/>
      <c r="X423" s="4"/>
      <c r="Y423" s="4"/>
      <c r="Z423" s="59"/>
      <c r="AA423" s="59"/>
      <c r="AB423" s="4"/>
      <c r="AC423" s="4"/>
      <c r="AD423" s="4"/>
      <c r="AE423" s="4"/>
    </row>
    <row r="424" spans="1:31" ht="15.75" customHeight="1">
      <c r="A424" s="4"/>
      <c r="B424" s="4"/>
      <c r="C424" s="4"/>
      <c r="D424" s="4"/>
      <c r="E424" s="4"/>
      <c r="F424" s="4"/>
      <c r="G424" s="59"/>
      <c r="H424" s="59"/>
      <c r="I424" s="55"/>
      <c r="J424" s="55"/>
      <c r="K424" s="55"/>
      <c r="L424" s="55"/>
      <c r="M424" s="55"/>
      <c r="N424" s="55"/>
      <c r="O424" s="4"/>
      <c r="P424" s="4"/>
      <c r="Q424" s="4"/>
      <c r="R424" s="4"/>
      <c r="S424" s="4"/>
      <c r="T424" s="4"/>
      <c r="U424" s="4"/>
      <c r="V424" s="4"/>
      <c r="W424" s="4"/>
      <c r="X424" s="4"/>
      <c r="Y424" s="4"/>
      <c r="Z424" s="59"/>
      <c r="AA424" s="59"/>
      <c r="AB424" s="4"/>
      <c r="AC424" s="4"/>
      <c r="AD424" s="4"/>
      <c r="AE424" s="4"/>
    </row>
    <row r="425" spans="1:31" ht="15.75" customHeight="1">
      <c r="A425" s="4"/>
      <c r="B425" s="4"/>
      <c r="C425" s="4"/>
      <c r="D425" s="4"/>
      <c r="E425" s="4"/>
      <c r="F425" s="4"/>
      <c r="G425" s="59"/>
      <c r="H425" s="59"/>
      <c r="I425" s="55"/>
      <c r="J425" s="55"/>
      <c r="K425" s="55"/>
      <c r="L425" s="55"/>
      <c r="M425" s="55"/>
      <c r="N425" s="55"/>
      <c r="O425" s="4"/>
      <c r="P425" s="4"/>
      <c r="Q425" s="4"/>
      <c r="R425" s="4"/>
      <c r="S425" s="4"/>
      <c r="T425" s="4"/>
      <c r="U425" s="4"/>
      <c r="V425" s="4"/>
      <c r="W425" s="4"/>
      <c r="X425" s="4"/>
      <c r="Y425" s="4"/>
      <c r="Z425" s="59"/>
      <c r="AA425" s="59"/>
      <c r="AB425" s="4"/>
      <c r="AC425" s="4"/>
      <c r="AD425" s="4"/>
      <c r="AE425" s="4"/>
    </row>
    <row r="426" spans="1:31" ht="15.75" customHeight="1">
      <c r="A426" s="4"/>
      <c r="B426" s="4"/>
      <c r="C426" s="4"/>
      <c r="D426" s="4"/>
      <c r="E426" s="4"/>
      <c r="F426" s="4"/>
      <c r="G426" s="59"/>
      <c r="H426" s="59"/>
      <c r="I426" s="55"/>
      <c r="J426" s="55"/>
      <c r="K426" s="55"/>
      <c r="L426" s="55"/>
      <c r="M426" s="55"/>
      <c r="N426" s="55"/>
      <c r="O426" s="4"/>
      <c r="P426" s="4"/>
      <c r="Q426" s="4"/>
      <c r="R426" s="4"/>
      <c r="S426" s="4"/>
      <c r="T426" s="4"/>
      <c r="U426" s="4"/>
      <c r="V426" s="4"/>
      <c r="W426" s="4"/>
      <c r="X426" s="4"/>
      <c r="Y426" s="4"/>
      <c r="Z426" s="59"/>
      <c r="AA426" s="59"/>
      <c r="AB426" s="4"/>
      <c r="AC426" s="4"/>
      <c r="AD426" s="4"/>
      <c r="AE426" s="4"/>
    </row>
    <row r="427" spans="1:31" ht="15.75" customHeight="1">
      <c r="A427" s="4"/>
      <c r="B427" s="4"/>
      <c r="C427" s="4"/>
      <c r="D427" s="4"/>
      <c r="E427" s="4"/>
      <c r="F427" s="4"/>
      <c r="G427" s="59"/>
      <c r="H427" s="59"/>
      <c r="I427" s="55"/>
      <c r="J427" s="55"/>
      <c r="K427" s="55"/>
      <c r="L427" s="55"/>
      <c r="M427" s="55"/>
      <c r="N427" s="55"/>
      <c r="O427" s="4"/>
      <c r="P427" s="4"/>
      <c r="Q427" s="4"/>
      <c r="R427" s="4"/>
      <c r="S427" s="4"/>
      <c r="T427" s="4"/>
      <c r="U427" s="4"/>
      <c r="V427" s="4"/>
      <c r="W427" s="4"/>
      <c r="X427" s="4"/>
      <c r="Y427" s="4"/>
      <c r="Z427" s="59"/>
      <c r="AA427" s="59"/>
      <c r="AB427" s="4"/>
      <c r="AC427" s="4"/>
      <c r="AD427" s="4"/>
      <c r="AE427" s="4"/>
    </row>
    <row r="428" spans="1:31" ht="15.75" customHeight="1">
      <c r="A428" s="4"/>
      <c r="B428" s="4"/>
      <c r="C428" s="4"/>
      <c r="D428" s="4"/>
      <c r="E428" s="4"/>
      <c r="F428" s="4"/>
      <c r="G428" s="59"/>
      <c r="H428" s="59"/>
      <c r="I428" s="55"/>
      <c r="J428" s="55"/>
      <c r="K428" s="55"/>
      <c r="L428" s="55"/>
      <c r="M428" s="55"/>
      <c r="N428" s="55"/>
      <c r="O428" s="4"/>
      <c r="P428" s="4"/>
      <c r="Q428" s="4"/>
      <c r="R428" s="4"/>
      <c r="S428" s="4"/>
      <c r="T428" s="4"/>
      <c r="U428" s="4"/>
      <c r="V428" s="4"/>
      <c r="W428" s="4"/>
      <c r="X428" s="4"/>
      <c r="Y428" s="4"/>
      <c r="Z428" s="59"/>
      <c r="AA428" s="59"/>
      <c r="AB428" s="4"/>
      <c r="AC428" s="4"/>
      <c r="AD428" s="4"/>
      <c r="AE428" s="4"/>
    </row>
    <row r="429" spans="1:31" ht="15.75" customHeight="1">
      <c r="A429" s="4"/>
      <c r="B429" s="4"/>
      <c r="C429" s="4"/>
      <c r="D429" s="4"/>
      <c r="E429" s="4"/>
      <c r="F429" s="4"/>
      <c r="G429" s="59"/>
      <c r="H429" s="59"/>
      <c r="I429" s="55"/>
      <c r="J429" s="55"/>
      <c r="K429" s="55"/>
      <c r="L429" s="55"/>
      <c r="M429" s="55"/>
      <c r="N429" s="55"/>
      <c r="O429" s="4"/>
      <c r="P429" s="4"/>
      <c r="Q429" s="4"/>
      <c r="R429" s="4"/>
      <c r="S429" s="4"/>
      <c r="T429" s="4"/>
      <c r="U429" s="4"/>
      <c r="V429" s="4"/>
      <c r="W429" s="4"/>
      <c r="X429" s="4"/>
      <c r="Y429" s="4"/>
      <c r="Z429" s="59"/>
      <c r="AA429" s="59"/>
      <c r="AB429" s="4"/>
      <c r="AC429" s="4"/>
      <c r="AD429" s="4"/>
      <c r="AE429" s="4"/>
    </row>
    <row r="430" spans="1:31" ht="15.75" customHeight="1">
      <c r="A430" s="4"/>
      <c r="B430" s="4"/>
      <c r="C430" s="4"/>
      <c r="D430" s="4"/>
      <c r="E430" s="4"/>
      <c r="F430" s="4"/>
      <c r="G430" s="59"/>
      <c r="H430" s="59"/>
      <c r="I430" s="55"/>
      <c r="J430" s="55"/>
      <c r="K430" s="55"/>
      <c r="L430" s="55"/>
      <c r="M430" s="55"/>
      <c r="N430" s="55"/>
      <c r="O430" s="4"/>
      <c r="P430" s="4"/>
      <c r="Q430" s="4"/>
      <c r="R430" s="4"/>
      <c r="S430" s="4"/>
      <c r="T430" s="4"/>
      <c r="U430" s="4"/>
      <c r="V430" s="4"/>
      <c r="W430" s="4"/>
      <c r="X430" s="4"/>
      <c r="Y430" s="4"/>
      <c r="Z430" s="59"/>
      <c r="AA430" s="59"/>
      <c r="AB430" s="4"/>
      <c r="AC430" s="4"/>
      <c r="AD430" s="4"/>
      <c r="AE430" s="4"/>
    </row>
    <row r="431" spans="1:31" ht="15.75" customHeight="1">
      <c r="A431" s="4"/>
      <c r="B431" s="4"/>
      <c r="C431" s="4"/>
      <c r="D431" s="4"/>
      <c r="E431" s="4"/>
      <c r="F431" s="4"/>
      <c r="G431" s="59"/>
      <c r="H431" s="59"/>
      <c r="I431" s="55"/>
      <c r="J431" s="55"/>
      <c r="K431" s="55"/>
      <c r="L431" s="55"/>
      <c r="M431" s="55"/>
      <c r="N431" s="55"/>
      <c r="O431" s="4"/>
      <c r="P431" s="4"/>
      <c r="Q431" s="4"/>
      <c r="R431" s="4"/>
      <c r="S431" s="4"/>
      <c r="T431" s="4"/>
      <c r="U431" s="4"/>
      <c r="V431" s="4"/>
      <c r="W431" s="4"/>
      <c r="X431" s="4"/>
      <c r="Y431" s="4"/>
      <c r="Z431" s="59"/>
      <c r="AA431" s="59"/>
      <c r="AB431" s="4"/>
      <c r="AC431" s="4"/>
      <c r="AD431" s="4"/>
      <c r="AE431" s="4"/>
    </row>
    <row r="432" spans="1:31" ht="15.75" customHeight="1">
      <c r="A432" s="4"/>
      <c r="B432" s="4"/>
      <c r="C432" s="4"/>
      <c r="D432" s="4"/>
      <c r="E432" s="4"/>
      <c r="F432" s="4"/>
      <c r="G432" s="59"/>
      <c r="H432" s="59"/>
      <c r="I432" s="55"/>
      <c r="J432" s="55"/>
      <c r="K432" s="55"/>
      <c r="L432" s="55"/>
      <c r="M432" s="55"/>
      <c r="N432" s="55"/>
      <c r="O432" s="4"/>
      <c r="P432" s="4"/>
      <c r="Q432" s="4"/>
      <c r="R432" s="4"/>
      <c r="S432" s="4"/>
      <c r="T432" s="4"/>
      <c r="U432" s="4"/>
      <c r="V432" s="4"/>
      <c r="W432" s="4"/>
      <c r="X432" s="4"/>
      <c r="Y432" s="4"/>
      <c r="Z432" s="59"/>
      <c r="AA432" s="59"/>
      <c r="AB432" s="4"/>
      <c r="AC432" s="4"/>
      <c r="AD432" s="4"/>
      <c r="AE432" s="4"/>
    </row>
    <row r="433" spans="1:31" ht="15.75" customHeight="1">
      <c r="A433" s="4"/>
      <c r="B433" s="4"/>
      <c r="C433" s="4"/>
      <c r="D433" s="4"/>
      <c r="E433" s="4"/>
      <c r="F433" s="4"/>
      <c r="G433" s="59"/>
      <c r="H433" s="59"/>
      <c r="I433" s="55"/>
      <c r="J433" s="55"/>
      <c r="K433" s="55"/>
      <c r="L433" s="55"/>
      <c r="M433" s="55"/>
      <c r="N433" s="55"/>
      <c r="O433" s="4"/>
      <c r="P433" s="4"/>
      <c r="Q433" s="4"/>
      <c r="R433" s="4"/>
      <c r="S433" s="4"/>
      <c r="T433" s="4"/>
      <c r="U433" s="4"/>
      <c r="V433" s="4"/>
      <c r="W433" s="4"/>
      <c r="X433" s="4"/>
      <c r="Y433" s="4"/>
      <c r="Z433" s="59"/>
      <c r="AA433" s="59"/>
      <c r="AB433" s="4"/>
      <c r="AC433" s="4"/>
      <c r="AD433" s="4"/>
      <c r="AE433" s="4"/>
    </row>
    <row r="434" spans="1:31" ht="15.75" customHeight="1">
      <c r="A434" s="4"/>
      <c r="B434" s="4"/>
      <c r="C434" s="4"/>
      <c r="D434" s="4"/>
      <c r="E434" s="4"/>
      <c r="F434" s="4"/>
      <c r="G434" s="59"/>
      <c r="H434" s="59"/>
      <c r="I434" s="55"/>
      <c r="J434" s="55"/>
      <c r="K434" s="55"/>
      <c r="L434" s="55"/>
      <c r="M434" s="55"/>
      <c r="N434" s="55"/>
      <c r="O434" s="4"/>
      <c r="P434" s="4"/>
      <c r="Q434" s="4"/>
      <c r="R434" s="4"/>
      <c r="S434" s="4"/>
      <c r="T434" s="4"/>
      <c r="U434" s="4"/>
      <c r="V434" s="4"/>
      <c r="W434" s="4"/>
      <c r="X434" s="4"/>
      <c r="Y434" s="4"/>
      <c r="Z434" s="59"/>
      <c r="AA434" s="59"/>
      <c r="AB434" s="4"/>
      <c r="AC434" s="4"/>
      <c r="AD434" s="4"/>
      <c r="AE434" s="4"/>
    </row>
    <row r="435" spans="1:31" ht="15.75" customHeight="1">
      <c r="A435" s="4"/>
      <c r="B435" s="4"/>
      <c r="C435" s="4"/>
      <c r="D435" s="4"/>
      <c r="E435" s="4"/>
      <c r="F435" s="4"/>
      <c r="G435" s="59"/>
      <c r="H435" s="59"/>
      <c r="I435" s="55"/>
      <c r="J435" s="55"/>
      <c r="K435" s="55"/>
      <c r="L435" s="55"/>
      <c r="M435" s="55"/>
      <c r="N435" s="55"/>
      <c r="O435" s="4"/>
      <c r="P435" s="4"/>
      <c r="Q435" s="4"/>
      <c r="R435" s="4"/>
      <c r="S435" s="4"/>
      <c r="T435" s="4"/>
      <c r="U435" s="4"/>
      <c r="V435" s="4"/>
      <c r="W435" s="4"/>
      <c r="X435" s="4"/>
      <c r="Y435" s="4"/>
      <c r="Z435" s="59"/>
      <c r="AA435" s="59"/>
      <c r="AB435" s="4"/>
      <c r="AC435" s="4"/>
      <c r="AD435" s="4"/>
      <c r="AE435" s="4"/>
    </row>
    <row r="436" spans="1:31" ht="15.75" customHeight="1">
      <c r="A436" s="4"/>
      <c r="B436" s="4"/>
      <c r="C436" s="4"/>
      <c r="D436" s="4"/>
      <c r="E436" s="4"/>
      <c r="F436" s="4"/>
      <c r="G436" s="59"/>
      <c r="H436" s="59"/>
      <c r="I436" s="55"/>
      <c r="J436" s="55"/>
      <c r="K436" s="55"/>
      <c r="L436" s="55"/>
      <c r="M436" s="55"/>
      <c r="N436" s="55"/>
      <c r="O436" s="4"/>
      <c r="P436" s="4"/>
      <c r="Q436" s="4"/>
      <c r="R436" s="4"/>
      <c r="S436" s="4"/>
      <c r="T436" s="4"/>
      <c r="U436" s="4"/>
      <c r="V436" s="4"/>
      <c r="W436" s="4"/>
      <c r="X436" s="4"/>
      <c r="Y436" s="4"/>
      <c r="Z436" s="59"/>
      <c r="AA436" s="59"/>
      <c r="AB436" s="4"/>
      <c r="AC436" s="4"/>
      <c r="AD436" s="4"/>
      <c r="AE436" s="4"/>
    </row>
    <row r="437" spans="1:31" ht="15.75" customHeight="1">
      <c r="A437" s="4"/>
      <c r="B437" s="4"/>
      <c r="C437" s="4"/>
      <c r="D437" s="4"/>
      <c r="E437" s="4"/>
      <c r="F437" s="4"/>
      <c r="G437" s="59"/>
      <c r="H437" s="59"/>
      <c r="I437" s="55"/>
      <c r="J437" s="55"/>
      <c r="K437" s="55"/>
      <c r="L437" s="55"/>
      <c r="M437" s="55"/>
      <c r="N437" s="55"/>
      <c r="O437" s="4"/>
      <c r="P437" s="4"/>
      <c r="Q437" s="4"/>
      <c r="R437" s="4"/>
      <c r="S437" s="4"/>
      <c r="T437" s="4"/>
      <c r="U437" s="4"/>
      <c r="V437" s="4"/>
      <c r="W437" s="4"/>
      <c r="X437" s="4"/>
      <c r="Y437" s="4"/>
      <c r="Z437" s="59"/>
      <c r="AA437" s="59"/>
      <c r="AB437" s="4"/>
      <c r="AC437" s="4"/>
      <c r="AD437" s="4"/>
      <c r="AE437" s="4"/>
    </row>
    <row r="438" spans="1:31" ht="15.75" customHeight="1">
      <c r="A438" s="4"/>
      <c r="B438" s="4"/>
      <c r="C438" s="4"/>
      <c r="D438" s="4"/>
      <c r="E438" s="4"/>
      <c r="F438" s="4"/>
      <c r="G438" s="59"/>
      <c r="H438" s="59"/>
      <c r="I438" s="55"/>
      <c r="J438" s="55"/>
      <c r="K438" s="55"/>
      <c r="L438" s="55"/>
      <c r="M438" s="55"/>
      <c r="N438" s="55"/>
      <c r="O438" s="4"/>
      <c r="P438" s="4"/>
      <c r="Q438" s="4"/>
      <c r="R438" s="4"/>
      <c r="S438" s="4"/>
      <c r="T438" s="4"/>
      <c r="U438" s="4"/>
      <c r="V438" s="4"/>
      <c r="W438" s="4"/>
      <c r="X438" s="4"/>
      <c r="Y438" s="4"/>
      <c r="Z438" s="59"/>
      <c r="AA438" s="59"/>
      <c r="AB438" s="4"/>
      <c r="AC438" s="4"/>
      <c r="AD438" s="4"/>
      <c r="AE438" s="4"/>
    </row>
    <row r="439" spans="1:31" ht="15.75" customHeight="1">
      <c r="A439" s="4"/>
      <c r="B439" s="4"/>
      <c r="C439" s="4"/>
      <c r="D439" s="4"/>
      <c r="E439" s="4"/>
      <c r="F439" s="4"/>
      <c r="G439" s="59"/>
      <c r="H439" s="59"/>
      <c r="I439" s="55"/>
      <c r="J439" s="55"/>
      <c r="K439" s="55"/>
      <c r="L439" s="55"/>
      <c r="M439" s="55"/>
      <c r="N439" s="55"/>
      <c r="O439" s="4"/>
      <c r="P439" s="4"/>
      <c r="Q439" s="4"/>
      <c r="R439" s="4"/>
      <c r="S439" s="4"/>
      <c r="T439" s="4"/>
      <c r="U439" s="4"/>
      <c r="V439" s="4"/>
      <c r="W439" s="4"/>
      <c r="X439" s="4"/>
      <c r="Y439" s="4"/>
      <c r="Z439" s="59"/>
      <c r="AA439" s="59"/>
      <c r="AB439" s="4"/>
      <c r="AC439" s="4"/>
      <c r="AD439" s="4"/>
      <c r="AE439" s="4"/>
    </row>
    <row r="440" spans="1:31" ht="15.75" customHeight="1">
      <c r="A440" s="4"/>
      <c r="B440" s="4"/>
      <c r="C440" s="4"/>
      <c r="D440" s="4"/>
      <c r="E440" s="4"/>
      <c r="F440" s="4"/>
      <c r="G440" s="59"/>
      <c r="H440" s="59"/>
      <c r="I440" s="55"/>
      <c r="J440" s="55"/>
      <c r="K440" s="55"/>
      <c r="L440" s="55"/>
      <c r="M440" s="55"/>
      <c r="N440" s="55"/>
      <c r="O440" s="4"/>
      <c r="P440" s="4"/>
      <c r="Q440" s="4"/>
      <c r="R440" s="4"/>
      <c r="S440" s="4"/>
      <c r="T440" s="4"/>
      <c r="U440" s="4"/>
      <c r="V440" s="4"/>
      <c r="W440" s="4"/>
      <c r="X440" s="4"/>
      <c r="Y440" s="4"/>
      <c r="Z440" s="59"/>
      <c r="AA440" s="59"/>
      <c r="AB440" s="4"/>
      <c r="AC440" s="4"/>
      <c r="AD440" s="4"/>
      <c r="AE440" s="4"/>
    </row>
    <row r="441" spans="1:31" ht="15.75" customHeight="1">
      <c r="A441" s="4"/>
      <c r="B441" s="4"/>
      <c r="C441" s="4"/>
      <c r="D441" s="4"/>
      <c r="E441" s="4"/>
      <c r="F441" s="4"/>
      <c r="G441" s="59"/>
      <c r="H441" s="59"/>
      <c r="I441" s="55"/>
      <c r="J441" s="55"/>
      <c r="K441" s="55"/>
      <c r="L441" s="55"/>
      <c r="M441" s="55"/>
      <c r="N441" s="55"/>
      <c r="O441" s="4"/>
      <c r="P441" s="4"/>
      <c r="Q441" s="4"/>
      <c r="R441" s="4"/>
      <c r="S441" s="4"/>
      <c r="T441" s="4"/>
      <c r="U441" s="4"/>
      <c r="V441" s="4"/>
      <c r="W441" s="4"/>
      <c r="X441" s="4"/>
      <c r="Y441" s="4"/>
      <c r="Z441" s="59"/>
      <c r="AA441" s="59"/>
      <c r="AB441" s="4"/>
      <c r="AC441" s="4"/>
      <c r="AD441" s="4"/>
      <c r="AE441" s="4"/>
    </row>
    <row r="442" spans="1:31" ht="15.75" customHeight="1">
      <c r="A442" s="4"/>
      <c r="B442" s="4"/>
      <c r="C442" s="4"/>
      <c r="D442" s="4"/>
      <c r="E442" s="4"/>
      <c r="F442" s="4"/>
      <c r="G442" s="59"/>
      <c r="H442" s="59"/>
      <c r="I442" s="55"/>
      <c r="J442" s="55"/>
      <c r="K442" s="55"/>
      <c r="L442" s="55"/>
      <c r="M442" s="55"/>
      <c r="N442" s="55"/>
      <c r="O442" s="4"/>
      <c r="P442" s="4"/>
      <c r="Q442" s="4"/>
      <c r="R442" s="4"/>
      <c r="S442" s="4"/>
      <c r="T442" s="4"/>
      <c r="U442" s="4"/>
      <c r="V442" s="4"/>
      <c r="W442" s="4"/>
      <c r="X442" s="4"/>
      <c r="Y442" s="4"/>
      <c r="Z442" s="59"/>
      <c r="AA442" s="59"/>
      <c r="AB442" s="4"/>
      <c r="AC442" s="4"/>
      <c r="AD442" s="4"/>
      <c r="AE442" s="4"/>
    </row>
    <row r="443" spans="1:31" ht="15.75" customHeight="1">
      <c r="A443" s="4"/>
      <c r="B443" s="4"/>
      <c r="C443" s="4"/>
      <c r="D443" s="4"/>
      <c r="E443" s="4"/>
      <c r="F443" s="4"/>
      <c r="G443" s="59"/>
      <c r="H443" s="59"/>
      <c r="I443" s="55"/>
      <c r="J443" s="55"/>
      <c r="K443" s="55"/>
      <c r="L443" s="55"/>
      <c r="M443" s="55"/>
      <c r="N443" s="55"/>
      <c r="O443" s="4"/>
      <c r="P443" s="4"/>
      <c r="Q443" s="4"/>
      <c r="R443" s="4"/>
      <c r="S443" s="4"/>
      <c r="T443" s="4"/>
      <c r="U443" s="4"/>
      <c r="V443" s="4"/>
      <c r="W443" s="4"/>
      <c r="X443" s="4"/>
      <c r="Y443" s="4"/>
      <c r="Z443" s="59"/>
      <c r="AA443" s="59"/>
      <c r="AB443" s="4"/>
      <c r="AC443" s="4"/>
      <c r="AD443" s="4"/>
      <c r="AE443" s="4"/>
    </row>
    <row r="444" spans="1:31" ht="15.75" customHeight="1">
      <c r="A444" s="4"/>
      <c r="B444" s="4"/>
      <c r="C444" s="4"/>
      <c r="D444" s="4"/>
      <c r="E444" s="4"/>
      <c r="F444" s="4"/>
      <c r="G444" s="59"/>
      <c r="H444" s="59"/>
      <c r="I444" s="55"/>
      <c r="J444" s="55"/>
      <c r="K444" s="55"/>
      <c r="L444" s="55"/>
      <c r="M444" s="55"/>
      <c r="N444" s="55"/>
      <c r="O444" s="4"/>
      <c r="P444" s="4"/>
      <c r="Q444" s="4"/>
      <c r="R444" s="4"/>
      <c r="S444" s="4"/>
      <c r="T444" s="4"/>
      <c r="U444" s="4"/>
      <c r="V444" s="4"/>
      <c r="W444" s="4"/>
      <c r="X444" s="4"/>
      <c r="Y444" s="4"/>
      <c r="Z444" s="59"/>
      <c r="AA444" s="59"/>
      <c r="AB444" s="4"/>
      <c r="AC444" s="4"/>
      <c r="AD444" s="4"/>
      <c r="AE444" s="4"/>
    </row>
    <row r="445" spans="1:31" ht="15.75" customHeight="1">
      <c r="A445" s="4"/>
      <c r="B445" s="4"/>
      <c r="C445" s="4"/>
      <c r="D445" s="4"/>
      <c r="E445" s="4"/>
      <c r="F445" s="4"/>
      <c r="G445" s="59"/>
      <c r="H445" s="59"/>
      <c r="I445" s="55"/>
      <c r="J445" s="55"/>
      <c r="K445" s="55"/>
      <c r="L445" s="55"/>
      <c r="M445" s="55"/>
      <c r="N445" s="55"/>
      <c r="O445" s="4"/>
      <c r="P445" s="4"/>
      <c r="Q445" s="4"/>
      <c r="R445" s="4"/>
      <c r="S445" s="4"/>
      <c r="T445" s="4"/>
      <c r="U445" s="4"/>
      <c r="V445" s="4"/>
      <c r="W445" s="4"/>
      <c r="X445" s="4"/>
      <c r="Y445" s="4"/>
      <c r="Z445" s="59"/>
      <c r="AA445" s="59"/>
      <c r="AB445" s="4"/>
      <c r="AC445" s="4"/>
      <c r="AD445" s="4"/>
      <c r="AE445" s="4"/>
    </row>
    <row r="446" spans="1:31" ht="15.75" customHeight="1">
      <c r="A446" s="4"/>
      <c r="B446" s="4"/>
      <c r="C446" s="4"/>
      <c r="D446" s="4"/>
      <c r="E446" s="4"/>
      <c r="F446" s="4"/>
      <c r="G446" s="59"/>
      <c r="H446" s="59"/>
      <c r="I446" s="55"/>
      <c r="J446" s="55"/>
      <c r="K446" s="55"/>
      <c r="L446" s="55"/>
      <c r="M446" s="55"/>
      <c r="N446" s="55"/>
      <c r="O446" s="4"/>
      <c r="P446" s="4"/>
      <c r="Q446" s="4"/>
      <c r="R446" s="4"/>
      <c r="S446" s="4"/>
      <c r="T446" s="4"/>
      <c r="U446" s="4"/>
      <c r="V446" s="4"/>
      <c r="W446" s="4"/>
      <c r="X446" s="4"/>
      <c r="Y446" s="4"/>
      <c r="Z446" s="59"/>
      <c r="AA446" s="59"/>
      <c r="AB446" s="4"/>
      <c r="AC446" s="4"/>
      <c r="AD446" s="4"/>
      <c r="AE446" s="4"/>
    </row>
    <row r="447" spans="1:31" ht="15.75" customHeight="1">
      <c r="A447" s="4"/>
      <c r="B447" s="4"/>
      <c r="C447" s="4"/>
      <c r="D447" s="4"/>
      <c r="E447" s="4"/>
      <c r="F447" s="4"/>
      <c r="G447" s="59"/>
      <c r="H447" s="59"/>
      <c r="I447" s="55"/>
      <c r="J447" s="55"/>
      <c r="K447" s="55"/>
      <c r="L447" s="55"/>
      <c r="M447" s="55"/>
      <c r="N447" s="55"/>
      <c r="O447" s="4"/>
      <c r="P447" s="4"/>
      <c r="Q447" s="4"/>
      <c r="R447" s="4"/>
      <c r="S447" s="4"/>
      <c r="T447" s="4"/>
      <c r="U447" s="4"/>
      <c r="V447" s="4"/>
      <c r="W447" s="4"/>
      <c r="X447" s="4"/>
      <c r="Y447" s="4"/>
      <c r="Z447" s="59"/>
      <c r="AA447" s="59"/>
      <c r="AB447" s="4"/>
      <c r="AC447" s="4"/>
      <c r="AD447" s="4"/>
      <c r="AE447" s="4"/>
    </row>
    <row r="448" spans="1:31" ht="15.75" customHeight="1">
      <c r="A448" s="4"/>
      <c r="B448" s="4"/>
      <c r="C448" s="4"/>
      <c r="D448" s="4"/>
      <c r="E448" s="4"/>
      <c r="F448" s="4"/>
      <c r="G448" s="59"/>
      <c r="H448" s="59"/>
      <c r="I448" s="55"/>
      <c r="J448" s="55"/>
      <c r="K448" s="55"/>
      <c r="L448" s="55"/>
      <c r="M448" s="55"/>
      <c r="N448" s="55"/>
      <c r="O448" s="4"/>
      <c r="P448" s="4"/>
      <c r="Q448" s="4"/>
      <c r="R448" s="4"/>
      <c r="S448" s="4"/>
      <c r="T448" s="4"/>
      <c r="U448" s="4"/>
      <c r="V448" s="4"/>
      <c r="W448" s="4"/>
      <c r="X448" s="4"/>
      <c r="Y448" s="4"/>
      <c r="Z448" s="59"/>
      <c r="AA448" s="59"/>
      <c r="AB448" s="4"/>
      <c r="AC448" s="4"/>
      <c r="AD448" s="4"/>
      <c r="AE448" s="4"/>
    </row>
    <row r="449" spans="1:31" ht="15.75" customHeight="1">
      <c r="A449" s="4"/>
      <c r="B449" s="4"/>
      <c r="C449" s="4"/>
      <c r="D449" s="4"/>
      <c r="E449" s="4"/>
      <c r="F449" s="4"/>
      <c r="G449" s="59"/>
      <c r="H449" s="59"/>
      <c r="I449" s="55"/>
      <c r="J449" s="55"/>
      <c r="K449" s="55"/>
      <c r="L449" s="55"/>
      <c r="M449" s="55"/>
      <c r="N449" s="55"/>
      <c r="O449" s="4"/>
      <c r="P449" s="4"/>
      <c r="Q449" s="4"/>
      <c r="R449" s="4"/>
      <c r="S449" s="4"/>
      <c r="T449" s="4"/>
      <c r="U449" s="4"/>
      <c r="V449" s="4"/>
      <c r="W449" s="4"/>
      <c r="X449" s="4"/>
      <c r="Y449" s="4"/>
      <c r="Z449" s="59"/>
      <c r="AA449" s="59"/>
      <c r="AB449" s="4"/>
      <c r="AC449" s="4"/>
      <c r="AD449" s="4"/>
      <c r="AE449" s="4"/>
    </row>
    <row r="450" spans="1:31" ht="15.75" customHeight="1">
      <c r="A450" s="4"/>
      <c r="B450" s="4"/>
      <c r="C450" s="4"/>
      <c r="D450" s="4"/>
      <c r="E450" s="4"/>
      <c r="F450" s="4"/>
      <c r="G450" s="59"/>
      <c r="H450" s="59"/>
      <c r="I450" s="55"/>
      <c r="J450" s="55"/>
      <c r="K450" s="55"/>
      <c r="L450" s="55"/>
      <c r="M450" s="55"/>
      <c r="N450" s="55"/>
      <c r="O450" s="4"/>
      <c r="P450" s="4"/>
      <c r="Q450" s="4"/>
      <c r="R450" s="4"/>
      <c r="S450" s="4"/>
      <c r="T450" s="4"/>
      <c r="U450" s="4"/>
      <c r="V450" s="4"/>
      <c r="W450" s="4"/>
      <c r="X450" s="4"/>
      <c r="Y450" s="4"/>
      <c r="Z450" s="59"/>
      <c r="AA450" s="59"/>
      <c r="AB450" s="4"/>
      <c r="AC450" s="4"/>
      <c r="AD450" s="4"/>
      <c r="AE450" s="4"/>
    </row>
    <row r="451" spans="1:31" ht="15.75" customHeight="1">
      <c r="A451" s="4"/>
      <c r="B451" s="4"/>
      <c r="C451" s="4"/>
      <c r="D451" s="4"/>
      <c r="E451" s="4"/>
      <c r="F451" s="4"/>
      <c r="G451" s="59"/>
      <c r="H451" s="59"/>
      <c r="I451" s="55"/>
      <c r="J451" s="55"/>
      <c r="K451" s="55"/>
      <c r="L451" s="55"/>
      <c r="M451" s="55"/>
      <c r="N451" s="55"/>
      <c r="O451" s="4"/>
      <c r="P451" s="4"/>
      <c r="Q451" s="4"/>
      <c r="R451" s="4"/>
      <c r="S451" s="4"/>
      <c r="T451" s="4"/>
      <c r="U451" s="4"/>
      <c r="V451" s="4"/>
      <c r="W451" s="4"/>
      <c r="X451" s="4"/>
      <c r="Y451" s="4"/>
      <c r="Z451" s="59"/>
      <c r="AA451" s="59"/>
      <c r="AB451" s="4"/>
      <c r="AC451" s="4"/>
      <c r="AD451" s="4"/>
      <c r="AE451" s="4"/>
    </row>
    <row r="452" spans="1:31" ht="15.75" customHeight="1">
      <c r="A452" s="4"/>
      <c r="B452" s="4"/>
      <c r="C452" s="4"/>
      <c r="D452" s="4"/>
      <c r="E452" s="4"/>
      <c r="F452" s="4"/>
      <c r="G452" s="59"/>
      <c r="H452" s="59"/>
      <c r="I452" s="55"/>
      <c r="J452" s="55"/>
      <c r="K452" s="55"/>
      <c r="L452" s="55"/>
      <c r="M452" s="55"/>
      <c r="N452" s="55"/>
      <c r="O452" s="4"/>
      <c r="P452" s="4"/>
      <c r="Q452" s="4"/>
      <c r="R452" s="4"/>
      <c r="S452" s="4"/>
      <c r="T452" s="4"/>
      <c r="U452" s="4"/>
      <c r="V452" s="4"/>
      <c r="W452" s="4"/>
      <c r="X452" s="4"/>
      <c r="Y452" s="4"/>
      <c r="Z452" s="59"/>
      <c r="AA452" s="59"/>
      <c r="AB452" s="4"/>
      <c r="AC452" s="4"/>
      <c r="AD452" s="4"/>
      <c r="AE452" s="4"/>
    </row>
    <row r="453" spans="1:31" ht="15.75" customHeight="1">
      <c r="A453" s="4"/>
      <c r="B453" s="4"/>
      <c r="C453" s="4"/>
      <c r="D453" s="4"/>
      <c r="E453" s="4"/>
      <c r="F453" s="4"/>
      <c r="G453" s="59"/>
      <c r="H453" s="59"/>
      <c r="I453" s="55"/>
      <c r="J453" s="55"/>
      <c r="K453" s="55"/>
      <c r="L453" s="55"/>
      <c r="M453" s="55"/>
      <c r="N453" s="55"/>
      <c r="O453" s="4"/>
      <c r="P453" s="4"/>
      <c r="Q453" s="4"/>
      <c r="R453" s="4"/>
      <c r="S453" s="4"/>
      <c r="T453" s="4"/>
      <c r="U453" s="4"/>
      <c r="V453" s="4"/>
      <c r="W453" s="4"/>
      <c r="X453" s="4"/>
      <c r="Y453" s="4"/>
      <c r="Z453" s="59"/>
      <c r="AA453" s="59"/>
      <c r="AB453" s="4"/>
      <c r="AC453" s="4"/>
      <c r="AD453" s="4"/>
      <c r="AE453" s="4"/>
    </row>
    <row r="454" spans="1:31" ht="15.75" customHeight="1">
      <c r="A454" s="4"/>
      <c r="B454" s="4"/>
      <c r="C454" s="4"/>
      <c r="D454" s="4"/>
      <c r="E454" s="4"/>
      <c r="F454" s="4"/>
      <c r="G454" s="59"/>
      <c r="H454" s="59"/>
      <c r="I454" s="55"/>
      <c r="J454" s="55"/>
      <c r="K454" s="55"/>
      <c r="L454" s="55"/>
      <c r="M454" s="55"/>
      <c r="N454" s="55"/>
      <c r="O454" s="4"/>
      <c r="P454" s="4"/>
      <c r="Q454" s="4"/>
      <c r="R454" s="4"/>
      <c r="S454" s="4"/>
      <c r="T454" s="4"/>
      <c r="U454" s="4"/>
      <c r="V454" s="4"/>
      <c r="W454" s="4"/>
      <c r="X454" s="4"/>
      <c r="Y454" s="4"/>
      <c r="Z454" s="59"/>
      <c r="AA454" s="59"/>
      <c r="AB454" s="4"/>
      <c r="AC454" s="4"/>
      <c r="AD454" s="4"/>
      <c r="AE454" s="4"/>
    </row>
    <row r="455" spans="1:31" ht="15.75" customHeight="1">
      <c r="A455" s="4"/>
      <c r="B455" s="4"/>
      <c r="C455" s="4"/>
      <c r="D455" s="4"/>
      <c r="E455" s="4"/>
      <c r="F455" s="4"/>
      <c r="G455" s="59"/>
      <c r="H455" s="59"/>
      <c r="I455" s="55"/>
      <c r="J455" s="55"/>
      <c r="K455" s="55"/>
      <c r="L455" s="55"/>
      <c r="M455" s="55"/>
      <c r="N455" s="55"/>
      <c r="O455" s="4"/>
      <c r="P455" s="4"/>
      <c r="Q455" s="4"/>
      <c r="R455" s="4"/>
      <c r="S455" s="4"/>
      <c r="T455" s="4"/>
      <c r="U455" s="4"/>
      <c r="V455" s="4"/>
      <c r="W455" s="4"/>
      <c r="X455" s="4"/>
      <c r="Y455" s="4"/>
      <c r="Z455" s="59"/>
      <c r="AA455" s="59"/>
      <c r="AB455" s="4"/>
      <c r="AC455" s="4"/>
      <c r="AD455" s="4"/>
      <c r="AE455" s="4"/>
    </row>
    <row r="456" spans="1:31" ht="15.75" customHeight="1">
      <c r="A456" s="4"/>
      <c r="B456" s="4"/>
      <c r="C456" s="4"/>
      <c r="D456" s="4"/>
      <c r="E456" s="4"/>
      <c r="F456" s="4"/>
      <c r="G456" s="59"/>
      <c r="H456" s="59"/>
      <c r="I456" s="55"/>
      <c r="J456" s="55"/>
      <c r="K456" s="55"/>
      <c r="L456" s="55"/>
      <c r="M456" s="55"/>
      <c r="N456" s="55"/>
      <c r="O456" s="4"/>
      <c r="P456" s="4"/>
      <c r="Q456" s="4"/>
      <c r="R456" s="4"/>
      <c r="S456" s="4"/>
      <c r="T456" s="4"/>
      <c r="U456" s="4"/>
      <c r="V456" s="4"/>
      <c r="W456" s="4"/>
      <c r="X456" s="4"/>
      <c r="Y456" s="4"/>
      <c r="Z456" s="59"/>
      <c r="AA456" s="59"/>
      <c r="AB456" s="4"/>
      <c r="AC456" s="4"/>
      <c r="AD456" s="4"/>
      <c r="AE456" s="4"/>
    </row>
    <row r="457" spans="1:31" ht="15.75" customHeight="1">
      <c r="A457" s="4"/>
      <c r="B457" s="4"/>
      <c r="C457" s="4"/>
      <c r="D457" s="4"/>
      <c r="E457" s="4"/>
      <c r="F457" s="4"/>
      <c r="G457" s="59"/>
      <c r="H457" s="59"/>
      <c r="I457" s="55"/>
      <c r="J457" s="55"/>
      <c r="K457" s="55"/>
      <c r="L457" s="55"/>
      <c r="M457" s="55"/>
      <c r="N457" s="55"/>
      <c r="O457" s="4"/>
      <c r="P457" s="4"/>
      <c r="Q457" s="4"/>
      <c r="R457" s="4"/>
      <c r="S457" s="4"/>
      <c r="T457" s="4"/>
      <c r="U457" s="4"/>
      <c r="V457" s="4"/>
      <c r="W457" s="4"/>
      <c r="X457" s="4"/>
      <c r="Y457" s="4"/>
      <c r="Z457" s="59"/>
      <c r="AA457" s="59"/>
      <c r="AB457" s="4"/>
      <c r="AC457" s="4"/>
      <c r="AD457" s="4"/>
      <c r="AE457" s="4"/>
    </row>
    <row r="458" spans="1:31" ht="15.75" customHeight="1">
      <c r="A458" s="4"/>
      <c r="B458" s="4"/>
      <c r="C458" s="4"/>
      <c r="D458" s="4"/>
      <c r="E458" s="4"/>
      <c r="F458" s="4"/>
      <c r="G458" s="59"/>
      <c r="H458" s="59"/>
      <c r="I458" s="55"/>
      <c r="J458" s="55"/>
      <c r="K458" s="55"/>
      <c r="L458" s="55"/>
      <c r="M458" s="55"/>
      <c r="N458" s="55"/>
      <c r="O458" s="4"/>
      <c r="P458" s="4"/>
      <c r="Q458" s="4"/>
      <c r="R458" s="4"/>
      <c r="S458" s="4"/>
      <c r="T458" s="4"/>
      <c r="U458" s="4"/>
      <c r="V458" s="4"/>
      <c r="W458" s="4"/>
      <c r="X458" s="4"/>
      <c r="Y458" s="4"/>
      <c r="Z458" s="59"/>
      <c r="AA458" s="59"/>
      <c r="AB458" s="4"/>
      <c r="AC458" s="4"/>
      <c r="AD458" s="4"/>
      <c r="AE458" s="4"/>
    </row>
    <row r="459" spans="1:31" ht="15.75" customHeight="1">
      <c r="A459" s="4"/>
      <c r="B459" s="4"/>
      <c r="C459" s="4"/>
      <c r="D459" s="4"/>
      <c r="E459" s="4"/>
      <c r="F459" s="4"/>
      <c r="G459" s="59"/>
      <c r="H459" s="59"/>
      <c r="I459" s="55"/>
      <c r="J459" s="55"/>
      <c r="K459" s="55"/>
      <c r="L459" s="55"/>
      <c r="M459" s="55"/>
      <c r="N459" s="55"/>
      <c r="O459" s="4"/>
      <c r="P459" s="4"/>
      <c r="Q459" s="4"/>
      <c r="R459" s="4"/>
      <c r="S459" s="4"/>
      <c r="T459" s="4"/>
      <c r="U459" s="4"/>
      <c r="V459" s="4"/>
      <c r="W459" s="4"/>
      <c r="X459" s="4"/>
      <c r="Y459" s="4"/>
      <c r="Z459" s="59"/>
      <c r="AA459" s="59"/>
      <c r="AB459" s="4"/>
      <c r="AC459" s="4"/>
      <c r="AD459" s="4"/>
      <c r="AE459" s="4"/>
    </row>
    <row r="460" spans="1:31" ht="15.75" customHeight="1">
      <c r="A460" s="4"/>
      <c r="B460" s="4"/>
      <c r="C460" s="4"/>
      <c r="D460" s="4"/>
      <c r="E460" s="4"/>
      <c r="F460" s="4"/>
      <c r="G460" s="59"/>
      <c r="H460" s="59"/>
      <c r="I460" s="55"/>
      <c r="J460" s="55"/>
      <c r="K460" s="55"/>
      <c r="L460" s="55"/>
      <c r="M460" s="55"/>
      <c r="N460" s="55"/>
      <c r="O460" s="4"/>
      <c r="P460" s="4"/>
      <c r="Q460" s="4"/>
      <c r="R460" s="4"/>
      <c r="S460" s="4"/>
      <c r="T460" s="4"/>
      <c r="U460" s="4"/>
      <c r="V460" s="4"/>
      <c r="W460" s="4"/>
      <c r="X460" s="4"/>
      <c r="Y460" s="4"/>
      <c r="Z460" s="59"/>
      <c r="AA460" s="59"/>
      <c r="AB460" s="4"/>
      <c r="AC460" s="4"/>
      <c r="AD460" s="4"/>
      <c r="AE460" s="4"/>
    </row>
    <row r="461" spans="1:31" ht="15.75" customHeight="1">
      <c r="A461" s="4"/>
      <c r="B461" s="4"/>
      <c r="C461" s="4"/>
      <c r="D461" s="4"/>
      <c r="E461" s="4"/>
      <c r="F461" s="4"/>
      <c r="G461" s="59"/>
      <c r="H461" s="59"/>
      <c r="I461" s="55"/>
      <c r="J461" s="55"/>
      <c r="K461" s="55"/>
      <c r="L461" s="55"/>
      <c r="M461" s="55"/>
      <c r="N461" s="55"/>
      <c r="O461" s="4"/>
      <c r="P461" s="4"/>
      <c r="Q461" s="4"/>
      <c r="R461" s="4"/>
      <c r="S461" s="4"/>
      <c r="T461" s="4"/>
      <c r="U461" s="4"/>
      <c r="V461" s="4"/>
      <c r="W461" s="4"/>
      <c r="X461" s="4"/>
      <c r="Y461" s="4"/>
      <c r="Z461" s="59"/>
      <c r="AA461" s="59"/>
      <c r="AB461" s="4"/>
      <c r="AC461" s="4"/>
      <c r="AD461" s="4"/>
      <c r="AE461" s="4"/>
    </row>
    <row r="462" spans="1:31" ht="15.75" customHeight="1">
      <c r="A462" s="4"/>
      <c r="B462" s="4"/>
      <c r="C462" s="4"/>
      <c r="D462" s="4"/>
      <c r="E462" s="4"/>
      <c r="F462" s="4"/>
      <c r="G462" s="59"/>
      <c r="H462" s="59"/>
      <c r="I462" s="55"/>
      <c r="J462" s="55"/>
      <c r="K462" s="55"/>
      <c r="L462" s="55"/>
      <c r="M462" s="55"/>
      <c r="N462" s="55"/>
      <c r="O462" s="4"/>
      <c r="P462" s="4"/>
      <c r="Q462" s="4"/>
      <c r="R462" s="4"/>
      <c r="S462" s="4"/>
      <c r="T462" s="4"/>
      <c r="U462" s="4"/>
      <c r="V462" s="4"/>
      <c r="W462" s="4"/>
      <c r="X462" s="4"/>
      <c r="Y462" s="4"/>
      <c r="Z462" s="59"/>
      <c r="AA462" s="59"/>
      <c r="AB462" s="4"/>
      <c r="AC462" s="4"/>
      <c r="AD462" s="4"/>
      <c r="AE462" s="4"/>
    </row>
    <row r="463" spans="1:31" ht="15.75" customHeight="1">
      <c r="A463" s="4"/>
      <c r="B463" s="4"/>
      <c r="C463" s="4"/>
      <c r="D463" s="4"/>
      <c r="E463" s="4"/>
      <c r="F463" s="4"/>
      <c r="G463" s="59"/>
      <c r="H463" s="59"/>
      <c r="I463" s="55"/>
      <c r="J463" s="55"/>
      <c r="K463" s="55"/>
      <c r="L463" s="55"/>
      <c r="M463" s="55"/>
      <c r="N463" s="55"/>
      <c r="O463" s="4"/>
      <c r="P463" s="4"/>
      <c r="Q463" s="4"/>
      <c r="R463" s="4"/>
      <c r="S463" s="4"/>
      <c r="T463" s="4"/>
      <c r="U463" s="4"/>
      <c r="V463" s="4"/>
      <c r="W463" s="4"/>
      <c r="X463" s="4"/>
      <c r="Y463" s="4"/>
      <c r="Z463" s="59"/>
      <c r="AA463" s="59"/>
      <c r="AB463" s="4"/>
      <c r="AC463" s="4"/>
      <c r="AD463" s="4"/>
      <c r="AE463" s="4"/>
    </row>
    <row r="464" spans="1:31" ht="15.75" customHeight="1">
      <c r="A464" s="4"/>
      <c r="B464" s="4"/>
      <c r="C464" s="4"/>
      <c r="D464" s="4"/>
      <c r="E464" s="4"/>
      <c r="F464" s="4"/>
      <c r="G464" s="59"/>
      <c r="H464" s="59"/>
      <c r="I464" s="55"/>
      <c r="J464" s="55"/>
      <c r="K464" s="55"/>
      <c r="L464" s="55"/>
      <c r="M464" s="55"/>
      <c r="N464" s="55"/>
      <c r="O464" s="4"/>
      <c r="P464" s="4"/>
      <c r="Q464" s="4"/>
      <c r="R464" s="4"/>
      <c r="S464" s="4"/>
      <c r="T464" s="4"/>
      <c r="U464" s="4"/>
      <c r="V464" s="4"/>
      <c r="W464" s="4"/>
      <c r="X464" s="4"/>
      <c r="Y464" s="4"/>
      <c r="Z464" s="59"/>
      <c r="AA464" s="59"/>
      <c r="AB464" s="4"/>
      <c r="AC464" s="4"/>
      <c r="AD464" s="4"/>
      <c r="AE464" s="4"/>
    </row>
    <row r="465" spans="1:31" ht="15.75" customHeight="1">
      <c r="A465" s="4"/>
      <c r="B465" s="4"/>
      <c r="C465" s="4"/>
      <c r="D465" s="4"/>
      <c r="E465" s="4"/>
      <c r="F465" s="4"/>
      <c r="G465" s="59"/>
      <c r="H465" s="59"/>
      <c r="I465" s="55"/>
      <c r="J465" s="55"/>
      <c r="K465" s="55"/>
      <c r="L465" s="55"/>
      <c r="M465" s="55"/>
      <c r="N465" s="55"/>
      <c r="O465" s="4"/>
      <c r="P465" s="4"/>
      <c r="Q465" s="4"/>
      <c r="R465" s="4"/>
      <c r="S465" s="4"/>
      <c r="T465" s="4"/>
      <c r="U465" s="4"/>
      <c r="V465" s="4"/>
      <c r="W465" s="4"/>
      <c r="X465" s="4"/>
      <c r="Y465" s="4"/>
      <c r="Z465" s="59"/>
      <c r="AA465" s="59"/>
      <c r="AB465" s="4"/>
      <c r="AC465" s="4"/>
      <c r="AD465" s="4"/>
      <c r="AE465" s="4"/>
    </row>
    <row r="466" spans="1:31" ht="15.75" customHeight="1">
      <c r="A466" s="4"/>
      <c r="B466" s="4"/>
      <c r="C466" s="4"/>
      <c r="D466" s="4"/>
      <c r="E466" s="4"/>
      <c r="F466" s="4"/>
      <c r="G466" s="59"/>
      <c r="H466" s="59"/>
      <c r="I466" s="55"/>
      <c r="J466" s="55"/>
      <c r="K466" s="55"/>
      <c r="L466" s="55"/>
      <c r="M466" s="55"/>
      <c r="N466" s="55"/>
      <c r="O466" s="4"/>
      <c r="P466" s="4"/>
      <c r="Q466" s="4"/>
      <c r="R466" s="4"/>
      <c r="S466" s="4"/>
      <c r="T466" s="4"/>
      <c r="U466" s="4"/>
      <c r="V466" s="4"/>
      <c r="W466" s="4"/>
      <c r="X466" s="4"/>
      <c r="Y466" s="4"/>
      <c r="Z466" s="59"/>
      <c r="AA466" s="59"/>
      <c r="AB466" s="4"/>
      <c r="AC466" s="4"/>
      <c r="AD466" s="4"/>
      <c r="AE466" s="4"/>
    </row>
    <row r="467" spans="1:31" ht="15.75" customHeight="1">
      <c r="A467" s="4"/>
      <c r="B467" s="4"/>
      <c r="C467" s="4"/>
      <c r="D467" s="4"/>
      <c r="E467" s="4"/>
      <c r="F467" s="4"/>
      <c r="G467" s="59"/>
      <c r="H467" s="59"/>
      <c r="I467" s="55"/>
      <c r="J467" s="55"/>
      <c r="K467" s="55"/>
      <c r="L467" s="55"/>
      <c r="M467" s="55"/>
      <c r="N467" s="55"/>
      <c r="O467" s="4"/>
      <c r="P467" s="4"/>
      <c r="Q467" s="4"/>
      <c r="R467" s="4"/>
      <c r="S467" s="4"/>
      <c r="T467" s="4"/>
      <c r="U467" s="4"/>
      <c r="V467" s="4"/>
      <c r="W467" s="4"/>
      <c r="X467" s="4"/>
      <c r="Y467" s="4"/>
      <c r="Z467" s="59"/>
      <c r="AA467" s="59"/>
      <c r="AB467" s="4"/>
      <c r="AC467" s="4"/>
      <c r="AD467" s="4"/>
      <c r="AE467" s="4"/>
    </row>
    <row r="468" spans="1:31" ht="15.75" customHeight="1">
      <c r="A468" s="4"/>
      <c r="B468" s="4"/>
      <c r="C468" s="4"/>
      <c r="D468" s="4"/>
      <c r="E468" s="4"/>
      <c r="F468" s="4"/>
      <c r="G468" s="59"/>
      <c r="H468" s="59"/>
      <c r="I468" s="55"/>
      <c r="J468" s="55"/>
      <c r="K468" s="55"/>
      <c r="L468" s="55"/>
      <c r="M468" s="55"/>
      <c r="N468" s="55"/>
      <c r="O468" s="4"/>
      <c r="P468" s="4"/>
      <c r="Q468" s="4"/>
      <c r="R468" s="4"/>
      <c r="S468" s="4"/>
      <c r="T468" s="4"/>
      <c r="U468" s="4"/>
      <c r="V468" s="4"/>
      <c r="W468" s="4"/>
      <c r="X468" s="4"/>
      <c r="Y468" s="4"/>
      <c r="Z468" s="59"/>
      <c r="AA468" s="59"/>
      <c r="AB468" s="4"/>
      <c r="AC468" s="4"/>
      <c r="AD468" s="4"/>
      <c r="AE468" s="4"/>
    </row>
    <row r="469" spans="1:31" ht="15.75" customHeight="1">
      <c r="A469" s="4"/>
      <c r="B469" s="4"/>
      <c r="C469" s="4"/>
      <c r="D469" s="4"/>
      <c r="E469" s="4"/>
      <c r="F469" s="4"/>
      <c r="G469" s="59"/>
      <c r="H469" s="59"/>
      <c r="I469" s="55"/>
      <c r="J469" s="55"/>
      <c r="K469" s="55"/>
      <c r="L469" s="55"/>
      <c r="M469" s="55"/>
      <c r="N469" s="55"/>
      <c r="O469" s="4"/>
      <c r="P469" s="4"/>
      <c r="Q469" s="4"/>
      <c r="R469" s="4"/>
      <c r="S469" s="4"/>
      <c r="T469" s="4"/>
      <c r="U469" s="4"/>
      <c r="V469" s="4"/>
      <c r="W469" s="4"/>
      <c r="X469" s="4"/>
      <c r="Y469" s="4"/>
      <c r="Z469" s="59"/>
      <c r="AA469" s="59"/>
      <c r="AB469" s="4"/>
      <c r="AC469" s="4"/>
      <c r="AD469" s="4"/>
      <c r="AE469" s="4"/>
    </row>
    <row r="470" spans="1:31" ht="15.75" customHeight="1">
      <c r="A470" s="4"/>
      <c r="B470" s="4"/>
      <c r="C470" s="4"/>
      <c r="D470" s="4"/>
      <c r="E470" s="4"/>
      <c r="F470" s="4"/>
      <c r="G470" s="59"/>
      <c r="H470" s="59"/>
      <c r="I470" s="55"/>
      <c r="J470" s="55"/>
      <c r="K470" s="55"/>
      <c r="L470" s="55"/>
      <c r="M470" s="55"/>
      <c r="N470" s="55"/>
      <c r="O470" s="4"/>
      <c r="P470" s="4"/>
      <c r="Q470" s="4"/>
      <c r="R470" s="4"/>
      <c r="S470" s="4"/>
      <c r="T470" s="4"/>
      <c r="U470" s="4"/>
      <c r="V470" s="4"/>
      <c r="W470" s="4"/>
      <c r="X470" s="4"/>
      <c r="Y470" s="4"/>
      <c r="Z470" s="59"/>
      <c r="AA470" s="59"/>
      <c r="AB470" s="4"/>
      <c r="AC470" s="4"/>
      <c r="AD470" s="4"/>
      <c r="AE470" s="4"/>
    </row>
    <row r="471" spans="1:31" ht="15.75" customHeight="1">
      <c r="A471" s="4"/>
      <c r="B471" s="4"/>
      <c r="C471" s="4"/>
      <c r="D471" s="4"/>
      <c r="E471" s="4"/>
      <c r="F471" s="4"/>
      <c r="G471" s="59"/>
      <c r="H471" s="59"/>
      <c r="I471" s="55"/>
      <c r="J471" s="55"/>
      <c r="K471" s="55"/>
      <c r="L471" s="55"/>
      <c r="M471" s="55"/>
      <c r="N471" s="55"/>
      <c r="O471" s="4"/>
      <c r="P471" s="4"/>
      <c r="Q471" s="4"/>
      <c r="R471" s="4"/>
      <c r="S471" s="4"/>
      <c r="T471" s="4"/>
      <c r="U471" s="4"/>
      <c r="V471" s="4"/>
      <c r="W471" s="4"/>
      <c r="X471" s="4"/>
      <c r="Y471" s="4"/>
      <c r="Z471" s="59"/>
      <c r="AA471" s="59"/>
      <c r="AB471" s="4"/>
      <c r="AC471" s="4"/>
      <c r="AD471" s="4"/>
      <c r="AE471" s="4"/>
    </row>
    <row r="472" spans="1:31" ht="15.75" customHeight="1">
      <c r="A472" s="4"/>
      <c r="B472" s="4"/>
      <c r="C472" s="4"/>
      <c r="D472" s="4"/>
      <c r="E472" s="4"/>
      <c r="F472" s="4"/>
      <c r="G472" s="59"/>
      <c r="H472" s="59"/>
      <c r="I472" s="55"/>
      <c r="J472" s="55"/>
      <c r="K472" s="55"/>
      <c r="L472" s="55"/>
      <c r="M472" s="55"/>
      <c r="N472" s="55"/>
      <c r="O472" s="4"/>
      <c r="P472" s="4"/>
      <c r="Q472" s="4"/>
      <c r="R472" s="4"/>
      <c r="S472" s="4"/>
      <c r="T472" s="4"/>
      <c r="U472" s="4"/>
      <c r="V472" s="4"/>
      <c r="W472" s="4"/>
      <c r="X472" s="4"/>
      <c r="Y472" s="4"/>
      <c r="Z472" s="59"/>
      <c r="AA472" s="59"/>
      <c r="AB472" s="4"/>
      <c r="AC472" s="4"/>
      <c r="AD472" s="4"/>
      <c r="AE472" s="4"/>
    </row>
    <row r="473" spans="1:31" ht="15.75" customHeight="1">
      <c r="A473" s="4"/>
      <c r="B473" s="4"/>
      <c r="C473" s="4"/>
      <c r="D473" s="4"/>
      <c r="E473" s="4"/>
      <c r="F473" s="4"/>
      <c r="G473" s="59"/>
      <c r="H473" s="59"/>
      <c r="I473" s="55"/>
      <c r="J473" s="55"/>
      <c r="K473" s="55"/>
      <c r="L473" s="55"/>
      <c r="M473" s="55"/>
      <c r="N473" s="55"/>
      <c r="O473" s="4"/>
      <c r="P473" s="4"/>
      <c r="Q473" s="4"/>
      <c r="R473" s="4"/>
      <c r="S473" s="4"/>
      <c r="T473" s="4"/>
      <c r="U473" s="4"/>
      <c r="V473" s="4"/>
      <c r="W473" s="4"/>
      <c r="X473" s="4"/>
      <c r="Y473" s="4"/>
      <c r="Z473" s="59"/>
      <c r="AA473" s="59"/>
      <c r="AB473" s="4"/>
      <c r="AC473" s="4"/>
      <c r="AD473" s="4"/>
      <c r="AE473" s="4"/>
    </row>
    <row r="474" spans="1:31" ht="15.75" customHeight="1">
      <c r="A474" s="4"/>
      <c r="B474" s="4"/>
      <c r="C474" s="4"/>
      <c r="D474" s="4"/>
      <c r="E474" s="4"/>
      <c r="F474" s="4"/>
      <c r="G474" s="59"/>
      <c r="H474" s="59"/>
      <c r="I474" s="55"/>
      <c r="J474" s="55"/>
      <c r="K474" s="55"/>
      <c r="L474" s="55"/>
      <c r="M474" s="55"/>
      <c r="N474" s="55"/>
      <c r="O474" s="4"/>
      <c r="P474" s="4"/>
      <c r="Q474" s="4"/>
      <c r="R474" s="4"/>
      <c r="S474" s="4"/>
      <c r="T474" s="4"/>
      <c r="U474" s="4"/>
      <c r="V474" s="4"/>
      <c r="W474" s="4"/>
      <c r="X474" s="4"/>
      <c r="Y474" s="4"/>
      <c r="Z474" s="59"/>
      <c r="AA474" s="59"/>
      <c r="AB474" s="4"/>
      <c r="AC474" s="4"/>
      <c r="AD474" s="4"/>
      <c r="AE474" s="4"/>
    </row>
    <row r="475" spans="1:31" ht="15.75" customHeight="1">
      <c r="A475" s="4"/>
      <c r="B475" s="4"/>
      <c r="C475" s="4"/>
      <c r="D475" s="4"/>
      <c r="E475" s="4"/>
      <c r="F475" s="4"/>
      <c r="G475" s="59"/>
      <c r="H475" s="59"/>
      <c r="I475" s="55"/>
      <c r="J475" s="55"/>
      <c r="K475" s="55"/>
      <c r="L475" s="55"/>
      <c r="M475" s="55"/>
      <c r="N475" s="55"/>
      <c r="O475" s="4"/>
      <c r="P475" s="4"/>
      <c r="Q475" s="4"/>
      <c r="R475" s="4"/>
      <c r="S475" s="4"/>
      <c r="T475" s="4"/>
      <c r="U475" s="4"/>
      <c r="V475" s="4"/>
      <c r="W475" s="4"/>
      <c r="X475" s="4"/>
      <c r="Y475" s="4"/>
      <c r="Z475" s="59"/>
      <c r="AA475" s="59"/>
      <c r="AB475" s="4"/>
      <c r="AC475" s="4"/>
      <c r="AD475" s="4"/>
      <c r="AE475" s="4"/>
    </row>
    <row r="476" spans="1:31" ht="15.75" customHeight="1">
      <c r="A476" s="4"/>
      <c r="B476" s="4"/>
      <c r="C476" s="4"/>
      <c r="D476" s="4"/>
      <c r="E476" s="4"/>
      <c r="F476" s="4"/>
      <c r="G476" s="59"/>
      <c r="H476" s="59"/>
      <c r="I476" s="55"/>
      <c r="J476" s="55"/>
      <c r="K476" s="55"/>
      <c r="L476" s="55"/>
      <c r="M476" s="55"/>
      <c r="N476" s="55"/>
      <c r="O476" s="4"/>
      <c r="P476" s="4"/>
      <c r="Q476" s="4"/>
      <c r="R476" s="4"/>
      <c r="S476" s="4"/>
      <c r="T476" s="4"/>
      <c r="U476" s="4"/>
      <c r="V476" s="4"/>
      <c r="W476" s="4"/>
      <c r="X476" s="4"/>
      <c r="Y476" s="4"/>
      <c r="Z476" s="59"/>
      <c r="AA476" s="59"/>
      <c r="AB476" s="4"/>
      <c r="AC476" s="4"/>
      <c r="AD476" s="4"/>
      <c r="AE476" s="4"/>
    </row>
    <row r="477" spans="1:31" ht="15.75" customHeight="1">
      <c r="A477" s="4"/>
      <c r="B477" s="4"/>
      <c r="C477" s="4"/>
      <c r="D477" s="4"/>
      <c r="E477" s="4"/>
      <c r="F477" s="4"/>
      <c r="G477" s="59"/>
      <c r="H477" s="59"/>
      <c r="I477" s="55"/>
      <c r="J477" s="55"/>
      <c r="K477" s="55"/>
      <c r="L477" s="55"/>
      <c r="M477" s="55"/>
      <c r="N477" s="55"/>
      <c r="O477" s="4"/>
      <c r="P477" s="4"/>
      <c r="Q477" s="4"/>
      <c r="R477" s="4"/>
      <c r="S477" s="4"/>
      <c r="T477" s="4"/>
      <c r="U477" s="4"/>
      <c r="V477" s="4"/>
      <c r="W477" s="4"/>
      <c r="X477" s="4"/>
      <c r="Y477" s="4"/>
      <c r="Z477" s="59"/>
      <c r="AA477" s="59"/>
      <c r="AB477" s="4"/>
      <c r="AC477" s="4"/>
      <c r="AD477" s="4"/>
      <c r="AE477" s="4"/>
    </row>
    <row r="478" spans="1:31" ht="15.75" customHeight="1">
      <c r="A478" s="4"/>
      <c r="B478" s="4"/>
      <c r="C478" s="4"/>
      <c r="D478" s="4"/>
      <c r="E478" s="4"/>
      <c r="F478" s="4"/>
      <c r="G478" s="59"/>
      <c r="H478" s="59"/>
      <c r="I478" s="55"/>
      <c r="J478" s="55"/>
      <c r="K478" s="55"/>
      <c r="L478" s="55"/>
      <c r="M478" s="55"/>
      <c r="N478" s="55"/>
      <c r="O478" s="4"/>
      <c r="P478" s="4"/>
      <c r="Q478" s="4"/>
      <c r="R478" s="4"/>
      <c r="S478" s="4"/>
      <c r="T478" s="4"/>
      <c r="U478" s="4"/>
      <c r="V478" s="4"/>
      <c r="W478" s="4"/>
      <c r="X478" s="4"/>
      <c r="Y478" s="4"/>
      <c r="Z478" s="59"/>
      <c r="AA478" s="59"/>
      <c r="AB478" s="4"/>
      <c r="AC478" s="4"/>
      <c r="AD478" s="4"/>
      <c r="AE478" s="4"/>
    </row>
    <row r="479" spans="1:31" ht="15.75" customHeight="1">
      <c r="A479" s="4"/>
      <c r="B479" s="4"/>
      <c r="C479" s="4"/>
      <c r="D479" s="4"/>
      <c r="E479" s="4"/>
      <c r="F479" s="4"/>
      <c r="G479" s="59"/>
      <c r="H479" s="59"/>
      <c r="I479" s="55"/>
      <c r="J479" s="55"/>
      <c r="K479" s="55"/>
      <c r="L479" s="55"/>
      <c r="M479" s="55"/>
      <c r="N479" s="55"/>
      <c r="O479" s="4"/>
      <c r="P479" s="4"/>
      <c r="Q479" s="4"/>
      <c r="R479" s="4"/>
      <c r="S479" s="4"/>
      <c r="T479" s="4"/>
      <c r="U479" s="4"/>
      <c r="V479" s="4"/>
      <c r="W479" s="4"/>
      <c r="X479" s="4"/>
      <c r="Y479" s="4"/>
      <c r="Z479" s="59"/>
      <c r="AA479" s="59"/>
      <c r="AB479" s="4"/>
      <c r="AC479" s="4"/>
      <c r="AD479" s="4"/>
      <c r="AE479" s="4"/>
    </row>
    <row r="480" spans="1:31" ht="15.75" customHeight="1">
      <c r="A480" s="4"/>
      <c r="B480" s="4"/>
      <c r="C480" s="4"/>
      <c r="D480" s="4"/>
      <c r="E480" s="4"/>
      <c r="F480" s="4"/>
      <c r="G480" s="59"/>
      <c r="H480" s="59"/>
      <c r="I480" s="55"/>
      <c r="J480" s="55"/>
      <c r="K480" s="55"/>
      <c r="L480" s="55"/>
      <c r="M480" s="55"/>
      <c r="N480" s="55"/>
      <c r="O480" s="4"/>
      <c r="P480" s="4"/>
      <c r="Q480" s="4"/>
      <c r="R480" s="4"/>
      <c r="S480" s="4"/>
      <c r="T480" s="4"/>
      <c r="U480" s="4"/>
      <c r="V480" s="4"/>
      <c r="W480" s="4"/>
      <c r="X480" s="4"/>
      <c r="Y480" s="4"/>
      <c r="Z480" s="59"/>
      <c r="AA480" s="59"/>
      <c r="AB480" s="4"/>
      <c r="AC480" s="4"/>
      <c r="AD480" s="4"/>
      <c r="AE480" s="4"/>
    </row>
    <row r="481" spans="1:31" ht="15.75" customHeight="1">
      <c r="A481" s="4"/>
      <c r="B481" s="4"/>
      <c r="C481" s="4"/>
      <c r="D481" s="4"/>
      <c r="E481" s="4"/>
      <c r="F481" s="4"/>
      <c r="G481" s="59"/>
      <c r="H481" s="59"/>
      <c r="I481" s="55"/>
      <c r="J481" s="55"/>
      <c r="K481" s="55"/>
      <c r="L481" s="55"/>
      <c r="M481" s="55"/>
      <c r="N481" s="55"/>
      <c r="O481" s="4"/>
      <c r="P481" s="4"/>
      <c r="Q481" s="4"/>
      <c r="R481" s="4"/>
      <c r="S481" s="4"/>
      <c r="T481" s="4"/>
      <c r="U481" s="4"/>
      <c r="V481" s="4"/>
      <c r="W481" s="4"/>
      <c r="X481" s="4"/>
      <c r="Y481" s="4"/>
      <c r="Z481" s="59"/>
      <c r="AA481" s="59"/>
      <c r="AB481" s="4"/>
      <c r="AC481" s="4"/>
      <c r="AD481" s="4"/>
      <c r="AE481" s="4"/>
    </row>
    <row r="482" spans="1:31" ht="15.75" customHeight="1">
      <c r="A482" s="4"/>
      <c r="B482" s="4"/>
      <c r="C482" s="4"/>
      <c r="D482" s="4"/>
      <c r="E482" s="4"/>
      <c r="F482" s="4"/>
      <c r="G482" s="59"/>
      <c r="H482" s="59"/>
      <c r="I482" s="55"/>
      <c r="J482" s="55"/>
      <c r="K482" s="55"/>
      <c r="L482" s="55"/>
      <c r="M482" s="55"/>
      <c r="N482" s="55"/>
      <c r="O482" s="4"/>
      <c r="P482" s="4"/>
      <c r="Q482" s="4"/>
      <c r="R482" s="4"/>
      <c r="S482" s="4"/>
      <c r="T482" s="4"/>
      <c r="U482" s="4"/>
      <c r="V482" s="4"/>
      <c r="W482" s="4"/>
      <c r="X482" s="4"/>
      <c r="Y482" s="4"/>
      <c r="Z482" s="59"/>
      <c r="AA482" s="59"/>
      <c r="AB482" s="4"/>
      <c r="AC482" s="4"/>
      <c r="AD482" s="4"/>
      <c r="AE482" s="4"/>
    </row>
    <row r="483" spans="1:31" ht="15.75" customHeight="1">
      <c r="A483" s="4"/>
      <c r="B483" s="4"/>
      <c r="C483" s="4"/>
      <c r="D483" s="4"/>
      <c r="E483" s="4"/>
      <c r="F483" s="4"/>
      <c r="G483" s="59"/>
      <c r="H483" s="59"/>
      <c r="I483" s="55"/>
      <c r="J483" s="55"/>
      <c r="K483" s="55"/>
      <c r="L483" s="55"/>
      <c r="M483" s="55"/>
      <c r="N483" s="55"/>
      <c r="O483" s="4"/>
      <c r="P483" s="4"/>
      <c r="Q483" s="4"/>
      <c r="R483" s="4"/>
      <c r="S483" s="4"/>
      <c r="T483" s="4"/>
      <c r="U483" s="4"/>
      <c r="V483" s="4"/>
      <c r="W483" s="4"/>
      <c r="X483" s="4"/>
      <c r="Y483" s="4"/>
      <c r="Z483" s="59"/>
      <c r="AA483" s="59"/>
      <c r="AB483" s="4"/>
      <c r="AC483" s="4"/>
      <c r="AD483" s="4"/>
      <c r="AE483" s="4"/>
    </row>
    <row r="484" spans="1:31" ht="15.75" customHeight="1">
      <c r="A484" s="4"/>
      <c r="B484" s="4"/>
      <c r="C484" s="4"/>
      <c r="D484" s="4"/>
      <c r="E484" s="4"/>
      <c r="F484" s="4"/>
      <c r="G484" s="59"/>
      <c r="H484" s="59"/>
      <c r="I484" s="55"/>
      <c r="J484" s="55"/>
      <c r="K484" s="55"/>
      <c r="L484" s="55"/>
      <c r="M484" s="55"/>
      <c r="N484" s="55"/>
      <c r="O484" s="4"/>
      <c r="P484" s="4"/>
      <c r="Q484" s="4"/>
      <c r="R484" s="4"/>
      <c r="S484" s="4"/>
      <c r="T484" s="4"/>
      <c r="U484" s="4"/>
      <c r="V484" s="4"/>
      <c r="W484" s="4"/>
      <c r="X484" s="4"/>
      <c r="Y484" s="4"/>
      <c r="Z484" s="59"/>
      <c r="AA484" s="59"/>
      <c r="AB484" s="4"/>
      <c r="AC484" s="4"/>
      <c r="AD484" s="4"/>
      <c r="AE484" s="4"/>
    </row>
    <row r="485" spans="1:31" ht="15.75" customHeight="1">
      <c r="A485" s="4"/>
      <c r="B485" s="4"/>
      <c r="C485" s="4"/>
      <c r="D485" s="4"/>
      <c r="E485" s="4"/>
      <c r="F485" s="4"/>
      <c r="G485" s="59"/>
      <c r="H485" s="59"/>
      <c r="I485" s="55"/>
      <c r="J485" s="55"/>
      <c r="K485" s="55"/>
      <c r="L485" s="55"/>
      <c r="M485" s="55"/>
      <c r="N485" s="55"/>
      <c r="O485" s="4"/>
      <c r="P485" s="4"/>
      <c r="Q485" s="4"/>
      <c r="R485" s="4"/>
      <c r="S485" s="4"/>
      <c r="T485" s="4"/>
      <c r="U485" s="4"/>
      <c r="V485" s="4"/>
      <c r="W485" s="4"/>
      <c r="X485" s="4"/>
      <c r="Y485" s="4"/>
      <c r="Z485" s="59"/>
      <c r="AA485" s="59"/>
      <c r="AB485" s="4"/>
      <c r="AC485" s="4"/>
      <c r="AD485" s="4"/>
      <c r="AE485" s="4"/>
    </row>
    <row r="486" spans="1:31" ht="15.75" customHeight="1">
      <c r="A486" s="4"/>
      <c r="B486" s="4"/>
      <c r="C486" s="4"/>
      <c r="D486" s="4"/>
      <c r="E486" s="4"/>
      <c r="F486" s="4"/>
      <c r="G486" s="59"/>
      <c r="H486" s="59"/>
      <c r="I486" s="55"/>
      <c r="J486" s="55"/>
      <c r="K486" s="55"/>
      <c r="L486" s="55"/>
      <c r="M486" s="55"/>
      <c r="N486" s="55"/>
      <c r="O486" s="4"/>
      <c r="P486" s="4"/>
      <c r="Q486" s="4"/>
      <c r="R486" s="4"/>
      <c r="S486" s="4"/>
      <c r="T486" s="4"/>
      <c r="U486" s="4"/>
      <c r="V486" s="4"/>
      <c r="W486" s="4"/>
      <c r="X486" s="4"/>
      <c r="Y486" s="4"/>
      <c r="Z486" s="59"/>
      <c r="AA486" s="59"/>
      <c r="AB486" s="4"/>
      <c r="AC486" s="4"/>
      <c r="AD486" s="4"/>
      <c r="AE486" s="4"/>
    </row>
    <row r="487" spans="1:31" ht="15.75" customHeight="1">
      <c r="A487" s="4"/>
      <c r="B487" s="4"/>
      <c r="C487" s="4"/>
      <c r="D487" s="4"/>
      <c r="E487" s="4"/>
      <c r="F487" s="4"/>
      <c r="G487" s="59"/>
      <c r="H487" s="59"/>
      <c r="I487" s="55"/>
      <c r="J487" s="55"/>
      <c r="K487" s="55"/>
      <c r="L487" s="55"/>
      <c r="M487" s="55"/>
      <c r="N487" s="55"/>
      <c r="O487" s="4"/>
      <c r="P487" s="4"/>
      <c r="Q487" s="4"/>
      <c r="R487" s="4"/>
      <c r="S487" s="4"/>
      <c r="T487" s="4"/>
      <c r="U487" s="4"/>
      <c r="V487" s="4"/>
      <c r="W487" s="4"/>
      <c r="X487" s="4"/>
      <c r="Y487" s="4"/>
      <c r="Z487" s="59"/>
      <c r="AA487" s="59"/>
      <c r="AB487" s="4"/>
      <c r="AC487" s="4"/>
      <c r="AD487" s="4"/>
      <c r="AE487" s="4"/>
    </row>
    <row r="488" spans="1:31" ht="15.75" customHeight="1">
      <c r="A488" s="4"/>
      <c r="B488" s="4"/>
      <c r="C488" s="4"/>
      <c r="D488" s="4"/>
      <c r="E488" s="4"/>
      <c r="F488" s="4"/>
      <c r="G488" s="59"/>
      <c r="H488" s="59"/>
      <c r="I488" s="55"/>
      <c r="J488" s="55"/>
      <c r="K488" s="55"/>
      <c r="L488" s="55"/>
      <c r="M488" s="55"/>
      <c r="N488" s="55"/>
      <c r="O488" s="4"/>
      <c r="P488" s="4"/>
      <c r="Q488" s="4"/>
      <c r="R488" s="4"/>
      <c r="S488" s="4"/>
      <c r="T488" s="4"/>
      <c r="U488" s="4"/>
      <c r="V488" s="4"/>
      <c r="W488" s="4"/>
      <c r="X488" s="4"/>
      <c r="Y488" s="4"/>
      <c r="Z488" s="59"/>
      <c r="AA488" s="59"/>
      <c r="AB488" s="4"/>
      <c r="AC488" s="4"/>
      <c r="AD488" s="4"/>
      <c r="AE488" s="4"/>
    </row>
    <row r="489" spans="1:31" ht="15.75" customHeight="1">
      <c r="A489" s="4"/>
      <c r="B489" s="4"/>
      <c r="C489" s="4"/>
      <c r="D489" s="4"/>
      <c r="E489" s="4"/>
      <c r="F489" s="4"/>
      <c r="G489" s="59"/>
      <c r="H489" s="59"/>
      <c r="I489" s="55"/>
      <c r="J489" s="55"/>
      <c r="K489" s="55"/>
      <c r="L489" s="55"/>
      <c r="M489" s="55"/>
      <c r="N489" s="55"/>
      <c r="O489" s="4"/>
      <c r="P489" s="4"/>
      <c r="Q489" s="4"/>
      <c r="R489" s="4"/>
      <c r="S489" s="4"/>
      <c r="T489" s="4"/>
      <c r="U489" s="4"/>
      <c r="V489" s="4"/>
      <c r="W489" s="4"/>
      <c r="X489" s="4"/>
      <c r="Y489" s="4"/>
      <c r="Z489" s="59"/>
      <c r="AA489" s="59"/>
      <c r="AB489" s="4"/>
      <c r="AC489" s="4"/>
      <c r="AD489" s="4"/>
      <c r="AE489" s="4"/>
    </row>
    <row r="490" spans="1:31" ht="15.75" customHeight="1">
      <c r="A490" s="4"/>
      <c r="B490" s="4"/>
      <c r="C490" s="4"/>
      <c r="D490" s="4"/>
      <c r="E490" s="4"/>
      <c r="F490" s="4"/>
      <c r="G490" s="59"/>
      <c r="H490" s="59"/>
      <c r="I490" s="55"/>
      <c r="J490" s="55"/>
      <c r="K490" s="55"/>
      <c r="L490" s="55"/>
      <c r="M490" s="55"/>
      <c r="N490" s="55"/>
      <c r="O490" s="4"/>
      <c r="P490" s="4"/>
      <c r="Q490" s="4"/>
      <c r="R490" s="4"/>
      <c r="S490" s="4"/>
      <c r="T490" s="4"/>
      <c r="U490" s="4"/>
      <c r="V490" s="4"/>
      <c r="W490" s="4"/>
      <c r="X490" s="4"/>
      <c r="Y490" s="4"/>
      <c r="Z490" s="59"/>
      <c r="AA490" s="59"/>
      <c r="AB490" s="4"/>
      <c r="AC490" s="4"/>
      <c r="AD490" s="4"/>
      <c r="AE490" s="4"/>
    </row>
    <row r="491" spans="1:31" ht="15.75" customHeight="1">
      <c r="A491" s="4"/>
      <c r="B491" s="4"/>
      <c r="C491" s="4"/>
      <c r="D491" s="4"/>
      <c r="E491" s="4"/>
      <c r="F491" s="4"/>
      <c r="G491" s="59"/>
      <c r="H491" s="59"/>
      <c r="I491" s="55"/>
      <c r="J491" s="55"/>
      <c r="K491" s="55"/>
      <c r="L491" s="55"/>
      <c r="M491" s="55"/>
      <c r="N491" s="55"/>
      <c r="O491" s="4"/>
      <c r="P491" s="4"/>
      <c r="Q491" s="4"/>
      <c r="R491" s="4"/>
      <c r="S491" s="4"/>
      <c r="T491" s="4"/>
      <c r="U491" s="4"/>
      <c r="V491" s="4"/>
      <c r="W491" s="4"/>
      <c r="X491" s="4"/>
      <c r="Y491" s="4"/>
      <c r="Z491" s="59"/>
      <c r="AA491" s="59"/>
      <c r="AB491" s="4"/>
      <c r="AC491" s="4"/>
      <c r="AD491" s="4"/>
      <c r="AE491" s="4"/>
    </row>
    <row r="492" spans="1:31" ht="15.75" customHeight="1">
      <c r="A492" s="4"/>
      <c r="B492" s="4"/>
      <c r="C492" s="4"/>
      <c r="D492" s="4"/>
      <c r="E492" s="4"/>
      <c r="F492" s="4"/>
      <c r="G492" s="59"/>
      <c r="H492" s="59"/>
      <c r="I492" s="55"/>
      <c r="J492" s="55"/>
      <c r="K492" s="55"/>
      <c r="L492" s="55"/>
      <c r="M492" s="55"/>
      <c r="N492" s="55"/>
      <c r="O492" s="4"/>
      <c r="P492" s="4"/>
      <c r="Q492" s="4"/>
      <c r="R492" s="4"/>
      <c r="S492" s="4"/>
      <c r="T492" s="4"/>
      <c r="U492" s="4"/>
      <c r="V492" s="4"/>
      <c r="W492" s="4"/>
      <c r="X492" s="4"/>
      <c r="Y492" s="4"/>
      <c r="Z492" s="59"/>
      <c r="AA492" s="59"/>
      <c r="AB492" s="4"/>
      <c r="AC492" s="4"/>
      <c r="AD492" s="4"/>
      <c r="AE492" s="4"/>
    </row>
    <row r="493" spans="1:31" ht="15.75" customHeight="1">
      <c r="A493" s="4"/>
      <c r="B493" s="4"/>
      <c r="C493" s="4"/>
      <c r="D493" s="4"/>
      <c r="E493" s="4"/>
      <c r="F493" s="4"/>
      <c r="G493" s="59"/>
      <c r="H493" s="59"/>
      <c r="I493" s="55"/>
      <c r="J493" s="55"/>
      <c r="K493" s="55"/>
      <c r="L493" s="55"/>
      <c r="M493" s="55"/>
      <c r="N493" s="55"/>
      <c r="O493" s="4"/>
      <c r="P493" s="4"/>
      <c r="Q493" s="4"/>
      <c r="R493" s="4"/>
      <c r="S493" s="4"/>
      <c r="T493" s="4"/>
      <c r="U493" s="4"/>
      <c r="V493" s="4"/>
      <c r="W493" s="4"/>
      <c r="X493" s="4"/>
      <c r="Y493" s="4"/>
      <c r="Z493" s="59"/>
      <c r="AA493" s="59"/>
      <c r="AB493" s="4"/>
      <c r="AC493" s="4"/>
      <c r="AD493" s="4"/>
      <c r="AE493" s="4"/>
    </row>
    <row r="494" spans="1:31" ht="15.75" customHeight="1">
      <c r="A494" s="4"/>
      <c r="B494" s="4"/>
      <c r="C494" s="4"/>
      <c r="D494" s="4"/>
      <c r="E494" s="4"/>
      <c r="F494" s="4"/>
      <c r="G494" s="59"/>
      <c r="H494" s="59"/>
      <c r="I494" s="55"/>
      <c r="J494" s="55"/>
      <c r="K494" s="55"/>
      <c r="L494" s="55"/>
      <c r="M494" s="55"/>
      <c r="N494" s="55"/>
      <c r="O494" s="4"/>
      <c r="P494" s="4"/>
      <c r="Q494" s="4"/>
      <c r="R494" s="4"/>
      <c r="S494" s="4"/>
      <c r="T494" s="4"/>
      <c r="U494" s="4"/>
      <c r="V494" s="4"/>
      <c r="W494" s="4"/>
      <c r="X494" s="4"/>
      <c r="Y494" s="4"/>
      <c r="Z494" s="59"/>
      <c r="AA494" s="59"/>
      <c r="AB494" s="4"/>
      <c r="AC494" s="4"/>
      <c r="AD494" s="4"/>
      <c r="AE494" s="4"/>
    </row>
    <row r="495" spans="1:31" ht="15.75" customHeight="1">
      <c r="A495" s="4"/>
      <c r="B495" s="4"/>
      <c r="C495" s="4"/>
      <c r="D495" s="4"/>
      <c r="E495" s="4"/>
      <c r="F495" s="4"/>
      <c r="G495" s="59"/>
      <c r="H495" s="59"/>
      <c r="I495" s="55"/>
      <c r="J495" s="55"/>
      <c r="K495" s="55"/>
      <c r="L495" s="55"/>
      <c r="M495" s="55"/>
      <c r="N495" s="55"/>
      <c r="O495" s="4"/>
      <c r="P495" s="4"/>
      <c r="Q495" s="4"/>
      <c r="R495" s="4"/>
      <c r="S495" s="4"/>
      <c r="T495" s="4"/>
      <c r="U495" s="4"/>
      <c r="V495" s="4"/>
      <c r="W495" s="4"/>
      <c r="X495" s="4"/>
      <c r="Y495" s="4"/>
      <c r="Z495" s="59"/>
      <c r="AA495" s="59"/>
      <c r="AB495" s="4"/>
      <c r="AC495" s="4"/>
      <c r="AD495" s="4"/>
      <c r="AE495" s="4"/>
    </row>
    <row r="496" spans="1:31" ht="15.75" customHeight="1">
      <c r="A496" s="4"/>
      <c r="B496" s="4"/>
      <c r="C496" s="4"/>
      <c r="D496" s="4"/>
      <c r="E496" s="4"/>
      <c r="F496" s="4"/>
      <c r="G496" s="59"/>
      <c r="H496" s="59"/>
      <c r="I496" s="55"/>
      <c r="J496" s="55"/>
      <c r="K496" s="55"/>
      <c r="L496" s="55"/>
      <c r="M496" s="55"/>
      <c r="N496" s="55"/>
      <c r="O496" s="4"/>
      <c r="P496" s="4"/>
      <c r="Q496" s="4"/>
      <c r="R496" s="4"/>
      <c r="S496" s="4"/>
      <c r="T496" s="4"/>
      <c r="U496" s="4"/>
      <c r="V496" s="4"/>
      <c r="W496" s="4"/>
      <c r="X496" s="4"/>
      <c r="Y496" s="4"/>
      <c r="Z496" s="59"/>
      <c r="AA496" s="59"/>
      <c r="AB496" s="4"/>
      <c r="AC496" s="4"/>
      <c r="AD496" s="4"/>
      <c r="AE496" s="4"/>
    </row>
    <row r="497" spans="1:31" ht="15.75" customHeight="1">
      <c r="A497" s="4"/>
      <c r="B497" s="4"/>
      <c r="C497" s="4"/>
      <c r="D497" s="4"/>
      <c r="E497" s="4"/>
      <c r="F497" s="4"/>
      <c r="G497" s="59"/>
      <c r="H497" s="59"/>
      <c r="I497" s="55"/>
      <c r="J497" s="55"/>
      <c r="K497" s="55"/>
      <c r="L497" s="55"/>
      <c r="M497" s="55"/>
      <c r="N497" s="55"/>
      <c r="O497" s="4"/>
      <c r="P497" s="4"/>
      <c r="Q497" s="4"/>
      <c r="R497" s="4"/>
      <c r="S497" s="4"/>
      <c r="T497" s="4"/>
      <c r="U497" s="4"/>
      <c r="V497" s="4"/>
      <c r="W497" s="4"/>
      <c r="X497" s="4"/>
      <c r="Y497" s="4"/>
      <c r="Z497" s="59"/>
      <c r="AA497" s="59"/>
      <c r="AB497" s="4"/>
      <c r="AC497" s="4"/>
      <c r="AD497" s="4"/>
      <c r="AE497" s="4"/>
    </row>
    <row r="498" spans="1:31" ht="15.75" customHeight="1">
      <c r="A498" s="4"/>
      <c r="B498" s="4"/>
      <c r="C498" s="4"/>
      <c r="D498" s="4"/>
      <c r="E498" s="4"/>
      <c r="F498" s="4"/>
      <c r="G498" s="59"/>
      <c r="H498" s="59"/>
      <c r="I498" s="55"/>
      <c r="J498" s="55"/>
      <c r="K498" s="55"/>
      <c r="L498" s="55"/>
      <c r="M498" s="55"/>
      <c r="N498" s="55"/>
      <c r="O498" s="4"/>
      <c r="P498" s="4"/>
      <c r="Q498" s="4"/>
      <c r="R498" s="4"/>
      <c r="S498" s="4"/>
      <c r="T498" s="4"/>
      <c r="U498" s="4"/>
      <c r="V498" s="4"/>
      <c r="W498" s="4"/>
      <c r="X498" s="4"/>
      <c r="Y498" s="4"/>
      <c r="Z498" s="59"/>
      <c r="AA498" s="59"/>
      <c r="AB498" s="4"/>
      <c r="AC498" s="4"/>
      <c r="AD498" s="4"/>
      <c r="AE498" s="4"/>
    </row>
    <row r="499" spans="1:31" ht="15.75" customHeight="1">
      <c r="A499" s="4"/>
      <c r="B499" s="4"/>
      <c r="C499" s="4"/>
      <c r="D499" s="4"/>
      <c r="E499" s="4"/>
      <c r="F499" s="4"/>
      <c r="G499" s="59"/>
      <c r="H499" s="59"/>
      <c r="I499" s="55"/>
      <c r="J499" s="55"/>
      <c r="K499" s="55"/>
      <c r="L499" s="55"/>
      <c r="M499" s="55"/>
      <c r="N499" s="55"/>
      <c r="O499" s="4"/>
      <c r="P499" s="4"/>
      <c r="Q499" s="4"/>
      <c r="R499" s="4"/>
      <c r="S499" s="4"/>
      <c r="T499" s="4"/>
      <c r="U499" s="4"/>
      <c r="V499" s="4"/>
      <c r="W499" s="4"/>
      <c r="X499" s="4"/>
      <c r="Y499" s="4"/>
      <c r="Z499" s="59"/>
      <c r="AA499" s="59"/>
      <c r="AB499" s="4"/>
      <c r="AC499" s="4"/>
      <c r="AD499" s="4"/>
      <c r="AE499" s="4"/>
    </row>
    <row r="500" spans="1:31" ht="15.75" customHeight="1">
      <c r="A500" s="4"/>
      <c r="B500" s="4"/>
      <c r="C500" s="4"/>
      <c r="D500" s="4"/>
      <c r="E500" s="4"/>
      <c r="F500" s="4"/>
      <c r="G500" s="59"/>
      <c r="H500" s="59"/>
      <c r="I500" s="55"/>
      <c r="J500" s="55"/>
      <c r="K500" s="55"/>
      <c r="L500" s="55"/>
      <c r="M500" s="55"/>
      <c r="N500" s="55"/>
      <c r="O500" s="4"/>
      <c r="P500" s="4"/>
      <c r="Q500" s="4"/>
      <c r="R500" s="4"/>
      <c r="S500" s="4"/>
      <c r="T500" s="4"/>
      <c r="U500" s="4"/>
      <c r="V500" s="4"/>
      <c r="W500" s="4"/>
      <c r="X500" s="4"/>
      <c r="Y500" s="4"/>
      <c r="Z500" s="59"/>
      <c r="AA500" s="59"/>
      <c r="AB500" s="4"/>
      <c r="AC500" s="4"/>
      <c r="AD500" s="4"/>
      <c r="AE500" s="4"/>
    </row>
    <row r="501" spans="1:31" ht="15.75" customHeight="1">
      <c r="A501" s="4"/>
      <c r="B501" s="4"/>
      <c r="C501" s="4"/>
      <c r="D501" s="4"/>
      <c r="E501" s="4"/>
      <c r="F501" s="4"/>
      <c r="G501" s="59"/>
      <c r="H501" s="59"/>
      <c r="I501" s="55"/>
      <c r="J501" s="55"/>
      <c r="K501" s="55"/>
      <c r="L501" s="55"/>
      <c r="M501" s="55"/>
      <c r="N501" s="55"/>
      <c r="O501" s="4"/>
      <c r="P501" s="4"/>
      <c r="Q501" s="4"/>
      <c r="R501" s="4"/>
      <c r="S501" s="4"/>
      <c r="T501" s="4"/>
      <c r="U501" s="4"/>
      <c r="V501" s="4"/>
      <c r="W501" s="4"/>
      <c r="X501" s="4"/>
      <c r="Y501" s="4"/>
      <c r="Z501" s="59"/>
      <c r="AA501" s="59"/>
      <c r="AB501" s="4"/>
      <c r="AC501" s="4"/>
      <c r="AD501" s="4"/>
      <c r="AE501" s="4"/>
    </row>
    <row r="502" spans="1:31" ht="15.75" customHeight="1">
      <c r="A502" s="4"/>
      <c r="B502" s="4"/>
      <c r="C502" s="4"/>
      <c r="D502" s="4"/>
      <c r="E502" s="4"/>
      <c r="F502" s="4"/>
      <c r="G502" s="59"/>
      <c r="H502" s="59"/>
      <c r="I502" s="55"/>
      <c r="J502" s="55"/>
      <c r="K502" s="55"/>
      <c r="L502" s="55"/>
      <c r="M502" s="55"/>
      <c r="N502" s="55"/>
      <c r="O502" s="4"/>
      <c r="P502" s="4"/>
      <c r="Q502" s="4"/>
      <c r="R502" s="4"/>
      <c r="S502" s="4"/>
      <c r="T502" s="4"/>
      <c r="U502" s="4"/>
      <c r="V502" s="4"/>
      <c r="W502" s="4"/>
      <c r="X502" s="4"/>
      <c r="Y502" s="4"/>
      <c r="Z502" s="59"/>
      <c r="AA502" s="59"/>
      <c r="AB502" s="4"/>
      <c r="AC502" s="4"/>
      <c r="AD502" s="4"/>
      <c r="AE502" s="4"/>
    </row>
    <row r="503" spans="1:31" ht="15.75" customHeight="1">
      <c r="A503" s="4"/>
      <c r="B503" s="4"/>
      <c r="C503" s="4"/>
      <c r="D503" s="4"/>
      <c r="E503" s="4"/>
      <c r="F503" s="4"/>
      <c r="G503" s="59"/>
      <c r="H503" s="59"/>
      <c r="I503" s="55"/>
      <c r="J503" s="55"/>
      <c r="K503" s="55"/>
      <c r="L503" s="55"/>
      <c r="M503" s="55"/>
      <c r="N503" s="55"/>
      <c r="O503" s="4"/>
      <c r="P503" s="4"/>
      <c r="Q503" s="4"/>
      <c r="R503" s="4"/>
      <c r="S503" s="4"/>
      <c r="T503" s="4"/>
      <c r="U503" s="4"/>
      <c r="V503" s="4"/>
      <c r="W503" s="4"/>
      <c r="X503" s="4"/>
      <c r="Y503" s="4"/>
      <c r="Z503" s="59"/>
      <c r="AA503" s="59"/>
      <c r="AB503" s="4"/>
      <c r="AC503" s="4"/>
      <c r="AD503" s="4"/>
      <c r="AE503" s="4"/>
    </row>
    <row r="504" spans="1:31" ht="15.75" customHeight="1">
      <c r="A504" s="4"/>
      <c r="B504" s="4"/>
      <c r="C504" s="4"/>
      <c r="D504" s="4"/>
      <c r="E504" s="4"/>
      <c r="F504" s="4"/>
      <c r="G504" s="59"/>
      <c r="H504" s="59"/>
      <c r="I504" s="55"/>
      <c r="J504" s="55"/>
      <c r="K504" s="55"/>
      <c r="L504" s="55"/>
      <c r="M504" s="55"/>
      <c r="N504" s="55"/>
      <c r="O504" s="4"/>
      <c r="P504" s="4"/>
      <c r="Q504" s="4"/>
      <c r="R504" s="4"/>
      <c r="S504" s="4"/>
      <c r="T504" s="4"/>
      <c r="U504" s="4"/>
      <c r="V504" s="4"/>
      <c r="W504" s="4"/>
      <c r="X504" s="4"/>
      <c r="Y504" s="4"/>
      <c r="Z504" s="59"/>
      <c r="AA504" s="59"/>
      <c r="AB504" s="4"/>
      <c r="AC504" s="4"/>
      <c r="AD504" s="4"/>
      <c r="AE504" s="4"/>
    </row>
    <row r="505" spans="1:31" ht="15.75" customHeight="1">
      <c r="A505" s="4"/>
      <c r="B505" s="4"/>
      <c r="C505" s="4"/>
      <c r="D505" s="4"/>
      <c r="E505" s="4"/>
      <c r="F505" s="4"/>
      <c r="G505" s="59"/>
      <c r="H505" s="59"/>
      <c r="I505" s="55"/>
      <c r="J505" s="55"/>
      <c r="K505" s="55"/>
      <c r="L505" s="55"/>
      <c r="M505" s="55"/>
      <c r="N505" s="55"/>
      <c r="O505" s="4"/>
      <c r="P505" s="4"/>
      <c r="Q505" s="4"/>
      <c r="R505" s="4"/>
      <c r="S505" s="4"/>
      <c r="T505" s="4"/>
      <c r="U505" s="4"/>
      <c r="V505" s="4"/>
      <c r="W505" s="4"/>
      <c r="X505" s="4"/>
      <c r="Y505" s="4"/>
      <c r="Z505" s="59"/>
      <c r="AA505" s="59"/>
      <c r="AB505" s="4"/>
      <c r="AC505" s="4"/>
      <c r="AD505" s="4"/>
      <c r="AE505" s="4"/>
    </row>
    <row r="506" spans="1:31" ht="15.75" customHeight="1">
      <c r="A506" s="4"/>
      <c r="B506" s="4"/>
      <c r="C506" s="4"/>
      <c r="D506" s="4"/>
      <c r="E506" s="4"/>
      <c r="F506" s="4"/>
      <c r="G506" s="59"/>
      <c r="H506" s="59"/>
      <c r="I506" s="55"/>
      <c r="J506" s="55"/>
      <c r="K506" s="55"/>
      <c r="L506" s="55"/>
      <c r="M506" s="55"/>
      <c r="N506" s="55"/>
      <c r="O506" s="4"/>
      <c r="P506" s="4"/>
      <c r="Q506" s="4"/>
      <c r="R506" s="4"/>
      <c r="S506" s="4"/>
      <c r="T506" s="4"/>
      <c r="U506" s="4"/>
      <c r="V506" s="4"/>
      <c r="W506" s="4"/>
      <c r="X506" s="4"/>
      <c r="Y506" s="4"/>
      <c r="Z506" s="59"/>
      <c r="AA506" s="59"/>
      <c r="AB506" s="4"/>
      <c r="AC506" s="4"/>
      <c r="AD506" s="4"/>
      <c r="AE506" s="4"/>
    </row>
    <row r="507" spans="1:31" ht="15.75" customHeight="1">
      <c r="A507" s="4"/>
      <c r="B507" s="4"/>
      <c r="C507" s="4"/>
      <c r="D507" s="4"/>
      <c r="E507" s="4"/>
      <c r="F507" s="4"/>
      <c r="G507" s="59"/>
      <c r="H507" s="59"/>
      <c r="I507" s="55"/>
      <c r="J507" s="55"/>
      <c r="K507" s="55"/>
      <c r="L507" s="55"/>
      <c r="M507" s="55"/>
      <c r="N507" s="55"/>
      <c r="O507" s="4"/>
      <c r="P507" s="4"/>
      <c r="Q507" s="4"/>
      <c r="R507" s="4"/>
      <c r="S507" s="4"/>
      <c r="T507" s="4"/>
      <c r="U507" s="4"/>
      <c r="V507" s="4"/>
      <c r="W507" s="4"/>
      <c r="X507" s="4"/>
      <c r="Y507" s="4"/>
      <c r="Z507" s="59"/>
      <c r="AA507" s="59"/>
      <c r="AB507" s="4"/>
      <c r="AC507" s="4"/>
      <c r="AD507" s="4"/>
      <c r="AE507" s="4"/>
    </row>
    <row r="508" spans="1:31" ht="15.75" customHeight="1">
      <c r="A508" s="4"/>
      <c r="B508" s="4"/>
      <c r="C508" s="4"/>
      <c r="D508" s="4"/>
      <c r="E508" s="4"/>
      <c r="F508" s="4"/>
      <c r="G508" s="59"/>
      <c r="H508" s="59"/>
      <c r="I508" s="55"/>
      <c r="J508" s="55"/>
      <c r="K508" s="55"/>
      <c r="L508" s="55"/>
      <c r="M508" s="55"/>
      <c r="N508" s="55"/>
      <c r="O508" s="4"/>
      <c r="P508" s="4"/>
      <c r="Q508" s="4"/>
      <c r="R508" s="4"/>
      <c r="S508" s="4"/>
      <c r="T508" s="4"/>
      <c r="U508" s="4"/>
      <c r="V508" s="4"/>
      <c r="W508" s="4"/>
      <c r="X508" s="4"/>
      <c r="Y508" s="4"/>
      <c r="Z508" s="59"/>
      <c r="AA508" s="59"/>
      <c r="AB508" s="4"/>
      <c r="AC508" s="4"/>
      <c r="AD508" s="4"/>
      <c r="AE508" s="4"/>
    </row>
    <row r="509" spans="1:31" ht="15.75" customHeight="1">
      <c r="A509" s="4"/>
      <c r="B509" s="4"/>
      <c r="C509" s="4"/>
      <c r="D509" s="4"/>
      <c r="E509" s="4"/>
      <c r="F509" s="4"/>
      <c r="G509" s="59"/>
      <c r="H509" s="59"/>
      <c r="I509" s="55"/>
      <c r="J509" s="55"/>
      <c r="K509" s="55"/>
      <c r="L509" s="55"/>
      <c r="M509" s="55"/>
      <c r="N509" s="55"/>
      <c r="O509" s="4"/>
      <c r="P509" s="4"/>
      <c r="Q509" s="4"/>
      <c r="R509" s="4"/>
      <c r="S509" s="4"/>
      <c r="T509" s="4"/>
      <c r="U509" s="4"/>
      <c r="V509" s="4"/>
      <c r="W509" s="4"/>
      <c r="X509" s="4"/>
      <c r="Y509" s="4"/>
      <c r="Z509" s="59"/>
      <c r="AA509" s="59"/>
      <c r="AB509" s="4"/>
      <c r="AC509" s="4"/>
      <c r="AD509" s="4"/>
      <c r="AE509" s="4"/>
    </row>
    <row r="510" spans="1:31" ht="15.75" customHeight="1">
      <c r="A510" s="4"/>
      <c r="B510" s="4"/>
      <c r="C510" s="4"/>
      <c r="D510" s="4"/>
      <c r="E510" s="4"/>
      <c r="F510" s="4"/>
      <c r="G510" s="59"/>
      <c r="H510" s="59"/>
      <c r="I510" s="55"/>
      <c r="J510" s="55"/>
      <c r="K510" s="55"/>
      <c r="L510" s="55"/>
      <c r="M510" s="55"/>
      <c r="N510" s="55"/>
      <c r="O510" s="4"/>
      <c r="P510" s="4"/>
      <c r="Q510" s="4"/>
      <c r="R510" s="4"/>
      <c r="S510" s="4"/>
      <c r="T510" s="4"/>
      <c r="U510" s="4"/>
      <c r="V510" s="4"/>
      <c r="W510" s="4"/>
      <c r="X510" s="4"/>
      <c r="Y510" s="4"/>
      <c r="Z510" s="59"/>
      <c r="AA510" s="59"/>
      <c r="AB510" s="4"/>
      <c r="AC510" s="4"/>
      <c r="AD510" s="4"/>
      <c r="AE510" s="4"/>
    </row>
    <row r="511" spans="1:31" ht="15.75" customHeight="1">
      <c r="A511" s="4"/>
      <c r="B511" s="4"/>
      <c r="C511" s="4"/>
      <c r="D511" s="4"/>
      <c r="E511" s="4"/>
      <c r="F511" s="4"/>
      <c r="G511" s="59"/>
      <c r="H511" s="59"/>
      <c r="I511" s="55"/>
      <c r="J511" s="55"/>
      <c r="K511" s="55"/>
      <c r="L511" s="55"/>
      <c r="M511" s="55"/>
      <c r="N511" s="55"/>
      <c r="O511" s="4"/>
      <c r="P511" s="4"/>
      <c r="Q511" s="4"/>
      <c r="R511" s="4"/>
      <c r="S511" s="4"/>
      <c r="T511" s="4"/>
      <c r="U511" s="4"/>
      <c r="V511" s="4"/>
      <c r="W511" s="4"/>
      <c r="X511" s="4"/>
      <c r="Y511" s="4"/>
      <c r="Z511" s="59"/>
      <c r="AA511" s="59"/>
      <c r="AB511" s="4"/>
      <c r="AC511" s="4"/>
      <c r="AD511" s="4"/>
      <c r="AE511" s="4"/>
    </row>
    <row r="512" spans="1:31" ht="15.75" customHeight="1">
      <c r="A512" s="4"/>
      <c r="B512" s="4"/>
      <c r="C512" s="4"/>
      <c r="D512" s="4"/>
      <c r="E512" s="4"/>
      <c r="F512" s="4"/>
      <c r="G512" s="59"/>
      <c r="H512" s="59"/>
      <c r="I512" s="55"/>
      <c r="J512" s="55"/>
      <c r="K512" s="55"/>
      <c r="L512" s="55"/>
      <c r="M512" s="55"/>
      <c r="N512" s="55"/>
      <c r="O512" s="4"/>
      <c r="P512" s="4"/>
      <c r="Q512" s="4"/>
      <c r="R512" s="4"/>
      <c r="S512" s="4"/>
      <c r="T512" s="4"/>
      <c r="U512" s="4"/>
      <c r="V512" s="4"/>
      <c r="W512" s="4"/>
      <c r="X512" s="4"/>
      <c r="Y512" s="4"/>
      <c r="Z512" s="59"/>
      <c r="AA512" s="59"/>
      <c r="AB512" s="4"/>
      <c r="AC512" s="4"/>
      <c r="AD512" s="4"/>
      <c r="AE512" s="4"/>
    </row>
    <row r="513" spans="1:31" ht="15.75" customHeight="1">
      <c r="A513" s="4"/>
      <c r="B513" s="4"/>
      <c r="C513" s="4"/>
      <c r="D513" s="4"/>
      <c r="E513" s="4"/>
      <c r="F513" s="4"/>
      <c r="G513" s="59"/>
      <c r="H513" s="59"/>
      <c r="I513" s="55"/>
      <c r="J513" s="55"/>
      <c r="K513" s="55"/>
      <c r="L513" s="55"/>
      <c r="M513" s="55"/>
      <c r="N513" s="55"/>
      <c r="O513" s="4"/>
      <c r="P513" s="4"/>
      <c r="Q513" s="4"/>
      <c r="R513" s="4"/>
      <c r="S513" s="4"/>
      <c r="T513" s="4"/>
      <c r="U513" s="4"/>
      <c r="V513" s="4"/>
      <c r="W513" s="4"/>
      <c r="X513" s="4"/>
      <c r="Y513" s="4"/>
      <c r="Z513" s="59"/>
      <c r="AA513" s="59"/>
      <c r="AB513" s="4"/>
      <c r="AC513" s="4"/>
      <c r="AD513" s="4"/>
      <c r="AE513" s="4"/>
    </row>
    <row r="514" spans="1:31" ht="15.75" customHeight="1">
      <c r="A514" s="4"/>
      <c r="B514" s="4"/>
      <c r="C514" s="4"/>
      <c r="D514" s="4"/>
      <c r="E514" s="4"/>
      <c r="F514" s="4"/>
      <c r="G514" s="59"/>
      <c r="H514" s="59"/>
      <c r="I514" s="55"/>
      <c r="J514" s="55"/>
      <c r="K514" s="55"/>
      <c r="L514" s="55"/>
      <c r="M514" s="55"/>
      <c r="N514" s="55"/>
      <c r="O514" s="4"/>
      <c r="P514" s="4"/>
      <c r="Q514" s="4"/>
      <c r="R514" s="4"/>
      <c r="S514" s="4"/>
      <c r="T514" s="4"/>
      <c r="U514" s="4"/>
      <c r="V514" s="4"/>
      <c r="W514" s="4"/>
      <c r="X514" s="4"/>
      <c r="Y514" s="4"/>
      <c r="Z514" s="59"/>
      <c r="AA514" s="59"/>
      <c r="AB514" s="4"/>
      <c r="AC514" s="4"/>
      <c r="AD514" s="4"/>
      <c r="AE514" s="4"/>
    </row>
    <row r="515" spans="1:31" ht="15.75" customHeight="1">
      <c r="A515" s="4"/>
      <c r="B515" s="4"/>
      <c r="C515" s="4"/>
      <c r="D515" s="4"/>
      <c r="E515" s="4"/>
      <c r="F515" s="4"/>
      <c r="G515" s="59"/>
      <c r="H515" s="59"/>
      <c r="I515" s="55"/>
      <c r="J515" s="55"/>
      <c r="K515" s="55"/>
      <c r="L515" s="55"/>
      <c r="M515" s="55"/>
      <c r="N515" s="55"/>
      <c r="O515" s="4"/>
      <c r="P515" s="4"/>
      <c r="Q515" s="4"/>
      <c r="R515" s="4"/>
      <c r="S515" s="4"/>
      <c r="T515" s="4"/>
      <c r="U515" s="4"/>
      <c r="V515" s="4"/>
      <c r="W515" s="4"/>
      <c r="X515" s="4"/>
      <c r="Y515" s="4"/>
      <c r="Z515" s="59"/>
      <c r="AA515" s="59"/>
      <c r="AB515" s="4"/>
      <c r="AC515" s="4"/>
      <c r="AD515" s="4"/>
      <c r="AE515" s="4"/>
    </row>
    <row r="516" spans="1:31" ht="15.75" customHeight="1">
      <c r="A516" s="4"/>
      <c r="B516" s="4"/>
      <c r="C516" s="4"/>
      <c r="D516" s="4"/>
      <c r="E516" s="4"/>
      <c r="F516" s="4"/>
      <c r="G516" s="59"/>
      <c r="H516" s="59"/>
      <c r="I516" s="55"/>
      <c r="J516" s="55"/>
      <c r="K516" s="55"/>
      <c r="L516" s="55"/>
      <c r="M516" s="55"/>
      <c r="N516" s="55"/>
      <c r="O516" s="4"/>
      <c r="P516" s="4"/>
      <c r="Q516" s="4"/>
      <c r="R516" s="4"/>
      <c r="S516" s="4"/>
      <c r="T516" s="4"/>
      <c r="U516" s="4"/>
      <c r="V516" s="4"/>
      <c r="W516" s="4"/>
      <c r="X516" s="4"/>
      <c r="Y516" s="4"/>
      <c r="Z516" s="59"/>
      <c r="AA516" s="59"/>
      <c r="AB516" s="4"/>
      <c r="AC516" s="4"/>
      <c r="AD516" s="4"/>
      <c r="AE516" s="4"/>
    </row>
    <row r="517" spans="1:31" ht="15.75" customHeight="1">
      <c r="A517" s="4"/>
      <c r="B517" s="4"/>
      <c r="C517" s="4"/>
      <c r="D517" s="4"/>
      <c r="E517" s="4"/>
      <c r="F517" s="4"/>
      <c r="G517" s="59"/>
      <c r="H517" s="59"/>
      <c r="I517" s="55"/>
      <c r="J517" s="55"/>
      <c r="K517" s="55"/>
      <c r="L517" s="55"/>
      <c r="M517" s="55"/>
      <c r="N517" s="55"/>
      <c r="O517" s="4"/>
      <c r="P517" s="4"/>
      <c r="Q517" s="4"/>
      <c r="R517" s="4"/>
      <c r="S517" s="4"/>
      <c r="T517" s="4"/>
      <c r="U517" s="4"/>
      <c r="V517" s="4"/>
      <c r="W517" s="4"/>
      <c r="X517" s="4"/>
      <c r="Y517" s="4"/>
      <c r="Z517" s="59"/>
      <c r="AA517" s="59"/>
      <c r="AB517" s="4"/>
      <c r="AC517" s="4"/>
      <c r="AD517" s="4"/>
      <c r="AE517" s="4"/>
    </row>
    <row r="518" spans="1:31" ht="15.75" customHeight="1">
      <c r="A518" s="4"/>
      <c r="B518" s="4"/>
      <c r="C518" s="4"/>
      <c r="D518" s="4"/>
      <c r="E518" s="4"/>
      <c r="F518" s="4"/>
      <c r="G518" s="59"/>
      <c r="H518" s="59"/>
      <c r="I518" s="55"/>
      <c r="J518" s="55"/>
      <c r="K518" s="55"/>
      <c r="L518" s="55"/>
      <c r="M518" s="55"/>
      <c r="N518" s="55"/>
      <c r="O518" s="4"/>
      <c r="P518" s="4"/>
      <c r="Q518" s="4"/>
      <c r="R518" s="4"/>
      <c r="S518" s="4"/>
      <c r="T518" s="4"/>
      <c r="U518" s="4"/>
      <c r="V518" s="4"/>
      <c r="W518" s="4"/>
      <c r="X518" s="4"/>
      <c r="Y518" s="4"/>
      <c r="Z518" s="59"/>
      <c r="AA518" s="59"/>
      <c r="AB518" s="4"/>
      <c r="AC518" s="4"/>
      <c r="AD518" s="4"/>
      <c r="AE518" s="4"/>
    </row>
    <row r="519" spans="1:31" ht="15.75" customHeight="1">
      <c r="A519" s="4"/>
      <c r="B519" s="4"/>
      <c r="C519" s="4"/>
      <c r="D519" s="4"/>
      <c r="E519" s="4"/>
      <c r="F519" s="4"/>
      <c r="G519" s="59"/>
      <c r="H519" s="59"/>
      <c r="I519" s="55"/>
      <c r="J519" s="55"/>
      <c r="K519" s="55"/>
      <c r="L519" s="55"/>
      <c r="M519" s="55"/>
      <c r="N519" s="55"/>
      <c r="O519" s="4"/>
      <c r="P519" s="4"/>
      <c r="Q519" s="4"/>
      <c r="R519" s="4"/>
      <c r="S519" s="4"/>
      <c r="T519" s="4"/>
      <c r="U519" s="4"/>
      <c r="V519" s="4"/>
      <c r="W519" s="4"/>
      <c r="X519" s="4"/>
      <c r="Y519" s="4"/>
      <c r="Z519" s="59"/>
      <c r="AA519" s="59"/>
      <c r="AB519" s="4"/>
      <c r="AC519" s="4"/>
      <c r="AD519" s="4"/>
      <c r="AE519" s="4"/>
    </row>
    <row r="520" spans="1:31" ht="15.75" customHeight="1">
      <c r="A520" s="4"/>
      <c r="B520" s="4"/>
      <c r="C520" s="4"/>
      <c r="D520" s="4"/>
      <c r="E520" s="4"/>
      <c r="F520" s="4"/>
      <c r="G520" s="59"/>
      <c r="H520" s="59"/>
      <c r="I520" s="55"/>
      <c r="J520" s="55"/>
      <c r="K520" s="55"/>
      <c r="L520" s="55"/>
      <c r="M520" s="55"/>
      <c r="N520" s="55"/>
      <c r="O520" s="4"/>
      <c r="P520" s="4"/>
      <c r="Q520" s="4"/>
      <c r="R520" s="4"/>
      <c r="S520" s="4"/>
      <c r="T520" s="4"/>
      <c r="U520" s="4"/>
      <c r="V520" s="4"/>
      <c r="W520" s="4"/>
      <c r="X520" s="4"/>
      <c r="Y520" s="4"/>
      <c r="Z520" s="59"/>
      <c r="AA520" s="59"/>
      <c r="AB520" s="4"/>
      <c r="AC520" s="4"/>
      <c r="AD520" s="4"/>
      <c r="AE520" s="4"/>
    </row>
    <row r="521" spans="1:31" ht="15.75" customHeight="1">
      <c r="A521" s="4"/>
      <c r="B521" s="4"/>
      <c r="C521" s="4"/>
      <c r="D521" s="4"/>
      <c r="E521" s="4"/>
      <c r="F521" s="4"/>
      <c r="G521" s="59"/>
      <c r="H521" s="59"/>
      <c r="I521" s="55"/>
      <c r="J521" s="55"/>
      <c r="K521" s="55"/>
      <c r="L521" s="55"/>
      <c r="M521" s="55"/>
      <c r="N521" s="55"/>
      <c r="O521" s="4"/>
      <c r="P521" s="4"/>
      <c r="Q521" s="4"/>
      <c r="R521" s="4"/>
      <c r="S521" s="4"/>
      <c r="T521" s="4"/>
      <c r="U521" s="4"/>
      <c r="V521" s="4"/>
      <c r="W521" s="4"/>
      <c r="X521" s="4"/>
      <c r="Y521" s="4"/>
      <c r="Z521" s="59"/>
      <c r="AA521" s="59"/>
      <c r="AB521" s="4"/>
      <c r="AC521" s="4"/>
      <c r="AD521" s="4"/>
      <c r="AE521" s="4"/>
    </row>
    <row r="522" spans="1:31" ht="15.75" customHeight="1">
      <c r="A522" s="4"/>
      <c r="B522" s="4"/>
      <c r="C522" s="4"/>
      <c r="D522" s="4"/>
      <c r="E522" s="4"/>
      <c r="F522" s="4"/>
      <c r="G522" s="59"/>
      <c r="H522" s="59"/>
      <c r="I522" s="55"/>
      <c r="J522" s="55"/>
      <c r="K522" s="55"/>
      <c r="L522" s="55"/>
      <c r="M522" s="55"/>
      <c r="N522" s="55"/>
      <c r="O522" s="4"/>
      <c r="P522" s="4"/>
      <c r="Q522" s="4"/>
      <c r="R522" s="4"/>
      <c r="S522" s="4"/>
      <c r="T522" s="4"/>
      <c r="U522" s="4"/>
      <c r="V522" s="4"/>
      <c r="W522" s="4"/>
      <c r="X522" s="4"/>
      <c r="Y522" s="4"/>
      <c r="Z522" s="59"/>
      <c r="AA522" s="59"/>
      <c r="AB522" s="4"/>
      <c r="AC522" s="4"/>
      <c r="AD522" s="4"/>
      <c r="AE522" s="4"/>
    </row>
    <row r="523" spans="1:31" ht="15.75" customHeight="1">
      <c r="A523" s="4"/>
      <c r="B523" s="4"/>
      <c r="C523" s="4"/>
      <c r="D523" s="4"/>
      <c r="E523" s="4"/>
      <c r="F523" s="4"/>
      <c r="G523" s="59"/>
      <c r="H523" s="59"/>
      <c r="I523" s="55"/>
      <c r="J523" s="55"/>
      <c r="K523" s="55"/>
      <c r="L523" s="55"/>
      <c r="M523" s="55"/>
      <c r="N523" s="55"/>
      <c r="O523" s="4"/>
      <c r="P523" s="4"/>
      <c r="Q523" s="4"/>
      <c r="R523" s="4"/>
      <c r="S523" s="4"/>
      <c r="T523" s="4"/>
      <c r="U523" s="4"/>
      <c r="V523" s="4"/>
      <c r="W523" s="4"/>
      <c r="X523" s="4"/>
      <c r="Y523" s="4"/>
      <c r="Z523" s="59"/>
      <c r="AA523" s="59"/>
      <c r="AB523" s="4"/>
      <c r="AC523" s="4"/>
      <c r="AD523" s="4"/>
      <c r="AE523" s="4"/>
    </row>
    <row r="524" spans="1:31" ht="15.75" customHeight="1">
      <c r="A524" s="4"/>
      <c r="B524" s="4"/>
      <c r="C524" s="4"/>
      <c r="D524" s="4"/>
      <c r="E524" s="4"/>
      <c r="F524" s="4"/>
      <c r="G524" s="59"/>
      <c r="H524" s="59"/>
      <c r="I524" s="55"/>
      <c r="J524" s="55"/>
      <c r="K524" s="55"/>
      <c r="L524" s="55"/>
      <c r="M524" s="55"/>
      <c r="N524" s="55"/>
      <c r="O524" s="4"/>
      <c r="P524" s="4"/>
      <c r="Q524" s="4"/>
      <c r="R524" s="4"/>
      <c r="S524" s="4"/>
      <c r="T524" s="4"/>
      <c r="U524" s="4"/>
      <c r="V524" s="4"/>
      <c r="W524" s="4"/>
      <c r="X524" s="4"/>
      <c r="Y524" s="4"/>
      <c r="Z524" s="59"/>
      <c r="AA524" s="59"/>
      <c r="AB524" s="4"/>
      <c r="AC524" s="4"/>
      <c r="AD524" s="4"/>
      <c r="AE524" s="4"/>
    </row>
    <row r="525" spans="1:31" ht="15.75" customHeight="1">
      <c r="A525" s="4"/>
      <c r="B525" s="4"/>
      <c r="C525" s="4"/>
      <c r="D525" s="4"/>
      <c r="E525" s="4"/>
      <c r="F525" s="4"/>
      <c r="G525" s="59"/>
      <c r="H525" s="59"/>
      <c r="I525" s="55"/>
      <c r="J525" s="55"/>
      <c r="K525" s="55"/>
      <c r="L525" s="55"/>
      <c r="M525" s="55"/>
      <c r="N525" s="55"/>
      <c r="O525" s="4"/>
      <c r="P525" s="4"/>
      <c r="Q525" s="4"/>
      <c r="R525" s="4"/>
      <c r="S525" s="4"/>
      <c r="T525" s="4"/>
      <c r="U525" s="4"/>
      <c r="V525" s="4"/>
      <c r="W525" s="4"/>
      <c r="X525" s="4"/>
      <c r="Y525" s="4"/>
      <c r="Z525" s="59"/>
      <c r="AA525" s="59"/>
      <c r="AB525" s="4"/>
      <c r="AC525" s="4"/>
      <c r="AD525" s="4"/>
      <c r="AE525" s="4"/>
    </row>
    <row r="526" spans="1:31" ht="15.75" customHeight="1">
      <c r="A526" s="4"/>
      <c r="B526" s="4"/>
      <c r="C526" s="4"/>
      <c r="D526" s="4"/>
      <c r="E526" s="4"/>
      <c r="F526" s="4"/>
      <c r="G526" s="59"/>
      <c r="H526" s="59"/>
      <c r="I526" s="55"/>
      <c r="J526" s="55"/>
      <c r="K526" s="55"/>
      <c r="L526" s="55"/>
      <c r="M526" s="55"/>
      <c r="N526" s="55"/>
      <c r="O526" s="4"/>
      <c r="P526" s="4"/>
      <c r="Q526" s="4"/>
      <c r="R526" s="4"/>
      <c r="S526" s="4"/>
      <c r="T526" s="4"/>
      <c r="U526" s="4"/>
      <c r="V526" s="4"/>
      <c r="W526" s="4"/>
      <c r="X526" s="4"/>
      <c r="Y526" s="4"/>
      <c r="Z526" s="59"/>
      <c r="AA526" s="59"/>
      <c r="AB526" s="4"/>
      <c r="AC526" s="4"/>
      <c r="AD526" s="4"/>
      <c r="AE526" s="4"/>
    </row>
    <row r="527" spans="1:31" ht="15.75" customHeight="1">
      <c r="A527" s="4"/>
      <c r="B527" s="4"/>
      <c r="C527" s="4"/>
      <c r="D527" s="4"/>
      <c r="E527" s="4"/>
      <c r="F527" s="4"/>
      <c r="G527" s="59"/>
      <c r="H527" s="59"/>
      <c r="I527" s="55"/>
      <c r="J527" s="55"/>
      <c r="K527" s="55"/>
      <c r="L527" s="55"/>
      <c r="M527" s="55"/>
      <c r="N527" s="55"/>
      <c r="O527" s="4"/>
      <c r="P527" s="4"/>
      <c r="Q527" s="4"/>
      <c r="R527" s="4"/>
      <c r="S527" s="4"/>
      <c r="T527" s="4"/>
      <c r="U527" s="4"/>
      <c r="V527" s="4"/>
      <c r="W527" s="4"/>
      <c r="X527" s="4"/>
      <c r="Y527" s="4"/>
      <c r="Z527" s="59"/>
      <c r="AA527" s="59"/>
      <c r="AB527" s="4"/>
      <c r="AC527" s="4"/>
      <c r="AD527" s="4"/>
      <c r="AE527" s="4"/>
    </row>
    <row r="528" spans="1:31" ht="15.75" customHeight="1">
      <c r="A528" s="4"/>
      <c r="B528" s="4"/>
      <c r="C528" s="4"/>
      <c r="D528" s="4"/>
      <c r="E528" s="4"/>
      <c r="F528" s="4"/>
      <c r="G528" s="59"/>
      <c r="H528" s="59"/>
      <c r="I528" s="55"/>
      <c r="J528" s="55"/>
      <c r="K528" s="55"/>
      <c r="L528" s="55"/>
      <c r="M528" s="55"/>
      <c r="N528" s="55"/>
      <c r="O528" s="4"/>
      <c r="P528" s="4"/>
      <c r="Q528" s="4"/>
      <c r="R528" s="4"/>
      <c r="S528" s="4"/>
      <c r="T528" s="4"/>
      <c r="U528" s="4"/>
      <c r="V528" s="4"/>
      <c r="W528" s="4"/>
      <c r="X528" s="4"/>
      <c r="Y528" s="4"/>
      <c r="Z528" s="59"/>
      <c r="AA528" s="59"/>
      <c r="AB528" s="4"/>
      <c r="AC528" s="4"/>
      <c r="AD528" s="4"/>
      <c r="AE528" s="4"/>
    </row>
    <row r="529" spans="1:31" ht="15.75" customHeight="1">
      <c r="A529" s="4"/>
      <c r="B529" s="4"/>
      <c r="C529" s="4"/>
      <c r="D529" s="4"/>
      <c r="E529" s="4"/>
      <c r="F529" s="4"/>
      <c r="G529" s="59"/>
      <c r="H529" s="59"/>
      <c r="I529" s="55"/>
      <c r="J529" s="55"/>
      <c r="K529" s="55"/>
      <c r="L529" s="55"/>
      <c r="M529" s="55"/>
      <c r="N529" s="55"/>
      <c r="O529" s="4"/>
      <c r="P529" s="4"/>
      <c r="Q529" s="4"/>
      <c r="R529" s="4"/>
      <c r="S529" s="4"/>
      <c r="T529" s="4"/>
      <c r="U529" s="4"/>
      <c r="V529" s="4"/>
      <c r="W529" s="4"/>
      <c r="X529" s="4"/>
      <c r="Y529" s="4"/>
      <c r="Z529" s="59"/>
      <c r="AA529" s="59"/>
      <c r="AB529" s="4"/>
      <c r="AC529" s="4"/>
      <c r="AD529" s="4"/>
      <c r="AE529" s="4"/>
    </row>
    <row r="530" spans="1:31" ht="15.75" customHeight="1">
      <c r="A530" s="4"/>
      <c r="B530" s="4"/>
      <c r="C530" s="4"/>
      <c r="D530" s="4"/>
      <c r="E530" s="4"/>
      <c r="F530" s="4"/>
      <c r="G530" s="59"/>
      <c r="H530" s="59"/>
      <c r="I530" s="55"/>
      <c r="J530" s="55"/>
      <c r="K530" s="55"/>
      <c r="L530" s="55"/>
      <c r="M530" s="55"/>
      <c r="N530" s="55"/>
      <c r="O530" s="4"/>
      <c r="P530" s="4"/>
      <c r="Q530" s="4"/>
      <c r="R530" s="4"/>
      <c r="S530" s="4"/>
      <c r="T530" s="4"/>
      <c r="U530" s="4"/>
      <c r="V530" s="4"/>
      <c r="W530" s="4"/>
      <c r="X530" s="4"/>
      <c r="Y530" s="4"/>
      <c r="Z530" s="59"/>
      <c r="AA530" s="59"/>
      <c r="AB530" s="4"/>
      <c r="AC530" s="4"/>
      <c r="AD530" s="4"/>
      <c r="AE530" s="4"/>
    </row>
    <row r="531" spans="1:31" ht="15.75" customHeight="1">
      <c r="A531" s="4"/>
      <c r="B531" s="4"/>
      <c r="C531" s="4"/>
      <c r="D531" s="4"/>
      <c r="E531" s="4"/>
      <c r="F531" s="4"/>
      <c r="G531" s="59"/>
      <c r="H531" s="59"/>
      <c r="I531" s="55"/>
      <c r="J531" s="55"/>
      <c r="K531" s="55"/>
      <c r="L531" s="55"/>
      <c r="M531" s="55"/>
      <c r="N531" s="55"/>
      <c r="O531" s="4"/>
      <c r="P531" s="4"/>
      <c r="Q531" s="4"/>
      <c r="R531" s="4"/>
      <c r="S531" s="4"/>
      <c r="T531" s="4"/>
      <c r="U531" s="4"/>
      <c r="V531" s="4"/>
      <c r="W531" s="4"/>
      <c r="X531" s="4"/>
      <c r="Y531" s="4"/>
      <c r="Z531" s="59"/>
      <c r="AA531" s="59"/>
      <c r="AB531" s="4"/>
      <c r="AC531" s="4"/>
      <c r="AD531" s="4"/>
      <c r="AE531" s="4"/>
    </row>
    <row r="532" spans="1:31" ht="15.75" customHeight="1">
      <c r="A532" s="4"/>
      <c r="B532" s="4"/>
      <c r="C532" s="4"/>
      <c r="D532" s="4"/>
      <c r="E532" s="4"/>
      <c r="F532" s="4"/>
      <c r="G532" s="59"/>
      <c r="H532" s="59"/>
      <c r="I532" s="55"/>
      <c r="J532" s="55"/>
      <c r="K532" s="55"/>
      <c r="L532" s="55"/>
      <c r="M532" s="55"/>
      <c r="N532" s="55"/>
      <c r="O532" s="4"/>
      <c r="P532" s="4"/>
      <c r="Q532" s="4"/>
      <c r="R532" s="4"/>
      <c r="S532" s="4"/>
      <c r="T532" s="4"/>
      <c r="U532" s="4"/>
      <c r="V532" s="4"/>
      <c r="W532" s="4"/>
      <c r="X532" s="4"/>
      <c r="Y532" s="4"/>
      <c r="Z532" s="59"/>
      <c r="AA532" s="59"/>
      <c r="AB532" s="4"/>
      <c r="AC532" s="4"/>
      <c r="AD532" s="4"/>
      <c r="AE532" s="4"/>
    </row>
    <row r="533" spans="1:31" ht="15.75" customHeight="1">
      <c r="A533" s="4"/>
      <c r="B533" s="4"/>
      <c r="C533" s="4"/>
      <c r="D533" s="4"/>
      <c r="E533" s="4"/>
      <c r="F533" s="4"/>
      <c r="G533" s="59"/>
      <c r="H533" s="59"/>
      <c r="I533" s="55"/>
      <c r="J533" s="55"/>
      <c r="K533" s="55"/>
      <c r="L533" s="55"/>
      <c r="M533" s="55"/>
      <c r="N533" s="55"/>
      <c r="O533" s="4"/>
      <c r="P533" s="4"/>
      <c r="Q533" s="4"/>
      <c r="R533" s="4"/>
      <c r="S533" s="4"/>
      <c r="T533" s="4"/>
      <c r="U533" s="4"/>
      <c r="V533" s="4"/>
      <c r="W533" s="4"/>
      <c r="X533" s="4"/>
      <c r="Y533" s="4"/>
      <c r="Z533" s="59"/>
      <c r="AA533" s="59"/>
      <c r="AB533" s="4"/>
      <c r="AC533" s="4"/>
      <c r="AD533" s="4"/>
      <c r="AE533" s="4"/>
    </row>
    <row r="534" spans="1:31" ht="15.75" customHeight="1">
      <c r="A534" s="4"/>
      <c r="B534" s="4"/>
      <c r="C534" s="4"/>
      <c r="D534" s="4"/>
      <c r="E534" s="4"/>
      <c r="F534" s="4"/>
      <c r="G534" s="59"/>
      <c r="H534" s="59"/>
      <c r="I534" s="55"/>
      <c r="J534" s="55"/>
      <c r="K534" s="55"/>
      <c r="L534" s="55"/>
      <c r="M534" s="55"/>
      <c r="N534" s="55"/>
      <c r="O534" s="4"/>
      <c r="P534" s="4"/>
      <c r="Q534" s="4"/>
      <c r="R534" s="4"/>
      <c r="S534" s="4"/>
      <c r="T534" s="4"/>
      <c r="U534" s="4"/>
      <c r="V534" s="4"/>
      <c r="W534" s="4"/>
      <c r="X534" s="4"/>
      <c r="Y534" s="4"/>
      <c r="Z534" s="59"/>
      <c r="AA534" s="59"/>
      <c r="AB534" s="4"/>
      <c r="AC534" s="4"/>
      <c r="AD534" s="4"/>
      <c r="AE534" s="4"/>
    </row>
    <row r="535" spans="1:31" ht="15.75" customHeight="1">
      <c r="A535" s="4"/>
      <c r="B535" s="4"/>
      <c r="C535" s="4"/>
      <c r="D535" s="4"/>
      <c r="E535" s="4"/>
      <c r="F535" s="4"/>
      <c r="G535" s="59"/>
      <c r="H535" s="59"/>
      <c r="I535" s="55"/>
      <c r="J535" s="55"/>
      <c r="K535" s="55"/>
      <c r="L535" s="55"/>
      <c r="M535" s="55"/>
      <c r="N535" s="55"/>
      <c r="O535" s="4"/>
      <c r="P535" s="4"/>
      <c r="Q535" s="4"/>
      <c r="R535" s="4"/>
      <c r="S535" s="4"/>
      <c r="T535" s="4"/>
      <c r="U535" s="4"/>
      <c r="V535" s="4"/>
      <c r="W535" s="4"/>
      <c r="X535" s="4"/>
      <c r="Y535" s="4"/>
      <c r="Z535" s="59"/>
      <c r="AA535" s="59"/>
      <c r="AB535" s="4"/>
      <c r="AC535" s="4"/>
      <c r="AD535" s="4"/>
      <c r="AE535" s="4"/>
    </row>
    <row r="536" spans="1:31" ht="15.75" customHeight="1">
      <c r="A536" s="4"/>
      <c r="B536" s="4"/>
      <c r="C536" s="4"/>
      <c r="D536" s="4"/>
      <c r="E536" s="4"/>
      <c r="F536" s="4"/>
      <c r="G536" s="59"/>
      <c r="H536" s="59"/>
      <c r="I536" s="55"/>
      <c r="J536" s="55"/>
      <c r="K536" s="55"/>
      <c r="L536" s="55"/>
      <c r="M536" s="55"/>
      <c r="N536" s="55"/>
      <c r="O536" s="4"/>
      <c r="P536" s="4"/>
      <c r="Q536" s="4"/>
      <c r="R536" s="4"/>
      <c r="S536" s="4"/>
      <c r="T536" s="4"/>
      <c r="U536" s="4"/>
      <c r="V536" s="4"/>
      <c r="W536" s="4"/>
      <c r="X536" s="4"/>
      <c r="Y536" s="4"/>
      <c r="Z536" s="59"/>
      <c r="AA536" s="59"/>
      <c r="AB536" s="4"/>
      <c r="AC536" s="4"/>
      <c r="AD536" s="4"/>
      <c r="AE536" s="4"/>
    </row>
    <row r="537" spans="1:31" ht="15.75" customHeight="1">
      <c r="A537" s="4"/>
      <c r="B537" s="4"/>
      <c r="C537" s="4"/>
      <c r="D537" s="4"/>
      <c r="E537" s="4"/>
      <c r="F537" s="4"/>
      <c r="G537" s="59"/>
      <c r="H537" s="59"/>
      <c r="I537" s="55"/>
      <c r="J537" s="55"/>
      <c r="K537" s="55"/>
      <c r="L537" s="55"/>
      <c r="M537" s="55"/>
      <c r="N537" s="55"/>
      <c r="O537" s="4"/>
      <c r="P537" s="4"/>
      <c r="Q537" s="4"/>
      <c r="R537" s="4"/>
      <c r="S537" s="4"/>
      <c r="T537" s="4"/>
      <c r="U537" s="4"/>
      <c r="V537" s="4"/>
      <c r="W537" s="4"/>
      <c r="X537" s="4"/>
      <c r="Y537" s="4"/>
      <c r="Z537" s="59"/>
      <c r="AA537" s="59"/>
      <c r="AB537" s="4"/>
      <c r="AC537" s="4"/>
      <c r="AD537" s="4"/>
      <c r="AE537" s="4"/>
    </row>
    <row r="538" spans="1:31" ht="15.75" customHeight="1">
      <c r="A538" s="4"/>
      <c r="B538" s="4"/>
      <c r="C538" s="4"/>
      <c r="D538" s="4"/>
      <c r="E538" s="4"/>
      <c r="F538" s="4"/>
      <c r="G538" s="59"/>
      <c r="H538" s="59"/>
      <c r="I538" s="55"/>
      <c r="J538" s="55"/>
      <c r="K538" s="55"/>
      <c r="L538" s="55"/>
      <c r="M538" s="55"/>
      <c r="N538" s="55"/>
      <c r="O538" s="4"/>
      <c r="P538" s="4"/>
      <c r="Q538" s="4"/>
      <c r="R538" s="4"/>
      <c r="S538" s="4"/>
      <c r="T538" s="4"/>
      <c r="U538" s="4"/>
      <c r="V538" s="4"/>
      <c r="W538" s="4"/>
      <c r="X538" s="4"/>
      <c r="Y538" s="4"/>
      <c r="Z538" s="59"/>
      <c r="AA538" s="59"/>
      <c r="AB538" s="4"/>
      <c r="AC538" s="4"/>
      <c r="AD538" s="4"/>
      <c r="AE538" s="4"/>
    </row>
    <row r="539" spans="1:31" ht="15.75" customHeight="1">
      <c r="A539" s="4"/>
      <c r="B539" s="4"/>
      <c r="C539" s="4"/>
      <c r="D539" s="4"/>
      <c r="E539" s="4"/>
      <c r="F539" s="4"/>
      <c r="G539" s="59"/>
      <c r="H539" s="59"/>
      <c r="I539" s="55"/>
      <c r="J539" s="55"/>
      <c r="K539" s="55"/>
      <c r="L539" s="55"/>
      <c r="M539" s="55"/>
      <c r="N539" s="55"/>
      <c r="O539" s="4"/>
      <c r="P539" s="4"/>
      <c r="Q539" s="4"/>
      <c r="R539" s="4"/>
      <c r="S539" s="4"/>
      <c r="T539" s="4"/>
      <c r="U539" s="4"/>
      <c r="V539" s="4"/>
      <c r="W539" s="4"/>
      <c r="X539" s="4"/>
      <c r="Y539" s="4"/>
      <c r="Z539" s="59"/>
      <c r="AA539" s="59"/>
      <c r="AB539" s="4"/>
      <c r="AC539" s="4"/>
      <c r="AD539" s="4"/>
      <c r="AE539" s="4"/>
    </row>
    <row r="540" spans="1:31" ht="15.75" customHeight="1">
      <c r="A540" s="4"/>
      <c r="B540" s="4"/>
      <c r="C540" s="4"/>
      <c r="D540" s="4"/>
      <c r="E540" s="4"/>
      <c r="F540" s="4"/>
      <c r="G540" s="59"/>
      <c r="H540" s="59"/>
      <c r="I540" s="55"/>
      <c r="J540" s="55"/>
      <c r="K540" s="55"/>
      <c r="L540" s="55"/>
      <c r="M540" s="55"/>
      <c r="N540" s="55"/>
      <c r="O540" s="4"/>
      <c r="P540" s="4"/>
      <c r="Q540" s="4"/>
      <c r="R540" s="4"/>
      <c r="S540" s="4"/>
      <c r="T540" s="4"/>
      <c r="U540" s="4"/>
      <c r="V540" s="4"/>
      <c r="W540" s="4"/>
      <c r="X540" s="4"/>
      <c r="Y540" s="4"/>
      <c r="Z540" s="59"/>
      <c r="AA540" s="59"/>
      <c r="AB540" s="4"/>
      <c r="AC540" s="4"/>
      <c r="AD540" s="4"/>
      <c r="AE540" s="4"/>
    </row>
    <row r="541" spans="1:31" ht="15.75" customHeight="1">
      <c r="A541" s="4"/>
      <c r="B541" s="4"/>
      <c r="C541" s="4"/>
      <c r="D541" s="4"/>
      <c r="E541" s="4"/>
      <c r="F541" s="4"/>
      <c r="G541" s="59"/>
      <c r="H541" s="59"/>
      <c r="I541" s="55"/>
      <c r="J541" s="55"/>
      <c r="K541" s="55"/>
      <c r="L541" s="55"/>
      <c r="M541" s="55"/>
      <c r="N541" s="55"/>
      <c r="O541" s="4"/>
      <c r="P541" s="4"/>
      <c r="Q541" s="4"/>
      <c r="R541" s="4"/>
      <c r="S541" s="4"/>
      <c r="T541" s="4"/>
      <c r="U541" s="4"/>
      <c r="V541" s="4"/>
      <c r="W541" s="4"/>
      <c r="X541" s="4"/>
      <c r="Y541" s="4"/>
      <c r="Z541" s="59"/>
      <c r="AA541" s="59"/>
      <c r="AB541" s="4"/>
      <c r="AC541" s="4"/>
      <c r="AD541" s="4"/>
      <c r="AE541" s="4"/>
    </row>
    <row r="542" spans="1:31" ht="15.75" customHeight="1">
      <c r="A542" s="4"/>
      <c r="B542" s="4"/>
      <c r="C542" s="4"/>
      <c r="D542" s="4"/>
      <c r="E542" s="4"/>
      <c r="F542" s="4"/>
      <c r="G542" s="59"/>
      <c r="H542" s="59"/>
      <c r="I542" s="55"/>
      <c r="J542" s="55"/>
      <c r="K542" s="55"/>
      <c r="L542" s="55"/>
      <c r="M542" s="55"/>
      <c r="N542" s="55"/>
      <c r="O542" s="4"/>
      <c r="P542" s="4"/>
      <c r="Q542" s="4"/>
      <c r="R542" s="4"/>
      <c r="S542" s="4"/>
      <c r="T542" s="4"/>
      <c r="U542" s="4"/>
      <c r="V542" s="4"/>
      <c r="W542" s="4"/>
      <c r="X542" s="4"/>
      <c r="Y542" s="4"/>
      <c r="Z542" s="59"/>
      <c r="AA542" s="59"/>
      <c r="AB542" s="4"/>
      <c r="AC542" s="4"/>
      <c r="AD542" s="4"/>
      <c r="AE542" s="4"/>
    </row>
    <row r="543" spans="1:31" ht="15.75" customHeight="1">
      <c r="A543" s="4"/>
      <c r="B543" s="4"/>
      <c r="C543" s="4"/>
      <c r="D543" s="4"/>
      <c r="E543" s="4"/>
      <c r="F543" s="4"/>
      <c r="G543" s="59"/>
      <c r="H543" s="59"/>
      <c r="I543" s="55"/>
      <c r="J543" s="55"/>
      <c r="K543" s="55"/>
      <c r="L543" s="55"/>
      <c r="M543" s="55"/>
      <c r="N543" s="55"/>
      <c r="O543" s="4"/>
      <c r="P543" s="4"/>
      <c r="Q543" s="4"/>
      <c r="R543" s="4"/>
      <c r="S543" s="4"/>
      <c r="T543" s="4"/>
      <c r="U543" s="4"/>
      <c r="V543" s="4"/>
      <c r="W543" s="4"/>
      <c r="X543" s="4"/>
      <c r="Y543" s="4"/>
      <c r="Z543" s="59"/>
      <c r="AA543" s="59"/>
      <c r="AB543" s="4"/>
      <c r="AC543" s="4"/>
      <c r="AD543" s="4"/>
      <c r="AE543" s="4"/>
    </row>
    <row r="544" spans="1:31" ht="15.75" customHeight="1">
      <c r="A544" s="4"/>
      <c r="B544" s="4"/>
      <c r="C544" s="4"/>
      <c r="D544" s="4"/>
      <c r="E544" s="4"/>
      <c r="F544" s="4"/>
      <c r="G544" s="59"/>
      <c r="H544" s="59"/>
      <c r="I544" s="55"/>
      <c r="J544" s="55"/>
      <c r="K544" s="55"/>
      <c r="L544" s="55"/>
      <c r="M544" s="55"/>
      <c r="N544" s="55"/>
      <c r="O544" s="4"/>
      <c r="P544" s="4"/>
      <c r="Q544" s="4"/>
      <c r="R544" s="4"/>
      <c r="S544" s="4"/>
      <c r="T544" s="4"/>
      <c r="U544" s="4"/>
      <c r="V544" s="4"/>
      <c r="W544" s="4"/>
      <c r="X544" s="4"/>
      <c r="Y544" s="4"/>
      <c r="Z544" s="59"/>
      <c r="AA544" s="59"/>
      <c r="AB544" s="4"/>
      <c r="AC544" s="4"/>
      <c r="AD544" s="4"/>
      <c r="AE544" s="4"/>
    </row>
    <row r="545" spans="1:31" ht="15.75" customHeight="1">
      <c r="A545" s="4"/>
      <c r="B545" s="4"/>
      <c r="C545" s="4"/>
      <c r="D545" s="4"/>
      <c r="E545" s="4"/>
      <c r="F545" s="4"/>
      <c r="G545" s="59"/>
      <c r="H545" s="59"/>
      <c r="I545" s="55"/>
      <c r="J545" s="55"/>
      <c r="K545" s="55"/>
      <c r="L545" s="55"/>
      <c r="M545" s="55"/>
      <c r="N545" s="55"/>
      <c r="O545" s="4"/>
      <c r="P545" s="4"/>
      <c r="Q545" s="4"/>
      <c r="R545" s="4"/>
      <c r="S545" s="4"/>
      <c r="T545" s="4"/>
      <c r="U545" s="4"/>
      <c r="V545" s="4"/>
      <c r="W545" s="4"/>
      <c r="X545" s="4"/>
      <c r="Y545" s="4"/>
      <c r="Z545" s="59"/>
      <c r="AA545" s="59"/>
      <c r="AB545" s="4"/>
      <c r="AC545" s="4"/>
      <c r="AD545" s="4"/>
      <c r="AE545" s="4"/>
    </row>
    <row r="546" spans="1:31" ht="15.75" customHeight="1">
      <c r="A546" s="4"/>
      <c r="B546" s="4"/>
      <c r="C546" s="4"/>
      <c r="D546" s="4"/>
      <c r="E546" s="4"/>
      <c r="F546" s="4"/>
      <c r="G546" s="59"/>
      <c r="H546" s="59"/>
      <c r="I546" s="55"/>
      <c r="J546" s="55"/>
      <c r="K546" s="55"/>
      <c r="L546" s="55"/>
      <c r="M546" s="55"/>
      <c r="N546" s="55"/>
      <c r="O546" s="4"/>
      <c r="P546" s="4"/>
      <c r="Q546" s="4"/>
      <c r="R546" s="4"/>
      <c r="S546" s="4"/>
      <c r="T546" s="4"/>
      <c r="U546" s="4"/>
      <c r="V546" s="4"/>
      <c r="W546" s="4"/>
      <c r="X546" s="4"/>
      <c r="Y546" s="4"/>
      <c r="Z546" s="59"/>
      <c r="AA546" s="59"/>
      <c r="AB546" s="4"/>
      <c r="AC546" s="4"/>
      <c r="AD546" s="4"/>
      <c r="AE546" s="4"/>
    </row>
    <row r="547" spans="1:31" ht="15.75" customHeight="1">
      <c r="A547" s="4"/>
      <c r="B547" s="4"/>
      <c r="C547" s="4"/>
      <c r="D547" s="4"/>
      <c r="E547" s="4"/>
      <c r="F547" s="4"/>
      <c r="G547" s="59"/>
      <c r="H547" s="59"/>
      <c r="I547" s="55"/>
      <c r="J547" s="55"/>
      <c r="K547" s="55"/>
      <c r="L547" s="55"/>
      <c r="M547" s="55"/>
      <c r="N547" s="55"/>
      <c r="O547" s="4"/>
      <c r="P547" s="4"/>
      <c r="Q547" s="4"/>
      <c r="R547" s="4"/>
      <c r="S547" s="4"/>
      <c r="T547" s="4"/>
      <c r="U547" s="4"/>
      <c r="V547" s="4"/>
      <c r="W547" s="4"/>
      <c r="X547" s="4"/>
      <c r="Y547" s="4"/>
      <c r="Z547" s="59"/>
      <c r="AA547" s="59"/>
      <c r="AB547" s="4"/>
      <c r="AC547" s="4"/>
      <c r="AD547" s="4"/>
      <c r="AE547" s="4"/>
    </row>
    <row r="548" spans="1:31" ht="15.75" customHeight="1">
      <c r="A548" s="4"/>
      <c r="B548" s="4"/>
      <c r="C548" s="4"/>
      <c r="D548" s="4"/>
      <c r="E548" s="4"/>
      <c r="F548" s="4"/>
      <c r="G548" s="59"/>
      <c r="H548" s="59"/>
      <c r="I548" s="55"/>
      <c r="J548" s="55"/>
      <c r="K548" s="55"/>
      <c r="L548" s="55"/>
      <c r="M548" s="55"/>
      <c r="N548" s="55"/>
      <c r="O548" s="4"/>
      <c r="P548" s="4"/>
      <c r="Q548" s="4"/>
      <c r="R548" s="4"/>
      <c r="S548" s="4"/>
      <c r="T548" s="4"/>
      <c r="U548" s="4"/>
      <c r="V548" s="4"/>
      <c r="W548" s="4"/>
      <c r="X548" s="4"/>
      <c r="Y548" s="4"/>
      <c r="Z548" s="59"/>
      <c r="AA548" s="59"/>
      <c r="AB548" s="4"/>
      <c r="AC548" s="4"/>
      <c r="AD548" s="4"/>
      <c r="AE548" s="4"/>
    </row>
    <row r="549" spans="1:31" ht="15.75" customHeight="1">
      <c r="A549" s="4"/>
      <c r="B549" s="4"/>
      <c r="C549" s="4"/>
      <c r="D549" s="4"/>
      <c r="E549" s="4"/>
      <c r="F549" s="4"/>
      <c r="G549" s="59"/>
      <c r="H549" s="59"/>
      <c r="I549" s="55"/>
      <c r="J549" s="55"/>
      <c r="K549" s="55"/>
      <c r="L549" s="55"/>
      <c r="M549" s="55"/>
      <c r="N549" s="55"/>
      <c r="O549" s="4"/>
      <c r="P549" s="4"/>
      <c r="Q549" s="4"/>
      <c r="R549" s="4"/>
      <c r="S549" s="4"/>
      <c r="T549" s="4"/>
      <c r="U549" s="4"/>
      <c r="V549" s="4"/>
      <c r="W549" s="4"/>
      <c r="X549" s="4"/>
      <c r="Y549" s="4"/>
      <c r="Z549" s="59"/>
      <c r="AA549" s="59"/>
      <c r="AB549" s="4"/>
      <c r="AC549" s="4"/>
      <c r="AD549" s="4"/>
      <c r="AE549" s="4"/>
    </row>
    <row r="550" spans="1:31" ht="15.75" customHeight="1">
      <c r="A550" s="4"/>
      <c r="B550" s="4"/>
      <c r="C550" s="4"/>
      <c r="D550" s="4"/>
      <c r="E550" s="4"/>
      <c r="F550" s="4"/>
      <c r="G550" s="59"/>
      <c r="H550" s="59"/>
      <c r="I550" s="55"/>
      <c r="J550" s="55"/>
      <c r="K550" s="55"/>
      <c r="L550" s="55"/>
      <c r="M550" s="55"/>
      <c r="N550" s="55"/>
      <c r="O550" s="4"/>
      <c r="P550" s="4"/>
      <c r="Q550" s="4"/>
      <c r="R550" s="4"/>
      <c r="S550" s="4"/>
      <c r="T550" s="4"/>
      <c r="U550" s="4"/>
      <c r="V550" s="4"/>
      <c r="W550" s="4"/>
      <c r="X550" s="4"/>
      <c r="Y550" s="4"/>
      <c r="Z550" s="59"/>
      <c r="AA550" s="59"/>
      <c r="AB550" s="4"/>
      <c r="AC550" s="4"/>
      <c r="AD550" s="4"/>
      <c r="AE550" s="4"/>
    </row>
    <row r="551" spans="1:31" ht="15.75" customHeight="1">
      <c r="A551" s="4"/>
      <c r="B551" s="4"/>
      <c r="C551" s="4"/>
      <c r="D551" s="4"/>
      <c r="E551" s="4"/>
      <c r="F551" s="4"/>
      <c r="G551" s="59"/>
      <c r="H551" s="59"/>
      <c r="I551" s="55"/>
      <c r="J551" s="55"/>
      <c r="K551" s="55"/>
      <c r="L551" s="55"/>
      <c r="M551" s="55"/>
      <c r="N551" s="55"/>
      <c r="O551" s="4"/>
      <c r="P551" s="4"/>
      <c r="Q551" s="4"/>
      <c r="R551" s="4"/>
      <c r="S551" s="4"/>
      <c r="T551" s="4"/>
      <c r="U551" s="4"/>
      <c r="V551" s="4"/>
      <c r="W551" s="4"/>
      <c r="X551" s="4"/>
      <c r="Y551" s="4"/>
      <c r="Z551" s="59"/>
      <c r="AA551" s="59"/>
      <c r="AB551" s="4"/>
      <c r="AC551" s="4"/>
      <c r="AD551" s="4"/>
      <c r="AE551" s="4"/>
    </row>
    <row r="552" spans="1:31" ht="15.75" customHeight="1">
      <c r="A552" s="4"/>
      <c r="B552" s="4"/>
      <c r="C552" s="4"/>
      <c r="D552" s="4"/>
      <c r="E552" s="4"/>
      <c r="F552" s="4"/>
      <c r="G552" s="59"/>
      <c r="H552" s="59"/>
      <c r="I552" s="55"/>
      <c r="J552" s="55"/>
      <c r="K552" s="55"/>
      <c r="L552" s="55"/>
      <c r="M552" s="55"/>
      <c r="N552" s="55"/>
      <c r="O552" s="4"/>
      <c r="P552" s="4"/>
      <c r="Q552" s="4"/>
      <c r="R552" s="4"/>
      <c r="S552" s="4"/>
      <c r="T552" s="4"/>
      <c r="U552" s="4"/>
      <c r="V552" s="4"/>
      <c r="W552" s="4"/>
      <c r="X552" s="4"/>
      <c r="Y552" s="4"/>
      <c r="Z552" s="59"/>
      <c r="AA552" s="59"/>
      <c r="AB552" s="4"/>
      <c r="AC552" s="4"/>
      <c r="AD552" s="4"/>
      <c r="AE552" s="4"/>
    </row>
    <row r="553" spans="1:31" ht="15.75" customHeight="1">
      <c r="A553" s="4"/>
      <c r="B553" s="4"/>
      <c r="C553" s="4"/>
      <c r="D553" s="4"/>
      <c r="E553" s="4"/>
      <c r="F553" s="4"/>
      <c r="G553" s="59"/>
      <c r="H553" s="59"/>
      <c r="I553" s="55"/>
      <c r="J553" s="55"/>
      <c r="K553" s="55"/>
      <c r="L553" s="55"/>
      <c r="M553" s="55"/>
      <c r="N553" s="55"/>
      <c r="O553" s="4"/>
      <c r="P553" s="4"/>
      <c r="Q553" s="4"/>
      <c r="R553" s="4"/>
      <c r="S553" s="4"/>
      <c r="T553" s="4"/>
      <c r="U553" s="4"/>
      <c r="V553" s="4"/>
      <c r="W553" s="4"/>
      <c r="X553" s="4"/>
      <c r="Y553" s="4"/>
      <c r="Z553" s="59"/>
      <c r="AA553" s="59"/>
      <c r="AB553" s="4"/>
      <c r="AC553" s="4"/>
      <c r="AD553" s="4"/>
      <c r="AE553" s="4"/>
    </row>
    <row r="554" spans="1:31" ht="15.75" customHeight="1">
      <c r="A554" s="4"/>
      <c r="B554" s="4"/>
      <c r="C554" s="4"/>
      <c r="D554" s="4"/>
      <c r="E554" s="4"/>
      <c r="F554" s="4"/>
      <c r="G554" s="59"/>
      <c r="H554" s="59"/>
      <c r="I554" s="55"/>
      <c r="J554" s="55"/>
      <c r="K554" s="55"/>
      <c r="L554" s="55"/>
      <c r="M554" s="55"/>
      <c r="N554" s="55"/>
      <c r="O554" s="4"/>
      <c r="P554" s="4"/>
      <c r="Q554" s="4"/>
      <c r="R554" s="4"/>
      <c r="S554" s="4"/>
      <c r="T554" s="4"/>
      <c r="U554" s="4"/>
      <c r="V554" s="4"/>
      <c r="W554" s="4"/>
      <c r="X554" s="4"/>
      <c r="Y554" s="4"/>
      <c r="Z554" s="59"/>
      <c r="AA554" s="59"/>
      <c r="AB554" s="4"/>
      <c r="AC554" s="4"/>
      <c r="AD554" s="4"/>
      <c r="AE554" s="4"/>
    </row>
    <row r="555" spans="1:31" ht="15.75" customHeight="1">
      <c r="A555" s="4"/>
      <c r="B555" s="4"/>
      <c r="C555" s="4"/>
      <c r="D555" s="4"/>
      <c r="E555" s="4"/>
      <c r="F555" s="4"/>
      <c r="G555" s="59"/>
      <c r="H555" s="59"/>
      <c r="I555" s="55"/>
      <c r="J555" s="55"/>
      <c r="K555" s="55"/>
      <c r="L555" s="55"/>
      <c r="M555" s="55"/>
      <c r="N555" s="55"/>
      <c r="O555" s="4"/>
      <c r="P555" s="4"/>
      <c r="Q555" s="4"/>
      <c r="R555" s="4"/>
      <c r="S555" s="4"/>
      <c r="T555" s="4"/>
      <c r="U555" s="4"/>
      <c r="V555" s="4"/>
      <c r="W555" s="4"/>
      <c r="X555" s="4"/>
      <c r="Y555" s="4"/>
      <c r="Z555" s="59"/>
      <c r="AA555" s="59"/>
      <c r="AB555" s="4"/>
      <c r="AC555" s="4"/>
      <c r="AD555" s="4"/>
      <c r="AE555" s="4"/>
    </row>
    <row r="556" spans="1:31" ht="15.75" customHeight="1">
      <c r="A556" s="4"/>
      <c r="B556" s="4"/>
      <c r="C556" s="4"/>
      <c r="D556" s="4"/>
      <c r="E556" s="4"/>
      <c r="F556" s="4"/>
      <c r="G556" s="59"/>
      <c r="H556" s="59"/>
      <c r="I556" s="55"/>
      <c r="J556" s="55"/>
      <c r="K556" s="55"/>
      <c r="L556" s="55"/>
      <c r="M556" s="55"/>
      <c r="N556" s="55"/>
      <c r="O556" s="4"/>
      <c r="P556" s="4"/>
      <c r="Q556" s="4"/>
      <c r="R556" s="4"/>
      <c r="S556" s="4"/>
      <c r="T556" s="4"/>
      <c r="U556" s="4"/>
      <c r="V556" s="4"/>
      <c r="W556" s="4"/>
      <c r="X556" s="4"/>
      <c r="Y556" s="4"/>
      <c r="Z556" s="59"/>
      <c r="AA556" s="59"/>
      <c r="AB556" s="4"/>
      <c r="AC556" s="4"/>
      <c r="AD556" s="4"/>
      <c r="AE556" s="4"/>
    </row>
    <row r="557" spans="1:31" ht="15.75" customHeight="1">
      <c r="A557" s="4"/>
      <c r="B557" s="4"/>
      <c r="C557" s="4"/>
      <c r="D557" s="4"/>
      <c r="E557" s="4"/>
      <c r="F557" s="4"/>
      <c r="G557" s="59"/>
      <c r="H557" s="59"/>
      <c r="I557" s="55"/>
      <c r="J557" s="55"/>
      <c r="K557" s="55"/>
      <c r="L557" s="55"/>
      <c r="M557" s="55"/>
      <c r="N557" s="55"/>
      <c r="O557" s="4"/>
      <c r="P557" s="4"/>
      <c r="Q557" s="4"/>
      <c r="R557" s="4"/>
      <c r="S557" s="4"/>
      <c r="T557" s="4"/>
      <c r="U557" s="4"/>
      <c r="V557" s="4"/>
      <c r="W557" s="4"/>
      <c r="X557" s="4"/>
      <c r="Y557" s="4"/>
      <c r="Z557" s="59"/>
      <c r="AA557" s="59"/>
      <c r="AB557" s="4"/>
      <c r="AC557" s="4"/>
      <c r="AD557" s="4"/>
      <c r="AE557" s="4"/>
    </row>
    <row r="558" spans="1:31" ht="15.75" customHeight="1">
      <c r="A558" s="4"/>
      <c r="B558" s="4"/>
      <c r="C558" s="4"/>
      <c r="D558" s="4"/>
      <c r="E558" s="4"/>
      <c r="F558" s="4"/>
      <c r="G558" s="59"/>
      <c r="H558" s="59"/>
      <c r="I558" s="55"/>
      <c r="J558" s="55"/>
      <c r="K558" s="55"/>
      <c r="L558" s="55"/>
      <c r="M558" s="55"/>
      <c r="N558" s="55"/>
      <c r="O558" s="4"/>
      <c r="P558" s="4"/>
      <c r="Q558" s="4"/>
      <c r="R558" s="4"/>
      <c r="S558" s="4"/>
      <c r="T558" s="4"/>
      <c r="U558" s="4"/>
      <c r="V558" s="4"/>
      <c r="W558" s="4"/>
      <c r="X558" s="4"/>
      <c r="Y558" s="4"/>
      <c r="Z558" s="59"/>
      <c r="AA558" s="59"/>
      <c r="AB558" s="4"/>
      <c r="AC558" s="4"/>
      <c r="AD558" s="4"/>
      <c r="AE558" s="4"/>
    </row>
    <row r="559" spans="1:31" ht="15.75" customHeight="1">
      <c r="A559" s="4"/>
      <c r="B559" s="4"/>
      <c r="C559" s="4"/>
      <c r="D559" s="4"/>
      <c r="E559" s="4"/>
      <c r="F559" s="4"/>
      <c r="G559" s="59"/>
      <c r="H559" s="59"/>
      <c r="I559" s="55"/>
      <c r="J559" s="55"/>
      <c r="K559" s="55"/>
      <c r="L559" s="55"/>
      <c r="M559" s="55"/>
      <c r="N559" s="55"/>
      <c r="O559" s="4"/>
      <c r="P559" s="4"/>
      <c r="Q559" s="4"/>
      <c r="R559" s="4"/>
      <c r="S559" s="4"/>
      <c r="T559" s="4"/>
      <c r="U559" s="4"/>
      <c r="V559" s="4"/>
      <c r="W559" s="4"/>
      <c r="X559" s="4"/>
      <c r="Y559" s="4"/>
      <c r="Z559" s="59"/>
      <c r="AA559" s="59"/>
      <c r="AB559" s="4"/>
      <c r="AC559" s="4"/>
      <c r="AD559" s="4"/>
      <c r="AE559" s="4"/>
    </row>
    <row r="560" spans="1:31" ht="15.75" customHeight="1">
      <c r="A560" s="4"/>
      <c r="B560" s="4"/>
      <c r="C560" s="4"/>
      <c r="D560" s="4"/>
      <c r="E560" s="4"/>
      <c r="F560" s="4"/>
      <c r="G560" s="59"/>
      <c r="H560" s="59"/>
      <c r="I560" s="55"/>
      <c r="J560" s="55"/>
      <c r="K560" s="55"/>
      <c r="L560" s="55"/>
      <c r="M560" s="55"/>
      <c r="N560" s="55"/>
      <c r="O560" s="4"/>
      <c r="P560" s="4"/>
      <c r="Q560" s="4"/>
      <c r="R560" s="4"/>
      <c r="S560" s="4"/>
      <c r="T560" s="4"/>
      <c r="U560" s="4"/>
      <c r="V560" s="4"/>
      <c r="W560" s="4"/>
      <c r="X560" s="4"/>
      <c r="Y560" s="4"/>
      <c r="Z560" s="59"/>
      <c r="AA560" s="59"/>
      <c r="AB560" s="4"/>
      <c r="AC560" s="4"/>
      <c r="AD560" s="4"/>
      <c r="AE560" s="4"/>
    </row>
    <row r="561" spans="1:31" ht="15.75" customHeight="1">
      <c r="A561" s="4"/>
      <c r="B561" s="4"/>
      <c r="C561" s="4"/>
      <c r="D561" s="4"/>
      <c r="E561" s="4"/>
      <c r="F561" s="4"/>
      <c r="G561" s="59"/>
      <c r="H561" s="59"/>
      <c r="I561" s="55"/>
      <c r="J561" s="55"/>
      <c r="K561" s="55"/>
      <c r="L561" s="55"/>
      <c r="M561" s="55"/>
      <c r="N561" s="55"/>
      <c r="O561" s="4"/>
      <c r="P561" s="4"/>
      <c r="Q561" s="4"/>
      <c r="R561" s="4"/>
      <c r="S561" s="4"/>
      <c r="T561" s="4"/>
      <c r="U561" s="4"/>
      <c r="V561" s="4"/>
      <c r="W561" s="4"/>
      <c r="X561" s="4"/>
      <c r="Y561" s="4"/>
      <c r="Z561" s="59"/>
      <c r="AA561" s="59"/>
      <c r="AB561" s="4"/>
      <c r="AC561" s="4"/>
      <c r="AD561" s="4"/>
      <c r="AE561" s="4"/>
    </row>
    <row r="562" spans="1:31" ht="15.75" customHeight="1">
      <c r="A562" s="4"/>
      <c r="B562" s="4"/>
      <c r="C562" s="4"/>
      <c r="D562" s="4"/>
      <c r="E562" s="4"/>
      <c r="F562" s="4"/>
      <c r="G562" s="59"/>
      <c r="H562" s="59"/>
      <c r="I562" s="55"/>
      <c r="J562" s="55"/>
      <c r="K562" s="55"/>
      <c r="L562" s="55"/>
      <c r="M562" s="55"/>
      <c r="N562" s="55"/>
      <c r="O562" s="4"/>
      <c r="P562" s="4"/>
      <c r="Q562" s="4"/>
      <c r="R562" s="4"/>
      <c r="S562" s="4"/>
      <c r="T562" s="4"/>
      <c r="U562" s="4"/>
      <c r="V562" s="4"/>
      <c r="W562" s="4"/>
      <c r="X562" s="4"/>
      <c r="Y562" s="4"/>
      <c r="Z562" s="59"/>
      <c r="AA562" s="59"/>
      <c r="AB562" s="4"/>
      <c r="AC562" s="4"/>
      <c r="AD562" s="4"/>
      <c r="AE562" s="4"/>
    </row>
    <row r="563" spans="1:31" ht="15.75" customHeight="1">
      <c r="A563" s="4"/>
      <c r="B563" s="4"/>
      <c r="C563" s="4"/>
      <c r="D563" s="4"/>
      <c r="E563" s="4"/>
      <c r="F563" s="4"/>
      <c r="G563" s="59"/>
      <c r="H563" s="59"/>
      <c r="I563" s="55"/>
      <c r="J563" s="55"/>
      <c r="K563" s="55"/>
      <c r="L563" s="55"/>
      <c r="M563" s="55"/>
      <c r="N563" s="55"/>
      <c r="O563" s="4"/>
      <c r="P563" s="4"/>
      <c r="Q563" s="4"/>
      <c r="R563" s="4"/>
      <c r="S563" s="4"/>
      <c r="T563" s="4"/>
      <c r="U563" s="4"/>
      <c r="V563" s="4"/>
      <c r="W563" s="4"/>
      <c r="X563" s="4"/>
      <c r="Y563" s="4"/>
      <c r="Z563" s="59"/>
      <c r="AA563" s="59"/>
      <c r="AB563" s="4"/>
      <c r="AC563" s="4"/>
      <c r="AD563" s="4"/>
      <c r="AE563" s="4"/>
    </row>
    <row r="564" spans="1:31" ht="15.75" customHeight="1">
      <c r="A564" s="4"/>
      <c r="B564" s="4"/>
      <c r="C564" s="4"/>
      <c r="D564" s="4"/>
      <c r="E564" s="4"/>
      <c r="F564" s="4"/>
      <c r="G564" s="59"/>
      <c r="H564" s="59"/>
      <c r="I564" s="55"/>
      <c r="J564" s="55"/>
      <c r="K564" s="55"/>
      <c r="L564" s="55"/>
      <c r="M564" s="55"/>
      <c r="N564" s="55"/>
      <c r="O564" s="4"/>
      <c r="P564" s="4"/>
      <c r="Q564" s="4"/>
      <c r="R564" s="4"/>
      <c r="S564" s="4"/>
      <c r="T564" s="4"/>
      <c r="U564" s="4"/>
      <c r="V564" s="4"/>
      <c r="W564" s="4"/>
      <c r="X564" s="4"/>
      <c r="Y564" s="4"/>
      <c r="Z564" s="59"/>
      <c r="AA564" s="59"/>
      <c r="AB564" s="4"/>
      <c r="AC564" s="4"/>
      <c r="AD564" s="4"/>
      <c r="AE564" s="4"/>
    </row>
    <row r="565" spans="1:31" ht="15.75" customHeight="1">
      <c r="A565" s="4"/>
      <c r="B565" s="4"/>
      <c r="C565" s="4"/>
      <c r="D565" s="4"/>
      <c r="E565" s="4"/>
      <c r="F565" s="4"/>
      <c r="G565" s="59"/>
      <c r="H565" s="59"/>
      <c r="I565" s="55"/>
      <c r="J565" s="55"/>
      <c r="K565" s="55"/>
      <c r="L565" s="55"/>
      <c r="M565" s="55"/>
      <c r="N565" s="55"/>
      <c r="O565" s="4"/>
      <c r="P565" s="4"/>
      <c r="Q565" s="4"/>
      <c r="R565" s="4"/>
      <c r="S565" s="4"/>
      <c r="T565" s="4"/>
      <c r="U565" s="4"/>
      <c r="V565" s="4"/>
      <c r="W565" s="4"/>
      <c r="X565" s="4"/>
      <c r="Y565" s="4"/>
      <c r="Z565" s="59"/>
      <c r="AA565" s="59"/>
      <c r="AB565" s="4"/>
      <c r="AC565" s="4"/>
      <c r="AD565" s="4"/>
      <c r="AE565" s="4"/>
    </row>
    <row r="566" spans="1:31" ht="15.75" customHeight="1">
      <c r="A566" s="4"/>
      <c r="B566" s="4"/>
      <c r="C566" s="4"/>
      <c r="D566" s="4"/>
      <c r="E566" s="4"/>
      <c r="F566" s="4"/>
      <c r="G566" s="59"/>
      <c r="H566" s="59"/>
      <c r="I566" s="55"/>
      <c r="J566" s="55"/>
      <c r="K566" s="55"/>
      <c r="L566" s="55"/>
      <c r="M566" s="55"/>
      <c r="N566" s="55"/>
      <c r="O566" s="4"/>
      <c r="P566" s="4"/>
      <c r="Q566" s="4"/>
      <c r="R566" s="4"/>
      <c r="S566" s="4"/>
      <c r="T566" s="4"/>
      <c r="U566" s="4"/>
      <c r="V566" s="4"/>
      <c r="W566" s="4"/>
      <c r="X566" s="4"/>
      <c r="Y566" s="4"/>
      <c r="Z566" s="59"/>
      <c r="AA566" s="59"/>
      <c r="AB566" s="4"/>
      <c r="AC566" s="4"/>
      <c r="AD566" s="4"/>
      <c r="AE566" s="4"/>
    </row>
    <row r="567" spans="1:31" ht="15.75" customHeight="1">
      <c r="A567" s="4"/>
      <c r="B567" s="4"/>
      <c r="C567" s="4"/>
      <c r="D567" s="4"/>
      <c r="E567" s="4"/>
      <c r="F567" s="4"/>
      <c r="G567" s="59"/>
      <c r="H567" s="59"/>
      <c r="I567" s="55"/>
      <c r="J567" s="55"/>
      <c r="K567" s="55"/>
      <c r="L567" s="55"/>
      <c r="M567" s="55"/>
      <c r="N567" s="55"/>
      <c r="O567" s="4"/>
      <c r="P567" s="4"/>
      <c r="Q567" s="4"/>
      <c r="R567" s="4"/>
      <c r="S567" s="4"/>
      <c r="T567" s="4"/>
      <c r="U567" s="4"/>
      <c r="V567" s="4"/>
      <c r="W567" s="4"/>
      <c r="X567" s="4"/>
      <c r="Y567" s="4"/>
      <c r="Z567" s="59"/>
      <c r="AA567" s="59"/>
      <c r="AB567" s="4"/>
      <c r="AC567" s="4"/>
      <c r="AD567" s="4"/>
      <c r="AE567" s="4"/>
    </row>
    <row r="568" spans="1:31" ht="15.75" customHeight="1">
      <c r="A568" s="4"/>
      <c r="B568" s="4"/>
      <c r="C568" s="4"/>
      <c r="D568" s="4"/>
      <c r="E568" s="4"/>
      <c r="F568" s="4"/>
      <c r="G568" s="59"/>
      <c r="H568" s="59"/>
      <c r="I568" s="55"/>
      <c r="J568" s="55"/>
      <c r="K568" s="55"/>
      <c r="L568" s="55"/>
      <c r="M568" s="55"/>
      <c r="N568" s="55"/>
      <c r="O568" s="4"/>
      <c r="P568" s="4"/>
      <c r="Q568" s="4"/>
      <c r="R568" s="4"/>
      <c r="S568" s="4"/>
      <c r="T568" s="4"/>
      <c r="U568" s="4"/>
      <c r="V568" s="4"/>
      <c r="W568" s="4"/>
      <c r="X568" s="4"/>
      <c r="Y568" s="4"/>
      <c r="Z568" s="59"/>
      <c r="AA568" s="59"/>
      <c r="AB568" s="4"/>
      <c r="AC568" s="4"/>
      <c r="AD568" s="4"/>
      <c r="AE568" s="4"/>
    </row>
    <row r="569" spans="1:31" ht="15.75" customHeight="1">
      <c r="A569" s="4"/>
      <c r="B569" s="4"/>
      <c r="C569" s="4"/>
      <c r="D569" s="4"/>
      <c r="E569" s="4"/>
      <c r="F569" s="4"/>
      <c r="G569" s="59"/>
      <c r="H569" s="59"/>
      <c r="I569" s="55"/>
      <c r="J569" s="55"/>
      <c r="K569" s="55"/>
      <c r="L569" s="55"/>
      <c r="M569" s="55"/>
      <c r="N569" s="55"/>
      <c r="O569" s="4"/>
      <c r="P569" s="4"/>
      <c r="Q569" s="4"/>
      <c r="R569" s="4"/>
      <c r="S569" s="4"/>
      <c r="T569" s="4"/>
      <c r="U569" s="4"/>
      <c r="V569" s="4"/>
      <c r="W569" s="4"/>
      <c r="X569" s="4"/>
      <c r="Y569" s="4"/>
      <c r="Z569" s="59"/>
      <c r="AA569" s="59"/>
      <c r="AB569" s="4"/>
      <c r="AC569" s="4"/>
      <c r="AD569" s="4"/>
      <c r="AE569" s="4"/>
    </row>
    <row r="570" spans="1:31" ht="15.75" customHeight="1">
      <c r="A570" s="4"/>
      <c r="B570" s="4"/>
      <c r="C570" s="4"/>
      <c r="D570" s="4"/>
      <c r="E570" s="4"/>
      <c r="F570" s="4"/>
      <c r="G570" s="59"/>
      <c r="H570" s="59"/>
      <c r="I570" s="55"/>
      <c r="J570" s="55"/>
      <c r="K570" s="55"/>
      <c r="L570" s="55"/>
      <c r="M570" s="55"/>
      <c r="N570" s="55"/>
      <c r="O570" s="4"/>
      <c r="P570" s="4"/>
      <c r="Q570" s="4"/>
      <c r="R570" s="4"/>
      <c r="S570" s="4"/>
      <c r="T570" s="4"/>
      <c r="U570" s="4"/>
      <c r="V570" s="4"/>
      <c r="W570" s="4"/>
      <c r="X570" s="4"/>
      <c r="Y570" s="4"/>
      <c r="Z570" s="59"/>
      <c r="AA570" s="59"/>
      <c r="AB570" s="4"/>
      <c r="AC570" s="4"/>
      <c r="AD570" s="4"/>
      <c r="AE570" s="4"/>
    </row>
    <row r="571" spans="1:31" ht="15.75" customHeight="1">
      <c r="A571" s="4"/>
      <c r="B571" s="4"/>
      <c r="C571" s="4"/>
      <c r="D571" s="4"/>
      <c r="E571" s="4"/>
      <c r="F571" s="4"/>
      <c r="G571" s="59"/>
      <c r="H571" s="59"/>
      <c r="I571" s="55"/>
      <c r="J571" s="55"/>
      <c r="K571" s="55"/>
      <c r="L571" s="55"/>
      <c r="M571" s="55"/>
      <c r="N571" s="55"/>
      <c r="O571" s="4"/>
      <c r="P571" s="4"/>
      <c r="Q571" s="4"/>
      <c r="R571" s="4"/>
      <c r="S571" s="4"/>
      <c r="T571" s="4"/>
      <c r="U571" s="4"/>
      <c r="V571" s="4"/>
      <c r="W571" s="4"/>
      <c r="X571" s="4"/>
      <c r="Y571" s="4"/>
      <c r="Z571" s="59"/>
      <c r="AA571" s="59"/>
      <c r="AB571" s="4"/>
      <c r="AC571" s="4"/>
      <c r="AD571" s="4"/>
      <c r="AE571" s="4"/>
    </row>
    <row r="572" spans="1:31" ht="15.75" customHeight="1">
      <c r="A572" s="4"/>
      <c r="B572" s="4"/>
      <c r="C572" s="4"/>
      <c r="D572" s="4"/>
      <c r="E572" s="4"/>
      <c r="F572" s="4"/>
      <c r="G572" s="59"/>
      <c r="H572" s="59"/>
      <c r="I572" s="55"/>
      <c r="J572" s="55"/>
      <c r="K572" s="55"/>
      <c r="L572" s="55"/>
      <c r="M572" s="55"/>
      <c r="N572" s="55"/>
      <c r="O572" s="4"/>
      <c r="P572" s="4"/>
      <c r="Q572" s="4"/>
      <c r="R572" s="4"/>
      <c r="S572" s="4"/>
      <c r="T572" s="4"/>
      <c r="U572" s="4"/>
      <c r="V572" s="4"/>
      <c r="W572" s="4"/>
      <c r="X572" s="4"/>
      <c r="Y572" s="4"/>
      <c r="Z572" s="59"/>
      <c r="AA572" s="59"/>
      <c r="AB572" s="4"/>
      <c r="AC572" s="4"/>
      <c r="AD572" s="4"/>
      <c r="AE572" s="4"/>
    </row>
    <row r="573" spans="1:31" ht="15.75" customHeight="1">
      <c r="A573" s="4"/>
      <c r="B573" s="4"/>
      <c r="C573" s="4"/>
      <c r="D573" s="4"/>
      <c r="E573" s="4"/>
      <c r="F573" s="4"/>
      <c r="G573" s="59"/>
      <c r="H573" s="59"/>
      <c r="I573" s="55"/>
      <c r="J573" s="55"/>
      <c r="K573" s="55"/>
      <c r="L573" s="55"/>
      <c r="M573" s="55"/>
      <c r="N573" s="55"/>
      <c r="O573" s="4"/>
      <c r="P573" s="4"/>
      <c r="Q573" s="4"/>
      <c r="R573" s="4"/>
      <c r="S573" s="4"/>
      <c r="T573" s="4"/>
      <c r="U573" s="4"/>
      <c r="V573" s="4"/>
      <c r="W573" s="4"/>
      <c r="X573" s="4"/>
      <c r="Y573" s="4"/>
      <c r="Z573" s="59"/>
      <c r="AA573" s="59"/>
      <c r="AB573" s="4"/>
      <c r="AC573" s="4"/>
      <c r="AD573" s="4"/>
      <c r="AE573" s="4"/>
    </row>
    <row r="574" spans="1:31" ht="15.75" customHeight="1">
      <c r="A574" s="4"/>
      <c r="B574" s="4"/>
      <c r="C574" s="4"/>
      <c r="D574" s="4"/>
      <c r="E574" s="4"/>
      <c r="F574" s="4"/>
      <c r="G574" s="59"/>
      <c r="H574" s="59"/>
      <c r="I574" s="55"/>
      <c r="J574" s="55"/>
      <c r="K574" s="55"/>
      <c r="L574" s="55"/>
      <c r="M574" s="55"/>
      <c r="N574" s="55"/>
      <c r="O574" s="4"/>
      <c r="P574" s="4"/>
      <c r="Q574" s="4"/>
      <c r="R574" s="4"/>
      <c r="S574" s="4"/>
      <c r="T574" s="4"/>
      <c r="U574" s="4"/>
      <c r="V574" s="4"/>
      <c r="W574" s="4"/>
      <c r="X574" s="4"/>
      <c r="Y574" s="4"/>
      <c r="Z574" s="59"/>
      <c r="AA574" s="59"/>
      <c r="AB574" s="4"/>
      <c r="AC574" s="4"/>
      <c r="AD574" s="4"/>
      <c r="AE574" s="4"/>
    </row>
    <row r="575" spans="1:31" ht="15.75" customHeight="1">
      <c r="A575" s="4"/>
      <c r="B575" s="4"/>
      <c r="C575" s="4"/>
      <c r="D575" s="4"/>
      <c r="E575" s="4"/>
      <c r="F575" s="4"/>
      <c r="G575" s="59"/>
      <c r="H575" s="59"/>
      <c r="I575" s="55"/>
      <c r="J575" s="55"/>
      <c r="K575" s="55"/>
      <c r="L575" s="55"/>
      <c r="M575" s="55"/>
      <c r="N575" s="55"/>
      <c r="O575" s="4"/>
      <c r="P575" s="4"/>
      <c r="Q575" s="4"/>
      <c r="R575" s="4"/>
      <c r="S575" s="4"/>
      <c r="T575" s="4"/>
      <c r="U575" s="4"/>
      <c r="V575" s="4"/>
      <c r="W575" s="4"/>
      <c r="X575" s="4"/>
      <c r="Y575" s="4"/>
      <c r="Z575" s="59"/>
      <c r="AA575" s="59"/>
      <c r="AB575" s="4"/>
      <c r="AC575" s="4"/>
      <c r="AD575" s="4"/>
      <c r="AE575" s="4"/>
    </row>
    <row r="576" spans="1:31" ht="15.75" customHeight="1">
      <c r="A576" s="4"/>
      <c r="B576" s="4"/>
      <c r="C576" s="4"/>
      <c r="D576" s="4"/>
      <c r="E576" s="4"/>
      <c r="F576" s="4"/>
      <c r="G576" s="59"/>
      <c r="H576" s="59"/>
      <c r="I576" s="55"/>
      <c r="J576" s="55"/>
      <c r="K576" s="55"/>
      <c r="L576" s="55"/>
      <c r="M576" s="55"/>
      <c r="N576" s="55"/>
      <c r="O576" s="4"/>
      <c r="P576" s="4"/>
      <c r="Q576" s="4"/>
      <c r="R576" s="4"/>
      <c r="S576" s="4"/>
      <c r="T576" s="4"/>
      <c r="U576" s="4"/>
      <c r="V576" s="4"/>
      <c r="W576" s="4"/>
      <c r="X576" s="4"/>
      <c r="Y576" s="4"/>
      <c r="Z576" s="59"/>
      <c r="AA576" s="59"/>
      <c r="AB576" s="4"/>
      <c r="AC576" s="4"/>
      <c r="AD576" s="4"/>
      <c r="AE576" s="4"/>
    </row>
    <row r="577" spans="1:31" ht="15.75" customHeight="1">
      <c r="A577" s="4"/>
      <c r="B577" s="4"/>
      <c r="C577" s="4"/>
      <c r="D577" s="4"/>
      <c r="E577" s="4"/>
      <c r="F577" s="4"/>
      <c r="G577" s="59"/>
      <c r="H577" s="59"/>
      <c r="I577" s="55"/>
      <c r="J577" s="55"/>
      <c r="K577" s="55"/>
      <c r="L577" s="55"/>
      <c r="M577" s="55"/>
      <c r="N577" s="55"/>
      <c r="O577" s="4"/>
      <c r="P577" s="4"/>
      <c r="Q577" s="4"/>
      <c r="R577" s="4"/>
      <c r="S577" s="4"/>
      <c r="T577" s="4"/>
      <c r="U577" s="4"/>
      <c r="V577" s="4"/>
      <c r="W577" s="4"/>
      <c r="X577" s="4"/>
      <c r="Y577" s="4"/>
      <c r="Z577" s="59"/>
      <c r="AA577" s="59"/>
      <c r="AB577" s="4"/>
      <c r="AC577" s="4"/>
      <c r="AD577" s="4"/>
      <c r="AE577" s="4"/>
    </row>
    <row r="578" spans="1:31" ht="15.75" customHeight="1">
      <c r="A578" s="4"/>
      <c r="B578" s="4"/>
      <c r="C578" s="4"/>
      <c r="D578" s="4"/>
      <c r="E578" s="4"/>
      <c r="F578" s="4"/>
      <c r="G578" s="59"/>
      <c r="H578" s="59"/>
      <c r="I578" s="55"/>
      <c r="J578" s="55"/>
      <c r="K578" s="55"/>
      <c r="L578" s="55"/>
      <c r="M578" s="55"/>
      <c r="N578" s="55"/>
      <c r="O578" s="4"/>
      <c r="P578" s="4"/>
      <c r="Q578" s="4"/>
      <c r="R578" s="4"/>
      <c r="S578" s="4"/>
      <c r="T578" s="4"/>
      <c r="U578" s="4"/>
      <c r="V578" s="4"/>
      <c r="W578" s="4"/>
      <c r="X578" s="4"/>
      <c r="Y578" s="4"/>
      <c r="Z578" s="59"/>
      <c r="AA578" s="59"/>
      <c r="AB578" s="4"/>
      <c r="AC578" s="4"/>
      <c r="AD578" s="4"/>
      <c r="AE578" s="4"/>
    </row>
    <row r="579" spans="1:31" ht="15.75" customHeight="1">
      <c r="A579" s="4"/>
      <c r="B579" s="4"/>
      <c r="C579" s="4"/>
      <c r="D579" s="4"/>
      <c r="E579" s="4"/>
      <c r="F579" s="4"/>
      <c r="G579" s="59"/>
      <c r="H579" s="59"/>
      <c r="I579" s="55"/>
      <c r="J579" s="55"/>
      <c r="K579" s="55"/>
      <c r="L579" s="55"/>
      <c r="M579" s="55"/>
      <c r="N579" s="55"/>
      <c r="O579" s="4"/>
      <c r="P579" s="4"/>
      <c r="Q579" s="4"/>
      <c r="R579" s="4"/>
      <c r="S579" s="4"/>
      <c r="T579" s="4"/>
      <c r="U579" s="4"/>
      <c r="V579" s="4"/>
      <c r="W579" s="4"/>
      <c r="X579" s="4"/>
      <c r="Y579" s="4"/>
      <c r="Z579" s="59"/>
      <c r="AA579" s="59"/>
      <c r="AB579" s="4"/>
      <c r="AC579" s="4"/>
      <c r="AD579" s="4"/>
      <c r="AE579" s="4"/>
    </row>
    <row r="580" spans="1:31" ht="15.75" customHeight="1">
      <c r="A580" s="4"/>
      <c r="B580" s="4"/>
      <c r="C580" s="4"/>
      <c r="D580" s="4"/>
      <c r="E580" s="4"/>
      <c r="F580" s="4"/>
      <c r="G580" s="59"/>
      <c r="H580" s="59"/>
      <c r="I580" s="55"/>
      <c r="J580" s="55"/>
      <c r="K580" s="55"/>
      <c r="L580" s="55"/>
      <c r="M580" s="55"/>
      <c r="N580" s="55"/>
      <c r="O580" s="4"/>
      <c r="P580" s="4"/>
      <c r="Q580" s="4"/>
      <c r="R580" s="4"/>
      <c r="S580" s="4"/>
      <c r="T580" s="4"/>
      <c r="U580" s="4"/>
      <c r="V580" s="4"/>
      <c r="W580" s="4"/>
      <c r="X580" s="4"/>
      <c r="Y580" s="4"/>
      <c r="Z580" s="59"/>
      <c r="AA580" s="59"/>
      <c r="AB580" s="4"/>
      <c r="AC580" s="4"/>
      <c r="AD580" s="4"/>
      <c r="AE580" s="4"/>
    </row>
    <row r="581" spans="1:31" ht="15.75" customHeight="1">
      <c r="A581" s="4"/>
      <c r="B581" s="4"/>
      <c r="C581" s="4"/>
      <c r="D581" s="4"/>
      <c r="E581" s="4"/>
      <c r="F581" s="4"/>
      <c r="G581" s="59"/>
      <c r="H581" s="59"/>
      <c r="I581" s="55"/>
      <c r="J581" s="55"/>
      <c r="K581" s="55"/>
      <c r="L581" s="55"/>
      <c r="M581" s="55"/>
      <c r="N581" s="55"/>
      <c r="O581" s="4"/>
      <c r="P581" s="4"/>
      <c r="Q581" s="4"/>
      <c r="R581" s="4"/>
      <c r="S581" s="4"/>
      <c r="T581" s="4"/>
      <c r="U581" s="4"/>
      <c r="V581" s="4"/>
      <c r="W581" s="4"/>
      <c r="X581" s="4"/>
      <c r="Y581" s="4"/>
      <c r="Z581" s="59"/>
      <c r="AA581" s="59"/>
      <c r="AB581" s="4"/>
      <c r="AC581" s="4"/>
      <c r="AD581" s="4"/>
      <c r="AE581" s="4"/>
    </row>
    <row r="582" spans="1:31" ht="15.75" customHeight="1">
      <c r="A582" s="4"/>
      <c r="B582" s="4"/>
      <c r="C582" s="4"/>
      <c r="D582" s="4"/>
      <c r="E582" s="4"/>
      <c r="F582" s="4"/>
      <c r="G582" s="59"/>
      <c r="H582" s="59"/>
      <c r="I582" s="55"/>
      <c r="J582" s="55"/>
      <c r="K582" s="55"/>
      <c r="L582" s="55"/>
      <c r="M582" s="55"/>
      <c r="N582" s="55"/>
      <c r="O582" s="4"/>
      <c r="P582" s="4"/>
      <c r="Q582" s="4"/>
      <c r="R582" s="4"/>
      <c r="S582" s="4"/>
      <c r="T582" s="4"/>
      <c r="U582" s="4"/>
      <c r="V582" s="4"/>
      <c r="W582" s="4"/>
      <c r="X582" s="4"/>
      <c r="Y582" s="4"/>
      <c r="Z582" s="59"/>
      <c r="AA582" s="59"/>
      <c r="AB582" s="4"/>
      <c r="AC582" s="4"/>
      <c r="AD582" s="4"/>
      <c r="AE582" s="4"/>
    </row>
    <row r="583" spans="1:31" ht="15.75" customHeight="1">
      <c r="A583" s="4"/>
      <c r="B583" s="4"/>
      <c r="C583" s="4"/>
      <c r="D583" s="4"/>
      <c r="E583" s="4"/>
      <c r="F583" s="4"/>
      <c r="G583" s="59"/>
      <c r="H583" s="59"/>
      <c r="I583" s="55"/>
      <c r="J583" s="55"/>
      <c r="K583" s="55"/>
      <c r="L583" s="55"/>
      <c r="M583" s="55"/>
      <c r="N583" s="55"/>
      <c r="O583" s="4"/>
      <c r="P583" s="4"/>
      <c r="Q583" s="4"/>
      <c r="R583" s="4"/>
      <c r="S583" s="4"/>
      <c r="T583" s="4"/>
      <c r="U583" s="4"/>
      <c r="V583" s="4"/>
      <c r="W583" s="4"/>
      <c r="X583" s="4"/>
      <c r="Y583" s="4"/>
      <c r="Z583" s="59"/>
      <c r="AA583" s="59"/>
      <c r="AB583" s="4"/>
      <c r="AC583" s="4"/>
      <c r="AD583" s="4"/>
      <c r="AE583" s="4"/>
    </row>
    <row r="584" spans="1:31" ht="15.75" customHeight="1">
      <c r="A584" s="4"/>
      <c r="B584" s="4"/>
      <c r="C584" s="4"/>
      <c r="D584" s="4"/>
      <c r="E584" s="4"/>
      <c r="F584" s="4"/>
      <c r="G584" s="59"/>
      <c r="H584" s="59"/>
      <c r="I584" s="55"/>
      <c r="J584" s="55"/>
      <c r="K584" s="55"/>
      <c r="L584" s="55"/>
      <c r="M584" s="55"/>
      <c r="N584" s="55"/>
      <c r="O584" s="4"/>
      <c r="P584" s="4"/>
      <c r="Q584" s="4"/>
      <c r="R584" s="4"/>
      <c r="S584" s="4"/>
      <c r="T584" s="4"/>
      <c r="U584" s="4"/>
      <c r="V584" s="4"/>
      <c r="W584" s="4"/>
      <c r="X584" s="4"/>
      <c r="Y584" s="4"/>
      <c r="Z584" s="59"/>
      <c r="AA584" s="59"/>
      <c r="AB584" s="4"/>
      <c r="AC584" s="4"/>
      <c r="AD584" s="4"/>
      <c r="AE584" s="4"/>
    </row>
    <row r="585" spans="1:31" ht="15.75" customHeight="1">
      <c r="A585" s="4"/>
      <c r="B585" s="4"/>
      <c r="C585" s="4"/>
      <c r="D585" s="4"/>
      <c r="E585" s="4"/>
      <c r="F585" s="4"/>
      <c r="G585" s="59"/>
      <c r="H585" s="59"/>
      <c r="I585" s="55"/>
      <c r="J585" s="55"/>
      <c r="K585" s="55"/>
      <c r="L585" s="55"/>
      <c r="M585" s="55"/>
      <c r="N585" s="55"/>
      <c r="O585" s="4"/>
      <c r="P585" s="4"/>
      <c r="Q585" s="4"/>
      <c r="R585" s="4"/>
      <c r="S585" s="4"/>
      <c r="T585" s="4"/>
      <c r="U585" s="4"/>
      <c r="V585" s="4"/>
      <c r="W585" s="4"/>
      <c r="X585" s="4"/>
      <c r="Y585" s="4"/>
      <c r="Z585" s="59"/>
      <c r="AA585" s="59"/>
      <c r="AB585" s="4"/>
      <c r="AC585" s="4"/>
      <c r="AD585" s="4"/>
      <c r="AE585" s="4"/>
    </row>
    <row r="586" spans="1:31" ht="15.75" customHeight="1">
      <c r="A586" s="4"/>
      <c r="B586" s="4"/>
      <c r="C586" s="4"/>
      <c r="D586" s="4"/>
      <c r="E586" s="4"/>
      <c r="F586" s="4"/>
      <c r="G586" s="59"/>
      <c r="H586" s="59"/>
      <c r="I586" s="55"/>
      <c r="J586" s="55"/>
      <c r="K586" s="55"/>
      <c r="L586" s="55"/>
      <c r="M586" s="55"/>
      <c r="N586" s="55"/>
      <c r="O586" s="4"/>
      <c r="P586" s="4"/>
      <c r="Q586" s="4"/>
      <c r="R586" s="4"/>
      <c r="S586" s="4"/>
      <c r="T586" s="4"/>
      <c r="U586" s="4"/>
      <c r="V586" s="4"/>
      <c r="W586" s="4"/>
      <c r="X586" s="4"/>
      <c r="Y586" s="4"/>
      <c r="Z586" s="59"/>
      <c r="AA586" s="59"/>
      <c r="AB586" s="4"/>
      <c r="AC586" s="4"/>
      <c r="AD586" s="4"/>
      <c r="AE586" s="4"/>
    </row>
    <row r="587" spans="1:31" ht="15.75" customHeight="1">
      <c r="A587" s="4"/>
      <c r="B587" s="4"/>
      <c r="C587" s="4"/>
      <c r="D587" s="4"/>
      <c r="E587" s="4"/>
      <c r="F587" s="4"/>
      <c r="G587" s="59"/>
      <c r="H587" s="59"/>
      <c r="I587" s="55"/>
      <c r="J587" s="55"/>
      <c r="K587" s="55"/>
      <c r="L587" s="55"/>
      <c r="M587" s="55"/>
      <c r="N587" s="55"/>
      <c r="O587" s="4"/>
      <c r="P587" s="4"/>
      <c r="Q587" s="4"/>
      <c r="R587" s="4"/>
      <c r="S587" s="4"/>
      <c r="T587" s="4"/>
      <c r="U587" s="4"/>
      <c r="V587" s="4"/>
      <c r="W587" s="4"/>
      <c r="X587" s="4"/>
      <c r="Y587" s="4"/>
      <c r="Z587" s="59"/>
      <c r="AA587" s="59"/>
      <c r="AB587" s="4"/>
      <c r="AC587" s="4"/>
      <c r="AD587" s="4"/>
      <c r="AE587" s="4"/>
    </row>
    <row r="588" spans="1:31" ht="15.75" customHeight="1">
      <c r="A588" s="4"/>
      <c r="B588" s="4"/>
      <c r="C588" s="4"/>
      <c r="D588" s="4"/>
      <c r="E588" s="4"/>
      <c r="F588" s="4"/>
      <c r="G588" s="59"/>
      <c r="H588" s="59"/>
      <c r="I588" s="55"/>
      <c r="J588" s="55"/>
      <c r="K588" s="55"/>
      <c r="L588" s="55"/>
      <c r="M588" s="55"/>
      <c r="N588" s="55"/>
      <c r="O588" s="4"/>
      <c r="P588" s="4"/>
      <c r="Q588" s="4"/>
      <c r="R588" s="4"/>
      <c r="S588" s="4"/>
      <c r="T588" s="4"/>
      <c r="U588" s="4"/>
      <c r="V588" s="4"/>
      <c r="W588" s="4"/>
      <c r="X588" s="4"/>
      <c r="Y588" s="4"/>
      <c r="Z588" s="59"/>
      <c r="AA588" s="59"/>
      <c r="AB588" s="4"/>
      <c r="AC588" s="4"/>
      <c r="AD588" s="4"/>
      <c r="AE588" s="4"/>
    </row>
    <row r="589" spans="1:31" ht="15.75" customHeight="1">
      <c r="A589" s="4"/>
      <c r="B589" s="4"/>
      <c r="C589" s="4"/>
      <c r="D589" s="4"/>
      <c r="E589" s="4"/>
      <c r="F589" s="4"/>
      <c r="G589" s="59"/>
      <c r="H589" s="59"/>
      <c r="I589" s="55"/>
      <c r="J589" s="55"/>
      <c r="K589" s="55"/>
      <c r="L589" s="55"/>
      <c r="M589" s="55"/>
      <c r="N589" s="55"/>
      <c r="O589" s="4"/>
      <c r="P589" s="4"/>
      <c r="Q589" s="4"/>
      <c r="R589" s="4"/>
      <c r="S589" s="4"/>
      <c r="T589" s="4"/>
      <c r="U589" s="4"/>
      <c r="V589" s="4"/>
      <c r="W589" s="4"/>
      <c r="X589" s="4"/>
      <c r="Y589" s="4"/>
      <c r="Z589" s="59"/>
      <c r="AA589" s="59"/>
      <c r="AB589" s="4"/>
      <c r="AC589" s="4"/>
      <c r="AD589" s="4"/>
      <c r="AE589" s="4"/>
    </row>
    <row r="590" spans="1:31" ht="15.75" customHeight="1">
      <c r="A590" s="4"/>
      <c r="B590" s="4"/>
      <c r="C590" s="4"/>
      <c r="D590" s="4"/>
      <c r="E590" s="4"/>
      <c r="F590" s="4"/>
      <c r="G590" s="59"/>
      <c r="H590" s="59"/>
      <c r="I590" s="55"/>
      <c r="J590" s="55"/>
      <c r="K590" s="55"/>
      <c r="L590" s="55"/>
      <c r="M590" s="55"/>
      <c r="N590" s="55"/>
      <c r="O590" s="4"/>
      <c r="P590" s="4"/>
      <c r="Q590" s="4"/>
      <c r="R590" s="4"/>
      <c r="S590" s="4"/>
      <c r="T590" s="4"/>
      <c r="U590" s="4"/>
      <c r="V590" s="4"/>
      <c r="W590" s="4"/>
      <c r="X590" s="4"/>
      <c r="Y590" s="4"/>
      <c r="Z590" s="59"/>
      <c r="AA590" s="59"/>
      <c r="AB590" s="4"/>
      <c r="AC590" s="4"/>
      <c r="AD590" s="4"/>
      <c r="AE590" s="4"/>
    </row>
    <row r="591" spans="1:31" ht="15.75" customHeight="1">
      <c r="A591" s="4"/>
      <c r="B591" s="4"/>
      <c r="C591" s="4"/>
      <c r="D591" s="4"/>
      <c r="E591" s="4"/>
      <c r="F591" s="4"/>
      <c r="G591" s="59"/>
      <c r="H591" s="59"/>
      <c r="I591" s="55"/>
      <c r="J591" s="55"/>
      <c r="K591" s="55"/>
      <c r="L591" s="55"/>
      <c r="M591" s="55"/>
      <c r="N591" s="55"/>
      <c r="O591" s="4"/>
      <c r="P591" s="4"/>
      <c r="Q591" s="4"/>
      <c r="R591" s="4"/>
      <c r="S591" s="4"/>
      <c r="T591" s="4"/>
      <c r="U591" s="4"/>
      <c r="V591" s="4"/>
      <c r="W591" s="4"/>
      <c r="X591" s="4"/>
      <c r="Y591" s="4"/>
      <c r="Z591" s="59"/>
      <c r="AA591" s="59"/>
      <c r="AB591" s="4"/>
      <c r="AC591" s="4"/>
      <c r="AD591" s="4"/>
      <c r="AE591" s="4"/>
    </row>
    <row r="592" spans="1:31" ht="15.75" customHeight="1">
      <c r="A592" s="4"/>
      <c r="B592" s="4"/>
      <c r="C592" s="4"/>
      <c r="D592" s="4"/>
      <c r="E592" s="4"/>
      <c r="F592" s="4"/>
      <c r="G592" s="59"/>
      <c r="H592" s="59"/>
      <c r="I592" s="55"/>
      <c r="J592" s="55"/>
      <c r="K592" s="55"/>
      <c r="L592" s="55"/>
      <c r="M592" s="55"/>
      <c r="N592" s="55"/>
      <c r="O592" s="4"/>
      <c r="P592" s="4"/>
      <c r="Q592" s="4"/>
      <c r="R592" s="4"/>
      <c r="S592" s="4"/>
      <c r="T592" s="4"/>
      <c r="U592" s="4"/>
      <c r="V592" s="4"/>
      <c r="W592" s="4"/>
      <c r="X592" s="4"/>
      <c r="Y592" s="4"/>
      <c r="Z592" s="59"/>
      <c r="AA592" s="59"/>
      <c r="AB592" s="4"/>
      <c r="AC592" s="4"/>
      <c r="AD592" s="4"/>
      <c r="AE592" s="4"/>
    </row>
    <row r="593" spans="1:31" ht="15.75" customHeight="1">
      <c r="A593" s="4"/>
      <c r="B593" s="4"/>
      <c r="C593" s="4"/>
      <c r="D593" s="4"/>
      <c r="E593" s="4"/>
      <c r="F593" s="4"/>
      <c r="G593" s="59"/>
      <c r="H593" s="59"/>
      <c r="I593" s="55"/>
      <c r="J593" s="55"/>
      <c r="K593" s="55"/>
      <c r="L593" s="55"/>
      <c r="M593" s="55"/>
      <c r="N593" s="55"/>
      <c r="O593" s="4"/>
      <c r="P593" s="4"/>
      <c r="Q593" s="4"/>
      <c r="R593" s="4"/>
      <c r="S593" s="4"/>
      <c r="T593" s="4"/>
      <c r="U593" s="4"/>
      <c r="V593" s="4"/>
      <c r="W593" s="4"/>
      <c r="X593" s="4"/>
      <c r="Y593" s="4"/>
      <c r="Z593" s="59"/>
      <c r="AA593" s="59"/>
      <c r="AB593" s="4"/>
      <c r="AC593" s="4"/>
      <c r="AD593" s="4"/>
      <c r="AE593" s="4"/>
    </row>
    <row r="594" spans="1:31" ht="15.75" customHeight="1">
      <c r="A594" s="4"/>
      <c r="B594" s="4"/>
      <c r="C594" s="4"/>
      <c r="D594" s="4"/>
      <c r="E594" s="4"/>
      <c r="F594" s="4"/>
      <c r="G594" s="59"/>
      <c r="H594" s="59"/>
      <c r="I594" s="55"/>
      <c r="J594" s="55"/>
      <c r="K594" s="55"/>
      <c r="L594" s="55"/>
      <c r="M594" s="55"/>
      <c r="N594" s="55"/>
      <c r="O594" s="4"/>
      <c r="P594" s="4"/>
      <c r="Q594" s="4"/>
      <c r="R594" s="4"/>
      <c r="S594" s="4"/>
      <c r="T594" s="4"/>
      <c r="U594" s="4"/>
      <c r="V594" s="4"/>
      <c r="W594" s="4"/>
      <c r="X594" s="4"/>
      <c r="Y594" s="4"/>
      <c r="Z594" s="59"/>
      <c r="AA594" s="59"/>
      <c r="AB594" s="4"/>
      <c r="AC594" s="4"/>
      <c r="AD594" s="4"/>
      <c r="AE594" s="4"/>
    </row>
    <row r="595" spans="1:31" ht="15.75" customHeight="1">
      <c r="A595" s="4"/>
      <c r="B595" s="4"/>
      <c r="C595" s="4"/>
      <c r="D595" s="4"/>
      <c r="E595" s="4"/>
      <c r="F595" s="4"/>
      <c r="G595" s="59"/>
      <c r="H595" s="59"/>
      <c r="I595" s="55"/>
      <c r="J595" s="55"/>
      <c r="K595" s="55"/>
      <c r="L595" s="55"/>
      <c r="M595" s="55"/>
      <c r="N595" s="55"/>
      <c r="O595" s="4"/>
      <c r="P595" s="4"/>
      <c r="Q595" s="4"/>
      <c r="R595" s="4"/>
      <c r="S595" s="4"/>
      <c r="T595" s="4"/>
      <c r="U595" s="4"/>
      <c r="V595" s="4"/>
      <c r="W595" s="4"/>
      <c r="X595" s="4"/>
      <c r="Y595" s="4"/>
      <c r="Z595" s="59"/>
      <c r="AA595" s="59"/>
      <c r="AB595" s="4"/>
      <c r="AC595" s="4"/>
      <c r="AD595" s="4"/>
      <c r="AE595" s="4"/>
    </row>
    <row r="596" spans="1:31" ht="15.75" customHeight="1">
      <c r="A596" s="4"/>
      <c r="B596" s="4"/>
      <c r="C596" s="4"/>
      <c r="D596" s="4"/>
      <c r="E596" s="4"/>
      <c r="F596" s="4"/>
      <c r="G596" s="59"/>
      <c r="H596" s="59"/>
      <c r="I596" s="55"/>
      <c r="J596" s="55"/>
      <c r="K596" s="55"/>
      <c r="L596" s="55"/>
      <c r="M596" s="55"/>
      <c r="N596" s="55"/>
      <c r="O596" s="4"/>
      <c r="P596" s="4"/>
      <c r="Q596" s="4"/>
      <c r="R596" s="4"/>
      <c r="S596" s="4"/>
      <c r="T596" s="4"/>
      <c r="U596" s="4"/>
      <c r="V596" s="4"/>
      <c r="W596" s="4"/>
      <c r="X596" s="4"/>
      <c r="Y596" s="4"/>
      <c r="Z596" s="59"/>
      <c r="AA596" s="59"/>
      <c r="AB596" s="4"/>
      <c r="AC596" s="4"/>
      <c r="AD596" s="4"/>
      <c r="AE596" s="4"/>
    </row>
    <row r="597" spans="1:31" ht="15.75" customHeight="1">
      <c r="A597" s="4"/>
      <c r="B597" s="4"/>
      <c r="C597" s="4"/>
      <c r="D597" s="4"/>
      <c r="E597" s="4"/>
      <c r="F597" s="4"/>
      <c r="G597" s="59"/>
      <c r="H597" s="59"/>
      <c r="I597" s="55"/>
      <c r="J597" s="55"/>
      <c r="K597" s="55"/>
      <c r="L597" s="55"/>
      <c r="M597" s="55"/>
      <c r="N597" s="55"/>
      <c r="O597" s="4"/>
      <c r="P597" s="4"/>
      <c r="Q597" s="4"/>
      <c r="R597" s="4"/>
      <c r="S597" s="4"/>
      <c r="T597" s="4"/>
      <c r="U597" s="4"/>
      <c r="V597" s="4"/>
      <c r="W597" s="4"/>
      <c r="X597" s="4"/>
      <c r="Y597" s="4"/>
      <c r="Z597" s="59"/>
      <c r="AA597" s="59"/>
      <c r="AB597" s="4"/>
      <c r="AC597" s="4"/>
      <c r="AD597" s="4"/>
      <c r="AE597" s="4"/>
    </row>
    <row r="598" spans="1:31" ht="15.75" customHeight="1">
      <c r="A598" s="4"/>
      <c r="B598" s="4"/>
      <c r="C598" s="4"/>
      <c r="D598" s="4"/>
      <c r="E598" s="4"/>
      <c r="F598" s="4"/>
      <c r="G598" s="59"/>
      <c r="H598" s="59"/>
      <c r="I598" s="55"/>
      <c r="J598" s="55"/>
      <c r="K598" s="55"/>
      <c r="L598" s="55"/>
      <c r="M598" s="55"/>
      <c r="N598" s="55"/>
      <c r="O598" s="4"/>
      <c r="P598" s="4"/>
      <c r="Q598" s="4"/>
      <c r="R598" s="4"/>
      <c r="S598" s="4"/>
      <c r="T598" s="4"/>
      <c r="U598" s="4"/>
      <c r="V598" s="4"/>
      <c r="W598" s="4"/>
      <c r="X598" s="4"/>
      <c r="Y598" s="4"/>
      <c r="Z598" s="59"/>
      <c r="AA598" s="59"/>
      <c r="AB598" s="4"/>
      <c r="AC598" s="4"/>
      <c r="AD598" s="4"/>
      <c r="AE598" s="4"/>
    </row>
    <row r="599" spans="1:31" ht="15.75" customHeight="1">
      <c r="A599" s="4"/>
      <c r="B599" s="4"/>
      <c r="C599" s="4"/>
      <c r="D599" s="4"/>
      <c r="E599" s="4"/>
      <c r="F599" s="4"/>
      <c r="G599" s="59"/>
      <c r="H599" s="59"/>
      <c r="I599" s="55"/>
      <c r="J599" s="55"/>
      <c r="K599" s="55"/>
      <c r="L599" s="55"/>
      <c r="M599" s="55"/>
      <c r="N599" s="55"/>
      <c r="O599" s="4"/>
      <c r="P599" s="4"/>
      <c r="Q599" s="4"/>
      <c r="R599" s="4"/>
      <c r="S599" s="4"/>
      <c r="T599" s="4"/>
      <c r="U599" s="4"/>
      <c r="V599" s="4"/>
      <c r="W599" s="4"/>
      <c r="X599" s="4"/>
      <c r="Y599" s="4"/>
      <c r="Z599" s="59"/>
      <c r="AA599" s="59"/>
      <c r="AB599" s="4"/>
      <c r="AC599" s="4"/>
      <c r="AD599" s="4"/>
      <c r="AE599" s="4"/>
    </row>
    <row r="600" spans="1:31" ht="15.75" customHeight="1">
      <c r="A600" s="4"/>
      <c r="B600" s="4"/>
      <c r="C600" s="4"/>
      <c r="D600" s="4"/>
      <c r="E600" s="4"/>
      <c r="F600" s="4"/>
      <c r="G600" s="59"/>
      <c r="H600" s="59"/>
      <c r="I600" s="55"/>
      <c r="J600" s="55"/>
      <c r="K600" s="55"/>
      <c r="L600" s="55"/>
      <c r="M600" s="55"/>
      <c r="N600" s="55"/>
      <c r="O600" s="4"/>
      <c r="P600" s="4"/>
      <c r="Q600" s="4"/>
      <c r="R600" s="4"/>
      <c r="S600" s="4"/>
      <c r="T600" s="4"/>
      <c r="U600" s="4"/>
      <c r="V600" s="4"/>
      <c r="W600" s="4"/>
      <c r="X600" s="4"/>
      <c r="Y600" s="4"/>
      <c r="Z600" s="59"/>
      <c r="AA600" s="59"/>
      <c r="AB600" s="4"/>
      <c r="AC600" s="4"/>
      <c r="AD600" s="4"/>
      <c r="AE600" s="4"/>
    </row>
    <row r="601" spans="1:31" ht="15.75" customHeight="1">
      <c r="A601" s="4"/>
      <c r="B601" s="4"/>
      <c r="C601" s="4"/>
      <c r="D601" s="4"/>
      <c r="E601" s="4"/>
      <c r="F601" s="4"/>
      <c r="G601" s="59"/>
      <c r="H601" s="59"/>
      <c r="I601" s="55"/>
      <c r="J601" s="55"/>
      <c r="K601" s="55"/>
      <c r="L601" s="55"/>
      <c r="M601" s="55"/>
      <c r="N601" s="55"/>
      <c r="O601" s="4"/>
      <c r="P601" s="4"/>
      <c r="Q601" s="4"/>
      <c r="R601" s="4"/>
      <c r="S601" s="4"/>
      <c r="T601" s="4"/>
      <c r="U601" s="4"/>
      <c r="V601" s="4"/>
      <c r="W601" s="4"/>
      <c r="X601" s="4"/>
      <c r="Y601" s="4"/>
      <c r="Z601" s="59"/>
      <c r="AA601" s="59"/>
      <c r="AB601" s="4"/>
      <c r="AC601" s="4"/>
      <c r="AD601" s="4"/>
      <c r="AE601" s="4"/>
    </row>
    <row r="602" spans="1:31" ht="15.75" customHeight="1">
      <c r="A602" s="4"/>
      <c r="B602" s="4"/>
      <c r="C602" s="4"/>
      <c r="D602" s="4"/>
      <c r="E602" s="4"/>
      <c r="F602" s="4"/>
      <c r="G602" s="59"/>
      <c r="H602" s="59"/>
      <c r="I602" s="55"/>
      <c r="J602" s="55"/>
      <c r="K602" s="55"/>
      <c r="L602" s="55"/>
      <c r="M602" s="55"/>
      <c r="N602" s="55"/>
      <c r="O602" s="4"/>
      <c r="P602" s="4"/>
      <c r="Q602" s="4"/>
      <c r="R602" s="4"/>
      <c r="S602" s="4"/>
      <c r="T602" s="4"/>
      <c r="U602" s="4"/>
      <c r="V602" s="4"/>
      <c r="W602" s="4"/>
      <c r="X602" s="4"/>
      <c r="Y602" s="4"/>
      <c r="Z602" s="59"/>
      <c r="AA602" s="59"/>
      <c r="AB602" s="4"/>
      <c r="AC602" s="4"/>
      <c r="AD602" s="4"/>
      <c r="AE602" s="4"/>
    </row>
    <row r="603" spans="1:31" ht="15.75" customHeight="1">
      <c r="A603" s="4"/>
      <c r="B603" s="4"/>
      <c r="C603" s="4"/>
      <c r="D603" s="4"/>
      <c r="E603" s="4"/>
      <c r="F603" s="4"/>
      <c r="G603" s="59"/>
      <c r="H603" s="59"/>
      <c r="I603" s="55"/>
      <c r="J603" s="55"/>
      <c r="K603" s="55"/>
      <c r="L603" s="55"/>
      <c r="M603" s="55"/>
      <c r="N603" s="55"/>
      <c r="O603" s="4"/>
      <c r="P603" s="4"/>
      <c r="Q603" s="4"/>
      <c r="R603" s="4"/>
      <c r="S603" s="4"/>
      <c r="T603" s="4"/>
      <c r="U603" s="4"/>
      <c r="V603" s="4"/>
      <c r="W603" s="4"/>
      <c r="X603" s="4"/>
      <c r="Y603" s="4"/>
      <c r="Z603" s="59"/>
      <c r="AA603" s="59"/>
      <c r="AB603" s="4"/>
      <c r="AC603" s="4"/>
      <c r="AD603" s="4"/>
      <c r="AE603" s="4"/>
    </row>
    <row r="604" spans="1:31" ht="15.75" customHeight="1">
      <c r="A604" s="4"/>
      <c r="B604" s="4"/>
      <c r="C604" s="4"/>
      <c r="D604" s="4"/>
      <c r="E604" s="4"/>
      <c r="F604" s="4"/>
      <c r="G604" s="59"/>
      <c r="H604" s="59"/>
      <c r="I604" s="55"/>
      <c r="J604" s="55"/>
      <c r="K604" s="55"/>
      <c r="L604" s="55"/>
      <c r="M604" s="55"/>
      <c r="N604" s="55"/>
      <c r="O604" s="4"/>
      <c r="P604" s="4"/>
      <c r="Q604" s="4"/>
      <c r="R604" s="4"/>
      <c r="S604" s="4"/>
      <c r="T604" s="4"/>
      <c r="U604" s="4"/>
      <c r="V604" s="4"/>
      <c r="W604" s="4"/>
      <c r="X604" s="4"/>
      <c r="Y604" s="4"/>
      <c r="Z604" s="59"/>
      <c r="AA604" s="59"/>
      <c r="AB604" s="4"/>
      <c r="AC604" s="4"/>
      <c r="AD604" s="4"/>
      <c r="AE604" s="4"/>
    </row>
    <row r="605" spans="1:31" ht="15.75" customHeight="1">
      <c r="A605" s="4"/>
      <c r="B605" s="4"/>
      <c r="C605" s="4"/>
      <c r="D605" s="4"/>
      <c r="E605" s="4"/>
      <c r="F605" s="4"/>
      <c r="G605" s="59"/>
      <c r="H605" s="59"/>
      <c r="I605" s="55"/>
      <c r="J605" s="55"/>
      <c r="K605" s="55"/>
      <c r="L605" s="55"/>
      <c r="M605" s="55"/>
      <c r="N605" s="55"/>
      <c r="O605" s="4"/>
      <c r="P605" s="4"/>
      <c r="Q605" s="4"/>
      <c r="R605" s="4"/>
      <c r="S605" s="4"/>
      <c r="T605" s="4"/>
      <c r="U605" s="4"/>
      <c r="V605" s="4"/>
      <c r="W605" s="4"/>
      <c r="X605" s="4"/>
      <c r="Y605" s="4"/>
      <c r="Z605" s="59"/>
      <c r="AA605" s="59"/>
      <c r="AB605" s="4"/>
      <c r="AC605" s="4"/>
      <c r="AD605" s="4"/>
      <c r="AE605" s="4"/>
    </row>
    <row r="606" spans="1:31" ht="15.75" customHeight="1">
      <c r="A606" s="4"/>
      <c r="B606" s="4"/>
      <c r="C606" s="4"/>
      <c r="D606" s="4"/>
      <c r="E606" s="4"/>
      <c r="F606" s="4"/>
      <c r="G606" s="59"/>
      <c r="H606" s="59"/>
      <c r="I606" s="55"/>
      <c r="J606" s="55"/>
      <c r="K606" s="55"/>
      <c r="L606" s="55"/>
      <c r="M606" s="55"/>
      <c r="N606" s="55"/>
      <c r="O606" s="4"/>
      <c r="P606" s="4"/>
      <c r="Q606" s="4"/>
      <c r="R606" s="4"/>
      <c r="S606" s="4"/>
      <c r="T606" s="4"/>
      <c r="U606" s="4"/>
      <c r="V606" s="4"/>
      <c r="W606" s="4"/>
      <c r="X606" s="4"/>
      <c r="Y606" s="4"/>
      <c r="Z606" s="59"/>
      <c r="AA606" s="59"/>
      <c r="AB606" s="4"/>
      <c r="AC606" s="4"/>
      <c r="AD606" s="4"/>
      <c r="AE606" s="4"/>
    </row>
    <row r="607" spans="1:31" ht="15.75" customHeight="1">
      <c r="A607" s="4"/>
      <c r="B607" s="4"/>
      <c r="C607" s="4"/>
      <c r="D607" s="4"/>
      <c r="E607" s="4"/>
      <c r="F607" s="4"/>
      <c r="G607" s="59"/>
      <c r="H607" s="59"/>
      <c r="I607" s="55"/>
      <c r="J607" s="55"/>
      <c r="K607" s="55"/>
      <c r="L607" s="55"/>
      <c r="M607" s="55"/>
      <c r="N607" s="55"/>
      <c r="O607" s="4"/>
      <c r="P607" s="4"/>
      <c r="Q607" s="4"/>
      <c r="R607" s="4"/>
      <c r="S607" s="4"/>
      <c r="T607" s="4"/>
      <c r="U607" s="4"/>
      <c r="V607" s="4"/>
      <c r="W607" s="4"/>
      <c r="X607" s="4"/>
      <c r="Y607" s="4"/>
      <c r="Z607" s="59"/>
      <c r="AA607" s="59"/>
      <c r="AB607" s="4"/>
      <c r="AC607" s="4"/>
      <c r="AD607" s="4"/>
      <c r="AE607" s="4"/>
    </row>
    <row r="608" spans="1:31" ht="15.75" customHeight="1">
      <c r="A608" s="4"/>
      <c r="B608" s="4"/>
      <c r="C608" s="4"/>
      <c r="D608" s="4"/>
      <c r="E608" s="4"/>
      <c r="F608" s="4"/>
      <c r="G608" s="59"/>
      <c r="H608" s="59"/>
      <c r="I608" s="55"/>
      <c r="J608" s="55"/>
      <c r="K608" s="55"/>
      <c r="L608" s="55"/>
      <c r="M608" s="55"/>
      <c r="N608" s="55"/>
      <c r="O608" s="4"/>
      <c r="P608" s="4"/>
      <c r="Q608" s="4"/>
      <c r="R608" s="4"/>
      <c r="S608" s="4"/>
      <c r="T608" s="4"/>
      <c r="U608" s="4"/>
      <c r="V608" s="4"/>
      <c r="W608" s="4"/>
      <c r="X608" s="4"/>
      <c r="Y608" s="4"/>
      <c r="Z608" s="59"/>
      <c r="AA608" s="59"/>
      <c r="AB608" s="4"/>
      <c r="AC608" s="4"/>
      <c r="AD608" s="4"/>
      <c r="AE608" s="4"/>
    </row>
    <row r="609" spans="1:31" ht="15.75" customHeight="1">
      <c r="A609" s="4"/>
      <c r="B609" s="4"/>
      <c r="C609" s="4"/>
      <c r="D609" s="4"/>
      <c r="E609" s="4"/>
      <c r="F609" s="4"/>
      <c r="G609" s="59"/>
      <c r="H609" s="59"/>
      <c r="I609" s="55"/>
      <c r="J609" s="55"/>
      <c r="K609" s="55"/>
      <c r="L609" s="55"/>
      <c r="M609" s="55"/>
      <c r="N609" s="55"/>
      <c r="O609" s="4"/>
      <c r="P609" s="4"/>
      <c r="Q609" s="4"/>
      <c r="R609" s="4"/>
      <c r="S609" s="4"/>
      <c r="T609" s="4"/>
      <c r="U609" s="4"/>
      <c r="V609" s="4"/>
      <c r="W609" s="4"/>
      <c r="X609" s="4"/>
      <c r="Y609" s="4"/>
      <c r="Z609" s="59"/>
      <c r="AA609" s="59"/>
      <c r="AB609" s="4"/>
      <c r="AC609" s="4"/>
      <c r="AD609" s="4"/>
      <c r="AE609" s="4"/>
    </row>
    <row r="610" spans="1:31" ht="15.75" customHeight="1">
      <c r="A610" s="4"/>
      <c r="B610" s="4"/>
      <c r="C610" s="4"/>
      <c r="D610" s="4"/>
      <c r="E610" s="4"/>
      <c r="F610" s="4"/>
      <c r="G610" s="59"/>
      <c r="H610" s="59"/>
      <c r="I610" s="55"/>
      <c r="J610" s="55"/>
      <c r="K610" s="55"/>
      <c r="L610" s="55"/>
      <c r="M610" s="55"/>
      <c r="N610" s="55"/>
      <c r="O610" s="4"/>
      <c r="P610" s="4"/>
      <c r="Q610" s="4"/>
      <c r="R610" s="4"/>
      <c r="S610" s="4"/>
      <c r="T610" s="4"/>
      <c r="U610" s="4"/>
      <c r="V610" s="4"/>
      <c r="W610" s="4"/>
      <c r="X610" s="4"/>
      <c r="Y610" s="4"/>
      <c r="Z610" s="59"/>
      <c r="AA610" s="59"/>
      <c r="AB610" s="4"/>
      <c r="AC610" s="4"/>
      <c r="AD610" s="4"/>
      <c r="AE610" s="4"/>
    </row>
    <row r="611" spans="1:31" ht="15.75" customHeight="1">
      <c r="A611" s="4"/>
      <c r="B611" s="4"/>
      <c r="C611" s="4"/>
      <c r="D611" s="4"/>
      <c r="E611" s="4"/>
      <c r="F611" s="4"/>
      <c r="G611" s="59"/>
      <c r="H611" s="59"/>
      <c r="I611" s="55"/>
      <c r="J611" s="55"/>
      <c r="K611" s="55"/>
      <c r="L611" s="55"/>
      <c r="M611" s="55"/>
      <c r="N611" s="55"/>
      <c r="O611" s="4"/>
      <c r="P611" s="4"/>
      <c r="Q611" s="4"/>
      <c r="R611" s="4"/>
      <c r="S611" s="4"/>
      <c r="T611" s="4"/>
      <c r="U611" s="4"/>
      <c r="V611" s="4"/>
      <c r="W611" s="4"/>
      <c r="X611" s="4"/>
      <c r="Y611" s="4"/>
      <c r="Z611" s="59"/>
      <c r="AA611" s="59"/>
      <c r="AB611" s="4"/>
      <c r="AC611" s="4"/>
      <c r="AD611" s="4"/>
      <c r="AE611" s="4"/>
    </row>
    <row r="612" spans="1:31" ht="15.75" customHeight="1">
      <c r="A612" s="4"/>
      <c r="B612" s="4"/>
      <c r="C612" s="4"/>
      <c r="D612" s="4"/>
      <c r="E612" s="4"/>
      <c r="F612" s="4"/>
      <c r="G612" s="59"/>
      <c r="H612" s="59"/>
      <c r="I612" s="55"/>
      <c r="J612" s="55"/>
      <c r="K612" s="55"/>
      <c r="L612" s="55"/>
      <c r="M612" s="55"/>
      <c r="N612" s="55"/>
      <c r="O612" s="4"/>
      <c r="P612" s="4"/>
      <c r="Q612" s="4"/>
      <c r="R612" s="4"/>
      <c r="S612" s="4"/>
      <c r="T612" s="4"/>
      <c r="U612" s="4"/>
      <c r="V612" s="4"/>
      <c r="W612" s="4"/>
      <c r="X612" s="4"/>
      <c r="Y612" s="4"/>
      <c r="Z612" s="59"/>
      <c r="AA612" s="59"/>
      <c r="AB612" s="4"/>
      <c r="AC612" s="4"/>
      <c r="AD612" s="4"/>
      <c r="AE612" s="4"/>
    </row>
    <row r="613" spans="1:31" ht="15.75" customHeight="1">
      <c r="A613" s="4"/>
      <c r="B613" s="4"/>
      <c r="C613" s="4"/>
      <c r="D613" s="4"/>
      <c r="E613" s="4"/>
      <c r="F613" s="4"/>
      <c r="G613" s="59"/>
      <c r="H613" s="59"/>
      <c r="I613" s="55"/>
      <c r="J613" s="55"/>
      <c r="K613" s="55"/>
      <c r="L613" s="55"/>
      <c r="M613" s="55"/>
      <c r="N613" s="55"/>
      <c r="O613" s="4"/>
      <c r="P613" s="4"/>
      <c r="Q613" s="4"/>
      <c r="R613" s="4"/>
      <c r="S613" s="4"/>
      <c r="T613" s="4"/>
      <c r="U613" s="4"/>
      <c r="V613" s="4"/>
      <c r="W613" s="4"/>
      <c r="X613" s="4"/>
      <c r="Y613" s="4"/>
      <c r="Z613" s="59"/>
      <c r="AA613" s="59"/>
      <c r="AB613" s="4"/>
      <c r="AC613" s="4"/>
      <c r="AD613" s="4"/>
      <c r="AE613" s="4"/>
    </row>
    <row r="614" spans="1:31" ht="15.75" customHeight="1">
      <c r="A614" s="4"/>
      <c r="B614" s="4"/>
      <c r="C614" s="4"/>
      <c r="D614" s="4"/>
      <c r="E614" s="4"/>
      <c r="F614" s="4"/>
      <c r="G614" s="59"/>
      <c r="H614" s="59"/>
      <c r="I614" s="55"/>
      <c r="J614" s="55"/>
      <c r="K614" s="55"/>
      <c r="L614" s="55"/>
      <c r="M614" s="55"/>
      <c r="N614" s="55"/>
      <c r="O614" s="4"/>
      <c r="P614" s="4"/>
      <c r="Q614" s="4"/>
      <c r="R614" s="4"/>
      <c r="S614" s="4"/>
      <c r="T614" s="4"/>
      <c r="U614" s="4"/>
      <c r="V614" s="4"/>
      <c r="W614" s="4"/>
      <c r="X614" s="4"/>
      <c r="Y614" s="4"/>
      <c r="Z614" s="59"/>
      <c r="AA614" s="59"/>
      <c r="AB614" s="4"/>
      <c r="AC614" s="4"/>
      <c r="AD614" s="4"/>
      <c r="AE614" s="4"/>
    </row>
    <row r="615" spans="1:31" ht="15.75" customHeight="1">
      <c r="A615" s="4"/>
      <c r="B615" s="4"/>
      <c r="C615" s="4"/>
      <c r="D615" s="4"/>
      <c r="E615" s="4"/>
      <c r="F615" s="4"/>
      <c r="G615" s="59"/>
      <c r="H615" s="59"/>
      <c r="I615" s="55"/>
      <c r="J615" s="55"/>
      <c r="K615" s="55"/>
      <c r="L615" s="55"/>
      <c r="M615" s="55"/>
      <c r="N615" s="55"/>
      <c r="O615" s="4"/>
      <c r="P615" s="4"/>
      <c r="Q615" s="4"/>
      <c r="R615" s="4"/>
      <c r="S615" s="4"/>
      <c r="T615" s="4"/>
      <c r="U615" s="4"/>
      <c r="V615" s="4"/>
      <c r="W615" s="4"/>
      <c r="X615" s="4"/>
      <c r="Y615" s="4"/>
      <c r="Z615" s="59"/>
      <c r="AA615" s="59"/>
      <c r="AB615" s="4"/>
      <c r="AC615" s="4"/>
      <c r="AD615" s="4"/>
      <c r="AE615" s="4"/>
    </row>
    <row r="616" spans="1:31" ht="15.75" customHeight="1">
      <c r="A616" s="4"/>
      <c r="B616" s="4"/>
      <c r="C616" s="4"/>
      <c r="D616" s="4"/>
      <c r="E616" s="4"/>
      <c r="F616" s="4"/>
      <c r="G616" s="59"/>
      <c r="H616" s="59"/>
      <c r="I616" s="55"/>
      <c r="J616" s="55"/>
      <c r="K616" s="55"/>
      <c r="L616" s="55"/>
      <c r="M616" s="55"/>
      <c r="N616" s="55"/>
      <c r="O616" s="4"/>
      <c r="P616" s="4"/>
      <c r="Q616" s="4"/>
      <c r="R616" s="4"/>
      <c r="S616" s="4"/>
      <c r="T616" s="4"/>
      <c r="U616" s="4"/>
      <c r="V616" s="4"/>
      <c r="W616" s="4"/>
      <c r="X616" s="4"/>
      <c r="Y616" s="4"/>
      <c r="Z616" s="59"/>
      <c r="AA616" s="59"/>
      <c r="AB616" s="4"/>
      <c r="AC616" s="4"/>
      <c r="AD616" s="4"/>
      <c r="AE616" s="4"/>
    </row>
    <row r="617" spans="1:31" ht="15.75" customHeight="1">
      <c r="A617" s="4"/>
      <c r="B617" s="4"/>
      <c r="C617" s="4"/>
      <c r="D617" s="4"/>
      <c r="E617" s="4"/>
      <c r="F617" s="4"/>
      <c r="G617" s="59"/>
      <c r="H617" s="59"/>
      <c r="I617" s="55"/>
      <c r="J617" s="55"/>
      <c r="K617" s="55"/>
      <c r="L617" s="55"/>
      <c r="M617" s="55"/>
      <c r="N617" s="55"/>
      <c r="O617" s="4"/>
      <c r="P617" s="4"/>
      <c r="Q617" s="4"/>
      <c r="R617" s="4"/>
      <c r="S617" s="4"/>
      <c r="T617" s="4"/>
      <c r="U617" s="4"/>
      <c r="V617" s="4"/>
      <c r="W617" s="4"/>
      <c r="X617" s="4"/>
      <c r="Y617" s="4"/>
      <c r="Z617" s="59"/>
      <c r="AA617" s="59"/>
      <c r="AB617" s="4"/>
      <c r="AC617" s="4"/>
      <c r="AD617" s="4"/>
      <c r="AE617" s="4"/>
    </row>
    <row r="618" spans="1:31" ht="15.75" customHeight="1">
      <c r="A618" s="4"/>
      <c r="B618" s="4"/>
      <c r="C618" s="4"/>
      <c r="D618" s="4"/>
      <c r="E618" s="4"/>
      <c r="F618" s="4"/>
      <c r="G618" s="59"/>
      <c r="H618" s="59"/>
      <c r="I618" s="55"/>
      <c r="J618" s="55"/>
      <c r="K618" s="55"/>
      <c r="L618" s="55"/>
      <c r="M618" s="55"/>
      <c r="N618" s="55"/>
      <c r="O618" s="4"/>
      <c r="P618" s="4"/>
      <c r="Q618" s="4"/>
      <c r="R618" s="4"/>
      <c r="S618" s="4"/>
      <c r="T618" s="4"/>
      <c r="U618" s="4"/>
      <c r="V618" s="4"/>
      <c r="W618" s="4"/>
      <c r="X618" s="4"/>
      <c r="Y618" s="4"/>
      <c r="Z618" s="59"/>
      <c r="AA618" s="59"/>
      <c r="AB618" s="4"/>
      <c r="AC618" s="4"/>
      <c r="AD618" s="4"/>
      <c r="AE618" s="4"/>
    </row>
    <row r="619" spans="1:31" ht="15.75" customHeight="1">
      <c r="A619" s="4"/>
      <c r="B619" s="4"/>
      <c r="C619" s="4"/>
      <c r="D619" s="4"/>
      <c r="E619" s="4"/>
      <c r="F619" s="4"/>
      <c r="G619" s="59"/>
      <c r="H619" s="59"/>
      <c r="I619" s="55"/>
      <c r="J619" s="55"/>
      <c r="K619" s="55"/>
      <c r="L619" s="55"/>
      <c r="M619" s="55"/>
      <c r="N619" s="55"/>
      <c r="O619" s="4"/>
      <c r="P619" s="4"/>
      <c r="Q619" s="4"/>
      <c r="R619" s="4"/>
      <c r="S619" s="4"/>
      <c r="T619" s="4"/>
      <c r="U619" s="4"/>
      <c r="V619" s="4"/>
      <c r="W619" s="4"/>
      <c r="X619" s="4"/>
      <c r="Y619" s="4"/>
      <c r="Z619" s="59"/>
      <c r="AA619" s="59"/>
      <c r="AB619" s="4"/>
      <c r="AC619" s="4"/>
      <c r="AD619" s="4"/>
      <c r="AE619" s="4"/>
    </row>
    <row r="620" spans="1:31" ht="15.75" customHeight="1">
      <c r="A620" s="4"/>
      <c r="B620" s="4"/>
      <c r="C620" s="4"/>
      <c r="D620" s="4"/>
      <c r="E620" s="4"/>
      <c r="F620" s="4"/>
      <c r="G620" s="59"/>
      <c r="H620" s="59"/>
      <c r="I620" s="55"/>
      <c r="J620" s="55"/>
      <c r="K620" s="55"/>
      <c r="L620" s="55"/>
      <c r="M620" s="55"/>
      <c r="N620" s="55"/>
      <c r="O620" s="4"/>
      <c r="P620" s="4"/>
      <c r="Q620" s="4"/>
      <c r="R620" s="4"/>
      <c r="S620" s="4"/>
      <c r="T620" s="4"/>
      <c r="U620" s="4"/>
      <c r="V620" s="4"/>
      <c r="W620" s="4"/>
      <c r="X620" s="4"/>
      <c r="Y620" s="4"/>
      <c r="Z620" s="59"/>
      <c r="AA620" s="59"/>
      <c r="AB620" s="4"/>
      <c r="AC620" s="4"/>
      <c r="AD620" s="4"/>
      <c r="AE620" s="4"/>
    </row>
    <row r="621" spans="1:31" ht="15.75" customHeight="1">
      <c r="A621" s="4"/>
      <c r="B621" s="4"/>
      <c r="C621" s="4"/>
      <c r="D621" s="4"/>
      <c r="E621" s="4"/>
      <c r="F621" s="4"/>
      <c r="G621" s="59"/>
      <c r="H621" s="59"/>
      <c r="I621" s="55"/>
      <c r="J621" s="55"/>
      <c r="K621" s="55"/>
      <c r="L621" s="55"/>
      <c r="M621" s="55"/>
      <c r="N621" s="55"/>
      <c r="O621" s="4"/>
      <c r="P621" s="4"/>
      <c r="Q621" s="4"/>
      <c r="R621" s="4"/>
      <c r="S621" s="4"/>
      <c r="T621" s="4"/>
      <c r="U621" s="4"/>
      <c r="V621" s="4"/>
      <c r="W621" s="4"/>
      <c r="X621" s="4"/>
      <c r="Y621" s="4"/>
      <c r="Z621" s="59"/>
      <c r="AA621" s="59"/>
      <c r="AB621" s="4"/>
      <c r="AC621" s="4"/>
      <c r="AD621" s="4"/>
      <c r="AE621" s="4"/>
    </row>
    <row r="622" spans="1:31" ht="15.75" customHeight="1">
      <c r="A622" s="4"/>
      <c r="B622" s="4"/>
      <c r="C622" s="4"/>
      <c r="D622" s="4"/>
      <c r="E622" s="4"/>
      <c r="F622" s="4"/>
      <c r="G622" s="59"/>
      <c r="H622" s="59"/>
      <c r="I622" s="55"/>
      <c r="J622" s="55"/>
      <c r="K622" s="55"/>
      <c r="L622" s="55"/>
      <c r="M622" s="55"/>
      <c r="N622" s="55"/>
      <c r="O622" s="4"/>
      <c r="P622" s="4"/>
      <c r="Q622" s="4"/>
      <c r="R622" s="4"/>
      <c r="S622" s="4"/>
      <c r="T622" s="4"/>
      <c r="U622" s="4"/>
      <c r="V622" s="4"/>
      <c r="W622" s="4"/>
      <c r="X622" s="4"/>
      <c r="Y622" s="4"/>
      <c r="Z622" s="59"/>
      <c r="AA622" s="59"/>
      <c r="AB622" s="4"/>
      <c r="AC622" s="4"/>
      <c r="AD622" s="4"/>
      <c r="AE622" s="4"/>
    </row>
    <row r="623" spans="1:31" ht="15.75" customHeight="1">
      <c r="A623" s="4"/>
      <c r="B623" s="4"/>
      <c r="C623" s="4"/>
      <c r="D623" s="4"/>
      <c r="E623" s="4"/>
      <c r="F623" s="4"/>
      <c r="G623" s="59"/>
      <c r="H623" s="59"/>
      <c r="I623" s="55"/>
      <c r="J623" s="55"/>
      <c r="K623" s="55"/>
      <c r="L623" s="55"/>
      <c r="M623" s="55"/>
      <c r="N623" s="55"/>
      <c r="O623" s="4"/>
      <c r="P623" s="4"/>
      <c r="Q623" s="4"/>
      <c r="R623" s="4"/>
      <c r="S623" s="4"/>
      <c r="T623" s="4"/>
      <c r="U623" s="4"/>
      <c r="V623" s="4"/>
      <c r="W623" s="4"/>
      <c r="X623" s="4"/>
      <c r="Y623" s="4"/>
      <c r="Z623" s="59"/>
      <c r="AA623" s="59"/>
      <c r="AB623" s="4"/>
      <c r="AC623" s="4"/>
      <c r="AD623" s="4"/>
      <c r="AE623" s="4"/>
    </row>
    <row r="624" spans="1:31" ht="15.75" customHeight="1">
      <c r="A624" s="4"/>
      <c r="B624" s="4"/>
      <c r="C624" s="4"/>
      <c r="D624" s="4"/>
      <c r="E624" s="4"/>
      <c r="F624" s="4"/>
      <c r="G624" s="59"/>
      <c r="H624" s="59"/>
      <c r="I624" s="55"/>
      <c r="J624" s="55"/>
      <c r="K624" s="55"/>
      <c r="L624" s="55"/>
      <c r="M624" s="55"/>
      <c r="N624" s="55"/>
      <c r="O624" s="4"/>
      <c r="P624" s="4"/>
      <c r="Q624" s="4"/>
      <c r="R624" s="4"/>
      <c r="S624" s="4"/>
      <c r="T624" s="4"/>
      <c r="U624" s="4"/>
      <c r="V624" s="4"/>
      <c r="W624" s="4"/>
      <c r="X624" s="4"/>
      <c r="Y624" s="4"/>
      <c r="Z624" s="59"/>
      <c r="AA624" s="59"/>
      <c r="AB624" s="4"/>
      <c r="AC624" s="4"/>
      <c r="AD624" s="4"/>
      <c r="AE624" s="4"/>
    </row>
    <row r="625" spans="1:31" ht="15.75" customHeight="1">
      <c r="A625" s="4"/>
      <c r="B625" s="4"/>
      <c r="C625" s="4"/>
      <c r="D625" s="4"/>
      <c r="E625" s="4"/>
      <c r="F625" s="4"/>
      <c r="G625" s="59"/>
      <c r="H625" s="59"/>
      <c r="I625" s="55"/>
      <c r="J625" s="55"/>
      <c r="K625" s="55"/>
      <c r="L625" s="55"/>
      <c r="M625" s="55"/>
      <c r="N625" s="55"/>
      <c r="O625" s="4"/>
      <c r="P625" s="4"/>
      <c r="Q625" s="4"/>
      <c r="R625" s="4"/>
      <c r="S625" s="4"/>
      <c r="T625" s="4"/>
      <c r="U625" s="4"/>
      <c r="V625" s="4"/>
      <c r="W625" s="4"/>
      <c r="X625" s="4"/>
      <c r="Y625" s="4"/>
      <c r="Z625" s="59"/>
      <c r="AA625" s="59"/>
      <c r="AB625" s="4"/>
      <c r="AC625" s="4"/>
      <c r="AD625" s="4"/>
      <c r="AE625" s="4"/>
    </row>
    <row r="626" spans="1:31" ht="15.75" customHeight="1">
      <c r="A626" s="4"/>
      <c r="B626" s="4"/>
      <c r="C626" s="4"/>
      <c r="D626" s="4"/>
      <c r="E626" s="4"/>
      <c r="F626" s="4"/>
      <c r="G626" s="59"/>
      <c r="H626" s="59"/>
      <c r="I626" s="55"/>
      <c r="J626" s="55"/>
      <c r="K626" s="55"/>
      <c r="L626" s="55"/>
      <c r="M626" s="55"/>
      <c r="N626" s="55"/>
      <c r="O626" s="4"/>
      <c r="P626" s="4"/>
      <c r="Q626" s="4"/>
      <c r="R626" s="4"/>
      <c r="S626" s="4"/>
      <c r="T626" s="4"/>
      <c r="U626" s="4"/>
      <c r="V626" s="4"/>
      <c r="W626" s="4"/>
      <c r="X626" s="4"/>
      <c r="Y626" s="4"/>
      <c r="Z626" s="59"/>
      <c r="AA626" s="59"/>
      <c r="AB626" s="4"/>
      <c r="AC626" s="4"/>
      <c r="AD626" s="4"/>
      <c r="AE626" s="4"/>
    </row>
    <row r="627" spans="1:31" ht="15.75" customHeight="1">
      <c r="A627" s="4"/>
      <c r="B627" s="4"/>
      <c r="C627" s="4"/>
      <c r="D627" s="4"/>
      <c r="E627" s="4"/>
      <c r="F627" s="4"/>
      <c r="G627" s="59"/>
      <c r="H627" s="59"/>
      <c r="I627" s="55"/>
      <c r="J627" s="55"/>
      <c r="K627" s="55"/>
      <c r="L627" s="55"/>
      <c r="M627" s="55"/>
      <c r="N627" s="55"/>
      <c r="O627" s="4"/>
      <c r="P627" s="4"/>
      <c r="Q627" s="4"/>
      <c r="R627" s="4"/>
      <c r="S627" s="4"/>
      <c r="T627" s="4"/>
      <c r="U627" s="4"/>
      <c r="V627" s="4"/>
      <c r="W627" s="4"/>
      <c r="X627" s="4"/>
      <c r="Y627" s="4"/>
      <c r="Z627" s="59"/>
      <c r="AA627" s="59"/>
      <c r="AB627" s="4"/>
      <c r="AC627" s="4"/>
      <c r="AD627" s="4"/>
      <c r="AE627" s="4"/>
    </row>
    <row r="628" spans="1:31" ht="15.75" customHeight="1">
      <c r="A628" s="4"/>
      <c r="B628" s="4"/>
      <c r="C628" s="4"/>
      <c r="D628" s="4"/>
      <c r="E628" s="4"/>
      <c r="F628" s="4"/>
      <c r="G628" s="59"/>
      <c r="H628" s="59"/>
      <c r="I628" s="55"/>
      <c r="J628" s="55"/>
      <c r="K628" s="55"/>
      <c r="L628" s="55"/>
      <c r="M628" s="55"/>
      <c r="N628" s="55"/>
      <c r="O628" s="4"/>
      <c r="P628" s="4"/>
      <c r="Q628" s="4"/>
      <c r="R628" s="4"/>
      <c r="S628" s="4"/>
      <c r="T628" s="4"/>
      <c r="U628" s="4"/>
      <c r="V628" s="4"/>
      <c r="W628" s="4"/>
      <c r="X628" s="4"/>
      <c r="Y628" s="4"/>
      <c r="Z628" s="59"/>
      <c r="AA628" s="59"/>
      <c r="AB628" s="4"/>
      <c r="AC628" s="4"/>
      <c r="AD628" s="4"/>
      <c r="AE628" s="4"/>
    </row>
    <row r="629" spans="1:31" ht="15.75" customHeight="1">
      <c r="A629" s="4"/>
      <c r="B629" s="4"/>
      <c r="C629" s="4"/>
      <c r="D629" s="4"/>
      <c r="E629" s="4"/>
      <c r="F629" s="4"/>
      <c r="G629" s="59"/>
      <c r="H629" s="59"/>
      <c r="I629" s="55"/>
      <c r="J629" s="55"/>
      <c r="K629" s="55"/>
      <c r="L629" s="55"/>
      <c r="M629" s="55"/>
      <c r="N629" s="55"/>
      <c r="O629" s="4"/>
      <c r="P629" s="4"/>
      <c r="Q629" s="4"/>
      <c r="R629" s="4"/>
      <c r="S629" s="4"/>
      <c r="T629" s="4"/>
      <c r="U629" s="4"/>
      <c r="V629" s="4"/>
      <c r="W629" s="4"/>
      <c r="X629" s="4"/>
      <c r="Y629" s="4"/>
      <c r="Z629" s="59"/>
      <c r="AA629" s="59"/>
      <c r="AB629" s="4"/>
      <c r="AC629" s="4"/>
      <c r="AD629" s="4"/>
      <c r="AE629" s="4"/>
    </row>
    <row r="630" spans="1:31" ht="15.75" customHeight="1">
      <c r="A630" s="4"/>
      <c r="B630" s="4"/>
      <c r="C630" s="4"/>
      <c r="D630" s="4"/>
      <c r="E630" s="4"/>
      <c r="F630" s="4"/>
      <c r="G630" s="59"/>
      <c r="H630" s="59"/>
      <c r="I630" s="55"/>
      <c r="J630" s="55"/>
      <c r="K630" s="55"/>
      <c r="L630" s="55"/>
      <c r="M630" s="55"/>
      <c r="N630" s="55"/>
      <c r="O630" s="4"/>
      <c r="P630" s="4"/>
      <c r="Q630" s="4"/>
      <c r="R630" s="4"/>
      <c r="S630" s="4"/>
      <c r="T630" s="4"/>
      <c r="U630" s="4"/>
      <c r="V630" s="4"/>
      <c r="W630" s="4"/>
      <c r="X630" s="4"/>
      <c r="Y630" s="4"/>
      <c r="Z630" s="59"/>
      <c r="AA630" s="59"/>
      <c r="AB630" s="4"/>
      <c r="AC630" s="4"/>
      <c r="AD630" s="4"/>
      <c r="AE630" s="4"/>
    </row>
    <row r="631" spans="1:31" ht="15.75" customHeight="1">
      <c r="A631" s="4"/>
      <c r="B631" s="4"/>
      <c r="C631" s="4"/>
      <c r="D631" s="4"/>
      <c r="E631" s="4"/>
      <c r="F631" s="4"/>
      <c r="G631" s="59"/>
      <c r="H631" s="59"/>
      <c r="I631" s="55"/>
      <c r="J631" s="55"/>
      <c r="K631" s="55"/>
      <c r="L631" s="55"/>
      <c r="M631" s="55"/>
      <c r="N631" s="55"/>
      <c r="O631" s="4"/>
      <c r="P631" s="4"/>
      <c r="Q631" s="4"/>
      <c r="R631" s="4"/>
      <c r="S631" s="4"/>
      <c r="T631" s="4"/>
      <c r="U631" s="4"/>
      <c r="V631" s="4"/>
      <c r="W631" s="4"/>
      <c r="X631" s="4"/>
      <c r="Y631" s="4"/>
      <c r="Z631" s="59"/>
      <c r="AA631" s="59"/>
      <c r="AB631" s="4"/>
      <c r="AC631" s="4"/>
      <c r="AD631" s="4"/>
      <c r="AE631" s="4"/>
    </row>
    <row r="632" spans="1:31" ht="15.75" customHeight="1">
      <c r="A632" s="4"/>
      <c r="B632" s="4"/>
      <c r="C632" s="4"/>
      <c r="D632" s="4"/>
      <c r="E632" s="4"/>
      <c r="F632" s="4"/>
      <c r="G632" s="59"/>
      <c r="H632" s="59"/>
      <c r="I632" s="55"/>
      <c r="J632" s="55"/>
      <c r="K632" s="55"/>
      <c r="L632" s="55"/>
      <c r="M632" s="55"/>
      <c r="N632" s="55"/>
      <c r="O632" s="4"/>
      <c r="P632" s="4"/>
      <c r="Q632" s="4"/>
      <c r="R632" s="4"/>
      <c r="S632" s="4"/>
      <c r="T632" s="4"/>
      <c r="U632" s="4"/>
      <c r="V632" s="4"/>
      <c r="W632" s="4"/>
      <c r="X632" s="4"/>
      <c r="Y632" s="4"/>
      <c r="Z632" s="59"/>
      <c r="AA632" s="59"/>
      <c r="AB632" s="4"/>
      <c r="AC632" s="4"/>
      <c r="AD632" s="4"/>
      <c r="AE632" s="4"/>
    </row>
    <row r="633" spans="1:31" ht="15.75" customHeight="1">
      <c r="A633" s="4"/>
      <c r="B633" s="4"/>
      <c r="C633" s="4"/>
      <c r="D633" s="4"/>
      <c r="E633" s="4"/>
      <c r="F633" s="4"/>
      <c r="G633" s="59"/>
      <c r="H633" s="59"/>
      <c r="I633" s="55"/>
      <c r="J633" s="55"/>
      <c r="K633" s="55"/>
      <c r="L633" s="55"/>
      <c r="M633" s="55"/>
      <c r="N633" s="55"/>
      <c r="O633" s="4"/>
      <c r="P633" s="4"/>
      <c r="Q633" s="4"/>
      <c r="R633" s="4"/>
      <c r="S633" s="4"/>
      <c r="T633" s="4"/>
      <c r="U633" s="4"/>
      <c r="V633" s="4"/>
      <c r="W633" s="4"/>
      <c r="X633" s="4"/>
      <c r="Y633" s="4"/>
      <c r="Z633" s="59"/>
      <c r="AA633" s="59"/>
      <c r="AB633" s="4"/>
      <c r="AC633" s="4"/>
      <c r="AD633" s="4"/>
      <c r="AE633" s="4"/>
    </row>
    <row r="634" spans="1:31" ht="15.75" customHeight="1">
      <c r="A634" s="4"/>
      <c r="B634" s="4"/>
      <c r="C634" s="4"/>
      <c r="D634" s="4"/>
      <c r="E634" s="4"/>
      <c r="F634" s="4"/>
      <c r="G634" s="59"/>
      <c r="H634" s="59"/>
      <c r="I634" s="55"/>
      <c r="J634" s="55"/>
      <c r="K634" s="55"/>
      <c r="L634" s="55"/>
      <c r="M634" s="55"/>
      <c r="N634" s="55"/>
      <c r="O634" s="4"/>
      <c r="P634" s="4"/>
      <c r="Q634" s="4"/>
      <c r="R634" s="4"/>
      <c r="S634" s="4"/>
      <c r="T634" s="4"/>
      <c r="U634" s="4"/>
      <c r="V634" s="4"/>
      <c r="W634" s="4"/>
      <c r="X634" s="4"/>
      <c r="Y634" s="4"/>
      <c r="Z634" s="59"/>
      <c r="AA634" s="59"/>
      <c r="AB634" s="4"/>
      <c r="AC634" s="4"/>
      <c r="AD634" s="4"/>
      <c r="AE634" s="4"/>
    </row>
    <row r="635" spans="1:31" ht="15.75" customHeight="1">
      <c r="A635" s="4"/>
      <c r="B635" s="4"/>
      <c r="C635" s="4"/>
      <c r="D635" s="4"/>
      <c r="E635" s="4"/>
      <c r="F635" s="4"/>
      <c r="G635" s="59"/>
      <c r="H635" s="59"/>
      <c r="I635" s="55"/>
      <c r="J635" s="55"/>
      <c r="K635" s="55"/>
      <c r="L635" s="55"/>
      <c r="M635" s="55"/>
      <c r="N635" s="55"/>
      <c r="O635" s="4"/>
      <c r="P635" s="4"/>
      <c r="Q635" s="4"/>
      <c r="R635" s="4"/>
      <c r="S635" s="4"/>
      <c r="T635" s="4"/>
      <c r="U635" s="4"/>
      <c r="V635" s="4"/>
      <c r="W635" s="4"/>
      <c r="X635" s="4"/>
      <c r="Y635" s="4"/>
      <c r="Z635" s="59"/>
      <c r="AA635" s="59"/>
      <c r="AB635" s="4"/>
      <c r="AC635" s="4"/>
      <c r="AD635" s="4"/>
      <c r="AE635" s="4"/>
    </row>
    <row r="636" spans="1:31" ht="15.75" customHeight="1">
      <c r="A636" s="4"/>
      <c r="B636" s="4"/>
      <c r="C636" s="4"/>
      <c r="D636" s="4"/>
      <c r="E636" s="4"/>
      <c r="F636" s="4"/>
      <c r="G636" s="59"/>
      <c r="H636" s="59"/>
      <c r="I636" s="55"/>
      <c r="J636" s="55"/>
      <c r="K636" s="55"/>
      <c r="L636" s="55"/>
      <c r="M636" s="55"/>
      <c r="N636" s="55"/>
      <c r="O636" s="4"/>
      <c r="P636" s="4"/>
      <c r="Q636" s="4"/>
      <c r="R636" s="4"/>
      <c r="S636" s="4"/>
      <c r="T636" s="4"/>
      <c r="U636" s="4"/>
      <c r="V636" s="4"/>
      <c r="W636" s="4"/>
      <c r="X636" s="4"/>
      <c r="Y636" s="4"/>
      <c r="Z636" s="59"/>
      <c r="AA636" s="59"/>
      <c r="AB636" s="4"/>
      <c r="AC636" s="4"/>
      <c r="AD636" s="4"/>
      <c r="AE636" s="4"/>
    </row>
    <row r="637" spans="1:31" ht="15.75" customHeight="1">
      <c r="A637" s="4"/>
      <c r="B637" s="4"/>
      <c r="C637" s="4"/>
      <c r="D637" s="4"/>
      <c r="E637" s="4"/>
      <c r="F637" s="4"/>
      <c r="G637" s="59"/>
      <c r="H637" s="59"/>
      <c r="I637" s="55"/>
      <c r="J637" s="55"/>
      <c r="K637" s="55"/>
      <c r="L637" s="55"/>
      <c r="M637" s="55"/>
      <c r="N637" s="55"/>
      <c r="O637" s="4"/>
      <c r="P637" s="4"/>
      <c r="Q637" s="4"/>
      <c r="R637" s="4"/>
      <c r="S637" s="4"/>
      <c r="T637" s="4"/>
      <c r="U637" s="4"/>
      <c r="V637" s="4"/>
      <c r="W637" s="4"/>
      <c r="X637" s="4"/>
      <c r="Y637" s="4"/>
      <c r="Z637" s="59"/>
      <c r="AA637" s="59"/>
      <c r="AB637" s="4"/>
      <c r="AC637" s="4"/>
      <c r="AD637" s="4"/>
      <c r="AE637" s="4"/>
    </row>
    <row r="638" spans="1:31" ht="15.75" customHeight="1">
      <c r="A638" s="4"/>
      <c r="B638" s="4"/>
      <c r="C638" s="4"/>
      <c r="D638" s="4"/>
      <c r="E638" s="4"/>
      <c r="F638" s="4"/>
      <c r="G638" s="59"/>
      <c r="H638" s="59"/>
      <c r="I638" s="55"/>
      <c r="J638" s="55"/>
      <c r="K638" s="55"/>
      <c r="L638" s="55"/>
      <c r="M638" s="55"/>
      <c r="N638" s="55"/>
      <c r="O638" s="4"/>
      <c r="P638" s="4"/>
      <c r="Q638" s="4"/>
      <c r="R638" s="4"/>
      <c r="S638" s="4"/>
      <c r="T638" s="4"/>
      <c r="U638" s="4"/>
      <c r="V638" s="4"/>
      <c r="W638" s="4"/>
      <c r="X638" s="4"/>
      <c r="Y638" s="4"/>
      <c r="Z638" s="59"/>
      <c r="AA638" s="59"/>
      <c r="AB638" s="4"/>
      <c r="AC638" s="4"/>
      <c r="AD638" s="4"/>
      <c r="AE638" s="4"/>
    </row>
    <row r="639" spans="1:31" ht="15.75" customHeight="1">
      <c r="A639" s="4"/>
      <c r="B639" s="4"/>
      <c r="C639" s="4"/>
      <c r="D639" s="4"/>
      <c r="E639" s="4"/>
      <c r="F639" s="4"/>
      <c r="G639" s="59"/>
      <c r="H639" s="59"/>
      <c r="I639" s="55"/>
      <c r="J639" s="55"/>
      <c r="K639" s="55"/>
      <c r="L639" s="55"/>
      <c r="M639" s="55"/>
      <c r="N639" s="55"/>
      <c r="O639" s="4"/>
      <c r="P639" s="4"/>
      <c r="Q639" s="4"/>
      <c r="R639" s="4"/>
      <c r="S639" s="4"/>
      <c r="T639" s="4"/>
      <c r="U639" s="4"/>
      <c r="V639" s="4"/>
      <c r="W639" s="4"/>
      <c r="X639" s="4"/>
      <c r="Y639" s="4"/>
      <c r="Z639" s="59"/>
      <c r="AA639" s="59"/>
      <c r="AB639" s="4"/>
      <c r="AC639" s="4"/>
      <c r="AD639" s="4"/>
      <c r="AE639" s="4"/>
    </row>
    <row r="640" spans="1:31" ht="15.75" customHeight="1">
      <c r="A640" s="4"/>
      <c r="B640" s="4"/>
      <c r="C640" s="4"/>
      <c r="D640" s="4"/>
      <c r="E640" s="4"/>
      <c r="F640" s="4"/>
      <c r="G640" s="59"/>
      <c r="H640" s="59"/>
      <c r="I640" s="55"/>
      <c r="J640" s="55"/>
      <c r="K640" s="55"/>
      <c r="L640" s="55"/>
      <c r="M640" s="55"/>
      <c r="N640" s="55"/>
      <c r="O640" s="4"/>
      <c r="P640" s="4"/>
      <c r="Q640" s="4"/>
      <c r="R640" s="4"/>
      <c r="S640" s="4"/>
      <c r="T640" s="4"/>
      <c r="U640" s="4"/>
      <c r="V640" s="4"/>
      <c r="W640" s="4"/>
      <c r="X640" s="4"/>
      <c r="Y640" s="4"/>
      <c r="Z640" s="59"/>
      <c r="AA640" s="59"/>
      <c r="AB640" s="4"/>
      <c r="AC640" s="4"/>
      <c r="AD640" s="4"/>
      <c r="AE640" s="4"/>
    </row>
    <row r="641" spans="1:31" ht="15.75" customHeight="1">
      <c r="A641" s="4"/>
      <c r="B641" s="4"/>
      <c r="C641" s="4"/>
      <c r="D641" s="4"/>
      <c r="E641" s="4"/>
      <c r="F641" s="4"/>
      <c r="G641" s="59"/>
      <c r="H641" s="59"/>
      <c r="I641" s="55"/>
      <c r="J641" s="55"/>
      <c r="K641" s="55"/>
      <c r="L641" s="55"/>
      <c r="M641" s="55"/>
      <c r="N641" s="55"/>
      <c r="O641" s="4"/>
      <c r="P641" s="4"/>
      <c r="Q641" s="4"/>
      <c r="R641" s="4"/>
      <c r="S641" s="4"/>
      <c r="T641" s="4"/>
      <c r="U641" s="4"/>
      <c r="V641" s="4"/>
      <c r="W641" s="4"/>
      <c r="X641" s="4"/>
      <c r="Y641" s="4"/>
      <c r="Z641" s="59"/>
      <c r="AA641" s="59"/>
      <c r="AB641" s="4"/>
      <c r="AC641" s="4"/>
      <c r="AD641" s="4"/>
      <c r="AE641" s="4"/>
    </row>
    <row r="642" spans="1:31" ht="15.75" customHeight="1">
      <c r="A642" s="4"/>
      <c r="B642" s="4"/>
      <c r="C642" s="4"/>
      <c r="D642" s="4"/>
      <c r="E642" s="4"/>
      <c r="F642" s="4"/>
      <c r="G642" s="59"/>
      <c r="H642" s="59"/>
      <c r="I642" s="55"/>
      <c r="J642" s="55"/>
      <c r="K642" s="55"/>
      <c r="L642" s="55"/>
      <c r="M642" s="55"/>
      <c r="N642" s="55"/>
      <c r="O642" s="4"/>
      <c r="P642" s="4"/>
      <c r="Q642" s="4"/>
      <c r="R642" s="4"/>
      <c r="S642" s="4"/>
      <c r="T642" s="4"/>
      <c r="U642" s="4"/>
      <c r="V642" s="4"/>
      <c r="W642" s="4"/>
      <c r="X642" s="4"/>
      <c r="Y642" s="4"/>
      <c r="Z642" s="59"/>
      <c r="AA642" s="59"/>
      <c r="AB642" s="4"/>
      <c r="AC642" s="4"/>
      <c r="AD642" s="4"/>
      <c r="AE642" s="4"/>
    </row>
    <row r="643" spans="1:31" ht="15.75" customHeight="1">
      <c r="A643" s="4"/>
      <c r="B643" s="4"/>
      <c r="C643" s="4"/>
      <c r="D643" s="4"/>
      <c r="E643" s="4"/>
      <c r="F643" s="4"/>
      <c r="G643" s="59"/>
      <c r="H643" s="59"/>
      <c r="I643" s="55"/>
      <c r="J643" s="55"/>
      <c r="K643" s="55"/>
      <c r="L643" s="55"/>
      <c r="M643" s="55"/>
      <c r="N643" s="55"/>
      <c r="O643" s="4"/>
      <c r="P643" s="4"/>
      <c r="Q643" s="4"/>
      <c r="R643" s="4"/>
      <c r="S643" s="4"/>
      <c r="T643" s="4"/>
      <c r="U643" s="4"/>
      <c r="V643" s="4"/>
      <c r="W643" s="4"/>
      <c r="X643" s="4"/>
      <c r="Y643" s="4"/>
      <c r="Z643" s="59"/>
      <c r="AA643" s="59"/>
      <c r="AB643" s="4"/>
      <c r="AC643" s="4"/>
      <c r="AD643" s="4"/>
      <c r="AE643" s="4"/>
    </row>
    <row r="644" spans="1:31" ht="15.75" customHeight="1">
      <c r="A644" s="4"/>
      <c r="B644" s="4"/>
      <c r="C644" s="4"/>
      <c r="D644" s="4"/>
      <c r="E644" s="4"/>
      <c r="F644" s="4"/>
      <c r="G644" s="59"/>
      <c r="H644" s="59"/>
      <c r="I644" s="55"/>
      <c r="J644" s="55"/>
      <c r="K644" s="55"/>
      <c r="L644" s="55"/>
      <c r="M644" s="55"/>
      <c r="N644" s="55"/>
      <c r="O644" s="4"/>
      <c r="P644" s="4"/>
      <c r="Q644" s="4"/>
      <c r="R644" s="4"/>
      <c r="S644" s="4"/>
      <c r="T644" s="4"/>
      <c r="U644" s="4"/>
      <c r="V644" s="4"/>
      <c r="W644" s="4"/>
      <c r="X644" s="4"/>
      <c r="Y644" s="4"/>
      <c r="Z644" s="59"/>
      <c r="AA644" s="59"/>
      <c r="AB644" s="4"/>
      <c r="AC644" s="4"/>
      <c r="AD644" s="4"/>
      <c r="AE644" s="4"/>
    </row>
    <row r="645" spans="1:31" ht="15.75" customHeight="1">
      <c r="A645" s="4"/>
      <c r="B645" s="4"/>
      <c r="C645" s="4"/>
      <c r="D645" s="4"/>
      <c r="E645" s="4"/>
      <c r="F645" s="4"/>
      <c r="G645" s="59"/>
      <c r="H645" s="59"/>
      <c r="I645" s="55"/>
      <c r="J645" s="55"/>
      <c r="K645" s="55"/>
      <c r="L645" s="55"/>
      <c r="M645" s="55"/>
      <c r="N645" s="55"/>
      <c r="O645" s="4"/>
      <c r="P645" s="4"/>
      <c r="Q645" s="4"/>
      <c r="R645" s="4"/>
      <c r="S645" s="4"/>
      <c r="T645" s="4"/>
      <c r="U645" s="4"/>
      <c r="V645" s="4"/>
      <c r="W645" s="4"/>
      <c r="X645" s="4"/>
      <c r="Y645" s="4"/>
      <c r="Z645" s="59"/>
      <c r="AA645" s="59"/>
      <c r="AB645" s="4"/>
      <c r="AC645" s="4"/>
      <c r="AD645" s="4"/>
      <c r="AE645" s="4"/>
    </row>
    <row r="646" spans="1:31" ht="15.75" customHeight="1">
      <c r="A646" s="4"/>
      <c r="B646" s="4"/>
      <c r="C646" s="4"/>
      <c r="D646" s="4"/>
      <c r="E646" s="4"/>
      <c r="F646" s="4"/>
      <c r="G646" s="59"/>
      <c r="H646" s="59"/>
      <c r="I646" s="55"/>
      <c r="J646" s="55"/>
      <c r="K646" s="55"/>
      <c r="L646" s="55"/>
      <c r="M646" s="55"/>
      <c r="N646" s="55"/>
      <c r="O646" s="4"/>
      <c r="P646" s="4"/>
      <c r="Q646" s="4"/>
      <c r="R646" s="4"/>
      <c r="S646" s="4"/>
      <c r="T646" s="4"/>
      <c r="U646" s="4"/>
      <c r="V646" s="4"/>
      <c r="W646" s="4"/>
      <c r="X646" s="4"/>
      <c r="Y646" s="4"/>
      <c r="Z646" s="59"/>
      <c r="AA646" s="59"/>
      <c r="AB646" s="4"/>
      <c r="AC646" s="4"/>
      <c r="AD646" s="4"/>
      <c r="AE646" s="4"/>
    </row>
    <row r="647" spans="1:31" ht="15.75" customHeight="1">
      <c r="A647" s="4"/>
      <c r="B647" s="4"/>
      <c r="C647" s="4"/>
      <c r="D647" s="4"/>
      <c r="E647" s="4"/>
      <c r="F647" s="4"/>
      <c r="G647" s="59"/>
      <c r="H647" s="59"/>
      <c r="I647" s="55"/>
      <c r="J647" s="55"/>
      <c r="K647" s="55"/>
      <c r="L647" s="55"/>
      <c r="M647" s="55"/>
      <c r="N647" s="55"/>
      <c r="O647" s="4"/>
      <c r="P647" s="4"/>
      <c r="Q647" s="4"/>
      <c r="R647" s="4"/>
      <c r="S647" s="4"/>
      <c r="T647" s="4"/>
      <c r="U647" s="4"/>
      <c r="V647" s="4"/>
      <c r="W647" s="4"/>
      <c r="X647" s="4"/>
      <c r="Y647" s="4"/>
      <c r="Z647" s="59"/>
      <c r="AA647" s="59"/>
      <c r="AB647" s="4"/>
      <c r="AC647" s="4"/>
      <c r="AD647" s="4"/>
      <c r="AE647" s="4"/>
    </row>
    <row r="648" spans="1:31" ht="15.75" customHeight="1">
      <c r="A648" s="4"/>
      <c r="B648" s="4"/>
      <c r="C648" s="4"/>
      <c r="D648" s="4"/>
      <c r="E648" s="4"/>
      <c r="F648" s="4"/>
      <c r="G648" s="59"/>
      <c r="H648" s="59"/>
      <c r="I648" s="55"/>
      <c r="J648" s="55"/>
      <c r="K648" s="55"/>
      <c r="L648" s="55"/>
      <c r="M648" s="55"/>
      <c r="N648" s="55"/>
      <c r="O648" s="4"/>
      <c r="P648" s="4"/>
      <c r="Q648" s="4"/>
      <c r="R648" s="4"/>
      <c r="S648" s="4"/>
      <c r="T648" s="4"/>
      <c r="U648" s="4"/>
      <c r="V648" s="4"/>
      <c r="W648" s="4"/>
      <c r="X648" s="4"/>
      <c r="Y648" s="4"/>
      <c r="Z648" s="59"/>
      <c r="AA648" s="59"/>
      <c r="AB648" s="4"/>
      <c r="AC648" s="4"/>
      <c r="AD648" s="4"/>
      <c r="AE648" s="4"/>
    </row>
    <row r="649" spans="1:31" ht="15.75" customHeight="1">
      <c r="A649" s="4"/>
      <c r="B649" s="4"/>
      <c r="C649" s="4"/>
      <c r="D649" s="4"/>
      <c r="E649" s="4"/>
      <c r="F649" s="4"/>
      <c r="G649" s="59"/>
      <c r="H649" s="59"/>
      <c r="I649" s="55"/>
      <c r="J649" s="55"/>
      <c r="K649" s="55"/>
      <c r="L649" s="55"/>
      <c r="M649" s="55"/>
      <c r="N649" s="55"/>
      <c r="O649" s="4"/>
      <c r="P649" s="4"/>
      <c r="Q649" s="4"/>
      <c r="R649" s="4"/>
      <c r="S649" s="4"/>
      <c r="T649" s="4"/>
      <c r="U649" s="4"/>
      <c r="V649" s="4"/>
      <c r="W649" s="4"/>
      <c r="X649" s="4"/>
      <c r="Y649" s="4"/>
      <c r="Z649" s="59"/>
      <c r="AA649" s="59"/>
      <c r="AB649" s="4"/>
      <c r="AC649" s="4"/>
      <c r="AD649" s="4"/>
      <c r="AE649" s="4"/>
    </row>
    <row r="650" spans="1:31" ht="15.75" customHeight="1">
      <c r="A650" s="4"/>
      <c r="B650" s="4"/>
      <c r="C650" s="4"/>
      <c r="D650" s="4"/>
      <c r="E650" s="4"/>
      <c r="F650" s="4"/>
      <c r="G650" s="59"/>
      <c r="H650" s="59"/>
      <c r="I650" s="55"/>
      <c r="J650" s="55"/>
      <c r="K650" s="55"/>
      <c r="L650" s="55"/>
      <c r="M650" s="55"/>
      <c r="N650" s="55"/>
      <c r="O650" s="4"/>
      <c r="P650" s="4"/>
      <c r="Q650" s="4"/>
      <c r="R650" s="4"/>
      <c r="S650" s="4"/>
      <c r="T650" s="4"/>
      <c r="U650" s="4"/>
      <c r="V650" s="4"/>
      <c r="W650" s="4"/>
      <c r="X650" s="4"/>
      <c r="Y650" s="4"/>
      <c r="Z650" s="59"/>
      <c r="AA650" s="59"/>
      <c r="AB650" s="4"/>
      <c r="AC650" s="4"/>
      <c r="AD650" s="4"/>
      <c r="AE650" s="4"/>
    </row>
    <row r="651" spans="1:31" ht="15.75" customHeight="1">
      <c r="A651" s="4"/>
      <c r="B651" s="4"/>
      <c r="C651" s="4"/>
      <c r="D651" s="4"/>
      <c r="E651" s="4"/>
      <c r="F651" s="4"/>
      <c r="G651" s="59"/>
      <c r="H651" s="59"/>
      <c r="I651" s="55"/>
      <c r="J651" s="55"/>
      <c r="K651" s="55"/>
      <c r="L651" s="55"/>
      <c r="M651" s="55"/>
      <c r="N651" s="55"/>
      <c r="O651" s="4"/>
      <c r="P651" s="4"/>
      <c r="Q651" s="4"/>
      <c r="R651" s="4"/>
      <c r="S651" s="4"/>
      <c r="T651" s="4"/>
      <c r="U651" s="4"/>
      <c r="V651" s="4"/>
      <c r="W651" s="4"/>
      <c r="X651" s="4"/>
      <c r="Y651" s="4"/>
      <c r="Z651" s="59"/>
      <c r="AA651" s="59"/>
      <c r="AB651" s="4"/>
      <c r="AC651" s="4"/>
      <c r="AD651" s="4"/>
      <c r="AE651" s="4"/>
    </row>
    <row r="652" spans="1:31" ht="15.75" customHeight="1">
      <c r="A652" s="4"/>
      <c r="B652" s="4"/>
      <c r="C652" s="4"/>
      <c r="D652" s="4"/>
      <c r="E652" s="4"/>
      <c r="F652" s="4"/>
      <c r="G652" s="59"/>
      <c r="H652" s="59"/>
      <c r="I652" s="55"/>
      <c r="J652" s="55"/>
      <c r="K652" s="55"/>
      <c r="L652" s="55"/>
      <c r="M652" s="55"/>
      <c r="N652" s="55"/>
      <c r="O652" s="4"/>
      <c r="P652" s="4"/>
      <c r="Q652" s="4"/>
      <c r="R652" s="4"/>
      <c r="S652" s="4"/>
      <c r="T652" s="4"/>
      <c r="U652" s="4"/>
      <c r="V652" s="4"/>
      <c r="W652" s="4"/>
      <c r="X652" s="4"/>
      <c r="Y652" s="4"/>
      <c r="Z652" s="59"/>
      <c r="AA652" s="59"/>
      <c r="AB652" s="4"/>
      <c r="AC652" s="4"/>
      <c r="AD652" s="4"/>
      <c r="AE652" s="4"/>
    </row>
    <row r="653" spans="1:31" ht="15.75" customHeight="1">
      <c r="A653" s="4"/>
      <c r="B653" s="4"/>
      <c r="C653" s="4"/>
      <c r="D653" s="4"/>
      <c r="E653" s="4"/>
      <c r="F653" s="4"/>
      <c r="G653" s="59"/>
      <c r="H653" s="59"/>
      <c r="I653" s="55"/>
      <c r="J653" s="55"/>
      <c r="K653" s="55"/>
      <c r="L653" s="55"/>
      <c r="M653" s="55"/>
      <c r="N653" s="55"/>
      <c r="O653" s="4"/>
      <c r="P653" s="4"/>
      <c r="Q653" s="4"/>
      <c r="R653" s="4"/>
      <c r="S653" s="4"/>
      <c r="T653" s="4"/>
      <c r="U653" s="4"/>
      <c r="V653" s="4"/>
      <c r="W653" s="4"/>
      <c r="X653" s="4"/>
      <c r="Y653" s="4"/>
      <c r="Z653" s="59"/>
      <c r="AA653" s="59"/>
      <c r="AB653" s="4"/>
      <c r="AC653" s="4"/>
      <c r="AD653" s="4"/>
      <c r="AE653" s="4"/>
    </row>
    <row r="654" spans="1:31" ht="15.75" customHeight="1">
      <c r="A654" s="4"/>
      <c r="B654" s="4"/>
      <c r="C654" s="4"/>
      <c r="D654" s="4"/>
      <c r="E654" s="4"/>
      <c r="F654" s="4"/>
      <c r="G654" s="59"/>
      <c r="H654" s="59"/>
      <c r="I654" s="55"/>
      <c r="J654" s="55"/>
      <c r="K654" s="55"/>
      <c r="L654" s="55"/>
      <c r="M654" s="55"/>
      <c r="N654" s="55"/>
      <c r="O654" s="4"/>
      <c r="P654" s="4"/>
      <c r="Q654" s="4"/>
      <c r="R654" s="4"/>
      <c r="S654" s="4"/>
      <c r="T654" s="4"/>
      <c r="U654" s="4"/>
      <c r="V654" s="4"/>
      <c r="W654" s="4"/>
      <c r="X654" s="4"/>
      <c r="Y654" s="4"/>
      <c r="Z654" s="59"/>
      <c r="AA654" s="59"/>
      <c r="AB654" s="4"/>
      <c r="AC654" s="4"/>
      <c r="AD654" s="4"/>
      <c r="AE654" s="4"/>
    </row>
    <row r="655" spans="1:31" ht="15.75" customHeight="1">
      <c r="A655" s="4"/>
      <c r="B655" s="4"/>
      <c r="C655" s="4"/>
      <c r="D655" s="4"/>
      <c r="E655" s="4"/>
      <c r="F655" s="4"/>
      <c r="G655" s="59"/>
      <c r="H655" s="59"/>
      <c r="I655" s="55"/>
      <c r="J655" s="55"/>
      <c r="K655" s="55"/>
      <c r="L655" s="55"/>
      <c r="M655" s="55"/>
      <c r="N655" s="55"/>
      <c r="O655" s="4"/>
      <c r="P655" s="4"/>
      <c r="Q655" s="4"/>
      <c r="R655" s="4"/>
      <c r="S655" s="4"/>
      <c r="T655" s="4"/>
      <c r="U655" s="4"/>
      <c r="V655" s="4"/>
      <c r="W655" s="4"/>
      <c r="X655" s="4"/>
      <c r="Y655" s="4"/>
      <c r="Z655" s="59"/>
      <c r="AA655" s="59"/>
      <c r="AB655" s="4"/>
      <c r="AC655" s="4"/>
      <c r="AD655" s="4"/>
      <c r="AE655" s="4"/>
    </row>
    <row r="656" spans="1:31" ht="15.75" customHeight="1">
      <c r="A656" s="4"/>
      <c r="B656" s="4"/>
      <c r="C656" s="4"/>
      <c r="D656" s="4"/>
      <c r="E656" s="4"/>
      <c r="F656" s="4"/>
      <c r="G656" s="59"/>
      <c r="H656" s="59"/>
      <c r="I656" s="55"/>
      <c r="J656" s="55"/>
      <c r="K656" s="55"/>
      <c r="L656" s="55"/>
      <c r="M656" s="55"/>
      <c r="N656" s="55"/>
      <c r="O656" s="4"/>
      <c r="P656" s="4"/>
      <c r="Q656" s="4"/>
      <c r="R656" s="4"/>
      <c r="S656" s="4"/>
      <c r="T656" s="4"/>
      <c r="U656" s="4"/>
      <c r="V656" s="4"/>
      <c r="W656" s="4"/>
      <c r="X656" s="4"/>
      <c r="Y656" s="4"/>
      <c r="Z656" s="59"/>
      <c r="AA656" s="59"/>
      <c r="AB656" s="4"/>
      <c r="AC656" s="4"/>
      <c r="AD656" s="4"/>
      <c r="AE656" s="4"/>
    </row>
    <row r="657" spans="1:31" ht="15.75" customHeight="1">
      <c r="A657" s="4"/>
      <c r="B657" s="4"/>
      <c r="C657" s="4"/>
      <c r="D657" s="4"/>
      <c r="E657" s="4"/>
      <c r="F657" s="4"/>
      <c r="G657" s="59"/>
      <c r="H657" s="59"/>
      <c r="I657" s="55"/>
      <c r="J657" s="55"/>
      <c r="K657" s="55"/>
      <c r="L657" s="55"/>
      <c r="M657" s="55"/>
      <c r="N657" s="55"/>
      <c r="O657" s="4"/>
      <c r="P657" s="4"/>
      <c r="Q657" s="4"/>
      <c r="R657" s="4"/>
      <c r="S657" s="4"/>
      <c r="T657" s="4"/>
      <c r="U657" s="4"/>
      <c r="V657" s="4"/>
      <c r="W657" s="4"/>
      <c r="X657" s="4"/>
      <c r="Y657" s="4"/>
      <c r="Z657" s="59"/>
      <c r="AA657" s="59"/>
      <c r="AB657" s="4"/>
      <c r="AC657" s="4"/>
      <c r="AD657" s="4"/>
      <c r="AE657" s="4"/>
    </row>
    <row r="658" spans="1:31" ht="15.75" customHeight="1">
      <c r="A658" s="4"/>
      <c r="B658" s="4"/>
      <c r="C658" s="4"/>
      <c r="D658" s="4"/>
      <c r="E658" s="4"/>
      <c r="F658" s="4"/>
      <c r="G658" s="59"/>
      <c r="H658" s="59"/>
      <c r="I658" s="55"/>
      <c r="J658" s="55"/>
      <c r="K658" s="55"/>
      <c r="L658" s="55"/>
      <c r="M658" s="55"/>
      <c r="N658" s="55"/>
      <c r="O658" s="4"/>
      <c r="P658" s="4"/>
      <c r="Q658" s="4"/>
      <c r="R658" s="4"/>
      <c r="S658" s="4"/>
      <c r="T658" s="4"/>
      <c r="U658" s="4"/>
      <c r="V658" s="4"/>
      <c r="W658" s="4"/>
      <c r="X658" s="4"/>
      <c r="Y658" s="4"/>
      <c r="Z658" s="59"/>
      <c r="AA658" s="59"/>
      <c r="AB658" s="4"/>
      <c r="AC658" s="4"/>
      <c r="AD658" s="4"/>
      <c r="AE658" s="4"/>
    </row>
    <row r="659" spans="1:31" ht="15.75" customHeight="1">
      <c r="A659" s="4"/>
      <c r="B659" s="4"/>
      <c r="C659" s="4"/>
      <c r="D659" s="4"/>
      <c r="E659" s="4"/>
      <c r="F659" s="4"/>
      <c r="G659" s="59"/>
      <c r="H659" s="59"/>
      <c r="I659" s="55"/>
      <c r="J659" s="55"/>
      <c r="K659" s="55"/>
      <c r="L659" s="55"/>
      <c r="M659" s="55"/>
      <c r="N659" s="55"/>
      <c r="O659" s="4"/>
      <c r="P659" s="4"/>
      <c r="Q659" s="4"/>
      <c r="R659" s="4"/>
      <c r="S659" s="4"/>
      <c r="T659" s="4"/>
      <c r="U659" s="4"/>
      <c r="V659" s="4"/>
      <c r="W659" s="4"/>
      <c r="X659" s="4"/>
      <c r="Y659" s="4"/>
      <c r="Z659" s="59"/>
      <c r="AA659" s="59"/>
      <c r="AB659" s="4"/>
      <c r="AC659" s="4"/>
      <c r="AD659" s="4"/>
      <c r="AE659" s="4"/>
    </row>
    <row r="660" spans="1:31" ht="15.75" customHeight="1">
      <c r="A660" s="4"/>
      <c r="B660" s="4"/>
      <c r="C660" s="4"/>
      <c r="D660" s="4"/>
      <c r="E660" s="4"/>
      <c r="F660" s="4"/>
      <c r="G660" s="59"/>
      <c r="H660" s="59"/>
      <c r="I660" s="55"/>
      <c r="J660" s="55"/>
      <c r="K660" s="55"/>
      <c r="L660" s="55"/>
      <c r="M660" s="55"/>
      <c r="N660" s="55"/>
      <c r="O660" s="4"/>
      <c r="P660" s="4"/>
      <c r="Q660" s="4"/>
      <c r="R660" s="4"/>
      <c r="S660" s="4"/>
      <c r="T660" s="4"/>
      <c r="U660" s="4"/>
      <c r="V660" s="4"/>
      <c r="W660" s="4"/>
      <c r="X660" s="4"/>
      <c r="Y660" s="4"/>
      <c r="Z660" s="59"/>
      <c r="AA660" s="59"/>
      <c r="AB660" s="4"/>
      <c r="AC660" s="4"/>
      <c r="AD660" s="4"/>
      <c r="AE660" s="4"/>
    </row>
    <row r="661" spans="1:31" ht="15.75" customHeight="1">
      <c r="A661" s="4"/>
      <c r="B661" s="4"/>
      <c r="C661" s="4"/>
      <c r="D661" s="4"/>
      <c r="E661" s="4"/>
      <c r="F661" s="4"/>
      <c r="G661" s="59"/>
      <c r="H661" s="59"/>
      <c r="I661" s="55"/>
      <c r="J661" s="55"/>
      <c r="K661" s="55"/>
      <c r="L661" s="55"/>
      <c r="M661" s="55"/>
      <c r="N661" s="55"/>
      <c r="O661" s="4"/>
      <c r="P661" s="4"/>
      <c r="Q661" s="4"/>
      <c r="R661" s="4"/>
      <c r="S661" s="4"/>
      <c r="T661" s="4"/>
      <c r="U661" s="4"/>
      <c r="V661" s="4"/>
      <c r="W661" s="4"/>
      <c r="X661" s="4"/>
      <c r="Y661" s="4"/>
      <c r="Z661" s="59"/>
      <c r="AA661" s="59"/>
      <c r="AB661" s="4"/>
      <c r="AC661" s="4"/>
      <c r="AD661" s="4"/>
      <c r="AE661" s="4"/>
    </row>
    <row r="662" spans="1:31" ht="15.75" customHeight="1">
      <c r="A662" s="4"/>
      <c r="B662" s="4"/>
      <c r="C662" s="4"/>
      <c r="D662" s="4"/>
      <c r="E662" s="4"/>
      <c r="F662" s="4"/>
      <c r="G662" s="59"/>
      <c r="H662" s="59"/>
      <c r="I662" s="55"/>
      <c r="J662" s="55"/>
      <c r="K662" s="55"/>
      <c r="L662" s="55"/>
      <c r="M662" s="55"/>
      <c r="N662" s="55"/>
      <c r="O662" s="4"/>
      <c r="P662" s="4"/>
      <c r="Q662" s="4"/>
      <c r="R662" s="4"/>
      <c r="S662" s="4"/>
      <c r="T662" s="4"/>
      <c r="U662" s="4"/>
      <c r="V662" s="4"/>
      <c r="W662" s="4"/>
      <c r="X662" s="4"/>
      <c r="Y662" s="4"/>
      <c r="Z662" s="59"/>
      <c r="AA662" s="59"/>
      <c r="AB662" s="4"/>
      <c r="AC662" s="4"/>
      <c r="AD662" s="4"/>
      <c r="AE662" s="4"/>
    </row>
    <row r="663" spans="1:31" ht="15.75" customHeight="1">
      <c r="A663" s="4"/>
      <c r="B663" s="4"/>
      <c r="C663" s="4"/>
      <c r="D663" s="4"/>
      <c r="E663" s="4"/>
      <c r="F663" s="4"/>
      <c r="G663" s="59"/>
      <c r="H663" s="59"/>
      <c r="I663" s="55"/>
      <c r="J663" s="55"/>
      <c r="K663" s="55"/>
      <c r="L663" s="55"/>
      <c r="M663" s="55"/>
      <c r="N663" s="55"/>
      <c r="O663" s="4"/>
      <c r="P663" s="4"/>
      <c r="Q663" s="4"/>
      <c r="R663" s="4"/>
      <c r="S663" s="4"/>
      <c r="T663" s="4"/>
      <c r="U663" s="4"/>
      <c r="V663" s="4"/>
      <c r="W663" s="4"/>
      <c r="X663" s="4"/>
      <c r="Y663" s="4"/>
      <c r="Z663" s="59"/>
      <c r="AA663" s="59"/>
      <c r="AB663" s="4"/>
      <c r="AC663" s="4"/>
      <c r="AD663" s="4"/>
      <c r="AE663" s="4"/>
    </row>
    <row r="664" spans="1:31" ht="15.75" customHeight="1">
      <c r="A664" s="4"/>
      <c r="B664" s="4"/>
      <c r="C664" s="4"/>
      <c r="D664" s="4"/>
      <c r="E664" s="4"/>
      <c r="F664" s="4"/>
      <c r="G664" s="59"/>
      <c r="H664" s="59"/>
      <c r="I664" s="55"/>
      <c r="J664" s="55"/>
      <c r="K664" s="55"/>
      <c r="L664" s="55"/>
      <c r="M664" s="55"/>
      <c r="N664" s="55"/>
      <c r="O664" s="4"/>
      <c r="P664" s="4"/>
      <c r="Q664" s="4"/>
      <c r="R664" s="4"/>
      <c r="S664" s="4"/>
      <c r="T664" s="4"/>
      <c r="U664" s="4"/>
      <c r="V664" s="4"/>
      <c r="W664" s="4"/>
      <c r="X664" s="4"/>
      <c r="Y664" s="4"/>
      <c r="Z664" s="59"/>
      <c r="AA664" s="59"/>
      <c r="AB664" s="4"/>
      <c r="AC664" s="4"/>
      <c r="AD664" s="4"/>
      <c r="AE664" s="4"/>
    </row>
    <row r="665" spans="1:31" ht="15.75" customHeight="1">
      <c r="A665" s="4"/>
      <c r="B665" s="4"/>
      <c r="C665" s="4"/>
      <c r="D665" s="4"/>
      <c r="E665" s="4"/>
      <c r="F665" s="4"/>
      <c r="G665" s="59"/>
      <c r="H665" s="59"/>
      <c r="I665" s="55"/>
      <c r="J665" s="55"/>
      <c r="K665" s="55"/>
      <c r="L665" s="55"/>
      <c r="M665" s="55"/>
      <c r="N665" s="55"/>
      <c r="O665" s="4"/>
      <c r="P665" s="4"/>
      <c r="Q665" s="4"/>
      <c r="R665" s="4"/>
      <c r="S665" s="4"/>
      <c r="T665" s="4"/>
      <c r="U665" s="4"/>
      <c r="V665" s="4"/>
      <c r="W665" s="4"/>
      <c r="X665" s="4"/>
      <c r="Y665" s="4"/>
      <c r="Z665" s="59"/>
      <c r="AA665" s="59"/>
      <c r="AB665" s="4"/>
      <c r="AC665" s="4"/>
      <c r="AD665" s="4"/>
      <c r="AE665" s="4"/>
    </row>
    <row r="666" spans="1:31" ht="15.75" customHeight="1">
      <c r="A666" s="4"/>
      <c r="B666" s="4"/>
      <c r="C666" s="4"/>
      <c r="D666" s="4"/>
      <c r="E666" s="4"/>
      <c r="F666" s="4"/>
      <c r="G666" s="59"/>
      <c r="H666" s="59"/>
      <c r="I666" s="55"/>
      <c r="J666" s="55"/>
      <c r="K666" s="55"/>
      <c r="L666" s="55"/>
      <c r="M666" s="55"/>
      <c r="N666" s="55"/>
      <c r="O666" s="4"/>
      <c r="P666" s="4"/>
      <c r="Q666" s="4"/>
      <c r="R666" s="4"/>
      <c r="S666" s="4"/>
      <c r="T666" s="4"/>
      <c r="U666" s="4"/>
      <c r="V666" s="4"/>
      <c r="W666" s="4"/>
      <c r="X666" s="4"/>
      <c r="Y666" s="4"/>
      <c r="Z666" s="59"/>
      <c r="AA666" s="59"/>
      <c r="AB666" s="4"/>
      <c r="AC666" s="4"/>
      <c r="AD666" s="4"/>
      <c r="AE666" s="4"/>
    </row>
    <row r="667" spans="1:31" ht="15.75" customHeight="1">
      <c r="A667" s="4"/>
      <c r="B667" s="4"/>
      <c r="C667" s="4"/>
      <c r="D667" s="4"/>
      <c r="E667" s="4"/>
      <c r="F667" s="4"/>
      <c r="G667" s="59"/>
      <c r="H667" s="59"/>
      <c r="I667" s="55"/>
      <c r="J667" s="55"/>
      <c r="K667" s="55"/>
      <c r="L667" s="55"/>
      <c r="M667" s="55"/>
      <c r="N667" s="55"/>
      <c r="O667" s="4"/>
      <c r="P667" s="4"/>
      <c r="Q667" s="4"/>
      <c r="R667" s="4"/>
      <c r="S667" s="4"/>
      <c r="T667" s="4"/>
      <c r="U667" s="4"/>
      <c r="V667" s="4"/>
      <c r="W667" s="4"/>
      <c r="X667" s="4"/>
      <c r="Y667" s="4"/>
      <c r="Z667" s="59"/>
      <c r="AA667" s="59"/>
      <c r="AB667" s="4"/>
      <c r="AC667" s="4"/>
      <c r="AD667" s="4"/>
      <c r="AE667" s="4"/>
    </row>
    <row r="668" spans="1:31" ht="15.75" customHeight="1">
      <c r="A668" s="4"/>
      <c r="B668" s="4"/>
      <c r="C668" s="4"/>
      <c r="D668" s="4"/>
      <c r="E668" s="4"/>
      <c r="F668" s="4"/>
      <c r="G668" s="59"/>
      <c r="H668" s="59"/>
      <c r="I668" s="55"/>
      <c r="J668" s="55"/>
      <c r="K668" s="55"/>
      <c r="L668" s="55"/>
      <c r="M668" s="55"/>
      <c r="N668" s="55"/>
      <c r="O668" s="4"/>
      <c r="P668" s="4"/>
      <c r="Q668" s="4"/>
      <c r="R668" s="4"/>
      <c r="S668" s="4"/>
      <c r="T668" s="4"/>
      <c r="U668" s="4"/>
      <c r="V668" s="4"/>
      <c r="W668" s="4"/>
      <c r="X668" s="4"/>
      <c r="Y668" s="4"/>
      <c r="Z668" s="59"/>
      <c r="AA668" s="59"/>
      <c r="AB668" s="4"/>
      <c r="AC668" s="4"/>
      <c r="AD668" s="4"/>
      <c r="AE668" s="4"/>
    </row>
    <row r="669" spans="1:31" ht="15.75" customHeight="1">
      <c r="A669" s="4"/>
      <c r="B669" s="4"/>
      <c r="C669" s="4"/>
      <c r="D669" s="4"/>
      <c r="E669" s="4"/>
      <c r="F669" s="4"/>
      <c r="G669" s="59"/>
      <c r="H669" s="59"/>
      <c r="I669" s="55"/>
      <c r="J669" s="55"/>
      <c r="K669" s="55"/>
      <c r="L669" s="55"/>
      <c r="M669" s="55"/>
      <c r="N669" s="55"/>
      <c r="O669" s="4"/>
      <c r="P669" s="4"/>
      <c r="Q669" s="4"/>
      <c r="R669" s="4"/>
      <c r="S669" s="4"/>
      <c r="T669" s="4"/>
      <c r="U669" s="4"/>
      <c r="V669" s="4"/>
      <c r="W669" s="4"/>
      <c r="X669" s="4"/>
      <c r="Y669" s="4"/>
      <c r="Z669" s="59"/>
      <c r="AA669" s="59"/>
      <c r="AB669" s="4"/>
      <c r="AC669" s="4"/>
      <c r="AD669" s="4"/>
      <c r="AE669" s="4"/>
    </row>
    <row r="670" spans="1:31" ht="15.75" customHeight="1">
      <c r="A670" s="4"/>
      <c r="B670" s="4"/>
      <c r="C670" s="4"/>
      <c r="D670" s="4"/>
      <c r="E670" s="4"/>
      <c r="F670" s="4"/>
      <c r="G670" s="59"/>
      <c r="H670" s="59"/>
      <c r="I670" s="55"/>
      <c r="J670" s="55"/>
      <c r="K670" s="55"/>
      <c r="L670" s="55"/>
      <c r="M670" s="55"/>
      <c r="N670" s="55"/>
      <c r="O670" s="4"/>
      <c r="P670" s="4"/>
      <c r="Q670" s="4"/>
      <c r="R670" s="4"/>
      <c r="S670" s="4"/>
      <c r="T670" s="4"/>
      <c r="U670" s="4"/>
      <c r="V670" s="4"/>
      <c r="W670" s="4"/>
      <c r="X670" s="4"/>
      <c r="Y670" s="4"/>
      <c r="Z670" s="59"/>
      <c r="AA670" s="59"/>
      <c r="AB670" s="4"/>
      <c r="AC670" s="4"/>
      <c r="AD670" s="4"/>
      <c r="AE670" s="4"/>
    </row>
    <row r="671" spans="1:31" ht="15.75" customHeight="1">
      <c r="A671" s="4"/>
      <c r="B671" s="4"/>
      <c r="C671" s="4"/>
      <c r="D671" s="4"/>
      <c r="E671" s="4"/>
      <c r="F671" s="4"/>
      <c r="G671" s="59"/>
      <c r="H671" s="59"/>
      <c r="I671" s="55"/>
      <c r="J671" s="55"/>
      <c r="K671" s="55"/>
      <c r="L671" s="55"/>
      <c r="M671" s="55"/>
      <c r="N671" s="55"/>
      <c r="O671" s="4"/>
      <c r="P671" s="4"/>
      <c r="Q671" s="4"/>
      <c r="R671" s="4"/>
      <c r="S671" s="4"/>
      <c r="T671" s="4"/>
      <c r="U671" s="4"/>
      <c r="V671" s="4"/>
      <c r="W671" s="4"/>
      <c r="X671" s="4"/>
      <c r="Y671" s="4"/>
      <c r="Z671" s="59"/>
      <c r="AA671" s="59"/>
      <c r="AB671" s="4"/>
      <c r="AC671" s="4"/>
      <c r="AD671" s="4"/>
      <c r="AE671" s="4"/>
    </row>
    <row r="672" spans="1:31" ht="15.75" customHeight="1">
      <c r="A672" s="4"/>
      <c r="B672" s="4"/>
      <c r="C672" s="4"/>
      <c r="D672" s="4"/>
      <c r="E672" s="4"/>
      <c r="F672" s="4"/>
      <c r="G672" s="59"/>
      <c r="H672" s="59"/>
      <c r="I672" s="55"/>
      <c r="J672" s="55"/>
      <c r="K672" s="55"/>
      <c r="L672" s="55"/>
      <c r="M672" s="55"/>
      <c r="N672" s="55"/>
      <c r="O672" s="4"/>
      <c r="P672" s="4"/>
      <c r="Q672" s="4"/>
      <c r="R672" s="4"/>
      <c r="S672" s="4"/>
      <c r="T672" s="4"/>
      <c r="U672" s="4"/>
      <c r="V672" s="4"/>
      <c r="W672" s="4"/>
      <c r="X672" s="4"/>
      <c r="Y672" s="4"/>
      <c r="Z672" s="59"/>
      <c r="AA672" s="59"/>
      <c r="AB672" s="4"/>
      <c r="AC672" s="4"/>
      <c r="AD672" s="4"/>
      <c r="AE672" s="4"/>
    </row>
    <row r="673" spans="1:31" ht="15.75" customHeight="1">
      <c r="A673" s="4"/>
      <c r="B673" s="4"/>
      <c r="C673" s="4"/>
      <c r="D673" s="4"/>
      <c r="E673" s="4"/>
      <c r="F673" s="4"/>
      <c r="G673" s="59"/>
      <c r="H673" s="59"/>
      <c r="I673" s="55"/>
      <c r="J673" s="55"/>
      <c r="K673" s="55"/>
      <c r="L673" s="55"/>
      <c r="M673" s="55"/>
      <c r="N673" s="55"/>
      <c r="O673" s="4"/>
      <c r="P673" s="4"/>
      <c r="Q673" s="4"/>
      <c r="R673" s="4"/>
      <c r="S673" s="4"/>
      <c r="T673" s="4"/>
      <c r="U673" s="4"/>
      <c r="V673" s="4"/>
      <c r="W673" s="4"/>
      <c r="X673" s="4"/>
      <c r="Y673" s="4"/>
      <c r="Z673" s="59"/>
      <c r="AA673" s="59"/>
      <c r="AB673" s="4"/>
      <c r="AC673" s="4"/>
      <c r="AD673" s="4"/>
      <c r="AE673" s="4"/>
    </row>
    <row r="674" spans="1:31" ht="15.75" customHeight="1">
      <c r="A674" s="4"/>
      <c r="B674" s="4"/>
      <c r="C674" s="4"/>
      <c r="D674" s="4"/>
      <c r="E674" s="4"/>
      <c r="F674" s="4"/>
      <c r="G674" s="59"/>
      <c r="H674" s="59"/>
      <c r="I674" s="55"/>
      <c r="J674" s="55"/>
      <c r="K674" s="55"/>
      <c r="L674" s="55"/>
      <c r="M674" s="55"/>
      <c r="N674" s="55"/>
      <c r="O674" s="4"/>
      <c r="P674" s="4"/>
      <c r="Q674" s="4"/>
      <c r="R674" s="4"/>
      <c r="S674" s="4"/>
      <c r="T674" s="4"/>
      <c r="U674" s="4"/>
      <c r="V674" s="4"/>
      <c r="W674" s="4"/>
      <c r="X674" s="4"/>
      <c r="Y674" s="4"/>
      <c r="Z674" s="59"/>
      <c r="AA674" s="59"/>
      <c r="AB674" s="4"/>
      <c r="AC674" s="4"/>
      <c r="AD674" s="4"/>
      <c r="AE674" s="4"/>
    </row>
    <row r="675" spans="1:31" ht="15.75" customHeight="1">
      <c r="A675" s="4"/>
      <c r="B675" s="4"/>
      <c r="C675" s="4"/>
      <c r="D675" s="4"/>
      <c r="E675" s="4"/>
      <c r="F675" s="4"/>
      <c r="G675" s="59"/>
      <c r="H675" s="59"/>
      <c r="I675" s="55"/>
      <c r="J675" s="55"/>
      <c r="K675" s="55"/>
      <c r="L675" s="55"/>
      <c r="M675" s="55"/>
      <c r="N675" s="55"/>
      <c r="O675" s="4"/>
      <c r="P675" s="4"/>
      <c r="Q675" s="4"/>
      <c r="R675" s="4"/>
      <c r="S675" s="4"/>
      <c r="T675" s="4"/>
      <c r="U675" s="4"/>
      <c r="V675" s="4"/>
      <c r="W675" s="4"/>
      <c r="X675" s="4"/>
      <c r="Y675" s="4"/>
      <c r="Z675" s="59"/>
      <c r="AA675" s="59"/>
      <c r="AB675" s="4"/>
      <c r="AC675" s="4"/>
      <c r="AD675" s="4"/>
      <c r="AE675" s="4"/>
    </row>
    <row r="676" spans="1:31" ht="15.75" customHeight="1">
      <c r="A676" s="4"/>
      <c r="B676" s="4"/>
      <c r="C676" s="4"/>
      <c r="D676" s="4"/>
      <c r="E676" s="4"/>
      <c r="F676" s="4"/>
      <c r="G676" s="59"/>
      <c r="H676" s="59"/>
      <c r="I676" s="55"/>
      <c r="J676" s="55"/>
      <c r="K676" s="55"/>
      <c r="L676" s="55"/>
      <c r="M676" s="55"/>
      <c r="N676" s="55"/>
      <c r="O676" s="4"/>
      <c r="P676" s="4"/>
      <c r="Q676" s="4"/>
      <c r="R676" s="4"/>
      <c r="S676" s="4"/>
      <c r="T676" s="4"/>
      <c r="U676" s="4"/>
      <c r="V676" s="4"/>
      <c r="W676" s="4"/>
      <c r="X676" s="4"/>
      <c r="Y676" s="4"/>
      <c r="Z676" s="59"/>
      <c r="AA676" s="59"/>
      <c r="AB676" s="4"/>
      <c r="AC676" s="4"/>
      <c r="AD676" s="4"/>
      <c r="AE676" s="4"/>
    </row>
    <row r="677" spans="1:31" ht="15.75" customHeight="1">
      <c r="A677" s="4"/>
      <c r="B677" s="4"/>
      <c r="C677" s="4"/>
      <c r="D677" s="4"/>
      <c r="E677" s="4"/>
      <c r="F677" s="4"/>
      <c r="G677" s="59"/>
      <c r="H677" s="59"/>
      <c r="I677" s="55"/>
      <c r="J677" s="55"/>
      <c r="K677" s="55"/>
      <c r="L677" s="55"/>
      <c r="M677" s="55"/>
      <c r="N677" s="55"/>
      <c r="O677" s="4"/>
      <c r="P677" s="4"/>
      <c r="Q677" s="4"/>
      <c r="R677" s="4"/>
      <c r="S677" s="4"/>
      <c r="T677" s="4"/>
      <c r="U677" s="4"/>
      <c r="V677" s="4"/>
      <c r="W677" s="4"/>
      <c r="X677" s="4"/>
      <c r="Y677" s="4"/>
      <c r="Z677" s="59"/>
      <c r="AA677" s="59"/>
      <c r="AB677" s="4"/>
      <c r="AC677" s="4"/>
      <c r="AD677" s="4"/>
      <c r="AE677" s="4"/>
    </row>
    <row r="678" spans="1:31" ht="15.75" customHeight="1">
      <c r="A678" s="4"/>
      <c r="B678" s="4"/>
      <c r="C678" s="4"/>
      <c r="D678" s="4"/>
      <c r="E678" s="4"/>
      <c r="F678" s="4"/>
      <c r="G678" s="59"/>
      <c r="H678" s="59"/>
      <c r="I678" s="55"/>
      <c r="J678" s="55"/>
      <c r="K678" s="55"/>
      <c r="L678" s="55"/>
      <c r="M678" s="55"/>
      <c r="N678" s="55"/>
      <c r="O678" s="4"/>
      <c r="P678" s="4"/>
      <c r="Q678" s="4"/>
      <c r="R678" s="4"/>
      <c r="S678" s="4"/>
      <c r="T678" s="4"/>
      <c r="U678" s="4"/>
      <c r="V678" s="4"/>
      <c r="W678" s="4"/>
      <c r="X678" s="4"/>
      <c r="Y678" s="4"/>
      <c r="Z678" s="59"/>
      <c r="AA678" s="59"/>
      <c r="AB678" s="4"/>
      <c r="AC678" s="4"/>
      <c r="AD678" s="4"/>
      <c r="AE678" s="4"/>
    </row>
    <row r="679" spans="1:31" ht="15.75" customHeight="1">
      <c r="A679" s="4"/>
      <c r="B679" s="4"/>
      <c r="C679" s="4"/>
      <c r="D679" s="4"/>
      <c r="E679" s="4"/>
      <c r="F679" s="4"/>
      <c r="G679" s="59"/>
      <c r="H679" s="59"/>
      <c r="I679" s="55"/>
      <c r="J679" s="55"/>
      <c r="K679" s="55"/>
      <c r="L679" s="55"/>
      <c r="M679" s="55"/>
      <c r="N679" s="55"/>
      <c r="O679" s="4"/>
      <c r="P679" s="4"/>
      <c r="Q679" s="4"/>
      <c r="R679" s="4"/>
      <c r="S679" s="4"/>
      <c r="T679" s="4"/>
      <c r="U679" s="4"/>
      <c r="V679" s="4"/>
      <c r="W679" s="4"/>
      <c r="X679" s="4"/>
      <c r="Y679" s="4"/>
      <c r="Z679" s="59"/>
      <c r="AA679" s="59"/>
      <c r="AB679" s="4"/>
      <c r="AC679" s="4"/>
      <c r="AD679" s="4"/>
      <c r="AE679" s="4"/>
    </row>
    <row r="680" spans="1:31" ht="15.75" customHeight="1">
      <c r="A680" s="4"/>
      <c r="B680" s="4"/>
      <c r="C680" s="4"/>
      <c r="D680" s="4"/>
      <c r="E680" s="4"/>
      <c r="F680" s="4"/>
      <c r="G680" s="59"/>
      <c r="H680" s="59"/>
      <c r="I680" s="55"/>
      <c r="J680" s="55"/>
      <c r="K680" s="55"/>
      <c r="L680" s="55"/>
      <c r="M680" s="55"/>
      <c r="N680" s="55"/>
      <c r="O680" s="4"/>
      <c r="P680" s="4"/>
      <c r="Q680" s="4"/>
      <c r="R680" s="4"/>
      <c r="S680" s="4"/>
      <c r="T680" s="4"/>
      <c r="U680" s="4"/>
      <c r="V680" s="4"/>
      <c r="W680" s="4"/>
      <c r="X680" s="4"/>
      <c r="Y680" s="4"/>
      <c r="Z680" s="59"/>
      <c r="AA680" s="59"/>
      <c r="AB680" s="4"/>
      <c r="AC680" s="4"/>
      <c r="AD680" s="4"/>
      <c r="AE680" s="4"/>
    </row>
    <row r="681" spans="1:31" ht="15.75" customHeight="1">
      <c r="A681" s="4"/>
      <c r="B681" s="4"/>
      <c r="C681" s="4"/>
      <c r="D681" s="4"/>
      <c r="E681" s="4"/>
      <c r="F681" s="4"/>
      <c r="G681" s="59"/>
      <c r="H681" s="59"/>
      <c r="I681" s="55"/>
      <c r="J681" s="55"/>
      <c r="K681" s="55"/>
      <c r="L681" s="55"/>
      <c r="M681" s="55"/>
      <c r="N681" s="55"/>
      <c r="O681" s="4"/>
      <c r="P681" s="4"/>
      <c r="Q681" s="4"/>
      <c r="R681" s="4"/>
      <c r="S681" s="4"/>
      <c r="T681" s="4"/>
      <c r="U681" s="4"/>
      <c r="V681" s="4"/>
      <c r="W681" s="4"/>
      <c r="X681" s="4"/>
      <c r="Y681" s="4"/>
      <c r="Z681" s="59"/>
      <c r="AA681" s="59"/>
      <c r="AB681" s="4"/>
      <c r="AC681" s="4"/>
      <c r="AD681" s="4"/>
      <c r="AE681" s="4"/>
    </row>
    <row r="682" spans="1:31" ht="15.75" customHeight="1">
      <c r="A682" s="4"/>
      <c r="B682" s="4"/>
      <c r="C682" s="4"/>
      <c r="D682" s="4"/>
      <c r="E682" s="4"/>
      <c r="F682" s="4"/>
      <c r="G682" s="59"/>
      <c r="H682" s="59"/>
      <c r="I682" s="55"/>
      <c r="J682" s="55"/>
      <c r="K682" s="55"/>
      <c r="L682" s="55"/>
      <c r="M682" s="55"/>
      <c r="N682" s="55"/>
      <c r="O682" s="4"/>
      <c r="P682" s="4"/>
      <c r="Q682" s="4"/>
      <c r="R682" s="4"/>
      <c r="S682" s="4"/>
      <c r="T682" s="4"/>
      <c r="U682" s="4"/>
      <c r="V682" s="4"/>
      <c r="W682" s="4"/>
      <c r="X682" s="4"/>
      <c r="Y682" s="4"/>
      <c r="Z682" s="59"/>
      <c r="AA682" s="59"/>
      <c r="AB682" s="4"/>
      <c r="AC682" s="4"/>
      <c r="AD682" s="4"/>
      <c r="AE682" s="4"/>
    </row>
    <row r="683" spans="1:31" ht="15.75" customHeight="1">
      <c r="A683" s="4"/>
      <c r="B683" s="4"/>
      <c r="C683" s="4"/>
      <c r="D683" s="4"/>
      <c r="E683" s="4"/>
      <c r="F683" s="4"/>
      <c r="G683" s="59"/>
      <c r="H683" s="59"/>
      <c r="I683" s="55"/>
      <c r="J683" s="55"/>
      <c r="K683" s="55"/>
      <c r="L683" s="55"/>
      <c r="M683" s="55"/>
      <c r="N683" s="55"/>
      <c r="O683" s="4"/>
      <c r="P683" s="4"/>
      <c r="Q683" s="4"/>
      <c r="R683" s="4"/>
      <c r="S683" s="4"/>
      <c r="T683" s="4"/>
      <c r="U683" s="4"/>
      <c r="V683" s="4"/>
      <c r="W683" s="4"/>
      <c r="X683" s="4"/>
      <c r="Y683" s="4"/>
      <c r="Z683" s="59"/>
      <c r="AA683" s="59"/>
      <c r="AB683" s="4"/>
      <c r="AC683" s="4"/>
      <c r="AD683" s="4"/>
      <c r="AE683" s="4"/>
    </row>
    <row r="684" spans="1:31" ht="15.75" customHeight="1">
      <c r="A684" s="4"/>
      <c r="B684" s="4"/>
      <c r="C684" s="4"/>
      <c r="D684" s="4"/>
      <c r="E684" s="4"/>
      <c r="F684" s="4"/>
      <c r="G684" s="59"/>
      <c r="H684" s="59"/>
      <c r="I684" s="55"/>
      <c r="J684" s="55"/>
      <c r="K684" s="55"/>
      <c r="L684" s="55"/>
      <c r="M684" s="55"/>
      <c r="N684" s="55"/>
      <c r="O684" s="4"/>
      <c r="P684" s="4"/>
      <c r="Q684" s="4"/>
      <c r="R684" s="4"/>
      <c r="S684" s="4"/>
      <c r="T684" s="4"/>
      <c r="U684" s="4"/>
      <c r="V684" s="4"/>
      <c r="W684" s="4"/>
      <c r="X684" s="4"/>
      <c r="Y684" s="4"/>
      <c r="Z684" s="59"/>
      <c r="AA684" s="59"/>
      <c r="AB684" s="4"/>
      <c r="AC684" s="4"/>
      <c r="AD684" s="4"/>
      <c r="AE684" s="4"/>
    </row>
    <row r="685" spans="1:31" ht="15.75" customHeight="1">
      <c r="A685" s="4"/>
      <c r="B685" s="4"/>
      <c r="C685" s="4"/>
      <c r="D685" s="4"/>
      <c r="E685" s="4"/>
      <c r="F685" s="4"/>
      <c r="G685" s="59"/>
      <c r="H685" s="59"/>
      <c r="I685" s="55"/>
      <c r="J685" s="55"/>
      <c r="K685" s="55"/>
      <c r="L685" s="55"/>
      <c r="M685" s="55"/>
      <c r="N685" s="55"/>
      <c r="O685" s="4"/>
      <c r="P685" s="4"/>
      <c r="Q685" s="4"/>
      <c r="R685" s="4"/>
      <c r="S685" s="4"/>
      <c r="T685" s="4"/>
      <c r="U685" s="4"/>
      <c r="V685" s="4"/>
      <c r="W685" s="4"/>
      <c r="X685" s="4"/>
      <c r="Y685" s="4"/>
      <c r="Z685" s="59"/>
      <c r="AA685" s="59"/>
      <c r="AB685" s="4"/>
      <c r="AC685" s="4"/>
      <c r="AD685" s="4"/>
      <c r="AE685" s="4"/>
    </row>
    <row r="686" spans="1:31" ht="15.75" customHeight="1">
      <c r="A686" s="4"/>
      <c r="B686" s="4"/>
      <c r="C686" s="4"/>
      <c r="D686" s="4"/>
      <c r="E686" s="4"/>
      <c r="F686" s="4"/>
      <c r="G686" s="59"/>
      <c r="H686" s="59"/>
      <c r="I686" s="55"/>
      <c r="J686" s="55"/>
      <c r="K686" s="55"/>
      <c r="L686" s="55"/>
      <c r="M686" s="55"/>
      <c r="N686" s="55"/>
      <c r="O686" s="4"/>
      <c r="P686" s="4"/>
      <c r="Q686" s="4"/>
      <c r="R686" s="4"/>
      <c r="S686" s="4"/>
      <c r="T686" s="4"/>
      <c r="U686" s="4"/>
      <c r="V686" s="4"/>
      <c r="W686" s="4"/>
      <c r="X686" s="4"/>
      <c r="Y686" s="4"/>
      <c r="Z686" s="59"/>
      <c r="AA686" s="59"/>
      <c r="AB686" s="4"/>
      <c r="AC686" s="4"/>
      <c r="AD686" s="4"/>
      <c r="AE686" s="4"/>
    </row>
    <row r="687" spans="1:31" ht="15.75" customHeight="1">
      <c r="A687" s="4"/>
      <c r="B687" s="4"/>
      <c r="C687" s="4"/>
      <c r="D687" s="4"/>
      <c r="E687" s="4"/>
      <c r="F687" s="4"/>
      <c r="G687" s="59"/>
      <c r="H687" s="59"/>
      <c r="I687" s="55"/>
      <c r="J687" s="55"/>
      <c r="K687" s="55"/>
      <c r="L687" s="55"/>
      <c r="M687" s="55"/>
      <c r="N687" s="55"/>
      <c r="O687" s="4"/>
      <c r="P687" s="4"/>
      <c r="Q687" s="4"/>
      <c r="R687" s="4"/>
      <c r="S687" s="4"/>
      <c r="T687" s="4"/>
      <c r="U687" s="4"/>
      <c r="V687" s="4"/>
      <c r="W687" s="4"/>
      <c r="X687" s="4"/>
      <c r="Y687" s="4"/>
      <c r="Z687" s="59"/>
      <c r="AA687" s="59"/>
      <c r="AB687" s="4"/>
      <c r="AC687" s="4"/>
      <c r="AD687" s="4"/>
      <c r="AE687" s="4"/>
    </row>
    <row r="688" spans="1:31" ht="15.75" customHeight="1">
      <c r="A688" s="4"/>
      <c r="B688" s="4"/>
      <c r="C688" s="4"/>
      <c r="D688" s="4"/>
      <c r="E688" s="4"/>
      <c r="F688" s="4"/>
      <c r="G688" s="59"/>
      <c r="H688" s="59"/>
      <c r="I688" s="55"/>
      <c r="J688" s="55"/>
      <c r="K688" s="55"/>
      <c r="L688" s="55"/>
      <c r="M688" s="55"/>
      <c r="N688" s="55"/>
      <c r="O688" s="4"/>
      <c r="P688" s="4"/>
      <c r="Q688" s="4"/>
      <c r="R688" s="4"/>
      <c r="S688" s="4"/>
      <c r="T688" s="4"/>
      <c r="U688" s="4"/>
      <c r="V688" s="4"/>
      <c r="W688" s="4"/>
      <c r="X688" s="4"/>
      <c r="Y688" s="4"/>
      <c r="Z688" s="59"/>
      <c r="AA688" s="59"/>
      <c r="AB688" s="4"/>
      <c r="AC688" s="4"/>
      <c r="AD688" s="4"/>
      <c r="AE688" s="4"/>
    </row>
    <row r="689" spans="1:31" ht="15.75" customHeight="1">
      <c r="A689" s="4"/>
      <c r="B689" s="4"/>
      <c r="C689" s="4"/>
      <c r="D689" s="4"/>
      <c r="E689" s="4"/>
      <c r="F689" s="4"/>
      <c r="G689" s="59"/>
      <c r="H689" s="59"/>
      <c r="I689" s="55"/>
      <c r="J689" s="55"/>
      <c r="K689" s="55"/>
      <c r="L689" s="55"/>
      <c r="M689" s="55"/>
      <c r="N689" s="55"/>
      <c r="O689" s="4"/>
      <c r="P689" s="4"/>
      <c r="Q689" s="4"/>
      <c r="R689" s="4"/>
      <c r="S689" s="4"/>
      <c r="T689" s="4"/>
      <c r="U689" s="4"/>
      <c r="V689" s="4"/>
      <c r="W689" s="4"/>
      <c r="X689" s="4"/>
      <c r="Y689" s="4"/>
      <c r="Z689" s="59"/>
      <c r="AA689" s="59"/>
      <c r="AB689" s="4"/>
      <c r="AC689" s="4"/>
      <c r="AD689" s="4"/>
      <c r="AE689" s="4"/>
    </row>
    <row r="690" spans="1:31" ht="15.75" customHeight="1">
      <c r="A690" s="4"/>
      <c r="B690" s="4"/>
      <c r="C690" s="4"/>
      <c r="D690" s="4"/>
      <c r="E690" s="4"/>
      <c r="F690" s="4"/>
      <c r="G690" s="59"/>
      <c r="H690" s="59"/>
      <c r="I690" s="55"/>
      <c r="J690" s="55"/>
      <c r="K690" s="55"/>
      <c r="L690" s="55"/>
      <c r="M690" s="55"/>
      <c r="N690" s="55"/>
      <c r="O690" s="4"/>
      <c r="P690" s="4"/>
      <c r="Q690" s="4"/>
      <c r="R690" s="4"/>
      <c r="S690" s="4"/>
      <c r="T690" s="4"/>
      <c r="U690" s="4"/>
      <c r="V690" s="4"/>
      <c r="W690" s="4"/>
      <c r="X690" s="4"/>
      <c r="Y690" s="4"/>
      <c r="Z690" s="59"/>
      <c r="AA690" s="59"/>
      <c r="AB690" s="4"/>
      <c r="AC690" s="4"/>
      <c r="AD690" s="4"/>
      <c r="AE690" s="4"/>
    </row>
    <row r="691" spans="1:31" ht="15.75" customHeight="1">
      <c r="A691" s="4"/>
      <c r="B691" s="4"/>
      <c r="C691" s="4"/>
      <c r="D691" s="4"/>
      <c r="E691" s="4"/>
      <c r="F691" s="4"/>
      <c r="G691" s="59"/>
      <c r="H691" s="59"/>
      <c r="I691" s="55"/>
      <c r="J691" s="55"/>
      <c r="K691" s="55"/>
      <c r="L691" s="55"/>
      <c r="M691" s="55"/>
      <c r="N691" s="55"/>
      <c r="O691" s="4"/>
      <c r="P691" s="4"/>
      <c r="Q691" s="4"/>
      <c r="R691" s="4"/>
      <c r="S691" s="4"/>
      <c r="T691" s="4"/>
      <c r="U691" s="4"/>
      <c r="V691" s="4"/>
      <c r="W691" s="4"/>
      <c r="X691" s="4"/>
      <c r="Y691" s="4"/>
      <c r="Z691" s="59"/>
      <c r="AA691" s="59"/>
      <c r="AB691" s="4"/>
      <c r="AC691" s="4"/>
      <c r="AD691" s="4"/>
      <c r="AE691" s="4"/>
    </row>
    <row r="692" spans="1:31" ht="15.75" customHeight="1">
      <c r="A692" s="4"/>
      <c r="B692" s="4"/>
      <c r="C692" s="4"/>
      <c r="D692" s="4"/>
      <c r="E692" s="4"/>
      <c r="F692" s="4"/>
      <c r="G692" s="59"/>
      <c r="H692" s="59"/>
      <c r="I692" s="55"/>
      <c r="J692" s="55"/>
      <c r="K692" s="55"/>
      <c r="L692" s="55"/>
      <c r="M692" s="55"/>
      <c r="N692" s="55"/>
      <c r="O692" s="4"/>
      <c r="P692" s="4"/>
      <c r="Q692" s="4"/>
      <c r="R692" s="4"/>
      <c r="S692" s="4"/>
      <c r="T692" s="4"/>
      <c r="U692" s="4"/>
      <c r="V692" s="4"/>
      <c r="W692" s="4"/>
      <c r="X692" s="4"/>
      <c r="Y692" s="4"/>
      <c r="Z692" s="59"/>
      <c r="AA692" s="59"/>
      <c r="AB692" s="4"/>
      <c r="AC692" s="4"/>
      <c r="AD692" s="4"/>
      <c r="AE692" s="4"/>
    </row>
    <row r="693" spans="1:31" ht="15.75" customHeight="1">
      <c r="A693" s="4"/>
      <c r="B693" s="4"/>
      <c r="C693" s="4"/>
      <c r="D693" s="4"/>
      <c r="E693" s="4"/>
      <c r="F693" s="4"/>
      <c r="G693" s="59"/>
      <c r="H693" s="59"/>
      <c r="I693" s="55"/>
      <c r="J693" s="55"/>
      <c r="K693" s="55"/>
      <c r="L693" s="55"/>
      <c r="M693" s="55"/>
      <c r="N693" s="55"/>
      <c r="O693" s="4"/>
      <c r="P693" s="4"/>
      <c r="Q693" s="4"/>
      <c r="R693" s="4"/>
      <c r="S693" s="4"/>
      <c r="T693" s="4"/>
      <c r="U693" s="4"/>
      <c r="V693" s="4"/>
      <c r="W693" s="4"/>
      <c r="X693" s="4"/>
      <c r="Y693" s="4"/>
      <c r="Z693" s="59"/>
      <c r="AA693" s="59"/>
      <c r="AB693" s="4"/>
      <c r="AC693" s="4"/>
      <c r="AD693" s="4"/>
      <c r="AE693" s="4"/>
    </row>
    <row r="694" spans="1:31" ht="15.75" customHeight="1">
      <c r="A694" s="4"/>
      <c r="B694" s="4"/>
      <c r="C694" s="4"/>
      <c r="D694" s="4"/>
      <c r="E694" s="4"/>
      <c r="F694" s="4"/>
      <c r="G694" s="59"/>
      <c r="H694" s="59"/>
      <c r="I694" s="55"/>
      <c r="J694" s="55"/>
      <c r="K694" s="55"/>
      <c r="L694" s="55"/>
      <c r="M694" s="55"/>
      <c r="N694" s="55"/>
      <c r="O694" s="4"/>
      <c r="P694" s="4"/>
      <c r="Q694" s="4"/>
      <c r="R694" s="4"/>
      <c r="S694" s="4"/>
      <c r="T694" s="4"/>
      <c r="U694" s="4"/>
      <c r="V694" s="4"/>
      <c r="W694" s="4"/>
      <c r="X694" s="4"/>
      <c r="Y694" s="4"/>
      <c r="Z694" s="59"/>
      <c r="AA694" s="59"/>
      <c r="AB694" s="4"/>
      <c r="AC694" s="4"/>
      <c r="AD694" s="4"/>
      <c r="AE694" s="4"/>
    </row>
    <row r="695" spans="1:31" ht="15.75" customHeight="1">
      <c r="A695" s="4"/>
      <c r="B695" s="4"/>
      <c r="C695" s="4"/>
      <c r="D695" s="4"/>
      <c r="E695" s="4"/>
      <c r="F695" s="4"/>
      <c r="G695" s="59"/>
      <c r="H695" s="59"/>
      <c r="I695" s="55"/>
      <c r="J695" s="55"/>
      <c r="K695" s="55"/>
      <c r="L695" s="55"/>
      <c r="M695" s="55"/>
      <c r="N695" s="55"/>
      <c r="O695" s="4"/>
      <c r="P695" s="4"/>
      <c r="Q695" s="4"/>
      <c r="R695" s="4"/>
      <c r="S695" s="4"/>
      <c r="T695" s="4"/>
      <c r="U695" s="4"/>
      <c r="V695" s="4"/>
      <c r="W695" s="4"/>
      <c r="X695" s="4"/>
      <c r="Y695" s="4"/>
      <c r="Z695" s="59"/>
      <c r="AA695" s="59"/>
      <c r="AB695" s="4"/>
      <c r="AC695" s="4"/>
      <c r="AD695" s="4"/>
      <c r="AE695" s="4"/>
    </row>
    <row r="696" spans="1:31" ht="15.75" customHeight="1">
      <c r="A696" s="4"/>
      <c r="B696" s="4"/>
      <c r="C696" s="4"/>
      <c r="D696" s="4"/>
      <c r="E696" s="4"/>
      <c r="F696" s="4"/>
      <c r="G696" s="59"/>
      <c r="H696" s="59"/>
      <c r="I696" s="55"/>
      <c r="J696" s="55"/>
      <c r="K696" s="55"/>
      <c r="L696" s="55"/>
      <c r="M696" s="55"/>
      <c r="N696" s="55"/>
      <c r="O696" s="4"/>
      <c r="P696" s="4"/>
      <c r="Q696" s="4"/>
      <c r="R696" s="4"/>
      <c r="S696" s="4"/>
      <c r="T696" s="4"/>
      <c r="U696" s="4"/>
      <c r="V696" s="4"/>
      <c r="W696" s="4"/>
      <c r="X696" s="4"/>
      <c r="Y696" s="4"/>
      <c r="Z696" s="59"/>
      <c r="AA696" s="59"/>
      <c r="AB696" s="4"/>
      <c r="AC696" s="4"/>
      <c r="AD696" s="4"/>
      <c r="AE696" s="4"/>
    </row>
    <row r="697" spans="1:31" ht="15.75" customHeight="1">
      <c r="A697" s="4"/>
      <c r="B697" s="4"/>
      <c r="C697" s="4"/>
      <c r="D697" s="4"/>
      <c r="E697" s="4"/>
      <c r="F697" s="4"/>
      <c r="G697" s="59"/>
      <c r="H697" s="59"/>
      <c r="I697" s="55"/>
      <c r="J697" s="55"/>
      <c r="K697" s="55"/>
      <c r="L697" s="55"/>
      <c r="M697" s="55"/>
      <c r="N697" s="55"/>
      <c r="O697" s="4"/>
      <c r="P697" s="4"/>
      <c r="Q697" s="4"/>
      <c r="R697" s="4"/>
      <c r="S697" s="4"/>
      <c r="T697" s="4"/>
      <c r="U697" s="4"/>
      <c r="V697" s="4"/>
      <c r="W697" s="4"/>
      <c r="X697" s="4"/>
      <c r="Y697" s="4"/>
      <c r="Z697" s="59"/>
      <c r="AA697" s="59"/>
      <c r="AB697" s="4"/>
      <c r="AC697" s="4"/>
      <c r="AD697" s="4"/>
      <c r="AE697" s="4"/>
    </row>
    <row r="698" spans="1:31" ht="15.75" customHeight="1">
      <c r="A698" s="4"/>
      <c r="B698" s="4"/>
      <c r="C698" s="4"/>
      <c r="D698" s="4"/>
      <c r="E698" s="4"/>
      <c r="F698" s="4"/>
      <c r="G698" s="59"/>
      <c r="H698" s="59"/>
      <c r="I698" s="55"/>
      <c r="J698" s="55"/>
      <c r="K698" s="55"/>
      <c r="L698" s="55"/>
      <c r="M698" s="55"/>
      <c r="N698" s="55"/>
      <c r="O698" s="4"/>
      <c r="P698" s="4"/>
      <c r="Q698" s="4"/>
      <c r="R698" s="4"/>
      <c r="S698" s="4"/>
      <c r="T698" s="4"/>
      <c r="U698" s="4"/>
      <c r="V698" s="4"/>
      <c r="W698" s="4"/>
      <c r="X698" s="4"/>
      <c r="Y698" s="4"/>
      <c r="Z698" s="59"/>
      <c r="AA698" s="59"/>
      <c r="AB698" s="4"/>
      <c r="AC698" s="4"/>
      <c r="AD698" s="4"/>
      <c r="AE698" s="4"/>
    </row>
    <row r="699" spans="1:31" ht="15.75" customHeight="1">
      <c r="A699" s="4"/>
      <c r="B699" s="4"/>
      <c r="C699" s="4"/>
      <c r="D699" s="4"/>
      <c r="E699" s="4"/>
      <c r="F699" s="4"/>
      <c r="G699" s="59"/>
      <c r="H699" s="59"/>
      <c r="I699" s="55"/>
      <c r="J699" s="55"/>
      <c r="K699" s="55"/>
      <c r="L699" s="55"/>
      <c r="M699" s="55"/>
      <c r="N699" s="55"/>
      <c r="O699" s="4"/>
      <c r="P699" s="4"/>
      <c r="Q699" s="4"/>
      <c r="R699" s="4"/>
      <c r="S699" s="4"/>
      <c r="T699" s="4"/>
      <c r="U699" s="4"/>
      <c r="V699" s="4"/>
      <c r="W699" s="4"/>
      <c r="X699" s="4"/>
      <c r="Y699" s="4"/>
      <c r="Z699" s="59"/>
      <c r="AA699" s="59"/>
      <c r="AB699" s="4"/>
      <c r="AC699" s="4"/>
      <c r="AD699" s="4"/>
      <c r="AE699" s="4"/>
    </row>
    <row r="700" spans="1:31" ht="15.75" customHeight="1">
      <c r="A700" s="4"/>
      <c r="B700" s="4"/>
      <c r="C700" s="4"/>
      <c r="D700" s="4"/>
      <c r="E700" s="4"/>
      <c r="F700" s="4"/>
      <c r="G700" s="59"/>
      <c r="H700" s="59"/>
      <c r="I700" s="55"/>
      <c r="J700" s="55"/>
      <c r="K700" s="55"/>
      <c r="L700" s="55"/>
      <c r="M700" s="55"/>
      <c r="N700" s="55"/>
      <c r="O700" s="4"/>
      <c r="P700" s="4"/>
      <c r="Q700" s="4"/>
      <c r="R700" s="4"/>
      <c r="S700" s="4"/>
      <c r="T700" s="4"/>
      <c r="U700" s="4"/>
      <c r="V700" s="4"/>
      <c r="W700" s="4"/>
      <c r="X700" s="4"/>
      <c r="Y700" s="4"/>
      <c r="Z700" s="59"/>
      <c r="AA700" s="59"/>
      <c r="AB700" s="4"/>
      <c r="AC700" s="4"/>
      <c r="AD700" s="4"/>
      <c r="AE700" s="4"/>
    </row>
    <row r="701" spans="1:31" ht="15.75" customHeight="1">
      <c r="A701" s="4"/>
      <c r="B701" s="4"/>
      <c r="C701" s="4"/>
      <c r="D701" s="4"/>
      <c r="E701" s="4"/>
      <c r="F701" s="4"/>
      <c r="G701" s="59"/>
      <c r="H701" s="59"/>
      <c r="I701" s="55"/>
      <c r="J701" s="55"/>
      <c r="K701" s="55"/>
      <c r="L701" s="55"/>
      <c r="M701" s="55"/>
      <c r="N701" s="55"/>
      <c r="O701" s="4"/>
      <c r="P701" s="4"/>
      <c r="Q701" s="4"/>
      <c r="R701" s="4"/>
      <c r="S701" s="4"/>
      <c r="T701" s="4"/>
      <c r="U701" s="4"/>
      <c r="V701" s="4"/>
      <c r="W701" s="4"/>
      <c r="X701" s="4"/>
      <c r="Y701" s="4"/>
      <c r="Z701" s="59"/>
      <c r="AA701" s="59"/>
      <c r="AB701" s="4"/>
      <c r="AC701" s="4"/>
      <c r="AD701" s="4"/>
      <c r="AE701" s="4"/>
    </row>
    <row r="702" spans="1:31" ht="15.75" customHeight="1">
      <c r="A702" s="4"/>
      <c r="B702" s="4"/>
      <c r="C702" s="4"/>
      <c r="D702" s="4"/>
      <c r="E702" s="4"/>
      <c r="F702" s="4"/>
      <c r="G702" s="59"/>
      <c r="H702" s="59"/>
      <c r="I702" s="55"/>
      <c r="J702" s="55"/>
      <c r="K702" s="55"/>
      <c r="L702" s="55"/>
      <c r="M702" s="55"/>
      <c r="N702" s="55"/>
      <c r="O702" s="4"/>
      <c r="P702" s="4"/>
      <c r="Q702" s="4"/>
      <c r="R702" s="4"/>
      <c r="S702" s="4"/>
      <c r="T702" s="4"/>
      <c r="U702" s="4"/>
      <c r="V702" s="4"/>
      <c r="W702" s="4"/>
      <c r="X702" s="4"/>
      <c r="Y702" s="4"/>
      <c r="Z702" s="59"/>
      <c r="AA702" s="59"/>
      <c r="AB702" s="4"/>
      <c r="AC702" s="4"/>
      <c r="AD702" s="4"/>
      <c r="AE702" s="4"/>
    </row>
    <row r="703" spans="1:31" ht="15.75" customHeight="1">
      <c r="A703" s="4"/>
      <c r="B703" s="4"/>
      <c r="C703" s="4"/>
      <c r="D703" s="4"/>
      <c r="E703" s="4"/>
      <c r="F703" s="4"/>
      <c r="G703" s="59"/>
      <c r="H703" s="59"/>
      <c r="I703" s="55"/>
      <c r="J703" s="55"/>
      <c r="K703" s="55"/>
      <c r="L703" s="55"/>
      <c r="M703" s="55"/>
      <c r="N703" s="55"/>
      <c r="O703" s="4"/>
      <c r="P703" s="4"/>
      <c r="Q703" s="4"/>
      <c r="R703" s="4"/>
      <c r="S703" s="4"/>
      <c r="T703" s="4"/>
      <c r="U703" s="4"/>
      <c r="V703" s="4"/>
      <c r="W703" s="4"/>
      <c r="X703" s="4"/>
      <c r="Y703" s="4"/>
      <c r="Z703" s="59"/>
      <c r="AA703" s="59"/>
      <c r="AB703" s="4"/>
      <c r="AC703" s="4"/>
      <c r="AD703" s="4"/>
      <c r="AE703" s="4"/>
    </row>
    <row r="704" spans="1:31" ht="15.75" customHeight="1">
      <c r="A704" s="4"/>
      <c r="B704" s="4"/>
      <c r="C704" s="4"/>
      <c r="D704" s="4"/>
      <c r="E704" s="4"/>
      <c r="F704" s="4"/>
      <c r="G704" s="59"/>
      <c r="H704" s="59"/>
      <c r="I704" s="55"/>
      <c r="J704" s="55"/>
      <c r="K704" s="55"/>
      <c r="L704" s="55"/>
      <c r="M704" s="55"/>
      <c r="N704" s="55"/>
      <c r="O704" s="4"/>
      <c r="P704" s="4"/>
      <c r="Q704" s="4"/>
      <c r="R704" s="4"/>
      <c r="S704" s="4"/>
      <c r="T704" s="4"/>
      <c r="U704" s="4"/>
      <c r="V704" s="4"/>
      <c r="W704" s="4"/>
      <c r="X704" s="4"/>
      <c r="Y704" s="4"/>
      <c r="Z704" s="59"/>
      <c r="AA704" s="59"/>
      <c r="AB704" s="4"/>
      <c r="AC704" s="4"/>
      <c r="AD704" s="4"/>
      <c r="AE704" s="4"/>
    </row>
    <row r="705" spans="1:31" ht="15.75" customHeight="1">
      <c r="A705" s="4"/>
      <c r="B705" s="4"/>
      <c r="C705" s="4"/>
      <c r="D705" s="4"/>
      <c r="E705" s="4"/>
      <c r="F705" s="4"/>
      <c r="G705" s="59"/>
      <c r="H705" s="59"/>
      <c r="I705" s="55"/>
      <c r="J705" s="55"/>
      <c r="K705" s="55"/>
      <c r="L705" s="55"/>
      <c r="M705" s="55"/>
      <c r="N705" s="55"/>
      <c r="O705" s="4"/>
      <c r="P705" s="4"/>
      <c r="Q705" s="4"/>
      <c r="R705" s="4"/>
      <c r="S705" s="4"/>
      <c r="T705" s="4"/>
      <c r="U705" s="4"/>
      <c r="V705" s="4"/>
      <c r="W705" s="4"/>
      <c r="X705" s="4"/>
      <c r="Y705" s="4"/>
      <c r="Z705" s="59"/>
      <c r="AA705" s="59"/>
      <c r="AB705" s="4"/>
      <c r="AC705" s="4"/>
      <c r="AD705" s="4"/>
      <c r="AE705" s="4"/>
    </row>
    <row r="706" spans="1:31" ht="15.75" customHeight="1">
      <c r="A706" s="4"/>
      <c r="B706" s="4"/>
      <c r="C706" s="4"/>
      <c r="D706" s="4"/>
      <c r="E706" s="4"/>
      <c r="F706" s="4"/>
      <c r="G706" s="59"/>
      <c r="H706" s="59"/>
      <c r="I706" s="55"/>
      <c r="J706" s="55"/>
      <c r="K706" s="55"/>
      <c r="L706" s="55"/>
      <c r="M706" s="55"/>
      <c r="N706" s="55"/>
      <c r="O706" s="4"/>
      <c r="P706" s="4"/>
      <c r="Q706" s="4"/>
      <c r="R706" s="4"/>
      <c r="S706" s="4"/>
      <c r="T706" s="4"/>
      <c r="U706" s="4"/>
      <c r="V706" s="4"/>
      <c r="W706" s="4"/>
      <c r="X706" s="4"/>
      <c r="Y706" s="4"/>
      <c r="Z706" s="59"/>
      <c r="AA706" s="59"/>
      <c r="AB706" s="4"/>
      <c r="AC706" s="4"/>
      <c r="AD706" s="4"/>
      <c r="AE706" s="4"/>
    </row>
    <row r="707" spans="1:31" ht="15.75" customHeight="1">
      <c r="A707" s="4"/>
      <c r="B707" s="4"/>
      <c r="C707" s="4"/>
      <c r="D707" s="4"/>
      <c r="E707" s="4"/>
      <c r="F707" s="4"/>
      <c r="G707" s="59"/>
      <c r="H707" s="59"/>
      <c r="I707" s="55"/>
      <c r="J707" s="55"/>
      <c r="K707" s="55"/>
      <c r="L707" s="55"/>
      <c r="M707" s="55"/>
      <c r="N707" s="55"/>
      <c r="O707" s="4"/>
      <c r="P707" s="4"/>
      <c r="Q707" s="4"/>
      <c r="R707" s="4"/>
      <c r="S707" s="4"/>
      <c r="T707" s="4"/>
      <c r="U707" s="4"/>
      <c r="V707" s="4"/>
      <c r="W707" s="4"/>
      <c r="X707" s="4"/>
      <c r="Y707" s="4"/>
      <c r="Z707" s="59"/>
      <c r="AA707" s="59"/>
      <c r="AB707" s="4"/>
      <c r="AC707" s="4"/>
      <c r="AD707" s="4"/>
      <c r="AE707" s="4"/>
    </row>
    <row r="708" spans="1:31" ht="15.75" customHeight="1">
      <c r="A708" s="4"/>
      <c r="B708" s="4"/>
      <c r="C708" s="4"/>
      <c r="D708" s="4"/>
      <c r="E708" s="4"/>
      <c r="F708" s="4"/>
      <c r="G708" s="59"/>
      <c r="H708" s="59"/>
      <c r="I708" s="55"/>
      <c r="J708" s="55"/>
      <c r="K708" s="55"/>
      <c r="L708" s="55"/>
      <c r="M708" s="55"/>
      <c r="N708" s="55"/>
      <c r="O708" s="4"/>
      <c r="P708" s="4"/>
      <c r="Q708" s="4"/>
      <c r="R708" s="4"/>
      <c r="S708" s="4"/>
      <c r="T708" s="4"/>
      <c r="U708" s="4"/>
      <c r="V708" s="4"/>
      <c r="W708" s="4"/>
      <c r="X708" s="4"/>
      <c r="Y708" s="4"/>
      <c r="Z708" s="59"/>
      <c r="AA708" s="59"/>
      <c r="AB708" s="4"/>
      <c r="AC708" s="4"/>
      <c r="AD708" s="4"/>
      <c r="AE708" s="4"/>
    </row>
    <row r="709" spans="1:31" ht="15.75" customHeight="1">
      <c r="A709" s="4"/>
      <c r="B709" s="4"/>
      <c r="C709" s="4"/>
      <c r="D709" s="4"/>
      <c r="E709" s="4"/>
      <c r="F709" s="4"/>
      <c r="G709" s="59"/>
      <c r="H709" s="59"/>
      <c r="I709" s="55"/>
      <c r="J709" s="55"/>
      <c r="K709" s="55"/>
      <c r="L709" s="55"/>
      <c r="M709" s="55"/>
      <c r="N709" s="55"/>
      <c r="O709" s="4"/>
      <c r="P709" s="4"/>
      <c r="Q709" s="4"/>
      <c r="R709" s="4"/>
      <c r="S709" s="4"/>
      <c r="T709" s="4"/>
      <c r="U709" s="4"/>
      <c r="V709" s="4"/>
      <c r="W709" s="4"/>
      <c r="X709" s="4"/>
      <c r="Y709" s="4"/>
      <c r="Z709" s="59"/>
      <c r="AA709" s="59"/>
      <c r="AB709" s="4"/>
      <c r="AC709" s="4"/>
      <c r="AD709" s="4"/>
      <c r="AE709" s="4"/>
    </row>
    <row r="710" spans="1:31" ht="15.75" customHeight="1">
      <c r="A710" s="4"/>
      <c r="B710" s="4"/>
      <c r="C710" s="4"/>
      <c r="D710" s="4"/>
      <c r="E710" s="4"/>
      <c r="F710" s="4"/>
      <c r="G710" s="59"/>
      <c r="H710" s="59"/>
      <c r="I710" s="55"/>
      <c r="J710" s="55"/>
      <c r="K710" s="55"/>
      <c r="L710" s="55"/>
      <c r="M710" s="55"/>
      <c r="N710" s="55"/>
      <c r="O710" s="4"/>
      <c r="P710" s="4"/>
      <c r="Q710" s="4"/>
      <c r="R710" s="4"/>
      <c r="S710" s="4"/>
      <c r="T710" s="4"/>
      <c r="U710" s="4"/>
      <c r="V710" s="4"/>
      <c r="W710" s="4"/>
      <c r="X710" s="4"/>
      <c r="Y710" s="4"/>
      <c r="Z710" s="59"/>
      <c r="AA710" s="59"/>
      <c r="AB710" s="4"/>
      <c r="AC710" s="4"/>
      <c r="AD710" s="4"/>
      <c r="AE710" s="4"/>
    </row>
    <row r="711" spans="1:31" ht="15.75" customHeight="1">
      <c r="A711" s="4"/>
      <c r="B711" s="4"/>
      <c r="C711" s="4"/>
      <c r="D711" s="4"/>
      <c r="E711" s="4"/>
      <c r="F711" s="4"/>
      <c r="G711" s="59"/>
      <c r="H711" s="59"/>
      <c r="I711" s="55"/>
      <c r="J711" s="55"/>
      <c r="K711" s="55"/>
      <c r="L711" s="55"/>
      <c r="M711" s="55"/>
      <c r="N711" s="55"/>
      <c r="O711" s="4"/>
      <c r="P711" s="4"/>
      <c r="Q711" s="4"/>
      <c r="R711" s="4"/>
      <c r="S711" s="4"/>
      <c r="T711" s="4"/>
      <c r="U711" s="4"/>
      <c r="V711" s="4"/>
      <c r="W711" s="4"/>
      <c r="X711" s="4"/>
      <c r="Y711" s="4"/>
      <c r="Z711" s="59"/>
      <c r="AA711" s="59"/>
      <c r="AB711" s="4"/>
      <c r="AC711" s="4"/>
      <c r="AD711" s="4"/>
      <c r="AE711" s="4"/>
    </row>
    <row r="712" spans="1:31" ht="15.75" customHeight="1">
      <c r="A712" s="4"/>
      <c r="B712" s="4"/>
      <c r="C712" s="4"/>
      <c r="D712" s="4"/>
      <c r="E712" s="4"/>
      <c r="F712" s="4"/>
      <c r="G712" s="59"/>
      <c r="H712" s="59"/>
      <c r="I712" s="55"/>
      <c r="J712" s="55"/>
      <c r="K712" s="55"/>
      <c r="L712" s="55"/>
      <c r="M712" s="55"/>
      <c r="N712" s="55"/>
      <c r="O712" s="4"/>
      <c r="P712" s="4"/>
      <c r="Q712" s="4"/>
      <c r="R712" s="4"/>
      <c r="S712" s="4"/>
      <c r="T712" s="4"/>
      <c r="U712" s="4"/>
      <c r="V712" s="4"/>
      <c r="W712" s="4"/>
      <c r="X712" s="4"/>
      <c r="Y712" s="4"/>
      <c r="Z712" s="59"/>
      <c r="AA712" s="59"/>
      <c r="AB712" s="4"/>
      <c r="AC712" s="4"/>
      <c r="AD712" s="4"/>
      <c r="AE712" s="4"/>
    </row>
    <row r="713" spans="1:31" ht="15.75" customHeight="1">
      <c r="A713" s="4"/>
      <c r="B713" s="4"/>
      <c r="C713" s="4"/>
      <c r="D713" s="4"/>
      <c r="E713" s="4"/>
      <c r="F713" s="4"/>
      <c r="G713" s="59"/>
      <c r="H713" s="59"/>
      <c r="I713" s="55"/>
      <c r="J713" s="55"/>
      <c r="K713" s="55"/>
      <c r="L713" s="55"/>
      <c r="M713" s="55"/>
      <c r="N713" s="55"/>
      <c r="O713" s="4"/>
      <c r="P713" s="4"/>
      <c r="Q713" s="4"/>
      <c r="R713" s="4"/>
      <c r="S713" s="4"/>
      <c r="T713" s="4"/>
      <c r="U713" s="4"/>
      <c r="V713" s="4"/>
      <c r="W713" s="4"/>
      <c r="X713" s="4"/>
      <c r="Y713" s="4"/>
      <c r="Z713" s="59"/>
      <c r="AA713" s="59"/>
      <c r="AB713" s="4"/>
      <c r="AC713" s="4"/>
      <c r="AD713" s="4"/>
      <c r="AE713" s="4"/>
    </row>
    <row r="714" spans="1:31" ht="15.75" customHeight="1">
      <c r="A714" s="4"/>
      <c r="B714" s="4"/>
      <c r="C714" s="4"/>
      <c r="D714" s="4"/>
      <c r="E714" s="4"/>
      <c r="F714" s="4"/>
      <c r="G714" s="59"/>
      <c r="H714" s="59"/>
      <c r="I714" s="55"/>
      <c r="J714" s="55"/>
      <c r="K714" s="55"/>
      <c r="L714" s="55"/>
      <c r="M714" s="55"/>
      <c r="N714" s="55"/>
      <c r="O714" s="4"/>
      <c r="P714" s="4"/>
      <c r="Q714" s="4"/>
      <c r="R714" s="4"/>
      <c r="S714" s="4"/>
      <c r="T714" s="4"/>
      <c r="U714" s="4"/>
      <c r="V714" s="4"/>
      <c r="W714" s="4"/>
      <c r="X714" s="4"/>
      <c r="Y714" s="4"/>
      <c r="Z714" s="59"/>
      <c r="AA714" s="59"/>
      <c r="AB714" s="4"/>
      <c r="AC714" s="4"/>
      <c r="AD714" s="4"/>
      <c r="AE714" s="4"/>
    </row>
    <row r="715" spans="1:31" ht="15.75" customHeight="1">
      <c r="A715" s="4"/>
      <c r="B715" s="4"/>
      <c r="C715" s="4"/>
      <c r="D715" s="4"/>
      <c r="E715" s="4"/>
      <c r="F715" s="4"/>
      <c r="G715" s="59"/>
      <c r="H715" s="59"/>
      <c r="I715" s="55"/>
      <c r="J715" s="55"/>
      <c r="K715" s="55"/>
      <c r="L715" s="55"/>
      <c r="M715" s="55"/>
      <c r="N715" s="55"/>
      <c r="O715" s="4"/>
      <c r="P715" s="4"/>
      <c r="Q715" s="4"/>
      <c r="R715" s="4"/>
      <c r="S715" s="4"/>
      <c r="T715" s="4"/>
      <c r="U715" s="4"/>
      <c r="V715" s="4"/>
      <c r="W715" s="4"/>
      <c r="X715" s="4"/>
      <c r="Y715" s="4"/>
      <c r="Z715" s="59"/>
      <c r="AA715" s="59"/>
      <c r="AB715" s="4"/>
      <c r="AC715" s="4"/>
      <c r="AD715" s="4"/>
      <c r="AE715" s="4"/>
    </row>
    <row r="716" spans="1:31" ht="15.75" customHeight="1">
      <c r="A716" s="4"/>
      <c r="B716" s="4"/>
      <c r="C716" s="4"/>
      <c r="D716" s="4"/>
      <c r="E716" s="4"/>
      <c r="F716" s="4"/>
      <c r="G716" s="59"/>
      <c r="H716" s="59"/>
      <c r="I716" s="55"/>
      <c r="J716" s="55"/>
      <c r="K716" s="55"/>
      <c r="L716" s="55"/>
      <c r="M716" s="55"/>
      <c r="N716" s="55"/>
      <c r="O716" s="4"/>
      <c r="P716" s="4"/>
      <c r="Q716" s="4"/>
      <c r="R716" s="4"/>
      <c r="S716" s="4"/>
      <c r="T716" s="4"/>
      <c r="U716" s="4"/>
      <c r="V716" s="4"/>
      <c r="W716" s="4"/>
      <c r="X716" s="4"/>
      <c r="Y716" s="4"/>
      <c r="Z716" s="59"/>
      <c r="AA716" s="59"/>
      <c r="AB716" s="4"/>
      <c r="AC716" s="4"/>
      <c r="AD716" s="4"/>
      <c r="AE716" s="4"/>
    </row>
    <row r="717" spans="1:31" ht="15.75" customHeight="1">
      <c r="A717" s="4"/>
      <c r="B717" s="4"/>
      <c r="C717" s="4"/>
      <c r="D717" s="4"/>
      <c r="E717" s="4"/>
      <c r="F717" s="4"/>
      <c r="G717" s="59"/>
      <c r="H717" s="59"/>
      <c r="I717" s="55"/>
      <c r="J717" s="55"/>
      <c r="K717" s="55"/>
      <c r="L717" s="55"/>
      <c r="M717" s="55"/>
      <c r="N717" s="55"/>
      <c r="O717" s="4"/>
      <c r="P717" s="4"/>
      <c r="Q717" s="4"/>
      <c r="R717" s="4"/>
      <c r="S717" s="4"/>
      <c r="T717" s="4"/>
      <c r="U717" s="4"/>
      <c r="V717" s="4"/>
      <c r="W717" s="4"/>
      <c r="X717" s="4"/>
      <c r="Y717" s="4"/>
      <c r="Z717" s="59"/>
      <c r="AA717" s="59"/>
      <c r="AB717" s="4"/>
      <c r="AC717" s="4"/>
      <c r="AD717" s="4"/>
      <c r="AE717" s="4"/>
    </row>
    <row r="718" spans="1:31" ht="15.75" customHeight="1">
      <c r="A718" s="4"/>
      <c r="B718" s="4"/>
      <c r="C718" s="4"/>
      <c r="D718" s="4"/>
      <c r="E718" s="4"/>
      <c r="F718" s="4"/>
      <c r="G718" s="59"/>
      <c r="H718" s="59"/>
      <c r="I718" s="55"/>
      <c r="J718" s="55"/>
      <c r="K718" s="55"/>
      <c r="L718" s="55"/>
      <c r="M718" s="55"/>
      <c r="N718" s="55"/>
      <c r="O718" s="4"/>
      <c r="P718" s="4"/>
      <c r="Q718" s="4"/>
      <c r="R718" s="4"/>
      <c r="S718" s="4"/>
      <c r="T718" s="4"/>
      <c r="U718" s="4"/>
      <c r="V718" s="4"/>
      <c r="W718" s="4"/>
      <c r="X718" s="4"/>
      <c r="Y718" s="4"/>
      <c r="Z718" s="59"/>
      <c r="AA718" s="59"/>
      <c r="AB718" s="4"/>
      <c r="AC718" s="4"/>
      <c r="AD718" s="4"/>
      <c r="AE718" s="4"/>
    </row>
    <row r="719" spans="1:31" ht="15.75" customHeight="1">
      <c r="A719" s="4"/>
      <c r="B719" s="4"/>
      <c r="C719" s="4"/>
      <c r="D719" s="4"/>
      <c r="E719" s="4"/>
      <c r="F719" s="4"/>
      <c r="G719" s="59"/>
      <c r="H719" s="59"/>
      <c r="I719" s="55"/>
      <c r="J719" s="55"/>
      <c r="K719" s="55"/>
      <c r="L719" s="55"/>
      <c r="M719" s="55"/>
      <c r="N719" s="55"/>
      <c r="O719" s="4"/>
      <c r="P719" s="4"/>
      <c r="Q719" s="4"/>
      <c r="R719" s="4"/>
      <c r="S719" s="4"/>
      <c r="T719" s="4"/>
      <c r="U719" s="4"/>
      <c r="V719" s="4"/>
      <c r="W719" s="4"/>
      <c r="X719" s="4"/>
      <c r="Y719" s="4"/>
      <c r="Z719" s="59"/>
      <c r="AA719" s="59"/>
      <c r="AB719" s="4"/>
      <c r="AC719" s="4"/>
      <c r="AD719" s="4"/>
      <c r="AE719" s="4"/>
    </row>
    <row r="720" spans="1:31" ht="15.75" customHeight="1">
      <c r="A720" s="4"/>
      <c r="B720" s="4"/>
      <c r="C720" s="4"/>
      <c r="D720" s="4"/>
      <c r="E720" s="4"/>
      <c r="F720" s="4"/>
      <c r="G720" s="59"/>
      <c r="H720" s="59"/>
      <c r="I720" s="55"/>
      <c r="J720" s="55"/>
      <c r="K720" s="55"/>
      <c r="L720" s="55"/>
      <c r="M720" s="55"/>
      <c r="N720" s="55"/>
      <c r="O720" s="4"/>
      <c r="P720" s="4"/>
      <c r="Q720" s="4"/>
      <c r="R720" s="4"/>
      <c r="S720" s="4"/>
      <c r="T720" s="4"/>
      <c r="U720" s="4"/>
      <c r="V720" s="4"/>
      <c r="W720" s="4"/>
      <c r="X720" s="4"/>
      <c r="Y720" s="4"/>
      <c r="Z720" s="59"/>
      <c r="AA720" s="59"/>
      <c r="AB720" s="4"/>
      <c r="AC720" s="4"/>
      <c r="AD720" s="4"/>
      <c r="AE720" s="4"/>
    </row>
    <row r="721" spans="1:31" ht="15.75" customHeight="1">
      <c r="A721" s="4"/>
      <c r="B721" s="4"/>
      <c r="C721" s="4"/>
      <c r="D721" s="4"/>
      <c r="E721" s="4"/>
      <c r="F721" s="4"/>
      <c r="G721" s="59"/>
      <c r="H721" s="59"/>
      <c r="I721" s="55"/>
      <c r="J721" s="55"/>
      <c r="K721" s="55"/>
      <c r="L721" s="55"/>
      <c r="M721" s="55"/>
      <c r="N721" s="55"/>
      <c r="O721" s="4"/>
      <c r="P721" s="4"/>
      <c r="Q721" s="4"/>
      <c r="R721" s="4"/>
      <c r="S721" s="4"/>
      <c r="T721" s="4"/>
      <c r="U721" s="4"/>
      <c r="V721" s="4"/>
      <c r="W721" s="4"/>
      <c r="X721" s="4"/>
      <c r="Y721" s="4"/>
      <c r="Z721" s="59"/>
      <c r="AA721" s="59"/>
      <c r="AB721" s="4"/>
      <c r="AC721" s="4"/>
      <c r="AD721" s="4"/>
      <c r="AE721" s="4"/>
    </row>
    <row r="722" spans="1:31" ht="15.75" customHeight="1">
      <c r="A722" s="4"/>
      <c r="B722" s="4"/>
      <c r="C722" s="4"/>
      <c r="D722" s="4"/>
      <c r="E722" s="4"/>
      <c r="F722" s="4"/>
      <c r="G722" s="59"/>
      <c r="H722" s="59"/>
      <c r="I722" s="55"/>
      <c r="J722" s="55"/>
      <c r="K722" s="55"/>
      <c r="L722" s="55"/>
      <c r="M722" s="55"/>
      <c r="N722" s="55"/>
      <c r="O722" s="4"/>
      <c r="P722" s="4"/>
      <c r="Q722" s="4"/>
      <c r="R722" s="4"/>
      <c r="S722" s="4"/>
      <c r="T722" s="4"/>
      <c r="U722" s="4"/>
      <c r="V722" s="4"/>
      <c r="W722" s="4"/>
      <c r="X722" s="4"/>
      <c r="Y722" s="4"/>
      <c r="Z722" s="59"/>
      <c r="AA722" s="59"/>
      <c r="AB722" s="4"/>
      <c r="AC722" s="4"/>
      <c r="AD722" s="4"/>
      <c r="AE722" s="4"/>
    </row>
    <row r="723" spans="1:31" ht="15.75" customHeight="1">
      <c r="A723" s="4"/>
      <c r="B723" s="4"/>
      <c r="C723" s="4"/>
      <c r="D723" s="4"/>
      <c r="E723" s="4"/>
      <c r="F723" s="4"/>
      <c r="G723" s="59"/>
      <c r="H723" s="59"/>
      <c r="I723" s="55"/>
      <c r="J723" s="55"/>
      <c r="K723" s="55"/>
      <c r="L723" s="55"/>
      <c r="M723" s="55"/>
      <c r="N723" s="55"/>
      <c r="O723" s="4"/>
      <c r="P723" s="4"/>
      <c r="Q723" s="4"/>
      <c r="R723" s="4"/>
      <c r="S723" s="4"/>
      <c r="T723" s="4"/>
      <c r="U723" s="4"/>
      <c r="V723" s="4"/>
      <c r="W723" s="4"/>
      <c r="X723" s="4"/>
      <c r="Y723" s="4"/>
      <c r="Z723" s="59"/>
      <c r="AA723" s="59"/>
      <c r="AB723" s="4"/>
      <c r="AC723" s="4"/>
      <c r="AD723" s="4"/>
      <c r="AE723" s="4"/>
    </row>
    <row r="724" spans="1:31" ht="15.75" customHeight="1">
      <c r="A724" s="4"/>
      <c r="B724" s="4"/>
      <c r="C724" s="4"/>
      <c r="D724" s="4"/>
      <c r="E724" s="4"/>
      <c r="F724" s="4"/>
      <c r="G724" s="59"/>
      <c r="H724" s="59"/>
      <c r="I724" s="55"/>
      <c r="J724" s="55"/>
      <c r="K724" s="55"/>
      <c r="L724" s="55"/>
      <c r="M724" s="55"/>
      <c r="N724" s="55"/>
      <c r="O724" s="4"/>
      <c r="P724" s="4"/>
      <c r="Q724" s="4"/>
      <c r="R724" s="4"/>
      <c r="S724" s="4"/>
      <c r="T724" s="4"/>
      <c r="U724" s="4"/>
      <c r="V724" s="4"/>
      <c r="W724" s="4"/>
      <c r="X724" s="4"/>
      <c r="Y724" s="4"/>
      <c r="Z724" s="59"/>
      <c r="AA724" s="59"/>
      <c r="AB724" s="4"/>
      <c r="AC724" s="4"/>
      <c r="AD724" s="4"/>
      <c r="AE724" s="4"/>
    </row>
    <row r="725" spans="1:31" ht="15.75" customHeight="1">
      <c r="A725" s="4"/>
      <c r="B725" s="4"/>
      <c r="C725" s="4"/>
      <c r="D725" s="4"/>
      <c r="E725" s="4"/>
      <c r="F725" s="4"/>
      <c r="G725" s="59"/>
      <c r="H725" s="59"/>
      <c r="I725" s="55"/>
      <c r="J725" s="55"/>
      <c r="K725" s="55"/>
      <c r="L725" s="55"/>
      <c r="M725" s="55"/>
      <c r="N725" s="55"/>
      <c r="O725" s="4"/>
      <c r="P725" s="4"/>
      <c r="Q725" s="4"/>
      <c r="R725" s="4"/>
      <c r="S725" s="4"/>
      <c r="T725" s="4"/>
      <c r="U725" s="4"/>
      <c r="V725" s="4"/>
      <c r="W725" s="4"/>
      <c r="X725" s="4"/>
      <c r="Y725" s="4"/>
      <c r="Z725" s="59"/>
      <c r="AA725" s="59"/>
      <c r="AB725" s="4"/>
      <c r="AC725" s="4"/>
      <c r="AD725" s="4"/>
      <c r="AE725" s="4"/>
    </row>
    <row r="726" spans="1:31" ht="15.75" customHeight="1">
      <c r="A726" s="4"/>
      <c r="B726" s="4"/>
      <c r="C726" s="4"/>
      <c r="D726" s="4"/>
      <c r="E726" s="4"/>
      <c r="F726" s="4"/>
      <c r="G726" s="59"/>
      <c r="H726" s="59"/>
      <c r="I726" s="55"/>
      <c r="J726" s="55"/>
      <c r="K726" s="55"/>
      <c r="L726" s="55"/>
      <c r="M726" s="55"/>
      <c r="N726" s="55"/>
      <c r="O726" s="4"/>
      <c r="P726" s="4"/>
      <c r="Q726" s="4"/>
      <c r="R726" s="4"/>
      <c r="S726" s="4"/>
      <c r="T726" s="4"/>
      <c r="U726" s="4"/>
      <c r="V726" s="4"/>
      <c r="W726" s="4"/>
      <c r="X726" s="4"/>
      <c r="Y726" s="4"/>
      <c r="Z726" s="59"/>
      <c r="AA726" s="59"/>
      <c r="AB726" s="4"/>
      <c r="AC726" s="4"/>
      <c r="AD726" s="4"/>
      <c r="AE726" s="4"/>
    </row>
    <row r="727" spans="1:31" ht="15.75" customHeight="1">
      <c r="A727" s="4"/>
      <c r="B727" s="4"/>
      <c r="C727" s="4"/>
      <c r="D727" s="4"/>
      <c r="E727" s="4"/>
      <c r="F727" s="4"/>
      <c r="G727" s="59"/>
      <c r="H727" s="59"/>
      <c r="I727" s="55"/>
      <c r="J727" s="55"/>
      <c r="K727" s="55"/>
      <c r="L727" s="55"/>
      <c r="M727" s="55"/>
      <c r="N727" s="55"/>
      <c r="O727" s="4"/>
      <c r="P727" s="4"/>
      <c r="Q727" s="4"/>
      <c r="R727" s="4"/>
      <c r="S727" s="4"/>
      <c r="T727" s="4"/>
      <c r="U727" s="4"/>
      <c r="V727" s="4"/>
      <c r="W727" s="4"/>
      <c r="X727" s="4"/>
      <c r="Y727" s="4"/>
      <c r="Z727" s="59"/>
      <c r="AA727" s="59"/>
      <c r="AB727" s="4"/>
      <c r="AC727" s="4"/>
      <c r="AD727" s="4"/>
      <c r="AE727" s="4"/>
    </row>
    <row r="728" spans="1:31" ht="15.75" customHeight="1">
      <c r="A728" s="4"/>
      <c r="B728" s="4"/>
      <c r="C728" s="4"/>
      <c r="D728" s="4"/>
      <c r="E728" s="4"/>
      <c r="F728" s="4"/>
      <c r="G728" s="59"/>
      <c r="H728" s="59"/>
      <c r="I728" s="55"/>
      <c r="J728" s="55"/>
      <c r="K728" s="55"/>
      <c r="L728" s="55"/>
      <c r="M728" s="55"/>
      <c r="N728" s="55"/>
      <c r="O728" s="4"/>
      <c r="P728" s="4"/>
      <c r="Q728" s="4"/>
      <c r="R728" s="4"/>
      <c r="S728" s="4"/>
      <c r="T728" s="4"/>
      <c r="U728" s="4"/>
      <c r="V728" s="4"/>
      <c r="W728" s="4"/>
      <c r="X728" s="4"/>
      <c r="Y728" s="4"/>
      <c r="Z728" s="59"/>
      <c r="AA728" s="59"/>
      <c r="AB728" s="4"/>
      <c r="AC728" s="4"/>
      <c r="AD728" s="4"/>
      <c r="AE728" s="4"/>
    </row>
    <row r="729" spans="1:31" ht="15.75" customHeight="1">
      <c r="A729" s="4"/>
      <c r="B729" s="4"/>
      <c r="C729" s="4"/>
      <c r="D729" s="4"/>
      <c r="E729" s="4"/>
      <c r="F729" s="4"/>
      <c r="G729" s="59"/>
      <c r="H729" s="59"/>
      <c r="I729" s="55"/>
      <c r="J729" s="55"/>
      <c r="K729" s="55"/>
      <c r="L729" s="55"/>
      <c r="M729" s="55"/>
      <c r="N729" s="55"/>
      <c r="O729" s="4"/>
      <c r="P729" s="4"/>
      <c r="Q729" s="4"/>
      <c r="R729" s="4"/>
      <c r="S729" s="4"/>
      <c r="T729" s="4"/>
      <c r="U729" s="4"/>
      <c r="V729" s="4"/>
      <c r="W729" s="4"/>
      <c r="X729" s="4"/>
      <c r="Y729" s="4"/>
      <c r="Z729" s="59"/>
      <c r="AA729" s="59"/>
      <c r="AB729" s="4"/>
      <c r="AC729" s="4"/>
      <c r="AD729" s="4"/>
      <c r="AE729" s="4"/>
    </row>
    <row r="730" spans="1:31" ht="15.75" customHeight="1">
      <c r="A730" s="4"/>
      <c r="B730" s="4"/>
      <c r="C730" s="4"/>
      <c r="D730" s="4"/>
      <c r="E730" s="4"/>
      <c r="F730" s="4"/>
      <c r="G730" s="59"/>
      <c r="H730" s="59"/>
      <c r="I730" s="55"/>
      <c r="J730" s="55"/>
      <c r="K730" s="55"/>
      <c r="L730" s="55"/>
      <c r="M730" s="55"/>
      <c r="N730" s="55"/>
      <c r="O730" s="4"/>
      <c r="P730" s="4"/>
      <c r="Q730" s="4"/>
      <c r="R730" s="4"/>
      <c r="S730" s="4"/>
      <c r="T730" s="4"/>
      <c r="U730" s="4"/>
      <c r="V730" s="4"/>
      <c r="W730" s="4"/>
      <c r="X730" s="4"/>
      <c r="Y730" s="4"/>
      <c r="Z730" s="59"/>
      <c r="AA730" s="59"/>
      <c r="AB730" s="4"/>
      <c r="AC730" s="4"/>
      <c r="AD730" s="4"/>
      <c r="AE730" s="4"/>
    </row>
    <row r="731" spans="1:31" ht="15.75" customHeight="1">
      <c r="A731" s="4"/>
      <c r="B731" s="4"/>
      <c r="C731" s="4"/>
      <c r="D731" s="4"/>
      <c r="E731" s="4"/>
      <c r="F731" s="4"/>
      <c r="G731" s="59"/>
      <c r="H731" s="59"/>
      <c r="I731" s="55"/>
      <c r="J731" s="55"/>
      <c r="K731" s="55"/>
      <c r="L731" s="55"/>
      <c r="M731" s="55"/>
      <c r="N731" s="55"/>
      <c r="O731" s="4"/>
      <c r="P731" s="4"/>
      <c r="Q731" s="4"/>
      <c r="R731" s="4"/>
      <c r="S731" s="4"/>
      <c r="T731" s="4"/>
      <c r="U731" s="4"/>
      <c r="V731" s="4"/>
      <c r="W731" s="4"/>
      <c r="X731" s="4"/>
      <c r="Y731" s="4"/>
      <c r="Z731" s="59"/>
      <c r="AA731" s="59"/>
      <c r="AB731" s="4"/>
      <c r="AC731" s="4"/>
      <c r="AD731" s="4"/>
      <c r="AE731" s="4"/>
    </row>
    <row r="732" spans="1:31" ht="15.75" customHeight="1">
      <c r="A732" s="4"/>
      <c r="B732" s="4"/>
      <c r="C732" s="4"/>
      <c r="D732" s="4"/>
      <c r="E732" s="4"/>
      <c r="F732" s="4"/>
      <c r="G732" s="59"/>
      <c r="H732" s="59"/>
      <c r="I732" s="55"/>
      <c r="J732" s="55"/>
      <c r="K732" s="55"/>
      <c r="L732" s="55"/>
      <c r="M732" s="55"/>
      <c r="N732" s="55"/>
      <c r="O732" s="4"/>
      <c r="P732" s="4"/>
      <c r="Q732" s="4"/>
      <c r="R732" s="4"/>
      <c r="S732" s="4"/>
      <c r="T732" s="4"/>
      <c r="U732" s="4"/>
      <c r="V732" s="4"/>
      <c r="W732" s="4"/>
      <c r="X732" s="4"/>
      <c r="Y732" s="4"/>
      <c r="Z732" s="59"/>
      <c r="AA732" s="59"/>
      <c r="AB732" s="4"/>
      <c r="AC732" s="4"/>
      <c r="AD732" s="4"/>
      <c r="AE732" s="4"/>
    </row>
    <row r="733" spans="1:31" ht="15.75" customHeight="1">
      <c r="A733" s="4"/>
      <c r="B733" s="4"/>
      <c r="C733" s="4"/>
      <c r="D733" s="4"/>
      <c r="E733" s="4"/>
      <c r="F733" s="4"/>
      <c r="G733" s="59"/>
      <c r="H733" s="59"/>
      <c r="I733" s="55"/>
      <c r="J733" s="55"/>
      <c r="K733" s="55"/>
      <c r="L733" s="55"/>
      <c r="M733" s="55"/>
      <c r="N733" s="55"/>
      <c r="O733" s="4"/>
      <c r="P733" s="4"/>
      <c r="Q733" s="4"/>
      <c r="R733" s="4"/>
      <c r="S733" s="4"/>
      <c r="T733" s="4"/>
      <c r="U733" s="4"/>
      <c r="V733" s="4"/>
      <c r="W733" s="4"/>
      <c r="X733" s="4"/>
      <c r="Y733" s="4"/>
      <c r="Z733" s="59"/>
      <c r="AA733" s="59"/>
      <c r="AB733" s="4"/>
      <c r="AC733" s="4"/>
      <c r="AD733" s="4"/>
      <c r="AE733" s="4"/>
    </row>
    <row r="734" spans="1:31" ht="15.75" customHeight="1">
      <c r="A734" s="4"/>
      <c r="B734" s="4"/>
      <c r="C734" s="4"/>
      <c r="D734" s="4"/>
      <c r="E734" s="4"/>
      <c r="F734" s="4"/>
      <c r="G734" s="59"/>
      <c r="H734" s="59"/>
      <c r="I734" s="55"/>
      <c r="J734" s="55"/>
      <c r="K734" s="55"/>
      <c r="L734" s="55"/>
      <c r="M734" s="55"/>
      <c r="N734" s="55"/>
      <c r="O734" s="4"/>
      <c r="P734" s="4"/>
      <c r="Q734" s="4"/>
      <c r="R734" s="4"/>
      <c r="S734" s="4"/>
      <c r="T734" s="4"/>
      <c r="U734" s="4"/>
      <c r="V734" s="4"/>
      <c r="W734" s="4"/>
      <c r="X734" s="4"/>
      <c r="Y734" s="4"/>
      <c r="Z734" s="59"/>
      <c r="AA734" s="59"/>
      <c r="AB734" s="4"/>
      <c r="AC734" s="4"/>
      <c r="AD734" s="4"/>
      <c r="AE734" s="4"/>
    </row>
    <row r="735" spans="1:31" ht="15.75" customHeight="1">
      <c r="A735" s="4"/>
      <c r="B735" s="4"/>
      <c r="C735" s="4"/>
      <c r="D735" s="4"/>
      <c r="E735" s="4"/>
      <c r="F735" s="4"/>
      <c r="G735" s="59"/>
      <c r="H735" s="59"/>
      <c r="I735" s="55"/>
      <c r="J735" s="55"/>
      <c r="K735" s="55"/>
      <c r="L735" s="55"/>
      <c r="M735" s="55"/>
      <c r="N735" s="55"/>
      <c r="O735" s="4"/>
      <c r="P735" s="4"/>
      <c r="Q735" s="4"/>
      <c r="R735" s="4"/>
      <c r="S735" s="4"/>
      <c r="T735" s="4"/>
      <c r="U735" s="4"/>
      <c r="V735" s="4"/>
      <c r="W735" s="4"/>
      <c r="X735" s="4"/>
      <c r="Y735" s="4"/>
      <c r="Z735" s="59"/>
      <c r="AA735" s="59"/>
      <c r="AB735" s="4"/>
      <c r="AC735" s="4"/>
      <c r="AD735" s="4"/>
      <c r="AE735" s="4"/>
    </row>
    <row r="736" spans="1:31" ht="15.75" customHeight="1">
      <c r="A736" s="4"/>
      <c r="B736" s="4"/>
      <c r="C736" s="4"/>
      <c r="D736" s="4"/>
      <c r="E736" s="4"/>
      <c r="F736" s="4"/>
      <c r="G736" s="59"/>
      <c r="H736" s="59"/>
      <c r="I736" s="55"/>
      <c r="J736" s="55"/>
      <c r="K736" s="55"/>
      <c r="L736" s="55"/>
      <c r="M736" s="55"/>
      <c r="N736" s="55"/>
      <c r="O736" s="4"/>
      <c r="P736" s="4"/>
      <c r="Q736" s="4"/>
      <c r="R736" s="4"/>
      <c r="S736" s="4"/>
      <c r="T736" s="4"/>
      <c r="U736" s="4"/>
      <c r="V736" s="4"/>
      <c r="W736" s="4"/>
      <c r="X736" s="4"/>
      <c r="Y736" s="4"/>
      <c r="Z736" s="59"/>
      <c r="AA736" s="59"/>
      <c r="AB736" s="4"/>
      <c r="AC736" s="4"/>
      <c r="AD736" s="4"/>
      <c r="AE736" s="4"/>
    </row>
    <row r="737" spans="1:31" ht="15.75" customHeight="1">
      <c r="A737" s="4"/>
      <c r="B737" s="4"/>
      <c r="C737" s="4"/>
      <c r="D737" s="4"/>
      <c r="E737" s="4"/>
      <c r="F737" s="4"/>
      <c r="G737" s="59"/>
      <c r="H737" s="59"/>
      <c r="I737" s="55"/>
      <c r="J737" s="55"/>
      <c r="K737" s="55"/>
      <c r="L737" s="55"/>
      <c r="M737" s="55"/>
      <c r="N737" s="55"/>
      <c r="O737" s="4"/>
      <c r="P737" s="4"/>
      <c r="Q737" s="4"/>
      <c r="R737" s="4"/>
      <c r="S737" s="4"/>
      <c r="T737" s="4"/>
      <c r="U737" s="4"/>
      <c r="V737" s="4"/>
      <c r="W737" s="4"/>
      <c r="X737" s="4"/>
      <c r="Y737" s="4"/>
      <c r="Z737" s="59"/>
      <c r="AA737" s="59"/>
      <c r="AB737" s="4"/>
      <c r="AC737" s="4"/>
      <c r="AD737" s="4"/>
      <c r="AE737" s="4"/>
    </row>
    <row r="738" spans="1:31" ht="15.75" customHeight="1">
      <c r="A738" s="4"/>
      <c r="B738" s="4"/>
      <c r="C738" s="4"/>
      <c r="D738" s="4"/>
      <c r="E738" s="4"/>
      <c r="F738" s="4"/>
      <c r="G738" s="59"/>
      <c r="H738" s="59"/>
      <c r="I738" s="55"/>
      <c r="J738" s="55"/>
      <c r="K738" s="55"/>
      <c r="L738" s="55"/>
      <c r="M738" s="55"/>
      <c r="N738" s="55"/>
      <c r="O738" s="4"/>
      <c r="P738" s="4"/>
      <c r="Q738" s="4"/>
      <c r="R738" s="4"/>
      <c r="S738" s="4"/>
      <c r="T738" s="4"/>
      <c r="U738" s="4"/>
      <c r="V738" s="4"/>
      <c r="W738" s="4"/>
      <c r="X738" s="4"/>
      <c r="Y738" s="4"/>
      <c r="Z738" s="59"/>
      <c r="AA738" s="59"/>
      <c r="AB738" s="4"/>
      <c r="AC738" s="4"/>
      <c r="AD738" s="4"/>
      <c r="AE738" s="4"/>
    </row>
    <row r="739" spans="1:31" ht="15.75" customHeight="1">
      <c r="A739" s="4"/>
      <c r="B739" s="4"/>
      <c r="C739" s="4"/>
      <c r="D739" s="4"/>
      <c r="E739" s="4"/>
      <c r="F739" s="4"/>
      <c r="G739" s="59"/>
      <c r="H739" s="59"/>
      <c r="I739" s="55"/>
      <c r="J739" s="55"/>
      <c r="K739" s="55"/>
      <c r="L739" s="55"/>
      <c r="M739" s="55"/>
      <c r="N739" s="55"/>
      <c r="O739" s="4"/>
      <c r="P739" s="4"/>
      <c r="Q739" s="4"/>
      <c r="R739" s="4"/>
      <c r="S739" s="4"/>
      <c r="T739" s="4"/>
      <c r="U739" s="4"/>
      <c r="V739" s="4"/>
      <c r="W739" s="4"/>
      <c r="X739" s="4"/>
      <c r="Y739" s="4"/>
      <c r="Z739" s="59"/>
      <c r="AA739" s="59"/>
      <c r="AB739" s="4"/>
      <c r="AC739" s="4"/>
      <c r="AD739" s="4"/>
      <c r="AE739" s="4"/>
    </row>
    <row r="740" spans="1:31" ht="15.75" customHeight="1">
      <c r="A740" s="4"/>
      <c r="B740" s="4"/>
      <c r="C740" s="4"/>
      <c r="D740" s="4"/>
      <c r="E740" s="4"/>
      <c r="F740" s="4"/>
      <c r="G740" s="59"/>
      <c r="H740" s="59"/>
      <c r="I740" s="55"/>
      <c r="J740" s="55"/>
      <c r="K740" s="55"/>
      <c r="L740" s="55"/>
      <c r="M740" s="55"/>
      <c r="N740" s="55"/>
      <c r="O740" s="4"/>
      <c r="P740" s="4"/>
      <c r="Q740" s="4"/>
      <c r="R740" s="4"/>
      <c r="S740" s="4"/>
      <c r="T740" s="4"/>
      <c r="U740" s="4"/>
      <c r="V740" s="4"/>
      <c r="W740" s="4"/>
      <c r="X740" s="4"/>
      <c r="Y740" s="4"/>
      <c r="Z740" s="59"/>
      <c r="AA740" s="59"/>
      <c r="AB740" s="4"/>
      <c r="AC740" s="4"/>
      <c r="AD740" s="4"/>
      <c r="AE740" s="4"/>
    </row>
    <row r="741" spans="1:31" ht="15.75" customHeight="1">
      <c r="A741" s="4"/>
      <c r="B741" s="4"/>
      <c r="C741" s="4"/>
      <c r="D741" s="4"/>
      <c r="E741" s="4"/>
      <c r="F741" s="4"/>
      <c r="G741" s="59"/>
      <c r="H741" s="59"/>
      <c r="I741" s="55"/>
      <c r="J741" s="55"/>
      <c r="K741" s="55"/>
      <c r="L741" s="55"/>
      <c r="M741" s="55"/>
      <c r="N741" s="55"/>
      <c r="O741" s="4"/>
      <c r="P741" s="4"/>
      <c r="Q741" s="4"/>
      <c r="R741" s="4"/>
      <c r="S741" s="4"/>
      <c r="T741" s="4"/>
      <c r="U741" s="4"/>
      <c r="V741" s="4"/>
      <c r="W741" s="4"/>
      <c r="X741" s="4"/>
      <c r="Y741" s="4"/>
      <c r="Z741" s="59"/>
      <c r="AA741" s="59"/>
      <c r="AB741" s="4"/>
      <c r="AC741" s="4"/>
      <c r="AD741" s="4"/>
      <c r="AE741" s="4"/>
    </row>
    <row r="742" spans="1:31" ht="15.75" customHeight="1">
      <c r="A742" s="4"/>
      <c r="B742" s="4"/>
      <c r="C742" s="4"/>
      <c r="D742" s="4"/>
      <c r="E742" s="4"/>
      <c r="F742" s="4"/>
      <c r="G742" s="59"/>
      <c r="H742" s="59"/>
      <c r="I742" s="55"/>
      <c r="J742" s="55"/>
      <c r="K742" s="55"/>
      <c r="L742" s="55"/>
      <c r="M742" s="55"/>
      <c r="N742" s="55"/>
      <c r="O742" s="4"/>
      <c r="P742" s="4"/>
      <c r="Q742" s="4"/>
      <c r="R742" s="4"/>
      <c r="S742" s="4"/>
      <c r="T742" s="4"/>
      <c r="U742" s="4"/>
      <c r="V742" s="4"/>
      <c r="W742" s="4"/>
      <c r="X742" s="4"/>
      <c r="Y742" s="4"/>
      <c r="Z742" s="59"/>
      <c r="AA742" s="59"/>
      <c r="AB742" s="4"/>
      <c r="AC742" s="4"/>
      <c r="AD742" s="4"/>
      <c r="AE742" s="4"/>
    </row>
    <row r="743" spans="1:31" ht="15.75" customHeight="1">
      <c r="A743" s="4"/>
      <c r="B743" s="4"/>
      <c r="C743" s="4"/>
      <c r="D743" s="4"/>
      <c r="E743" s="4"/>
      <c r="F743" s="4"/>
      <c r="G743" s="59"/>
      <c r="H743" s="59"/>
      <c r="I743" s="55"/>
      <c r="J743" s="55"/>
      <c r="K743" s="55"/>
      <c r="L743" s="55"/>
      <c r="M743" s="55"/>
      <c r="N743" s="55"/>
      <c r="O743" s="4"/>
      <c r="P743" s="4"/>
      <c r="Q743" s="4"/>
      <c r="R743" s="4"/>
      <c r="S743" s="4"/>
      <c r="T743" s="4"/>
      <c r="U743" s="4"/>
      <c r="V743" s="4"/>
      <c r="W743" s="4"/>
      <c r="X743" s="4"/>
      <c r="Y743" s="4"/>
      <c r="Z743" s="59"/>
      <c r="AA743" s="59"/>
      <c r="AB743" s="4"/>
      <c r="AC743" s="4"/>
      <c r="AD743" s="4"/>
      <c r="AE743" s="4"/>
    </row>
    <row r="744" spans="1:31" ht="15.75" customHeight="1">
      <c r="A744" s="4"/>
      <c r="B744" s="4"/>
      <c r="C744" s="4"/>
      <c r="D744" s="4"/>
      <c r="E744" s="4"/>
      <c r="F744" s="4"/>
      <c r="G744" s="59"/>
      <c r="H744" s="59"/>
      <c r="I744" s="55"/>
      <c r="J744" s="55"/>
      <c r="K744" s="55"/>
      <c r="L744" s="55"/>
      <c r="M744" s="55"/>
      <c r="N744" s="55"/>
      <c r="O744" s="4"/>
      <c r="P744" s="4"/>
      <c r="Q744" s="4"/>
      <c r="R744" s="4"/>
      <c r="S744" s="4"/>
      <c r="T744" s="4"/>
      <c r="U744" s="4"/>
      <c r="V744" s="4"/>
      <c r="W744" s="4"/>
      <c r="X744" s="4"/>
      <c r="Y744" s="4"/>
      <c r="Z744" s="59"/>
      <c r="AA744" s="59"/>
      <c r="AB744" s="4"/>
      <c r="AC744" s="4"/>
      <c r="AD744" s="4"/>
      <c r="AE744" s="4"/>
    </row>
    <row r="745" spans="1:31" ht="15.75" customHeight="1">
      <c r="A745" s="4"/>
      <c r="B745" s="4"/>
      <c r="C745" s="4"/>
      <c r="D745" s="4"/>
      <c r="E745" s="4"/>
      <c r="F745" s="4"/>
      <c r="G745" s="59"/>
      <c r="H745" s="59"/>
      <c r="I745" s="55"/>
      <c r="J745" s="55"/>
      <c r="K745" s="55"/>
      <c r="L745" s="55"/>
      <c r="M745" s="55"/>
      <c r="N745" s="55"/>
      <c r="O745" s="4"/>
      <c r="P745" s="4"/>
      <c r="Q745" s="4"/>
      <c r="R745" s="4"/>
      <c r="S745" s="4"/>
      <c r="T745" s="4"/>
      <c r="U745" s="4"/>
      <c r="V745" s="4"/>
      <c r="W745" s="4"/>
      <c r="X745" s="4"/>
      <c r="Y745" s="4"/>
      <c r="Z745" s="59"/>
      <c r="AA745" s="59"/>
      <c r="AB745" s="4"/>
      <c r="AC745" s="4"/>
      <c r="AD745" s="4"/>
      <c r="AE745" s="4"/>
    </row>
    <row r="746" spans="1:31" ht="15.75" customHeight="1">
      <c r="A746" s="4"/>
      <c r="B746" s="4"/>
      <c r="C746" s="4"/>
      <c r="D746" s="4"/>
      <c r="E746" s="4"/>
      <c r="F746" s="4"/>
      <c r="G746" s="59"/>
      <c r="H746" s="59"/>
      <c r="I746" s="55"/>
      <c r="J746" s="55"/>
      <c r="K746" s="55"/>
      <c r="L746" s="55"/>
      <c r="M746" s="55"/>
      <c r="N746" s="55"/>
      <c r="O746" s="4"/>
      <c r="P746" s="4"/>
      <c r="Q746" s="4"/>
      <c r="R746" s="4"/>
      <c r="S746" s="4"/>
      <c r="T746" s="4"/>
      <c r="U746" s="4"/>
      <c r="V746" s="4"/>
      <c r="W746" s="4"/>
      <c r="X746" s="4"/>
      <c r="Y746" s="4"/>
      <c r="Z746" s="59"/>
      <c r="AA746" s="59"/>
      <c r="AB746" s="4"/>
      <c r="AC746" s="4"/>
      <c r="AD746" s="4"/>
      <c r="AE746" s="4"/>
    </row>
    <row r="747" spans="1:31" ht="15.75" customHeight="1">
      <c r="A747" s="4"/>
      <c r="B747" s="4"/>
      <c r="C747" s="4"/>
      <c r="D747" s="4"/>
      <c r="E747" s="4"/>
      <c r="F747" s="4"/>
      <c r="G747" s="59"/>
      <c r="H747" s="59"/>
      <c r="I747" s="55"/>
      <c r="J747" s="55"/>
      <c r="K747" s="55"/>
      <c r="L747" s="55"/>
      <c r="M747" s="55"/>
      <c r="N747" s="55"/>
      <c r="O747" s="4"/>
      <c r="P747" s="4"/>
      <c r="Q747" s="4"/>
      <c r="R747" s="4"/>
      <c r="S747" s="4"/>
      <c r="T747" s="4"/>
      <c r="U747" s="4"/>
      <c r="V747" s="4"/>
      <c r="W747" s="4"/>
      <c r="X747" s="4"/>
      <c r="Y747" s="4"/>
      <c r="Z747" s="59"/>
      <c r="AA747" s="59"/>
      <c r="AB747" s="4"/>
      <c r="AC747" s="4"/>
      <c r="AD747" s="4"/>
      <c r="AE747" s="4"/>
    </row>
    <row r="748" spans="1:31" ht="15.75" customHeight="1">
      <c r="A748" s="4"/>
      <c r="B748" s="4"/>
      <c r="C748" s="4"/>
      <c r="D748" s="4"/>
      <c r="E748" s="4"/>
      <c r="F748" s="4"/>
      <c r="G748" s="59"/>
      <c r="H748" s="59"/>
      <c r="I748" s="55"/>
      <c r="J748" s="55"/>
      <c r="K748" s="55"/>
      <c r="L748" s="55"/>
      <c r="M748" s="55"/>
      <c r="N748" s="55"/>
      <c r="O748" s="4"/>
      <c r="P748" s="4"/>
      <c r="Q748" s="4"/>
      <c r="R748" s="4"/>
      <c r="S748" s="4"/>
      <c r="T748" s="4"/>
      <c r="U748" s="4"/>
      <c r="V748" s="4"/>
      <c r="W748" s="4"/>
      <c r="X748" s="4"/>
      <c r="Y748" s="4"/>
      <c r="Z748" s="59"/>
      <c r="AA748" s="59"/>
      <c r="AB748" s="4"/>
      <c r="AC748" s="4"/>
      <c r="AD748" s="4"/>
      <c r="AE748" s="4"/>
    </row>
    <row r="749" spans="1:31" ht="15.75" customHeight="1">
      <c r="A749" s="4"/>
      <c r="B749" s="4"/>
      <c r="C749" s="4"/>
      <c r="D749" s="4"/>
      <c r="E749" s="4"/>
      <c r="F749" s="4"/>
      <c r="G749" s="59"/>
      <c r="H749" s="59"/>
      <c r="I749" s="55"/>
      <c r="J749" s="55"/>
      <c r="K749" s="55"/>
      <c r="L749" s="55"/>
      <c r="M749" s="55"/>
      <c r="N749" s="55"/>
      <c r="O749" s="4"/>
      <c r="P749" s="4"/>
      <c r="Q749" s="4"/>
      <c r="R749" s="4"/>
      <c r="S749" s="4"/>
      <c r="T749" s="4"/>
      <c r="U749" s="4"/>
      <c r="V749" s="4"/>
      <c r="W749" s="4"/>
      <c r="X749" s="4"/>
      <c r="Y749" s="4"/>
      <c r="Z749" s="59"/>
      <c r="AA749" s="59"/>
      <c r="AB749" s="4"/>
      <c r="AC749" s="4"/>
      <c r="AD749" s="4"/>
      <c r="AE749" s="4"/>
    </row>
    <row r="750" spans="1:31" ht="15.75" customHeight="1">
      <c r="A750" s="4"/>
      <c r="B750" s="4"/>
      <c r="C750" s="4"/>
      <c r="D750" s="4"/>
      <c r="E750" s="4"/>
      <c r="F750" s="4"/>
      <c r="G750" s="59"/>
      <c r="H750" s="59"/>
      <c r="I750" s="55"/>
      <c r="J750" s="55"/>
      <c r="K750" s="55"/>
      <c r="L750" s="55"/>
      <c r="M750" s="55"/>
      <c r="N750" s="55"/>
      <c r="O750" s="4"/>
      <c r="P750" s="4"/>
      <c r="Q750" s="4"/>
      <c r="R750" s="4"/>
      <c r="S750" s="4"/>
      <c r="T750" s="4"/>
      <c r="U750" s="4"/>
      <c r="V750" s="4"/>
      <c r="W750" s="4"/>
      <c r="X750" s="4"/>
      <c r="Y750" s="4"/>
      <c r="Z750" s="59"/>
      <c r="AA750" s="59"/>
      <c r="AB750" s="4"/>
      <c r="AC750" s="4"/>
      <c r="AD750" s="4"/>
      <c r="AE750" s="4"/>
    </row>
    <row r="751" spans="1:31" ht="15.75" customHeight="1">
      <c r="A751" s="4"/>
      <c r="B751" s="4"/>
      <c r="C751" s="4"/>
      <c r="D751" s="4"/>
      <c r="E751" s="4"/>
      <c r="F751" s="4"/>
      <c r="G751" s="59"/>
      <c r="H751" s="59"/>
      <c r="I751" s="55"/>
      <c r="J751" s="55"/>
      <c r="K751" s="55"/>
      <c r="L751" s="55"/>
      <c r="M751" s="55"/>
      <c r="N751" s="55"/>
      <c r="O751" s="4"/>
      <c r="P751" s="4"/>
      <c r="Q751" s="4"/>
      <c r="R751" s="4"/>
      <c r="S751" s="4"/>
      <c r="T751" s="4"/>
      <c r="U751" s="4"/>
      <c r="V751" s="4"/>
      <c r="W751" s="4"/>
      <c r="X751" s="4"/>
      <c r="Y751" s="4"/>
      <c r="Z751" s="59"/>
      <c r="AA751" s="59"/>
      <c r="AB751" s="4"/>
      <c r="AC751" s="4"/>
      <c r="AD751" s="4"/>
      <c r="AE751" s="4"/>
    </row>
    <row r="752" spans="1:31" ht="15.75" customHeight="1">
      <c r="A752" s="4"/>
      <c r="B752" s="4"/>
      <c r="C752" s="4"/>
      <c r="D752" s="4"/>
      <c r="E752" s="4"/>
      <c r="F752" s="4"/>
      <c r="G752" s="59"/>
      <c r="H752" s="59"/>
      <c r="I752" s="55"/>
      <c r="J752" s="55"/>
      <c r="K752" s="55"/>
      <c r="L752" s="55"/>
      <c r="M752" s="55"/>
      <c r="N752" s="55"/>
      <c r="O752" s="4"/>
      <c r="P752" s="4"/>
      <c r="Q752" s="4"/>
      <c r="R752" s="4"/>
      <c r="S752" s="4"/>
      <c r="T752" s="4"/>
      <c r="U752" s="4"/>
      <c r="V752" s="4"/>
      <c r="W752" s="4"/>
      <c r="X752" s="4"/>
      <c r="Y752" s="4"/>
      <c r="Z752" s="59"/>
      <c r="AA752" s="59"/>
      <c r="AB752" s="4"/>
      <c r="AC752" s="4"/>
      <c r="AD752" s="4"/>
      <c r="AE752" s="4"/>
    </row>
    <row r="753" spans="1:31" ht="15.75" customHeight="1">
      <c r="A753" s="4"/>
      <c r="B753" s="4"/>
      <c r="C753" s="4"/>
      <c r="D753" s="4"/>
      <c r="E753" s="4"/>
      <c r="F753" s="4"/>
      <c r="G753" s="59"/>
      <c r="H753" s="59"/>
      <c r="I753" s="55"/>
      <c r="J753" s="55"/>
      <c r="K753" s="55"/>
      <c r="L753" s="55"/>
      <c r="M753" s="55"/>
      <c r="N753" s="55"/>
      <c r="O753" s="4"/>
      <c r="P753" s="4"/>
      <c r="Q753" s="4"/>
      <c r="R753" s="4"/>
      <c r="S753" s="4"/>
      <c r="T753" s="4"/>
      <c r="U753" s="4"/>
      <c r="V753" s="4"/>
      <c r="W753" s="4"/>
      <c r="X753" s="4"/>
      <c r="Y753" s="4"/>
      <c r="Z753" s="59"/>
      <c r="AA753" s="59"/>
      <c r="AB753" s="4"/>
      <c r="AC753" s="4"/>
      <c r="AD753" s="4"/>
      <c r="AE753" s="4"/>
    </row>
    <row r="754" spans="1:31" ht="15.75" customHeight="1">
      <c r="A754" s="4"/>
      <c r="B754" s="4"/>
      <c r="C754" s="4"/>
      <c r="D754" s="4"/>
      <c r="E754" s="4"/>
      <c r="F754" s="4"/>
      <c r="G754" s="59"/>
      <c r="H754" s="59"/>
      <c r="I754" s="55"/>
      <c r="J754" s="55"/>
      <c r="K754" s="55"/>
      <c r="L754" s="55"/>
      <c r="M754" s="55"/>
      <c r="N754" s="55"/>
      <c r="O754" s="4"/>
      <c r="P754" s="4"/>
      <c r="Q754" s="4"/>
      <c r="R754" s="4"/>
      <c r="S754" s="4"/>
      <c r="T754" s="4"/>
      <c r="U754" s="4"/>
      <c r="V754" s="4"/>
      <c r="W754" s="4"/>
      <c r="X754" s="4"/>
      <c r="Y754" s="4"/>
      <c r="Z754" s="59"/>
      <c r="AA754" s="59"/>
      <c r="AB754" s="4"/>
      <c r="AC754" s="4"/>
      <c r="AD754" s="4"/>
      <c r="AE754" s="4"/>
    </row>
    <row r="755" spans="1:31" ht="15.75" customHeight="1">
      <c r="A755" s="4"/>
      <c r="B755" s="4"/>
      <c r="C755" s="4"/>
      <c r="D755" s="4"/>
      <c r="E755" s="4"/>
      <c r="F755" s="4"/>
      <c r="G755" s="59"/>
      <c r="H755" s="59"/>
      <c r="I755" s="55"/>
      <c r="J755" s="55"/>
      <c r="K755" s="55"/>
      <c r="L755" s="55"/>
      <c r="M755" s="55"/>
      <c r="N755" s="55"/>
      <c r="O755" s="4"/>
      <c r="P755" s="4"/>
      <c r="Q755" s="4"/>
      <c r="R755" s="4"/>
      <c r="S755" s="4"/>
      <c r="T755" s="4"/>
      <c r="U755" s="4"/>
      <c r="V755" s="4"/>
      <c r="W755" s="4"/>
      <c r="X755" s="4"/>
      <c r="Y755" s="4"/>
      <c r="Z755" s="59"/>
      <c r="AA755" s="59"/>
      <c r="AB755" s="4"/>
      <c r="AC755" s="4"/>
      <c r="AD755" s="4"/>
      <c r="AE755" s="4"/>
    </row>
    <row r="756" spans="1:31" ht="15.75" customHeight="1">
      <c r="A756" s="4"/>
      <c r="B756" s="4"/>
      <c r="C756" s="4"/>
      <c r="D756" s="4"/>
      <c r="E756" s="4"/>
      <c r="F756" s="4"/>
      <c r="G756" s="59"/>
      <c r="H756" s="59"/>
      <c r="I756" s="55"/>
      <c r="J756" s="55"/>
      <c r="K756" s="55"/>
      <c r="L756" s="55"/>
      <c r="M756" s="55"/>
      <c r="N756" s="55"/>
      <c r="O756" s="4"/>
      <c r="P756" s="4"/>
      <c r="Q756" s="4"/>
      <c r="R756" s="4"/>
      <c r="S756" s="4"/>
      <c r="T756" s="4"/>
      <c r="U756" s="4"/>
      <c r="V756" s="4"/>
      <c r="W756" s="4"/>
      <c r="X756" s="4"/>
      <c r="Y756" s="4"/>
      <c r="Z756" s="59"/>
      <c r="AA756" s="59"/>
      <c r="AB756" s="4"/>
      <c r="AC756" s="4"/>
      <c r="AD756" s="4"/>
      <c r="AE756" s="4"/>
    </row>
    <row r="757" spans="1:31" ht="15.75" customHeight="1">
      <c r="A757" s="4"/>
      <c r="B757" s="4"/>
      <c r="C757" s="4"/>
      <c r="D757" s="4"/>
      <c r="E757" s="4"/>
      <c r="F757" s="4"/>
      <c r="G757" s="59"/>
      <c r="H757" s="59"/>
      <c r="I757" s="55"/>
      <c r="J757" s="55"/>
      <c r="K757" s="55"/>
      <c r="L757" s="55"/>
      <c r="M757" s="55"/>
      <c r="N757" s="55"/>
      <c r="O757" s="4"/>
      <c r="P757" s="4"/>
      <c r="Q757" s="4"/>
      <c r="R757" s="4"/>
      <c r="S757" s="4"/>
      <c r="T757" s="4"/>
      <c r="U757" s="4"/>
      <c r="V757" s="4"/>
      <c r="W757" s="4"/>
      <c r="X757" s="4"/>
      <c r="Y757" s="4"/>
      <c r="Z757" s="59"/>
      <c r="AA757" s="59"/>
      <c r="AB757" s="4"/>
      <c r="AC757" s="4"/>
      <c r="AD757" s="4"/>
      <c r="AE757" s="4"/>
    </row>
    <row r="758" spans="1:31" ht="15.75" customHeight="1">
      <c r="A758" s="4"/>
      <c r="B758" s="4"/>
      <c r="C758" s="4"/>
      <c r="D758" s="4"/>
      <c r="E758" s="4"/>
      <c r="F758" s="4"/>
      <c r="G758" s="59"/>
      <c r="H758" s="59"/>
      <c r="I758" s="55"/>
      <c r="J758" s="55"/>
      <c r="K758" s="55"/>
      <c r="L758" s="55"/>
      <c r="M758" s="55"/>
      <c r="N758" s="55"/>
      <c r="O758" s="4"/>
      <c r="P758" s="4"/>
      <c r="Q758" s="4"/>
      <c r="R758" s="4"/>
      <c r="S758" s="4"/>
      <c r="T758" s="4"/>
      <c r="U758" s="4"/>
      <c r="V758" s="4"/>
      <c r="W758" s="4"/>
      <c r="X758" s="4"/>
      <c r="Y758" s="4"/>
      <c r="Z758" s="59"/>
      <c r="AA758" s="59"/>
      <c r="AB758" s="4"/>
      <c r="AC758" s="4"/>
      <c r="AD758" s="4"/>
      <c r="AE758" s="4"/>
    </row>
    <row r="759" spans="1:31" ht="15.75" customHeight="1">
      <c r="A759" s="4"/>
      <c r="B759" s="4"/>
      <c r="C759" s="4"/>
      <c r="D759" s="4"/>
      <c r="E759" s="4"/>
      <c r="F759" s="4"/>
      <c r="G759" s="59"/>
      <c r="H759" s="59"/>
      <c r="I759" s="55"/>
      <c r="J759" s="55"/>
      <c r="K759" s="55"/>
      <c r="L759" s="55"/>
      <c r="M759" s="55"/>
      <c r="N759" s="55"/>
      <c r="O759" s="4"/>
      <c r="P759" s="4"/>
      <c r="Q759" s="4"/>
      <c r="R759" s="4"/>
      <c r="S759" s="4"/>
      <c r="T759" s="4"/>
      <c r="U759" s="4"/>
      <c r="V759" s="4"/>
      <c r="W759" s="4"/>
      <c r="X759" s="4"/>
      <c r="Y759" s="4"/>
      <c r="Z759" s="59"/>
      <c r="AA759" s="59"/>
      <c r="AB759" s="4"/>
      <c r="AC759" s="4"/>
      <c r="AD759" s="4"/>
      <c r="AE759" s="4"/>
    </row>
    <row r="760" spans="1:31" ht="15.75" customHeight="1">
      <c r="A760" s="4"/>
      <c r="B760" s="4"/>
      <c r="C760" s="4"/>
      <c r="D760" s="4"/>
      <c r="E760" s="4"/>
      <c r="F760" s="4"/>
      <c r="G760" s="59"/>
      <c r="H760" s="59"/>
      <c r="I760" s="55"/>
      <c r="J760" s="55"/>
      <c r="K760" s="55"/>
      <c r="L760" s="55"/>
      <c r="M760" s="55"/>
      <c r="N760" s="55"/>
      <c r="O760" s="4"/>
      <c r="P760" s="4"/>
      <c r="Q760" s="4"/>
      <c r="R760" s="4"/>
      <c r="S760" s="4"/>
      <c r="T760" s="4"/>
      <c r="U760" s="4"/>
      <c r="V760" s="4"/>
      <c r="W760" s="4"/>
      <c r="X760" s="4"/>
      <c r="Y760" s="4"/>
      <c r="Z760" s="59"/>
      <c r="AA760" s="59"/>
      <c r="AB760" s="4"/>
      <c r="AC760" s="4"/>
      <c r="AD760" s="4"/>
      <c r="AE760" s="4"/>
    </row>
    <row r="761" spans="1:31" ht="15.75" customHeight="1">
      <c r="A761" s="4"/>
      <c r="B761" s="4"/>
      <c r="C761" s="4"/>
      <c r="D761" s="4"/>
      <c r="E761" s="4"/>
      <c r="F761" s="4"/>
      <c r="G761" s="59"/>
      <c r="H761" s="59"/>
      <c r="I761" s="55"/>
      <c r="J761" s="55"/>
      <c r="K761" s="55"/>
      <c r="L761" s="55"/>
      <c r="M761" s="55"/>
      <c r="N761" s="55"/>
      <c r="O761" s="4"/>
      <c r="P761" s="4"/>
      <c r="Q761" s="4"/>
      <c r="R761" s="4"/>
      <c r="S761" s="4"/>
      <c r="T761" s="4"/>
      <c r="U761" s="4"/>
      <c r="V761" s="4"/>
      <c r="W761" s="4"/>
      <c r="X761" s="4"/>
      <c r="Y761" s="4"/>
      <c r="Z761" s="59"/>
      <c r="AA761" s="59"/>
      <c r="AB761" s="4"/>
      <c r="AC761" s="4"/>
      <c r="AD761" s="4"/>
      <c r="AE761" s="4"/>
    </row>
    <row r="762" spans="1:31" ht="15.75" customHeight="1">
      <c r="A762" s="4"/>
      <c r="B762" s="4"/>
      <c r="C762" s="4"/>
      <c r="D762" s="4"/>
      <c r="E762" s="4"/>
      <c r="F762" s="4"/>
      <c r="G762" s="59"/>
      <c r="H762" s="59"/>
      <c r="I762" s="55"/>
      <c r="J762" s="55"/>
      <c r="K762" s="55"/>
      <c r="L762" s="55"/>
      <c r="M762" s="55"/>
      <c r="N762" s="55"/>
      <c r="O762" s="4"/>
      <c r="P762" s="4"/>
      <c r="Q762" s="4"/>
      <c r="R762" s="4"/>
      <c r="S762" s="4"/>
      <c r="T762" s="4"/>
      <c r="U762" s="4"/>
      <c r="V762" s="4"/>
      <c r="W762" s="4"/>
      <c r="X762" s="4"/>
      <c r="Y762" s="4"/>
      <c r="Z762" s="59"/>
      <c r="AA762" s="59"/>
      <c r="AB762" s="4"/>
      <c r="AC762" s="4"/>
      <c r="AD762" s="4"/>
      <c r="AE762" s="4"/>
    </row>
    <row r="763" spans="1:31" ht="15.75" customHeight="1">
      <c r="A763" s="4"/>
      <c r="B763" s="4"/>
      <c r="C763" s="4"/>
      <c r="D763" s="4"/>
      <c r="E763" s="4"/>
      <c r="F763" s="4"/>
      <c r="G763" s="59"/>
      <c r="H763" s="59"/>
      <c r="I763" s="55"/>
      <c r="J763" s="55"/>
      <c r="K763" s="55"/>
      <c r="L763" s="55"/>
      <c r="M763" s="55"/>
      <c r="N763" s="55"/>
      <c r="O763" s="4"/>
      <c r="P763" s="4"/>
      <c r="Q763" s="4"/>
      <c r="R763" s="4"/>
      <c r="S763" s="4"/>
      <c r="T763" s="4"/>
      <c r="U763" s="4"/>
      <c r="V763" s="4"/>
      <c r="W763" s="4"/>
      <c r="X763" s="4"/>
      <c r="Y763" s="4"/>
      <c r="Z763" s="59"/>
      <c r="AA763" s="59"/>
      <c r="AB763" s="4"/>
      <c r="AC763" s="4"/>
      <c r="AD763" s="4"/>
      <c r="AE763" s="4"/>
    </row>
    <row r="764" spans="1:31" ht="15.75" customHeight="1">
      <c r="A764" s="4"/>
      <c r="B764" s="4"/>
      <c r="C764" s="4"/>
      <c r="D764" s="4"/>
      <c r="E764" s="4"/>
      <c r="F764" s="4"/>
      <c r="G764" s="59"/>
      <c r="H764" s="59"/>
      <c r="I764" s="55"/>
      <c r="J764" s="55"/>
      <c r="K764" s="55"/>
      <c r="L764" s="55"/>
      <c r="M764" s="55"/>
      <c r="N764" s="55"/>
      <c r="O764" s="4"/>
      <c r="P764" s="4"/>
      <c r="Q764" s="4"/>
      <c r="R764" s="4"/>
      <c r="S764" s="4"/>
      <c r="T764" s="4"/>
      <c r="U764" s="4"/>
      <c r="V764" s="4"/>
      <c r="W764" s="4"/>
      <c r="X764" s="4"/>
      <c r="Y764" s="4"/>
      <c r="Z764" s="59"/>
      <c r="AA764" s="59"/>
      <c r="AB764" s="4"/>
      <c r="AC764" s="4"/>
      <c r="AD764" s="4"/>
      <c r="AE764" s="4"/>
    </row>
    <row r="765" spans="1:31" ht="15.75" customHeight="1">
      <c r="A765" s="4"/>
      <c r="B765" s="4"/>
      <c r="C765" s="4"/>
      <c r="D765" s="4"/>
      <c r="E765" s="4"/>
      <c r="F765" s="4"/>
      <c r="G765" s="59"/>
      <c r="H765" s="59"/>
      <c r="I765" s="55"/>
      <c r="J765" s="55"/>
      <c r="K765" s="55"/>
      <c r="L765" s="55"/>
      <c r="M765" s="55"/>
      <c r="N765" s="55"/>
      <c r="O765" s="4"/>
      <c r="P765" s="4"/>
      <c r="Q765" s="4"/>
      <c r="R765" s="4"/>
      <c r="S765" s="4"/>
      <c r="T765" s="4"/>
      <c r="U765" s="4"/>
      <c r="V765" s="4"/>
      <c r="W765" s="4"/>
      <c r="X765" s="4"/>
      <c r="Y765" s="4"/>
      <c r="Z765" s="59"/>
      <c r="AA765" s="59"/>
      <c r="AB765" s="4"/>
      <c r="AC765" s="4"/>
      <c r="AD765" s="4"/>
      <c r="AE765" s="4"/>
    </row>
    <row r="766" spans="1:31" ht="15.75" customHeight="1">
      <c r="A766" s="4"/>
      <c r="B766" s="4"/>
      <c r="C766" s="4"/>
      <c r="D766" s="4"/>
      <c r="E766" s="4"/>
      <c r="F766" s="4"/>
      <c r="G766" s="59"/>
      <c r="H766" s="59"/>
      <c r="I766" s="55"/>
      <c r="J766" s="55"/>
      <c r="K766" s="55"/>
      <c r="L766" s="55"/>
      <c r="M766" s="55"/>
      <c r="N766" s="55"/>
      <c r="O766" s="4"/>
      <c r="P766" s="4"/>
      <c r="Q766" s="4"/>
      <c r="R766" s="4"/>
      <c r="S766" s="4"/>
      <c r="T766" s="4"/>
      <c r="U766" s="4"/>
      <c r="V766" s="4"/>
      <c r="W766" s="4"/>
      <c r="X766" s="4"/>
      <c r="Y766" s="4"/>
      <c r="Z766" s="59"/>
      <c r="AA766" s="59"/>
      <c r="AB766" s="4"/>
      <c r="AC766" s="4"/>
      <c r="AD766" s="4"/>
      <c r="AE766" s="4"/>
    </row>
    <row r="767" spans="1:31" ht="15.75" customHeight="1">
      <c r="A767" s="4"/>
      <c r="B767" s="4"/>
      <c r="C767" s="4"/>
      <c r="D767" s="4"/>
      <c r="E767" s="4"/>
      <c r="F767" s="4"/>
      <c r="G767" s="59"/>
      <c r="H767" s="59"/>
      <c r="I767" s="55"/>
      <c r="J767" s="55"/>
      <c r="K767" s="55"/>
      <c r="L767" s="55"/>
      <c r="M767" s="55"/>
      <c r="N767" s="55"/>
      <c r="O767" s="4"/>
      <c r="P767" s="4"/>
      <c r="Q767" s="4"/>
      <c r="R767" s="4"/>
      <c r="S767" s="4"/>
      <c r="T767" s="4"/>
      <c r="U767" s="4"/>
      <c r="V767" s="4"/>
      <c r="W767" s="4"/>
      <c r="X767" s="4"/>
      <c r="Y767" s="4"/>
      <c r="Z767" s="59"/>
      <c r="AA767" s="59"/>
      <c r="AB767" s="4"/>
      <c r="AC767" s="4"/>
      <c r="AD767" s="4"/>
      <c r="AE767" s="4"/>
    </row>
    <row r="768" spans="1:31" ht="15.75" customHeight="1">
      <c r="A768" s="4"/>
      <c r="B768" s="4"/>
      <c r="C768" s="4"/>
      <c r="D768" s="4"/>
      <c r="E768" s="4"/>
      <c r="F768" s="4"/>
      <c r="G768" s="59"/>
      <c r="H768" s="59"/>
      <c r="I768" s="55"/>
      <c r="J768" s="55"/>
      <c r="K768" s="55"/>
      <c r="L768" s="55"/>
      <c r="M768" s="55"/>
      <c r="N768" s="55"/>
      <c r="O768" s="4"/>
      <c r="P768" s="4"/>
      <c r="Q768" s="4"/>
      <c r="R768" s="4"/>
      <c r="S768" s="4"/>
      <c r="T768" s="4"/>
      <c r="U768" s="4"/>
      <c r="V768" s="4"/>
      <c r="W768" s="4"/>
      <c r="X768" s="4"/>
      <c r="Y768" s="4"/>
      <c r="Z768" s="59"/>
      <c r="AA768" s="59"/>
      <c r="AB768" s="4"/>
      <c r="AC768" s="4"/>
      <c r="AD768" s="4"/>
      <c r="AE768" s="4"/>
    </row>
    <row r="769" spans="1:31" ht="15.75" customHeight="1">
      <c r="A769" s="4"/>
      <c r="B769" s="4"/>
      <c r="C769" s="4"/>
      <c r="D769" s="4"/>
      <c r="E769" s="4"/>
      <c r="F769" s="4"/>
      <c r="G769" s="59"/>
      <c r="H769" s="59"/>
      <c r="I769" s="55"/>
      <c r="J769" s="55"/>
      <c r="K769" s="55"/>
      <c r="L769" s="55"/>
      <c r="M769" s="55"/>
      <c r="N769" s="55"/>
      <c r="O769" s="4"/>
      <c r="P769" s="4"/>
      <c r="Q769" s="4"/>
      <c r="R769" s="4"/>
      <c r="S769" s="4"/>
      <c r="T769" s="4"/>
      <c r="U769" s="4"/>
      <c r="V769" s="4"/>
      <c r="W769" s="4"/>
      <c r="X769" s="4"/>
      <c r="Y769" s="4"/>
      <c r="Z769" s="59"/>
      <c r="AA769" s="59"/>
      <c r="AB769" s="4"/>
      <c r="AC769" s="4"/>
      <c r="AD769" s="4"/>
      <c r="AE769" s="4"/>
    </row>
    <row r="770" spans="1:31" ht="15.75" customHeight="1">
      <c r="A770" s="4"/>
      <c r="B770" s="4"/>
      <c r="C770" s="4"/>
      <c r="D770" s="4"/>
      <c r="E770" s="4"/>
      <c r="F770" s="4"/>
      <c r="G770" s="59"/>
      <c r="H770" s="59"/>
      <c r="I770" s="55"/>
      <c r="J770" s="55"/>
      <c r="K770" s="55"/>
      <c r="L770" s="55"/>
      <c r="M770" s="55"/>
      <c r="N770" s="55"/>
      <c r="O770" s="4"/>
      <c r="P770" s="4"/>
      <c r="Q770" s="4"/>
      <c r="R770" s="4"/>
      <c r="S770" s="4"/>
      <c r="T770" s="4"/>
      <c r="U770" s="4"/>
      <c r="V770" s="4"/>
      <c r="W770" s="4"/>
      <c r="X770" s="4"/>
      <c r="Y770" s="4"/>
      <c r="Z770" s="59"/>
      <c r="AA770" s="59"/>
      <c r="AB770" s="4"/>
      <c r="AC770" s="4"/>
      <c r="AD770" s="4"/>
      <c r="AE770" s="4"/>
    </row>
    <row r="771" spans="1:31" ht="15.75" customHeight="1">
      <c r="A771" s="4"/>
      <c r="B771" s="4"/>
      <c r="C771" s="4"/>
      <c r="D771" s="4"/>
      <c r="E771" s="4"/>
      <c r="F771" s="4"/>
      <c r="G771" s="59"/>
      <c r="H771" s="59"/>
      <c r="I771" s="55"/>
      <c r="J771" s="55"/>
      <c r="K771" s="55"/>
      <c r="L771" s="55"/>
      <c r="M771" s="55"/>
      <c r="N771" s="55"/>
      <c r="O771" s="4"/>
      <c r="P771" s="4"/>
      <c r="Q771" s="4"/>
      <c r="R771" s="4"/>
      <c r="S771" s="4"/>
      <c r="T771" s="4"/>
      <c r="U771" s="4"/>
      <c r="V771" s="4"/>
      <c r="W771" s="4"/>
      <c r="X771" s="4"/>
      <c r="Y771" s="4"/>
      <c r="Z771" s="59"/>
      <c r="AA771" s="59"/>
      <c r="AB771" s="4"/>
      <c r="AC771" s="4"/>
      <c r="AD771" s="4"/>
      <c r="AE771" s="4"/>
    </row>
    <row r="772" spans="1:31" ht="15.75" customHeight="1">
      <c r="A772" s="4"/>
      <c r="B772" s="4"/>
      <c r="C772" s="4"/>
      <c r="D772" s="4"/>
      <c r="E772" s="4"/>
      <c r="F772" s="4"/>
      <c r="G772" s="59"/>
      <c r="H772" s="59"/>
      <c r="I772" s="55"/>
      <c r="J772" s="55"/>
      <c r="K772" s="55"/>
      <c r="L772" s="55"/>
      <c r="M772" s="55"/>
      <c r="N772" s="55"/>
      <c r="O772" s="4"/>
      <c r="P772" s="4"/>
      <c r="Q772" s="4"/>
      <c r="R772" s="4"/>
      <c r="S772" s="4"/>
      <c r="T772" s="4"/>
      <c r="U772" s="4"/>
      <c r="V772" s="4"/>
      <c r="W772" s="4"/>
      <c r="X772" s="4"/>
      <c r="Y772" s="4"/>
      <c r="Z772" s="59"/>
      <c r="AA772" s="59"/>
      <c r="AB772" s="4"/>
      <c r="AC772" s="4"/>
      <c r="AD772" s="4"/>
      <c r="AE772" s="4"/>
    </row>
    <row r="773" spans="1:31" ht="15.75" customHeight="1">
      <c r="A773" s="4"/>
      <c r="B773" s="4"/>
      <c r="C773" s="4"/>
      <c r="D773" s="4"/>
      <c r="E773" s="4"/>
      <c r="F773" s="4"/>
      <c r="G773" s="59"/>
      <c r="H773" s="59"/>
      <c r="I773" s="55"/>
      <c r="J773" s="55"/>
      <c r="K773" s="55"/>
      <c r="L773" s="55"/>
      <c r="M773" s="55"/>
      <c r="N773" s="55"/>
      <c r="O773" s="4"/>
      <c r="P773" s="4"/>
      <c r="Q773" s="4"/>
      <c r="R773" s="4"/>
      <c r="S773" s="4"/>
      <c r="T773" s="4"/>
      <c r="U773" s="4"/>
      <c r="V773" s="4"/>
      <c r="W773" s="4"/>
      <c r="X773" s="4"/>
      <c r="Y773" s="4"/>
      <c r="Z773" s="59"/>
      <c r="AA773" s="59"/>
      <c r="AB773" s="4"/>
      <c r="AC773" s="4"/>
      <c r="AD773" s="4"/>
      <c r="AE773" s="4"/>
    </row>
    <row r="774" spans="1:31" ht="15.75" customHeight="1">
      <c r="A774" s="4"/>
      <c r="B774" s="4"/>
      <c r="C774" s="4"/>
      <c r="D774" s="4"/>
      <c r="E774" s="4"/>
      <c r="F774" s="4"/>
      <c r="G774" s="59"/>
      <c r="H774" s="59"/>
      <c r="I774" s="55"/>
      <c r="J774" s="55"/>
      <c r="K774" s="55"/>
      <c r="L774" s="55"/>
      <c r="M774" s="55"/>
      <c r="N774" s="55"/>
      <c r="O774" s="4"/>
      <c r="P774" s="4"/>
      <c r="Q774" s="4"/>
      <c r="R774" s="4"/>
      <c r="S774" s="4"/>
      <c r="T774" s="4"/>
      <c r="U774" s="4"/>
      <c r="V774" s="4"/>
      <c r="W774" s="4"/>
      <c r="X774" s="4"/>
      <c r="Y774" s="4"/>
      <c r="Z774" s="59"/>
      <c r="AA774" s="59"/>
      <c r="AB774" s="4"/>
      <c r="AC774" s="4"/>
      <c r="AD774" s="4"/>
      <c r="AE774" s="4"/>
    </row>
    <row r="775" spans="1:31" ht="15.75" customHeight="1">
      <c r="A775" s="4"/>
      <c r="B775" s="4"/>
      <c r="C775" s="4"/>
      <c r="D775" s="4"/>
      <c r="E775" s="4"/>
      <c r="F775" s="4"/>
      <c r="G775" s="59"/>
      <c r="H775" s="59"/>
      <c r="I775" s="55"/>
      <c r="J775" s="55"/>
      <c r="K775" s="55"/>
      <c r="L775" s="55"/>
      <c r="M775" s="55"/>
      <c r="N775" s="55"/>
      <c r="O775" s="4"/>
      <c r="P775" s="4"/>
      <c r="Q775" s="4"/>
      <c r="R775" s="4"/>
      <c r="S775" s="4"/>
      <c r="T775" s="4"/>
      <c r="U775" s="4"/>
      <c r="V775" s="4"/>
      <c r="W775" s="4"/>
      <c r="X775" s="4"/>
      <c r="Y775" s="4"/>
      <c r="Z775" s="59"/>
      <c r="AA775" s="59"/>
      <c r="AB775" s="4"/>
      <c r="AC775" s="4"/>
      <c r="AD775" s="4"/>
      <c r="AE775" s="4"/>
    </row>
    <row r="776" spans="1:31" ht="15.75" customHeight="1">
      <c r="A776" s="4"/>
      <c r="B776" s="4"/>
      <c r="C776" s="4"/>
      <c r="D776" s="4"/>
      <c r="E776" s="4"/>
      <c r="F776" s="4"/>
      <c r="G776" s="59"/>
      <c r="H776" s="59"/>
      <c r="I776" s="55"/>
      <c r="J776" s="55"/>
      <c r="K776" s="55"/>
      <c r="L776" s="55"/>
      <c r="M776" s="55"/>
      <c r="N776" s="55"/>
      <c r="O776" s="4"/>
      <c r="P776" s="4"/>
      <c r="Q776" s="4"/>
      <c r="R776" s="4"/>
      <c r="S776" s="4"/>
      <c r="T776" s="4"/>
      <c r="U776" s="4"/>
      <c r="V776" s="4"/>
      <c r="W776" s="4"/>
      <c r="X776" s="4"/>
      <c r="Y776" s="4"/>
      <c r="Z776" s="59"/>
      <c r="AA776" s="59"/>
      <c r="AB776" s="4"/>
      <c r="AC776" s="4"/>
      <c r="AD776" s="4"/>
      <c r="AE776" s="4"/>
    </row>
    <row r="777" spans="1:31" ht="15.75" customHeight="1">
      <c r="A777" s="4"/>
      <c r="B777" s="4"/>
      <c r="C777" s="4"/>
      <c r="D777" s="4"/>
      <c r="E777" s="4"/>
      <c r="F777" s="4"/>
      <c r="G777" s="59"/>
      <c r="H777" s="59"/>
      <c r="I777" s="55"/>
      <c r="J777" s="55"/>
      <c r="K777" s="55"/>
      <c r="L777" s="55"/>
      <c r="M777" s="55"/>
      <c r="N777" s="55"/>
      <c r="O777" s="4"/>
      <c r="P777" s="4"/>
      <c r="Q777" s="4"/>
      <c r="R777" s="4"/>
      <c r="S777" s="4"/>
      <c r="T777" s="4"/>
      <c r="U777" s="4"/>
      <c r="V777" s="4"/>
      <c r="W777" s="4"/>
      <c r="X777" s="4"/>
      <c r="Y777" s="4"/>
      <c r="Z777" s="59"/>
      <c r="AA777" s="59"/>
      <c r="AB777" s="4"/>
      <c r="AC777" s="4"/>
      <c r="AD777" s="4"/>
      <c r="AE777" s="4"/>
    </row>
    <row r="778" spans="1:31" ht="15.75" customHeight="1">
      <c r="A778" s="4"/>
      <c r="B778" s="4"/>
      <c r="C778" s="4"/>
      <c r="D778" s="4"/>
      <c r="E778" s="4"/>
      <c r="F778" s="4"/>
      <c r="G778" s="59"/>
      <c r="H778" s="59"/>
      <c r="I778" s="55"/>
      <c r="J778" s="55"/>
      <c r="K778" s="55"/>
      <c r="L778" s="55"/>
      <c r="M778" s="55"/>
      <c r="N778" s="55"/>
      <c r="O778" s="4"/>
      <c r="P778" s="4"/>
      <c r="Q778" s="4"/>
      <c r="R778" s="4"/>
      <c r="S778" s="4"/>
      <c r="T778" s="4"/>
      <c r="U778" s="4"/>
      <c r="V778" s="4"/>
      <c r="W778" s="4"/>
      <c r="X778" s="4"/>
      <c r="Y778" s="4"/>
      <c r="Z778" s="59"/>
      <c r="AA778" s="59"/>
      <c r="AB778" s="4"/>
      <c r="AC778" s="4"/>
      <c r="AD778" s="4"/>
      <c r="AE778" s="4"/>
    </row>
    <row r="779" spans="1:31" ht="15.75" customHeight="1">
      <c r="A779" s="4"/>
      <c r="B779" s="4"/>
      <c r="C779" s="4"/>
      <c r="D779" s="4"/>
      <c r="E779" s="4"/>
      <c r="F779" s="4"/>
      <c r="G779" s="59"/>
      <c r="H779" s="59"/>
      <c r="I779" s="55"/>
      <c r="J779" s="55"/>
      <c r="K779" s="55"/>
      <c r="L779" s="55"/>
      <c r="M779" s="55"/>
      <c r="N779" s="55"/>
      <c r="O779" s="4"/>
      <c r="P779" s="4"/>
      <c r="Q779" s="4"/>
      <c r="R779" s="4"/>
      <c r="S779" s="4"/>
      <c r="T779" s="4"/>
      <c r="U779" s="4"/>
      <c r="V779" s="4"/>
      <c r="W779" s="4"/>
      <c r="X779" s="4"/>
      <c r="Y779" s="4"/>
      <c r="Z779" s="59"/>
      <c r="AA779" s="59"/>
      <c r="AB779" s="4"/>
      <c r="AC779" s="4"/>
      <c r="AD779" s="4"/>
      <c r="AE779" s="4"/>
    </row>
    <row r="780" spans="1:31" ht="15.75" customHeight="1">
      <c r="A780" s="4"/>
      <c r="B780" s="4"/>
      <c r="C780" s="4"/>
      <c r="D780" s="4"/>
      <c r="E780" s="4"/>
      <c r="F780" s="4"/>
      <c r="G780" s="59"/>
      <c r="H780" s="59"/>
      <c r="I780" s="55"/>
      <c r="J780" s="55"/>
      <c r="K780" s="55"/>
      <c r="L780" s="55"/>
      <c r="M780" s="55"/>
      <c r="N780" s="55"/>
      <c r="O780" s="4"/>
      <c r="P780" s="4"/>
      <c r="Q780" s="4"/>
      <c r="R780" s="4"/>
      <c r="S780" s="4"/>
      <c r="T780" s="4"/>
      <c r="U780" s="4"/>
      <c r="V780" s="4"/>
      <c r="W780" s="4"/>
      <c r="X780" s="4"/>
      <c r="Y780" s="4"/>
      <c r="Z780" s="59"/>
      <c r="AA780" s="59"/>
      <c r="AB780" s="4"/>
      <c r="AC780" s="4"/>
      <c r="AD780" s="4"/>
      <c r="AE780" s="4"/>
    </row>
    <row r="781" spans="1:31" ht="15.75" customHeight="1">
      <c r="A781" s="4"/>
      <c r="B781" s="4"/>
      <c r="C781" s="4"/>
      <c r="D781" s="4"/>
      <c r="E781" s="4"/>
      <c r="F781" s="4"/>
      <c r="G781" s="59"/>
      <c r="H781" s="59"/>
      <c r="I781" s="55"/>
      <c r="J781" s="55"/>
      <c r="K781" s="55"/>
      <c r="L781" s="55"/>
      <c r="M781" s="55"/>
      <c r="N781" s="55"/>
      <c r="O781" s="4"/>
      <c r="P781" s="4"/>
      <c r="Q781" s="4"/>
      <c r="R781" s="4"/>
      <c r="S781" s="4"/>
      <c r="T781" s="4"/>
      <c r="U781" s="4"/>
      <c r="V781" s="4"/>
      <c r="W781" s="4"/>
      <c r="X781" s="4"/>
      <c r="Y781" s="4"/>
      <c r="Z781" s="59"/>
      <c r="AA781" s="59"/>
      <c r="AB781" s="4"/>
      <c r="AC781" s="4"/>
      <c r="AD781" s="4"/>
      <c r="AE781" s="4"/>
    </row>
    <row r="782" spans="1:31" ht="15.75" customHeight="1">
      <c r="A782" s="4"/>
      <c r="B782" s="4"/>
      <c r="C782" s="4"/>
      <c r="D782" s="4"/>
      <c r="E782" s="4"/>
      <c r="F782" s="4"/>
      <c r="G782" s="59"/>
      <c r="H782" s="59"/>
      <c r="I782" s="55"/>
      <c r="J782" s="55"/>
      <c r="K782" s="55"/>
      <c r="L782" s="55"/>
      <c r="M782" s="55"/>
      <c r="N782" s="55"/>
      <c r="O782" s="4"/>
      <c r="P782" s="4"/>
      <c r="Q782" s="4"/>
      <c r="R782" s="4"/>
      <c r="S782" s="4"/>
      <c r="T782" s="4"/>
      <c r="U782" s="4"/>
      <c r="V782" s="4"/>
      <c r="W782" s="4"/>
      <c r="X782" s="4"/>
      <c r="Y782" s="4"/>
      <c r="Z782" s="59"/>
      <c r="AA782" s="59"/>
      <c r="AB782" s="4"/>
      <c r="AC782" s="4"/>
      <c r="AD782" s="4"/>
      <c r="AE782" s="4"/>
    </row>
    <row r="783" spans="1:31" ht="15.75" customHeight="1">
      <c r="A783" s="4"/>
      <c r="B783" s="4"/>
      <c r="C783" s="4"/>
      <c r="D783" s="4"/>
      <c r="E783" s="4"/>
      <c r="F783" s="4"/>
      <c r="G783" s="59"/>
      <c r="H783" s="59"/>
      <c r="I783" s="55"/>
      <c r="J783" s="55"/>
      <c r="K783" s="55"/>
      <c r="L783" s="55"/>
      <c r="M783" s="55"/>
      <c r="N783" s="55"/>
      <c r="O783" s="4"/>
      <c r="P783" s="4"/>
      <c r="Q783" s="4"/>
      <c r="R783" s="4"/>
      <c r="S783" s="4"/>
      <c r="T783" s="4"/>
      <c r="U783" s="4"/>
      <c r="V783" s="4"/>
      <c r="W783" s="4"/>
      <c r="X783" s="4"/>
      <c r="Y783" s="4"/>
      <c r="Z783" s="59"/>
      <c r="AA783" s="59"/>
      <c r="AB783" s="4"/>
      <c r="AC783" s="4"/>
      <c r="AD783" s="4"/>
      <c r="AE783" s="4"/>
    </row>
    <row r="784" spans="1:31" ht="15.75" customHeight="1">
      <c r="A784" s="4"/>
      <c r="B784" s="4"/>
      <c r="C784" s="4"/>
      <c r="D784" s="4"/>
      <c r="E784" s="4"/>
      <c r="F784" s="4"/>
      <c r="G784" s="59"/>
      <c r="H784" s="59"/>
      <c r="I784" s="55"/>
      <c r="J784" s="55"/>
      <c r="K784" s="55"/>
      <c r="L784" s="55"/>
      <c r="M784" s="55"/>
      <c r="N784" s="55"/>
      <c r="O784" s="4"/>
      <c r="P784" s="4"/>
      <c r="Q784" s="4"/>
      <c r="R784" s="4"/>
      <c r="S784" s="4"/>
      <c r="T784" s="4"/>
      <c r="U784" s="4"/>
      <c r="V784" s="4"/>
      <c r="W784" s="4"/>
      <c r="X784" s="4"/>
      <c r="Y784" s="4"/>
      <c r="Z784" s="59"/>
      <c r="AA784" s="59"/>
      <c r="AB784" s="4"/>
      <c r="AC784" s="4"/>
      <c r="AD784" s="4"/>
      <c r="AE784" s="4"/>
    </row>
    <row r="785" spans="1:31" ht="15.75" customHeight="1">
      <c r="A785" s="4"/>
      <c r="B785" s="4"/>
      <c r="C785" s="4"/>
      <c r="D785" s="4"/>
      <c r="E785" s="4"/>
      <c r="F785" s="4"/>
      <c r="G785" s="59"/>
      <c r="H785" s="59"/>
      <c r="I785" s="55"/>
      <c r="J785" s="55"/>
      <c r="K785" s="55"/>
      <c r="L785" s="55"/>
      <c r="M785" s="55"/>
      <c r="N785" s="55"/>
      <c r="O785" s="4"/>
      <c r="P785" s="4"/>
      <c r="Q785" s="4"/>
      <c r="R785" s="4"/>
      <c r="S785" s="4"/>
      <c r="T785" s="4"/>
      <c r="U785" s="4"/>
      <c r="V785" s="4"/>
      <c r="W785" s="4"/>
      <c r="X785" s="4"/>
      <c r="Y785" s="4"/>
      <c r="Z785" s="59"/>
      <c r="AA785" s="59"/>
      <c r="AB785" s="4"/>
      <c r="AC785" s="4"/>
      <c r="AD785" s="4"/>
      <c r="AE785" s="4"/>
    </row>
    <row r="786" spans="1:31" ht="15.75" customHeight="1">
      <c r="A786" s="4"/>
      <c r="B786" s="4"/>
      <c r="C786" s="4"/>
      <c r="D786" s="4"/>
      <c r="E786" s="4"/>
      <c r="F786" s="4"/>
      <c r="G786" s="59"/>
      <c r="H786" s="59"/>
      <c r="I786" s="55"/>
      <c r="J786" s="55"/>
      <c r="K786" s="55"/>
      <c r="L786" s="55"/>
      <c r="M786" s="55"/>
      <c r="N786" s="55"/>
      <c r="O786" s="4"/>
      <c r="P786" s="4"/>
      <c r="Q786" s="4"/>
      <c r="R786" s="4"/>
      <c r="S786" s="4"/>
      <c r="T786" s="4"/>
      <c r="U786" s="4"/>
      <c r="V786" s="4"/>
      <c r="W786" s="4"/>
      <c r="X786" s="4"/>
      <c r="Y786" s="4"/>
      <c r="Z786" s="59"/>
      <c r="AA786" s="59"/>
      <c r="AB786" s="4"/>
      <c r="AC786" s="4"/>
      <c r="AD786" s="4"/>
      <c r="AE786" s="4"/>
    </row>
    <row r="787" spans="1:31" ht="15.75" customHeight="1">
      <c r="A787" s="4"/>
      <c r="B787" s="4"/>
      <c r="C787" s="4"/>
      <c r="D787" s="4"/>
      <c r="E787" s="4"/>
      <c r="F787" s="4"/>
      <c r="G787" s="59"/>
      <c r="H787" s="59"/>
      <c r="I787" s="55"/>
      <c r="J787" s="55"/>
      <c r="K787" s="55"/>
      <c r="L787" s="55"/>
      <c r="M787" s="55"/>
      <c r="N787" s="55"/>
      <c r="O787" s="4"/>
      <c r="P787" s="4"/>
      <c r="Q787" s="4"/>
      <c r="R787" s="4"/>
      <c r="S787" s="4"/>
      <c r="T787" s="4"/>
      <c r="U787" s="4"/>
      <c r="V787" s="4"/>
      <c r="W787" s="4"/>
      <c r="X787" s="4"/>
      <c r="Y787" s="4"/>
      <c r="Z787" s="59"/>
      <c r="AA787" s="59"/>
      <c r="AB787" s="4"/>
      <c r="AC787" s="4"/>
      <c r="AD787" s="4"/>
      <c r="AE787" s="4"/>
    </row>
    <row r="788" spans="1:31" ht="15.75" customHeight="1">
      <c r="A788" s="4"/>
      <c r="B788" s="4"/>
      <c r="C788" s="4"/>
      <c r="D788" s="4"/>
      <c r="E788" s="4"/>
      <c r="F788" s="4"/>
      <c r="G788" s="59"/>
      <c r="H788" s="59"/>
      <c r="I788" s="55"/>
      <c r="J788" s="55"/>
      <c r="K788" s="55"/>
      <c r="L788" s="55"/>
      <c r="M788" s="55"/>
      <c r="N788" s="55"/>
      <c r="O788" s="4"/>
      <c r="P788" s="4"/>
      <c r="Q788" s="4"/>
      <c r="R788" s="4"/>
      <c r="S788" s="4"/>
      <c r="T788" s="4"/>
      <c r="U788" s="4"/>
      <c r="V788" s="4"/>
      <c r="W788" s="4"/>
      <c r="X788" s="4"/>
      <c r="Y788" s="4"/>
      <c r="Z788" s="59"/>
      <c r="AA788" s="59"/>
      <c r="AB788" s="4"/>
      <c r="AC788" s="4"/>
      <c r="AD788" s="4"/>
      <c r="AE788" s="4"/>
    </row>
    <row r="789" spans="1:31" ht="15.75" customHeight="1">
      <c r="A789" s="4"/>
      <c r="B789" s="4"/>
      <c r="C789" s="4"/>
      <c r="D789" s="4"/>
      <c r="E789" s="4"/>
      <c r="F789" s="4"/>
      <c r="G789" s="59"/>
      <c r="H789" s="59"/>
      <c r="I789" s="55"/>
      <c r="J789" s="55"/>
      <c r="K789" s="55"/>
      <c r="L789" s="55"/>
      <c r="M789" s="55"/>
      <c r="N789" s="55"/>
      <c r="O789" s="4"/>
      <c r="P789" s="4"/>
      <c r="Q789" s="4"/>
      <c r="R789" s="4"/>
      <c r="S789" s="4"/>
      <c r="T789" s="4"/>
      <c r="U789" s="4"/>
      <c r="V789" s="4"/>
      <c r="W789" s="4"/>
      <c r="X789" s="4"/>
      <c r="Y789" s="4"/>
      <c r="Z789" s="59"/>
      <c r="AA789" s="59"/>
      <c r="AB789" s="4"/>
      <c r="AC789" s="4"/>
      <c r="AD789" s="4"/>
      <c r="AE789" s="4"/>
    </row>
    <row r="790" spans="1:31" ht="15.75" customHeight="1">
      <c r="A790" s="4"/>
      <c r="B790" s="4"/>
      <c r="C790" s="4"/>
      <c r="D790" s="4"/>
      <c r="E790" s="4"/>
      <c r="F790" s="4"/>
      <c r="G790" s="59"/>
      <c r="H790" s="59"/>
      <c r="I790" s="55"/>
      <c r="J790" s="55"/>
      <c r="K790" s="55"/>
      <c r="L790" s="55"/>
      <c r="M790" s="55"/>
      <c r="N790" s="55"/>
      <c r="O790" s="4"/>
      <c r="P790" s="4"/>
      <c r="Q790" s="4"/>
      <c r="R790" s="4"/>
      <c r="S790" s="4"/>
      <c r="T790" s="4"/>
      <c r="U790" s="4"/>
      <c r="V790" s="4"/>
      <c r="W790" s="4"/>
      <c r="X790" s="4"/>
      <c r="Y790" s="4"/>
      <c r="Z790" s="59"/>
      <c r="AA790" s="59"/>
      <c r="AB790" s="4"/>
      <c r="AC790" s="4"/>
      <c r="AD790" s="4"/>
      <c r="AE790" s="4"/>
    </row>
    <row r="791" spans="1:31" ht="15.75" customHeight="1">
      <c r="A791" s="4"/>
      <c r="B791" s="4"/>
      <c r="C791" s="4"/>
      <c r="D791" s="4"/>
      <c r="E791" s="4"/>
      <c r="F791" s="4"/>
      <c r="G791" s="59"/>
      <c r="H791" s="59"/>
      <c r="I791" s="55"/>
      <c r="J791" s="55"/>
      <c r="K791" s="55"/>
      <c r="L791" s="55"/>
      <c r="M791" s="55"/>
      <c r="N791" s="55"/>
      <c r="O791" s="4"/>
      <c r="P791" s="4"/>
      <c r="Q791" s="4"/>
      <c r="R791" s="4"/>
      <c r="S791" s="4"/>
      <c r="T791" s="4"/>
      <c r="U791" s="4"/>
      <c r="V791" s="4"/>
      <c r="W791" s="4"/>
      <c r="X791" s="4"/>
      <c r="Y791" s="4"/>
      <c r="Z791" s="59"/>
      <c r="AA791" s="59"/>
      <c r="AB791" s="4"/>
      <c r="AC791" s="4"/>
      <c r="AD791" s="4"/>
      <c r="AE791" s="4"/>
    </row>
    <row r="792" spans="1:31" ht="15.75" customHeight="1">
      <c r="A792" s="4"/>
      <c r="B792" s="4"/>
      <c r="C792" s="4"/>
      <c r="D792" s="4"/>
      <c r="E792" s="4"/>
      <c r="F792" s="4"/>
      <c r="G792" s="59"/>
      <c r="H792" s="59"/>
      <c r="I792" s="55"/>
      <c r="J792" s="55"/>
      <c r="K792" s="55"/>
      <c r="L792" s="55"/>
      <c r="M792" s="55"/>
      <c r="N792" s="55"/>
      <c r="O792" s="4"/>
      <c r="P792" s="4"/>
      <c r="Q792" s="4"/>
      <c r="R792" s="4"/>
      <c r="S792" s="4"/>
      <c r="T792" s="4"/>
      <c r="U792" s="4"/>
      <c r="V792" s="4"/>
      <c r="W792" s="4"/>
      <c r="X792" s="4"/>
      <c r="Y792" s="4"/>
      <c r="Z792" s="59"/>
      <c r="AA792" s="59"/>
      <c r="AB792" s="4"/>
      <c r="AC792" s="4"/>
      <c r="AD792" s="4"/>
      <c r="AE792" s="4"/>
    </row>
    <row r="793" spans="1:31" ht="15.75" customHeight="1">
      <c r="A793" s="4"/>
      <c r="B793" s="4"/>
      <c r="C793" s="4"/>
      <c r="D793" s="4"/>
      <c r="E793" s="4"/>
      <c r="F793" s="4"/>
      <c r="G793" s="59"/>
      <c r="H793" s="59"/>
      <c r="I793" s="55"/>
      <c r="J793" s="55"/>
      <c r="K793" s="55"/>
      <c r="L793" s="55"/>
      <c r="M793" s="55"/>
      <c r="N793" s="55"/>
      <c r="O793" s="4"/>
      <c r="P793" s="4"/>
      <c r="Q793" s="4"/>
      <c r="R793" s="4"/>
      <c r="S793" s="4"/>
      <c r="T793" s="4"/>
      <c r="U793" s="4"/>
      <c r="V793" s="4"/>
      <c r="W793" s="4"/>
      <c r="X793" s="4"/>
      <c r="Y793" s="4"/>
      <c r="Z793" s="59"/>
      <c r="AA793" s="59"/>
      <c r="AB793" s="4"/>
      <c r="AC793" s="4"/>
      <c r="AD793" s="4"/>
      <c r="AE793" s="4"/>
    </row>
    <row r="794" spans="1:31" ht="15.75" customHeight="1">
      <c r="A794" s="4"/>
      <c r="B794" s="4"/>
      <c r="C794" s="4"/>
      <c r="D794" s="4"/>
      <c r="E794" s="4"/>
      <c r="F794" s="4"/>
      <c r="G794" s="59"/>
      <c r="H794" s="59"/>
      <c r="I794" s="55"/>
      <c r="J794" s="55"/>
      <c r="K794" s="55"/>
      <c r="L794" s="55"/>
      <c r="M794" s="55"/>
      <c r="N794" s="55"/>
      <c r="O794" s="4"/>
      <c r="P794" s="4"/>
      <c r="Q794" s="4"/>
      <c r="R794" s="4"/>
      <c r="S794" s="4"/>
      <c r="T794" s="4"/>
      <c r="U794" s="4"/>
      <c r="V794" s="4"/>
      <c r="W794" s="4"/>
      <c r="X794" s="4"/>
      <c r="Y794" s="4"/>
      <c r="Z794" s="59"/>
      <c r="AA794" s="59"/>
      <c r="AB794" s="4"/>
      <c r="AC794" s="4"/>
      <c r="AD794" s="4"/>
      <c r="AE794" s="4"/>
    </row>
    <row r="795" spans="1:31" ht="15.75" customHeight="1">
      <c r="A795" s="4"/>
      <c r="B795" s="4"/>
      <c r="C795" s="4"/>
      <c r="D795" s="4"/>
      <c r="E795" s="4"/>
      <c r="F795" s="4"/>
      <c r="G795" s="59"/>
      <c r="H795" s="59"/>
      <c r="I795" s="55"/>
      <c r="J795" s="55"/>
      <c r="K795" s="55"/>
      <c r="L795" s="55"/>
      <c r="M795" s="55"/>
      <c r="N795" s="55"/>
      <c r="O795" s="4"/>
      <c r="P795" s="4"/>
      <c r="Q795" s="4"/>
      <c r="R795" s="4"/>
      <c r="S795" s="4"/>
      <c r="T795" s="4"/>
      <c r="U795" s="4"/>
      <c r="V795" s="4"/>
      <c r="W795" s="4"/>
      <c r="X795" s="4"/>
      <c r="Y795" s="4"/>
      <c r="Z795" s="59"/>
      <c r="AA795" s="59"/>
      <c r="AB795" s="4"/>
      <c r="AC795" s="4"/>
      <c r="AD795" s="4"/>
      <c r="AE795" s="4"/>
    </row>
    <row r="796" spans="1:31" ht="15.75" customHeight="1">
      <c r="A796" s="4"/>
      <c r="B796" s="4"/>
      <c r="C796" s="4"/>
      <c r="D796" s="4"/>
      <c r="E796" s="4"/>
      <c r="F796" s="4"/>
      <c r="G796" s="59"/>
      <c r="H796" s="59"/>
      <c r="I796" s="55"/>
      <c r="J796" s="55"/>
      <c r="K796" s="55"/>
      <c r="L796" s="55"/>
      <c r="M796" s="55"/>
      <c r="N796" s="55"/>
      <c r="O796" s="4"/>
      <c r="P796" s="4"/>
      <c r="Q796" s="4"/>
      <c r="R796" s="4"/>
      <c r="S796" s="4"/>
      <c r="T796" s="4"/>
      <c r="U796" s="4"/>
      <c r="V796" s="4"/>
      <c r="W796" s="4"/>
      <c r="X796" s="4"/>
      <c r="Y796" s="4"/>
      <c r="Z796" s="59"/>
      <c r="AA796" s="59"/>
      <c r="AB796" s="4"/>
      <c r="AC796" s="4"/>
      <c r="AD796" s="4"/>
      <c r="AE796" s="4"/>
    </row>
    <row r="797" spans="1:31" ht="15.75" customHeight="1">
      <c r="A797" s="4"/>
      <c r="B797" s="4"/>
      <c r="C797" s="4"/>
      <c r="D797" s="4"/>
      <c r="E797" s="4"/>
      <c r="F797" s="4"/>
      <c r="G797" s="59"/>
      <c r="H797" s="59"/>
      <c r="I797" s="55"/>
      <c r="J797" s="55"/>
      <c r="K797" s="55"/>
      <c r="L797" s="55"/>
      <c r="M797" s="55"/>
      <c r="N797" s="55"/>
      <c r="O797" s="4"/>
      <c r="P797" s="4"/>
      <c r="Q797" s="4"/>
      <c r="R797" s="4"/>
      <c r="S797" s="4"/>
      <c r="T797" s="4"/>
      <c r="U797" s="4"/>
      <c r="V797" s="4"/>
      <c r="W797" s="4"/>
      <c r="X797" s="4"/>
      <c r="Y797" s="4"/>
      <c r="Z797" s="59"/>
      <c r="AA797" s="59"/>
      <c r="AB797" s="4"/>
      <c r="AC797" s="4"/>
      <c r="AD797" s="4"/>
      <c r="AE797" s="4"/>
    </row>
    <row r="798" spans="1:31" ht="15.75" customHeight="1">
      <c r="A798" s="4"/>
      <c r="B798" s="4"/>
      <c r="C798" s="4"/>
      <c r="D798" s="4"/>
      <c r="E798" s="4"/>
      <c r="F798" s="4"/>
      <c r="G798" s="59"/>
      <c r="H798" s="59"/>
      <c r="I798" s="55"/>
      <c r="J798" s="55"/>
      <c r="K798" s="55"/>
      <c r="L798" s="55"/>
      <c r="M798" s="55"/>
      <c r="N798" s="55"/>
      <c r="O798" s="4"/>
      <c r="P798" s="4"/>
      <c r="Q798" s="4"/>
      <c r="R798" s="4"/>
      <c r="S798" s="4"/>
      <c r="T798" s="4"/>
      <c r="U798" s="4"/>
      <c r="V798" s="4"/>
      <c r="W798" s="4"/>
      <c r="X798" s="4"/>
      <c r="Y798" s="4"/>
      <c r="Z798" s="59"/>
      <c r="AA798" s="59"/>
      <c r="AB798" s="4"/>
      <c r="AC798" s="4"/>
      <c r="AD798" s="4"/>
      <c r="AE798" s="4"/>
    </row>
    <row r="799" spans="1:31" ht="15.75" customHeight="1">
      <c r="A799" s="4"/>
      <c r="B799" s="4"/>
      <c r="C799" s="4"/>
      <c r="D799" s="4"/>
      <c r="E799" s="4"/>
      <c r="F799" s="4"/>
      <c r="G799" s="59"/>
      <c r="H799" s="59"/>
      <c r="I799" s="55"/>
      <c r="J799" s="55"/>
      <c r="K799" s="55"/>
      <c r="L799" s="55"/>
      <c r="M799" s="55"/>
      <c r="N799" s="55"/>
      <c r="O799" s="4"/>
      <c r="P799" s="4"/>
      <c r="Q799" s="4"/>
      <c r="R799" s="4"/>
      <c r="S799" s="4"/>
      <c r="T799" s="4"/>
      <c r="U799" s="4"/>
      <c r="V799" s="4"/>
      <c r="W799" s="4"/>
      <c r="X799" s="4"/>
      <c r="Y799" s="4"/>
      <c r="Z799" s="59"/>
      <c r="AA799" s="59"/>
      <c r="AB799" s="4"/>
      <c r="AC799" s="4"/>
      <c r="AD799" s="4"/>
      <c r="AE799" s="4"/>
    </row>
    <row r="800" spans="1:31" ht="15.75" customHeight="1">
      <c r="A800" s="4"/>
      <c r="B800" s="4"/>
      <c r="C800" s="4"/>
      <c r="D800" s="4"/>
      <c r="E800" s="4"/>
      <c r="F800" s="4"/>
      <c r="G800" s="59"/>
      <c r="H800" s="59"/>
      <c r="I800" s="55"/>
      <c r="J800" s="55"/>
      <c r="K800" s="55"/>
      <c r="L800" s="55"/>
      <c r="M800" s="55"/>
      <c r="N800" s="55"/>
      <c r="O800" s="4"/>
      <c r="P800" s="4"/>
      <c r="Q800" s="4"/>
      <c r="R800" s="4"/>
      <c r="S800" s="4"/>
      <c r="T800" s="4"/>
      <c r="U800" s="4"/>
      <c r="V800" s="4"/>
      <c r="W800" s="4"/>
      <c r="X800" s="4"/>
      <c r="Y800" s="4"/>
      <c r="Z800" s="59"/>
      <c r="AA800" s="59"/>
      <c r="AB800" s="4"/>
      <c r="AC800" s="4"/>
      <c r="AD800" s="4"/>
      <c r="AE800" s="4"/>
    </row>
    <row r="801" spans="1:31" ht="15.75" customHeight="1">
      <c r="A801" s="4"/>
      <c r="B801" s="4"/>
      <c r="C801" s="4"/>
      <c r="D801" s="4"/>
      <c r="E801" s="4"/>
      <c r="F801" s="4"/>
      <c r="G801" s="59"/>
      <c r="H801" s="59"/>
      <c r="I801" s="55"/>
      <c r="J801" s="55"/>
      <c r="K801" s="55"/>
      <c r="L801" s="55"/>
      <c r="M801" s="55"/>
      <c r="N801" s="55"/>
      <c r="O801" s="4"/>
      <c r="P801" s="4"/>
      <c r="Q801" s="4"/>
      <c r="R801" s="4"/>
      <c r="S801" s="4"/>
      <c r="T801" s="4"/>
      <c r="U801" s="4"/>
      <c r="V801" s="4"/>
      <c r="W801" s="4"/>
      <c r="X801" s="4"/>
      <c r="Y801" s="4"/>
      <c r="Z801" s="59"/>
      <c r="AA801" s="59"/>
      <c r="AB801" s="4"/>
      <c r="AC801" s="4"/>
      <c r="AD801" s="4"/>
      <c r="AE801" s="4"/>
    </row>
    <row r="802" spans="1:31" ht="15.75" customHeight="1">
      <c r="A802" s="4"/>
      <c r="B802" s="4"/>
      <c r="C802" s="4"/>
      <c r="D802" s="4"/>
      <c r="E802" s="4"/>
      <c r="F802" s="4"/>
      <c r="G802" s="59"/>
      <c r="H802" s="59"/>
      <c r="I802" s="55"/>
      <c r="J802" s="55"/>
      <c r="K802" s="55"/>
      <c r="L802" s="55"/>
      <c r="M802" s="55"/>
      <c r="N802" s="55"/>
      <c r="O802" s="4"/>
      <c r="P802" s="4"/>
      <c r="Q802" s="4"/>
      <c r="R802" s="4"/>
      <c r="S802" s="4"/>
      <c r="T802" s="4"/>
      <c r="U802" s="4"/>
      <c r="V802" s="4"/>
      <c r="W802" s="4"/>
      <c r="X802" s="4"/>
      <c r="Y802" s="4"/>
      <c r="Z802" s="59"/>
      <c r="AA802" s="59"/>
      <c r="AB802" s="4"/>
      <c r="AC802" s="4"/>
      <c r="AD802" s="4"/>
      <c r="AE802" s="4"/>
    </row>
    <row r="803" spans="1:31" ht="15.75" customHeight="1">
      <c r="A803" s="4"/>
      <c r="B803" s="4"/>
      <c r="C803" s="4"/>
      <c r="D803" s="4"/>
      <c r="E803" s="4"/>
      <c r="F803" s="4"/>
      <c r="G803" s="59"/>
      <c r="H803" s="59"/>
      <c r="I803" s="55"/>
      <c r="J803" s="55"/>
      <c r="K803" s="55"/>
      <c r="L803" s="55"/>
      <c r="M803" s="55"/>
      <c r="N803" s="55"/>
      <c r="O803" s="4"/>
      <c r="P803" s="4"/>
      <c r="Q803" s="4"/>
      <c r="R803" s="4"/>
      <c r="S803" s="4"/>
      <c r="T803" s="4"/>
      <c r="U803" s="4"/>
      <c r="V803" s="4"/>
      <c r="W803" s="4"/>
      <c r="X803" s="4"/>
      <c r="Y803" s="4"/>
      <c r="Z803" s="59"/>
      <c r="AA803" s="59"/>
      <c r="AB803" s="4"/>
      <c r="AC803" s="4"/>
      <c r="AD803" s="4"/>
      <c r="AE803" s="4"/>
    </row>
    <row r="804" spans="1:31" ht="15.75" customHeight="1">
      <c r="A804" s="4"/>
      <c r="B804" s="4"/>
      <c r="C804" s="4"/>
      <c r="D804" s="4"/>
      <c r="E804" s="4"/>
      <c r="F804" s="4"/>
      <c r="G804" s="59"/>
      <c r="H804" s="59"/>
      <c r="I804" s="55"/>
      <c r="J804" s="55"/>
      <c r="K804" s="55"/>
      <c r="L804" s="55"/>
      <c r="M804" s="55"/>
      <c r="N804" s="55"/>
      <c r="O804" s="4"/>
      <c r="P804" s="4"/>
      <c r="Q804" s="4"/>
      <c r="R804" s="4"/>
      <c r="S804" s="4"/>
      <c r="T804" s="4"/>
      <c r="U804" s="4"/>
      <c r="V804" s="4"/>
      <c r="W804" s="4"/>
      <c r="X804" s="4"/>
      <c r="Y804" s="4"/>
      <c r="Z804" s="59"/>
      <c r="AA804" s="59"/>
      <c r="AB804" s="4"/>
      <c r="AC804" s="4"/>
      <c r="AD804" s="4"/>
      <c r="AE804" s="4"/>
    </row>
    <row r="805" spans="1:31" ht="15.75" customHeight="1">
      <c r="A805" s="4"/>
      <c r="B805" s="4"/>
      <c r="C805" s="4"/>
      <c r="D805" s="4"/>
      <c r="E805" s="4"/>
      <c r="F805" s="4"/>
      <c r="G805" s="59"/>
      <c r="H805" s="59"/>
      <c r="I805" s="55"/>
      <c r="J805" s="55"/>
      <c r="K805" s="55"/>
      <c r="L805" s="55"/>
      <c r="M805" s="55"/>
      <c r="N805" s="55"/>
      <c r="O805" s="4"/>
      <c r="P805" s="4"/>
      <c r="Q805" s="4"/>
      <c r="R805" s="4"/>
      <c r="S805" s="4"/>
      <c r="T805" s="4"/>
      <c r="U805" s="4"/>
      <c r="V805" s="4"/>
      <c r="W805" s="4"/>
      <c r="X805" s="4"/>
      <c r="Y805" s="4"/>
      <c r="Z805" s="59"/>
      <c r="AA805" s="59"/>
      <c r="AB805" s="4"/>
      <c r="AC805" s="4"/>
      <c r="AD805" s="4"/>
      <c r="AE805" s="4"/>
    </row>
    <row r="806" spans="1:31" ht="15.75" customHeight="1">
      <c r="A806" s="4"/>
      <c r="B806" s="4"/>
      <c r="C806" s="4"/>
      <c r="D806" s="4"/>
      <c r="E806" s="4"/>
      <c r="F806" s="4"/>
      <c r="G806" s="59"/>
      <c r="H806" s="59"/>
      <c r="I806" s="55"/>
      <c r="J806" s="55"/>
      <c r="K806" s="55"/>
      <c r="L806" s="55"/>
      <c r="M806" s="55"/>
      <c r="N806" s="55"/>
      <c r="O806" s="4"/>
      <c r="P806" s="4"/>
      <c r="Q806" s="4"/>
      <c r="R806" s="4"/>
      <c r="S806" s="4"/>
      <c r="T806" s="4"/>
      <c r="U806" s="4"/>
      <c r="V806" s="4"/>
      <c r="W806" s="4"/>
      <c r="X806" s="4"/>
      <c r="Y806" s="4"/>
      <c r="Z806" s="59"/>
      <c r="AA806" s="59"/>
      <c r="AB806" s="4"/>
      <c r="AC806" s="4"/>
      <c r="AD806" s="4"/>
      <c r="AE806" s="4"/>
    </row>
    <row r="807" spans="1:31" ht="15.75" customHeight="1">
      <c r="A807" s="4"/>
      <c r="B807" s="4"/>
      <c r="C807" s="4"/>
      <c r="D807" s="4"/>
      <c r="E807" s="4"/>
      <c r="F807" s="4"/>
      <c r="G807" s="59"/>
      <c r="H807" s="59"/>
      <c r="I807" s="55"/>
      <c r="J807" s="55"/>
      <c r="K807" s="55"/>
      <c r="L807" s="55"/>
      <c r="M807" s="55"/>
      <c r="N807" s="55"/>
      <c r="O807" s="4"/>
      <c r="P807" s="4"/>
      <c r="Q807" s="4"/>
      <c r="R807" s="4"/>
      <c r="S807" s="4"/>
      <c r="T807" s="4"/>
      <c r="U807" s="4"/>
      <c r="V807" s="4"/>
      <c r="W807" s="4"/>
      <c r="X807" s="4"/>
      <c r="Y807" s="4"/>
      <c r="Z807" s="59"/>
      <c r="AA807" s="59"/>
      <c r="AB807" s="4"/>
      <c r="AC807" s="4"/>
      <c r="AD807" s="4"/>
      <c r="AE807" s="4"/>
    </row>
    <row r="808" spans="1:31" ht="15.75" customHeight="1">
      <c r="A808" s="4"/>
      <c r="B808" s="4"/>
      <c r="C808" s="4"/>
      <c r="D808" s="4"/>
      <c r="E808" s="4"/>
      <c r="F808" s="4"/>
      <c r="G808" s="59"/>
      <c r="H808" s="59"/>
      <c r="I808" s="55"/>
      <c r="J808" s="55"/>
      <c r="K808" s="55"/>
      <c r="L808" s="55"/>
      <c r="M808" s="55"/>
      <c r="N808" s="55"/>
      <c r="O808" s="4"/>
      <c r="P808" s="4"/>
      <c r="Q808" s="4"/>
      <c r="R808" s="4"/>
      <c r="S808" s="4"/>
      <c r="T808" s="4"/>
      <c r="U808" s="4"/>
      <c r="V808" s="4"/>
      <c r="W808" s="4"/>
      <c r="X808" s="4"/>
      <c r="Y808" s="4"/>
      <c r="Z808" s="59"/>
      <c r="AA808" s="59"/>
      <c r="AB808" s="4"/>
      <c r="AC808" s="4"/>
      <c r="AD808" s="4"/>
      <c r="AE808" s="4"/>
    </row>
    <row r="809" spans="1:31" ht="15.75" customHeight="1">
      <c r="A809" s="4"/>
      <c r="B809" s="4"/>
      <c r="C809" s="4"/>
      <c r="D809" s="4"/>
      <c r="E809" s="4"/>
      <c r="F809" s="4"/>
      <c r="G809" s="59"/>
      <c r="H809" s="59"/>
      <c r="I809" s="55"/>
      <c r="J809" s="55"/>
      <c r="K809" s="55"/>
      <c r="L809" s="55"/>
      <c r="M809" s="55"/>
      <c r="N809" s="55"/>
      <c r="O809" s="4"/>
      <c r="P809" s="4"/>
      <c r="Q809" s="4"/>
      <c r="R809" s="4"/>
      <c r="S809" s="4"/>
      <c r="T809" s="4"/>
      <c r="U809" s="4"/>
      <c r="V809" s="4"/>
      <c r="W809" s="4"/>
      <c r="X809" s="4"/>
      <c r="Y809" s="4"/>
      <c r="Z809" s="59"/>
      <c r="AA809" s="59"/>
      <c r="AB809" s="4"/>
      <c r="AC809" s="4"/>
      <c r="AD809" s="4"/>
      <c r="AE809" s="4"/>
    </row>
    <row r="810" spans="1:31" ht="15.75" customHeight="1">
      <c r="A810" s="4"/>
      <c r="B810" s="4"/>
      <c r="C810" s="4"/>
      <c r="D810" s="4"/>
      <c r="E810" s="4"/>
      <c r="F810" s="4"/>
      <c r="G810" s="59"/>
      <c r="H810" s="59"/>
      <c r="I810" s="55"/>
      <c r="J810" s="55"/>
      <c r="K810" s="55"/>
      <c r="L810" s="55"/>
      <c r="M810" s="55"/>
      <c r="N810" s="55"/>
      <c r="O810" s="4"/>
      <c r="P810" s="4"/>
      <c r="Q810" s="4"/>
      <c r="R810" s="4"/>
      <c r="S810" s="4"/>
      <c r="T810" s="4"/>
      <c r="U810" s="4"/>
      <c r="V810" s="4"/>
      <c r="W810" s="4"/>
      <c r="X810" s="4"/>
      <c r="Y810" s="4"/>
      <c r="Z810" s="59"/>
      <c r="AA810" s="59"/>
      <c r="AB810" s="4"/>
      <c r="AC810" s="4"/>
      <c r="AD810" s="4"/>
      <c r="AE810" s="4"/>
    </row>
    <row r="811" spans="1:31" ht="15.75" customHeight="1">
      <c r="A811" s="4"/>
      <c r="B811" s="4"/>
      <c r="C811" s="4"/>
      <c r="D811" s="4"/>
      <c r="E811" s="4"/>
      <c r="F811" s="4"/>
      <c r="G811" s="59"/>
      <c r="H811" s="59"/>
      <c r="I811" s="55"/>
      <c r="J811" s="55"/>
      <c r="K811" s="55"/>
      <c r="L811" s="55"/>
      <c r="M811" s="55"/>
      <c r="N811" s="55"/>
      <c r="O811" s="4"/>
      <c r="P811" s="4"/>
      <c r="Q811" s="4"/>
      <c r="R811" s="4"/>
      <c r="S811" s="4"/>
      <c r="T811" s="4"/>
      <c r="U811" s="4"/>
      <c r="V811" s="4"/>
      <c r="W811" s="4"/>
      <c r="X811" s="4"/>
      <c r="Y811" s="4"/>
      <c r="Z811" s="59"/>
      <c r="AA811" s="59"/>
      <c r="AB811" s="4"/>
      <c r="AC811" s="4"/>
      <c r="AD811" s="4"/>
      <c r="AE811" s="4"/>
    </row>
    <row r="812" spans="1:31" ht="15.75" customHeight="1">
      <c r="A812" s="4"/>
      <c r="B812" s="4"/>
      <c r="C812" s="4"/>
      <c r="D812" s="4"/>
      <c r="E812" s="4"/>
      <c r="F812" s="4"/>
      <c r="G812" s="59"/>
      <c r="H812" s="59"/>
      <c r="I812" s="55"/>
      <c r="J812" s="55"/>
      <c r="K812" s="55"/>
      <c r="L812" s="55"/>
      <c r="M812" s="55"/>
      <c r="N812" s="55"/>
      <c r="O812" s="4"/>
      <c r="P812" s="4"/>
      <c r="Q812" s="4"/>
      <c r="R812" s="4"/>
      <c r="S812" s="4"/>
      <c r="T812" s="4"/>
      <c r="U812" s="4"/>
      <c r="V812" s="4"/>
      <c r="W812" s="4"/>
      <c r="X812" s="4"/>
      <c r="Y812" s="4"/>
      <c r="Z812" s="59"/>
      <c r="AA812" s="59"/>
      <c r="AB812" s="4"/>
      <c r="AC812" s="4"/>
      <c r="AD812" s="4"/>
      <c r="AE812" s="4"/>
    </row>
    <row r="813" spans="1:31" ht="15.75" customHeight="1">
      <c r="A813" s="4"/>
      <c r="B813" s="4"/>
      <c r="C813" s="4"/>
      <c r="D813" s="4"/>
      <c r="E813" s="4"/>
      <c r="F813" s="4"/>
      <c r="G813" s="59"/>
      <c r="H813" s="59"/>
      <c r="I813" s="55"/>
      <c r="J813" s="55"/>
      <c r="K813" s="55"/>
      <c r="L813" s="55"/>
      <c r="M813" s="55"/>
      <c r="N813" s="55"/>
      <c r="O813" s="4"/>
      <c r="P813" s="4"/>
      <c r="Q813" s="4"/>
      <c r="R813" s="4"/>
      <c r="S813" s="4"/>
      <c r="T813" s="4"/>
      <c r="U813" s="4"/>
      <c r="V813" s="4"/>
      <c r="W813" s="4"/>
      <c r="X813" s="4"/>
      <c r="Y813" s="4"/>
      <c r="Z813" s="59"/>
      <c r="AA813" s="59"/>
      <c r="AB813" s="4"/>
      <c r="AC813" s="4"/>
      <c r="AD813" s="4"/>
      <c r="AE813" s="4"/>
    </row>
    <row r="814" spans="1:31" ht="15.75" customHeight="1">
      <c r="A814" s="4"/>
      <c r="B814" s="4"/>
      <c r="C814" s="4"/>
      <c r="D814" s="4"/>
      <c r="E814" s="4"/>
      <c r="F814" s="4"/>
      <c r="G814" s="59"/>
      <c r="H814" s="59"/>
      <c r="I814" s="55"/>
      <c r="J814" s="55"/>
      <c r="K814" s="55"/>
      <c r="L814" s="55"/>
      <c r="M814" s="55"/>
      <c r="N814" s="55"/>
      <c r="O814" s="4"/>
      <c r="P814" s="4"/>
      <c r="Q814" s="4"/>
      <c r="R814" s="4"/>
      <c r="S814" s="4"/>
      <c r="T814" s="4"/>
      <c r="U814" s="4"/>
      <c r="V814" s="4"/>
      <c r="W814" s="4"/>
      <c r="X814" s="4"/>
      <c r="Y814" s="4"/>
      <c r="Z814" s="59"/>
      <c r="AA814" s="59"/>
      <c r="AB814" s="4"/>
      <c r="AC814" s="4"/>
      <c r="AD814" s="4"/>
      <c r="AE814" s="4"/>
    </row>
    <row r="815" spans="1:31" ht="15.75" customHeight="1">
      <c r="A815" s="4"/>
      <c r="B815" s="4"/>
      <c r="C815" s="4"/>
      <c r="D815" s="4"/>
      <c r="E815" s="4"/>
      <c r="F815" s="4"/>
      <c r="G815" s="59"/>
      <c r="H815" s="59"/>
      <c r="I815" s="55"/>
      <c r="J815" s="55"/>
      <c r="K815" s="55"/>
      <c r="L815" s="55"/>
      <c r="M815" s="55"/>
      <c r="N815" s="55"/>
      <c r="O815" s="4"/>
      <c r="P815" s="4"/>
      <c r="Q815" s="4"/>
      <c r="R815" s="4"/>
      <c r="S815" s="4"/>
      <c r="T815" s="4"/>
      <c r="U815" s="4"/>
      <c r="V815" s="4"/>
      <c r="W815" s="4"/>
      <c r="X815" s="4"/>
      <c r="Y815" s="4"/>
      <c r="Z815" s="59"/>
      <c r="AA815" s="59"/>
      <c r="AB815" s="4"/>
      <c r="AC815" s="4"/>
      <c r="AD815" s="4"/>
      <c r="AE815" s="4"/>
    </row>
    <row r="816" spans="1:31" ht="15.75" customHeight="1">
      <c r="A816" s="4"/>
      <c r="B816" s="4"/>
      <c r="C816" s="4"/>
      <c r="D816" s="4"/>
      <c r="E816" s="4"/>
      <c r="F816" s="4"/>
      <c r="G816" s="59"/>
      <c r="H816" s="59"/>
      <c r="I816" s="55"/>
      <c r="J816" s="55"/>
      <c r="K816" s="55"/>
      <c r="L816" s="55"/>
      <c r="M816" s="55"/>
      <c r="N816" s="55"/>
      <c r="O816" s="4"/>
      <c r="P816" s="4"/>
      <c r="Q816" s="4"/>
      <c r="R816" s="4"/>
      <c r="S816" s="4"/>
      <c r="T816" s="4"/>
      <c r="U816" s="4"/>
      <c r="V816" s="4"/>
      <c r="W816" s="4"/>
      <c r="X816" s="4"/>
      <c r="Y816" s="4"/>
      <c r="Z816" s="59"/>
      <c r="AA816" s="59"/>
      <c r="AB816" s="4"/>
      <c r="AC816" s="4"/>
      <c r="AD816" s="4"/>
      <c r="AE816" s="4"/>
    </row>
    <row r="817" spans="1:31" ht="15.75" customHeight="1">
      <c r="A817" s="4"/>
      <c r="B817" s="4"/>
      <c r="C817" s="4"/>
      <c r="D817" s="4"/>
      <c r="E817" s="4"/>
      <c r="F817" s="4"/>
      <c r="G817" s="59"/>
      <c r="H817" s="59"/>
      <c r="I817" s="55"/>
      <c r="J817" s="55"/>
      <c r="K817" s="55"/>
      <c r="L817" s="55"/>
      <c r="M817" s="55"/>
      <c r="N817" s="55"/>
      <c r="O817" s="4"/>
      <c r="P817" s="4"/>
      <c r="Q817" s="4"/>
      <c r="R817" s="4"/>
      <c r="S817" s="4"/>
      <c r="T817" s="4"/>
      <c r="U817" s="4"/>
      <c r="V817" s="4"/>
      <c r="W817" s="4"/>
      <c r="X817" s="4"/>
      <c r="Y817" s="4"/>
      <c r="Z817" s="59"/>
      <c r="AA817" s="59"/>
      <c r="AB817" s="4"/>
      <c r="AC817" s="4"/>
      <c r="AD817" s="4"/>
      <c r="AE817" s="4"/>
    </row>
    <row r="818" spans="1:31" ht="15.75" customHeight="1">
      <c r="A818" s="4"/>
      <c r="B818" s="4"/>
      <c r="C818" s="4"/>
      <c r="D818" s="4"/>
      <c r="E818" s="4"/>
      <c r="F818" s="4"/>
      <c r="G818" s="59"/>
      <c r="H818" s="59"/>
      <c r="I818" s="55"/>
      <c r="J818" s="55"/>
      <c r="K818" s="55"/>
      <c r="L818" s="55"/>
      <c r="M818" s="55"/>
      <c r="N818" s="55"/>
      <c r="O818" s="4"/>
      <c r="P818" s="4"/>
      <c r="Q818" s="4"/>
      <c r="R818" s="4"/>
      <c r="S818" s="4"/>
      <c r="T818" s="4"/>
      <c r="U818" s="4"/>
      <c r="V818" s="4"/>
      <c r="W818" s="4"/>
      <c r="X818" s="4"/>
      <c r="Y818" s="4"/>
      <c r="Z818" s="59"/>
      <c r="AA818" s="59"/>
      <c r="AB818" s="4"/>
      <c r="AC818" s="4"/>
      <c r="AD818" s="4"/>
      <c r="AE818" s="4"/>
    </row>
    <row r="819" spans="1:31" ht="15.75" customHeight="1">
      <c r="A819" s="4"/>
      <c r="B819" s="4"/>
      <c r="C819" s="4"/>
      <c r="D819" s="4"/>
      <c r="E819" s="4"/>
      <c r="F819" s="4"/>
      <c r="G819" s="59"/>
      <c r="H819" s="59"/>
      <c r="I819" s="55"/>
      <c r="J819" s="55"/>
      <c r="K819" s="55"/>
      <c r="L819" s="55"/>
      <c r="M819" s="55"/>
      <c r="N819" s="55"/>
      <c r="O819" s="4"/>
      <c r="P819" s="4"/>
      <c r="Q819" s="4"/>
      <c r="R819" s="4"/>
      <c r="S819" s="4"/>
      <c r="T819" s="4"/>
      <c r="U819" s="4"/>
      <c r="V819" s="4"/>
      <c r="W819" s="4"/>
      <c r="X819" s="4"/>
      <c r="Y819" s="4"/>
      <c r="Z819" s="59"/>
      <c r="AA819" s="59"/>
      <c r="AB819" s="4"/>
      <c r="AC819" s="4"/>
      <c r="AD819" s="4"/>
      <c r="AE819" s="4"/>
    </row>
    <row r="820" spans="1:31" ht="15.75" customHeight="1">
      <c r="A820" s="4"/>
      <c r="B820" s="4"/>
      <c r="C820" s="4"/>
      <c r="D820" s="4"/>
      <c r="E820" s="4"/>
      <c r="F820" s="4"/>
      <c r="G820" s="59"/>
      <c r="H820" s="59"/>
      <c r="I820" s="55"/>
      <c r="J820" s="55"/>
      <c r="K820" s="55"/>
      <c r="L820" s="55"/>
      <c r="M820" s="55"/>
      <c r="N820" s="55"/>
      <c r="O820" s="4"/>
      <c r="P820" s="4"/>
      <c r="Q820" s="4"/>
      <c r="R820" s="4"/>
      <c r="S820" s="4"/>
      <c r="T820" s="4"/>
      <c r="U820" s="4"/>
      <c r="V820" s="4"/>
      <c r="W820" s="4"/>
      <c r="X820" s="4"/>
      <c r="Y820" s="4"/>
      <c r="Z820" s="59"/>
      <c r="AA820" s="59"/>
      <c r="AB820" s="4"/>
      <c r="AC820" s="4"/>
      <c r="AD820" s="4"/>
      <c r="AE820" s="4"/>
    </row>
    <row r="821" spans="1:31" ht="15.75" customHeight="1">
      <c r="A821" s="4"/>
      <c r="B821" s="4"/>
      <c r="C821" s="4"/>
      <c r="D821" s="4"/>
      <c r="E821" s="4"/>
      <c r="F821" s="4"/>
      <c r="G821" s="59"/>
      <c r="H821" s="59"/>
      <c r="I821" s="55"/>
      <c r="J821" s="55"/>
      <c r="K821" s="55"/>
      <c r="L821" s="55"/>
      <c r="M821" s="55"/>
      <c r="N821" s="55"/>
      <c r="O821" s="4"/>
      <c r="P821" s="4"/>
      <c r="Q821" s="4"/>
      <c r="R821" s="4"/>
      <c r="S821" s="4"/>
      <c r="T821" s="4"/>
      <c r="U821" s="4"/>
      <c r="V821" s="4"/>
      <c r="W821" s="4"/>
      <c r="X821" s="4"/>
      <c r="Y821" s="4"/>
      <c r="Z821" s="59"/>
      <c r="AA821" s="59"/>
      <c r="AB821" s="4"/>
      <c r="AC821" s="4"/>
      <c r="AD821" s="4"/>
      <c r="AE821" s="4"/>
    </row>
    <row r="822" spans="1:31" ht="15.75" customHeight="1">
      <c r="A822" s="4"/>
      <c r="B822" s="4"/>
      <c r="C822" s="4"/>
      <c r="D822" s="4"/>
      <c r="E822" s="4"/>
      <c r="F822" s="4"/>
      <c r="G822" s="59"/>
      <c r="H822" s="59"/>
      <c r="I822" s="55"/>
      <c r="J822" s="55"/>
      <c r="K822" s="55"/>
      <c r="L822" s="55"/>
      <c r="M822" s="55"/>
      <c r="N822" s="55"/>
      <c r="O822" s="4"/>
      <c r="P822" s="4"/>
      <c r="Q822" s="4"/>
      <c r="R822" s="4"/>
      <c r="S822" s="4"/>
      <c r="T822" s="4"/>
      <c r="U822" s="4"/>
      <c r="V822" s="4"/>
      <c r="W822" s="4"/>
      <c r="X822" s="4"/>
      <c r="Y822" s="4"/>
      <c r="Z822" s="59"/>
      <c r="AA822" s="59"/>
      <c r="AB822" s="4"/>
      <c r="AC822" s="4"/>
      <c r="AD822" s="4"/>
      <c r="AE822" s="4"/>
    </row>
    <row r="823" spans="1:31" ht="15.75" customHeight="1">
      <c r="A823" s="4"/>
      <c r="B823" s="4"/>
      <c r="C823" s="4"/>
      <c r="D823" s="4"/>
      <c r="E823" s="4"/>
      <c r="F823" s="4"/>
      <c r="G823" s="59"/>
      <c r="H823" s="59"/>
      <c r="I823" s="55"/>
      <c r="J823" s="55"/>
      <c r="K823" s="55"/>
      <c r="L823" s="55"/>
      <c r="M823" s="55"/>
      <c r="N823" s="55"/>
      <c r="O823" s="4"/>
      <c r="P823" s="4"/>
      <c r="Q823" s="4"/>
      <c r="R823" s="4"/>
      <c r="S823" s="4"/>
      <c r="T823" s="4"/>
      <c r="U823" s="4"/>
      <c r="V823" s="4"/>
      <c r="W823" s="4"/>
      <c r="X823" s="4"/>
      <c r="Y823" s="4"/>
      <c r="Z823" s="59"/>
      <c r="AA823" s="59"/>
      <c r="AB823" s="4"/>
      <c r="AC823" s="4"/>
      <c r="AD823" s="4"/>
      <c r="AE823" s="4"/>
    </row>
    <row r="824" spans="1:31" ht="15.75" customHeight="1">
      <c r="A824" s="4"/>
      <c r="B824" s="4"/>
      <c r="C824" s="4"/>
      <c r="D824" s="4"/>
      <c r="E824" s="4"/>
      <c r="F824" s="4"/>
      <c r="G824" s="59"/>
      <c r="H824" s="59"/>
      <c r="I824" s="55"/>
      <c r="J824" s="55"/>
      <c r="K824" s="55"/>
      <c r="L824" s="55"/>
      <c r="M824" s="55"/>
      <c r="N824" s="55"/>
      <c r="O824" s="4"/>
      <c r="P824" s="4"/>
      <c r="Q824" s="4"/>
      <c r="R824" s="4"/>
      <c r="S824" s="4"/>
      <c r="T824" s="4"/>
      <c r="U824" s="4"/>
      <c r="V824" s="4"/>
      <c r="W824" s="4"/>
      <c r="X824" s="4"/>
      <c r="Y824" s="4"/>
      <c r="Z824" s="59"/>
      <c r="AA824" s="59"/>
      <c r="AB824" s="4"/>
      <c r="AC824" s="4"/>
      <c r="AD824" s="4"/>
      <c r="AE824" s="4"/>
    </row>
    <row r="825" spans="1:31" ht="15.75" customHeight="1">
      <c r="A825" s="4"/>
      <c r="B825" s="4"/>
      <c r="C825" s="4"/>
      <c r="D825" s="4"/>
      <c r="E825" s="4"/>
      <c r="F825" s="4"/>
      <c r="G825" s="59"/>
      <c r="H825" s="59"/>
      <c r="I825" s="55"/>
      <c r="J825" s="55"/>
      <c r="K825" s="55"/>
      <c r="L825" s="55"/>
      <c r="M825" s="55"/>
      <c r="N825" s="55"/>
      <c r="O825" s="4"/>
      <c r="P825" s="4"/>
      <c r="Q825" s="4"/>
      <c r="R825" s="4"/>
      <c r="S825" s="4"/>
      <c r="T825" s="4"/>
      <c r="U825" s="4"/>
      <c r="V825" s="4"/>
      <c r="W825" s="4"/>
      <c r="X825" s="4"/>
      <c r="Y825" s="4"/>
      <c r="Z825" s="59"/>
      <c r="AA825" s="59"/>
      <c r="AB825" s="4"/>
      <c r="AC825" s="4"/>
      <c r="AD825" s="4"/>
      <c r="AE825" s="4"/>
    </row>
    <row r="826" spans="1:31" ht="15.75" customHeight="1">
      <c r="A826" s="4"/>
      <c r="B826" s="4"/>
      <c r="C826" s="4"/>
      <c r="D826" s="4"/>
      <c r="E826" s="4"/>
      <c r="F826" s="4"/>
      <c r="G826" s="59"/>
      <c r="H826" s="59"/>
      <c r="I826" s="55"/>
      <c r="J826" s="55"/>
      <c r="K826" s="55"/>
      <c r="L826" s="55"/>
      <c r="M826" s="55"/>
      <c r="N826" s="55"/>
      <c r="O826" s="4"/>
      <c r="P826" s="4"/>
      <c r="Q826" s="4"/>
      <c r="R826" s="4"/>
      <c r="S826" s="4"/>
      <c r="T826" s="4"/>
      <c r="U826" s="4"/>
      <c r="V826" s="4"/>
      <c r="W826" s="4"/>
      <c r="X826" s="4"/>
      <c r="Y826" s="4"/>
      <c r="Z826" s="59"/>
      <c r="AA826" s="59"/>
      <c r="AB826" s="4"/>
      <c r="AC826" s="4"/>
      <c r="AD826" s="4"/>
      <c r="AE826" s="4"/>
    </row>
    <row r="827" spans="1:31" ht="15.75" customHeight="1">
      <c r="A827" s="4"/>
      <c r="B827" s="4"/>
      <c r="C827" s="4"/>
      <c r="D827" s="4"/>
      <c r="E827" s="4"/>
      <c r="F827" s="4"/>
      <c r="G827" s="59"/>
      <c r="H827" s="59"/>
      <c r="I827" s="55"/>
      <c r="J827" s="55"/>
      <c r="K827" s="55"/>
      <c r="L827" s="55"/>
      <c r="M827" s="55"/>
      <c r="N827" s="55"/>
      <c r="O827" s="4"/>
      <c r="P827" s="4"/>
      <c r="Q827" s="4"/>
      <c r="R827" s="4"/>
      <c r="S827" s="4"/>
      <c r="T827" s="4"/>
      <c r="U827" s="4"/>
      <c r="V827" s="4"/>
      <c r="W827" s="4"/>
      <c r="X827" s="4"/>
      <c r="Y827" s="4"/>
      <c r="Z827" s="59"/>
      <c r="AA827" s="59"/>
      <c r="AB827" s="4"/>
      <c r="AC827" s="4"/>
      <c r="AD827" s="4"/>
      <c r="AE827" s="4"/>
    </row>
    <row r="828" spans="1:31" ht="15.75" customHeight="1">
      <c r="A828" s="4"/>
      <c r="B828" s="4"/>
      <c r="C828" s="4"/>
      <c r="D828" s="4"/>
      <c r="E828" s="4"/>
      <c r="F828" s="4"/>
      <c r="G828" s="59"/>
      <c r="H828" s="59"/>
      <c r="I828" s="55"/>
      <c r="J828" s="55"/>
      <c r="K828" s="55"/>
      <c r="L828" s="55"/>
      <c r="M828" s="55"/>
      <c r="N828" s="55"/>
      <c r="O828" s="4"/>
      <c r="P828" s="4"/>
      <c r="Q828" s="4"/>
      <c r="R828" s="4"/>
      <c r="S828" s="4"/>
      <c r="T828" s="4"/>
      <c r="U828" s="4"/>
      <c r="V828" s="4"/>
      <c r="W828" s="4"/>
      <c r="X828" s="4"/>
      <c r="Y828" s="4"/>
      <c r="Z828" s="59"/>
      <c r="AA828" s="59"/>
      <c r="AB828" s="4"/>
      <c r="AC828" s="4"/>
      <c r="AD828" s="4"/>
      <c r="AE828" s="4"/>
    </row>
    <row r="829" spans="1:31" ht="15.75" customHeight="1">
      <c r="A829" s="4"/>
      <c r="B829" s="4"/>
      <c r="C829" s="4"/>
      <c r="D829" s="4"/>
      <c r="E829" s="4"/>
      <c r="F829" s="4"/>
      <c r="G829" s="59"/>
      <c r="H829" s="59"/>
      <c r="I829" s="55"/>
      <c r="J829" s="55"/>
      <c r="K829" s="55"/>
      <c r="L829" s="55"/>
      <c r="M829" s="55"/>
      <c r="N829" s="55"/>
      <c r="O829" s="4"/>
      <c r="P829" s="4"/>
      <c r="Q829" s="4"/>
      <c r="R829" s="4"/>
      <c r="S829" s="4"/>
      <c r="T829" s="4"/>
      <c r="U829" s="4"/>
      <c r="V829" s="4"/>
      <c r="W829" s="4"/>
      <c r="X829" s="4"/>
      <c r="Y829" s="4"/>
      <c r="Z829" s="59"/>
      <c r="AA829" s="59"/>
      <c r="AB829" s="4"/>
      <c r="AC829" s="4"/>
      <c r="AD829" s="4"/>
      <c r="AE829" s="4"/>
    </row>
    <row r="830" spans="1:31" ht="15.75" customHeight="1">
      <c r="A830" s="4"/>
      <c r="B830" s="4"/>
      <c r="C830" s="4"/>
      <c r="D830" s="4"/>
      <c r="E830" s="4"/>
      <c r="F830" s="4"/>
      <c r="G830" s="59"/>
      <c r="H830" s="59"/>
      <c r="I830" s="55"/>
      <c r="J830" s="55"/>
      <c r="K830" s="55"/>
      <c r="L830" s="55"/>
      <c r="M830" s="55"/>
      <c r="N830" s="55"/>
      <c r="O830" s="4"/>
      <c r="P830" s="4"/>
      <c r="Q830" s="4"/>
      <c r="R830" s="4"/>
      <c r="S830" s="4"/>
      <c r="T830" s="4"/>
      <c r="U830" s="4"/>
      <c r="V830" s="4"/>
      <c r="W830" s="4"/>
      <c r="X830" s="4"/>
      <c r="Y830" s="4"/>
      <c r="Z830" s="59"/>
      <c r="AA830" s="59"/>
      <c r="AB830" s="4"/>
      <c r="AC830" s="4"/>
      <c r="AD830" s="4"/>
      <c r="AE830" s="4"/>
    </row>
    <row r="831" spans="1:31" ht="15.75" customHeight="1">
      <c r="A831" s="4"/>
      <c r="B831" s="4"/>
      <c r="C831" s="4"/>
      <c r="D831" s="4"/>
      <c r="E831" s="4"/>
      <c r="F831" s="4"/>
      <c r="G831" s="59"/>
      <c r="H831" s="59"/>
      <c r="I831" s="55"/>
      <c r="J831" s="55"/>
      <c r="K831" s="55"/>
      <c r="L831" s="55"/>
      <c r="M831" s="55"/>
      <c r="N831" s="55"/>
      <c r="O831" s="4"/>
      <c r="P831" s="4"/>
      <c r="Q831" s="4"/>
      <c r="R831" s="4"/>
      <c r="S831" s="4"/>
      <c r="T831" s="4"/>
      <c r="U831" s="4"/>
      <c r="V831" s="4"/>
      <c r="W831" s="4"/>
      <c r="X831" s="4"/>
      <c r="Y831" s="4"/>
      <c r="Z831" s="59"/>
      <c r="AA831" s="59"/>
      <c r="AB831" s="4"/>
      <c r="AC831" s="4"/>
      <c r="AD831" s="4"/>
      <c r="AE831" s="4"/>
    </row>
    <row r="832" spans="1:31" ht="15.75" customHeight="1">
      <c r="A832" s="4"/>
      <c r="B832" s="4"/>
      <c r="C832" s="4"/>
      <c r="D832" s="4"/>
      <c r="E832" s="4"/>
      <c r="F832" s="4"/>
      <c r="G832" s="59"/>
      <c r="H832" s="59"/>
      <c r="I832" s="55"/>
      <c r="J832" s="55"/>
      <c r="K832" s="55"/>
      <c r="L832" s="55"/>
      <c r="M832" s="55"/>
      <c r="N832" s="55"/>
      <c r="O832" s="4"/>
      <c r="P832" s="4"/>
      <c r="Q832" s="4"/>
      <c r="R832" s="4"/>
      <c r="S832" s="4"/>
      <c r="T832" s="4"/>
      <c r="U832" s="4"/>
      <c r="V832" s="4"/>
      <c r="W832" s="4"/>
      <c r="X832" s="4"/>
      <c r="Y832" s="4"/>
      <c r="Z832" s="59"/>
      <c r="AA832" s="59"/>
      <c r="AB832" s="4"/>
      <c r="AC832" s="4"/>
      <c r="AD832" s="4"/>
      <c r="AE832" s="4"/>
    </row>
    <row r="833" spans="1:31" ht="15.75" customHeight="1">
      <c r="A833" s="4"/>
      <c r="B833" s="4"/>
      <c r="C833" s="4"/>
      <c r="D833" s="4"/>
      <c r="E833" s="4"/>
      <c r="F833" s="4"/>
      <c r="G833" s="59"/>
      <c r="H833" s="59"/>
      <c r="I833" s="55"/>
      <c r="J833" s="55"/>
      <c r="K833" s="55"/>
      <c r="L833" s="55"/>
      <c r="M833" s="55"/>
      <c r="N833" s="55"/>
      <c r="O833" s="4"/>
      <c r="P833" s="4"/>
      <c r="Q833" s="4"/>
      <c r="R833" s="4"/>
      <c r="S833" s="4"/>
      <c r="T833" s="4"/>
      <c r="U833" s="4"/>
      <c r="V833" s="4"/>
      <c r="W833" s="4"/>
      <c r="X833" s="4"/>
      <c r="Y833" s="4"/>
      <c r="Z833" s="59"/>
      <c r="AA833" s="59"/>
      <c r="AB833" s="4"/>
      <c r="AC833" s="4"/>
      <c r="AD833" s="4"/>
      <c r="AE833" s="4"/>
    </row>
    <row r="834" spans="1:31" ht="15.75" customHeight="1">
      <c r="A834" s="4"/>
      <c r="B834" s="4"/>
      <c r="C834" s="4"/>
      <c r="D834" s="4"/>
      <c r="E834" s="4"/>
      <c r="F834" s="4"/>
      <c r="G834" s="59"/>
      <c r="H834" s="59"/>
      <c r="I834" s="55"/>
      <c r="J834" s="55"/>
      <c r="K834" s="55"/>
      <c r="L834" s="55"/>
      <c r="M834" s="55"/>
      <c r="N834" s="55"/>
      <c r="O834" s="4"/>
      <c r="P834" s="4"/>
      <c r="Q834" s="4"/>
      <c r="R834" s="4"/>
      <c r="S834" s="4"/>
      <c r="T834" s="4"/>
      <c r="U834" s="4"/>
      <c r="V834" s="4"/>
      <c r="W834" s="4"/>
      <c r="X834" s="4"/>
      <c r="Y834" s="4"/>
      <c r="Z834" s="59"/>
      <c r="AA834" s="59"/>
      <c r="AB834" s="4"/>
      <c r="AC834" s="4"/>
      <c r="AD834" s="4"/>
      <c r="AE834" s="4"/>
    </row>
    <row r="835" spans="1:31" ht="15.75" customHeight="1">
      <c r="A835" s="4"/>
      <c r="B835" s="4"/>
      <c r="C835" s="4"/>
      <c r="D835" s="4"/>
      <c r="E835" s="4"/>
      <c r="F835" s="4"/>
      <c r="G835" s="59"/>
      <c r="H835" s="59"/>
      <c r="I835" s="55"/>
      <c r="J835" s="55"/>
      <c r="K835" s="55"/>
      <c r="L835" s="55"/>
      <c r="M835" s="55"/>
      <c r="N835" s="55"/>
      <c r="O835" s="4"/>
      <c r="P835" s="4"/>
      <c r="Q835" s="4"/>
      <c r="R835" s="4"/>
      <c r="S835" s="4"/>
      <c r="T835" s="4"/>
      <c r="U835" s="4"/>
      <c r="V835" s="4"/>
      <c r="W835" s="4"/>
      <c r="X835" s="4"/>
      <c r="Y835" s="4"/>
      <c r="Z835" s="59"/>
      <c r="AA835" s="59"/>
      <c r="AB835" s="4"/>
      <c r="AC835" s="4"/>
      <c r="AD835" s="4"/>
      <c r="AE835" s="4"/>
    </row>
    <row r="836" spans="1:31" ht="15.75" customHeight="1">
      <c r="A836" s="4"/>
      <c r="B836" s="4"/>
      <c r="C836" s="4"/>
      <c r="D836" s="4"/>
      <c r="E836" s="4"/>
      <c r="F836" s="4"/>
      <c r="G836" s="59"/>
      <c r="H836" s="59"/>
      <c r="I836" s="55"/>
      <c r="J836" s="55"/>
      <c r="K836" s="55"/>
      <c r="L836" s="55"/>
      <c r="M836" s="55"/>
      <c r="N836" s="55"/>
      <c r="O836" s="4"/>
      <c r="P836" s="4"/>
      <c r="Q836" s="4"/>
      <c r="R836" s="4"/>
      <c r="S836" s="4"/>
      <c r="T836" s="4"/>
      <c r="U836" s="4"/>
      <c r="V836" s="4"/>
      <c r="W836" s="4"/>
      <c r="X836" s="4"/>
      <c r="Y836" s="4"/>
      <c r="Z836" s="59"/>
      <c r="AA836" s="59"/>
      <c r="AB836" s="4"/>
      <c r="AC836" s="4"/>
      <c r="AD836" s="4"/>
      <c r="AE836" s="4"/>
    </row>
    <row r="837" spans="1:31" ht="15.75" customHeight="1">
      <c r="A837" s="4"/>
      <c r="B837" s="4"/>
      <c r="C837" s="4"/>
      <c r="D837" s="4"/>
      <c r="E837" s="4"/>
      <c r="F837" s="4"/>
      <c r="G837" s="59"/>
      <c r="H837" s="59"/>
      <c r="I837" s="55"/>
      <c r="J837" s="55"/>
      <c r="K837" s="55"/>
      <c r="L837" s="55"/>
      <c r="M837" s="55"/>
      <c r="N837" s="55"/>
      <c r="O837" s="4"/>
      <c r="P837" s="4"/>
      <c r="Q837" s="4"/>
      <c r="R837" s="4"/>
      <c r="S837" s="4"/>
      <c r="T837" s="4"/>
      <c r="U837" s="4"/>
      <c r="V837" s="4"/>
      <c r="W837" s="4"/>
      <c r="X837" s="4"/>
      <c r="Y837" s="4"/>
      <c r="Z837" s="59"/>
      <c r="AA837" s="59"/>
      <c r="AB837" s="4"/>
      <c r="AC837" s="4"/>
      <c r="AD837" s="4"/>
      <c r="AE837" s="4"/>
    </row>
    <row r="838" spans="1:31" ht="15.75" customHeight="1">
      <c r="A838" s="4"/>
      <c r="B838" s="4"/>
      <c r="C838" s="4"/>
      <c r="D838" s="4"/>
      <c r="E838" s="4"/>
      <c r="F838" s="4"/>
      <c r="G838" s="59"/>
      <c r="H838" s="59"/>
      <c r="I838" s="55"/>
      <c r="J838" s="55"/>
      <c r="K838" s="55"/>
      <c r="L838" s="55"/>
      <c r="M838" s="55"/>
      <c r="N838" s="55"/>
      <c r="O838" s="4"/>
      <c r="P838" s="4"/>
      <c r="Q838" s="4"/>
      <c r="R838" s="4"/>
      <c r="S838" s="4"/>
      <c r="T838" s="4"/>
      <c r="U838" s="4"/>
      <c r="V838" s="4"/>
      <c r="W838" s="4"/>
      <c r="X838" s="4"/>
      <c r="Y838" s="4"/>
      <c r="Z838" s="59"/>
      <c r="AA838" s="59"/>
      <c r="AB838" s="4"/>
      <c r="AC838" s="4"/>
      <c r="AD838" s="4"/>
      <c r="AE838" s="4"/>
    </row>
    <row r="839" spans="1:31" ht="15.75" customHeight="1">
      <c r="A839" s="4"/>
      <c r="B839" s="4"/>
      <c r="C839" s="4"/>
      <c r="D839" s="4"/>
      <c r="E839" s="4"/>
      <c r="F839" s="4"/>
      <c r="G839" s="59"/>
      <c r="H839" s="59"/>
      <c r="I839" s="55"/>
      <c r="J839" s="55"/>
      <c r="K839" s="55"/>
      <c r="L839" s="55"/>
      <c r="M839" s="55"/>
      <c r="N839" s="55"/>
      <c r="O839" s="4"/>
      <c r="P839" s="4"/>
      <c r="Q839" s="4"/>
      <c r="R839" s="4"/>
      <c r="S839" s="4"/>
      <c r="T839" s="4"/>
      <c r="U839" s="4"/>
      <c r="V839" s="4"/>
      <c r="W839" s="4"/>
      <c r="X839" s="4"/>
      <c r="Y839" s="4"/>
      <c r="Z839" s="59"/>
      <c r="AA839" s="59"/>
      <c r="AB839" s="4"/>
      <c r="AC839" s="4"/>
      <c r="AD839" s="4"/>
      <c r="AE839" s="4"/>
    </row>
    <row r="840" spans="1:31" ht="15.75" customHeight="1">
      <c r="A840" s="4"/>
      <c r="B840" s="4"/>
      <c r="C840" s="4"/>
      <c r="D840" s="4"/>
      <c r="E840" s="4"/>
      <c r="F840" s="4"/>
      <c r="G840" s="59"/>
      <c r="H840" s="59"/>
      <c r="I840" s="55"/>
      <c r="J840" s="55"/>
      <c r="K840" s="55"/>
      <c r="L840" s="55"/>
      <c r="M840" s="55"/>
      <c r="N840" s="55"/>
      <c r="O840" s="4"/>
      <c r="P840" s="4"/>
      <c r="Q840" s="4"/>
      <c r="R840" s="4"/>
      <c r="S840" s="4"/>
      <c r="T840" s="4"/>
      <c r="U840" s="4"/>
      <c r="V840" s="4"/>
      <c r="W840" s="4"/>
      <c r="X840" s="4"/>
      <c r="Y840" s="4"/>
      <c r="Z840" s="59"/>
      <c r="AA840" s="59"/>
      <c r="AB840" s="4"/>
      <c r="AC840" s="4"/>
      <c r="AD840" s="4"/>
      <c r="AE840" s="4"/>
    </row>
    <row r="841" spans="1:31" ht="15.75" customHeight="1">
      <c r="A841" s="4"/>
      <c r="B841" s="4"/>
      <c r="C841" s="4"/>
      <c r="D841" s="4"/>
      <c r="E841" s="4"/>
      <c r="F841" s="4"/>
      <c r="G841" s="59"/>
      <c r="H841" s="59"/>
      <c r="I841" s="55"/>
      <c r="J841" s="55"/>
      <c r="K841" s="55"/>
      <c r="L841" s="55"/>
      <c r="M841" s="55"/>
      <c r="N841" s="55"/>
      <c r="O841" s="4"/>
      <c r="P841" s="4"/>
      <c r="Q841" s="4"/>
      <c r="R841" s="4"/>
      <c r="S841" s="4"/>
      <c r="T841" s="4"/>
      <c r="U841" s="4"/>
      <c r="V841" s="4"/>
      <c r="W841" s="4"/>
      <c r="X841" s="4"/>
      <c r="Y841" s="4"/>
      <c r="Z841" s="59"/>
      <c r="AA841" s="59"/>
      <c r="AB841" s="4"/>
      <c r="AC841" s="4"/>
      <c r="AD841" s="4"/>
      <c r="AE841" s="4"/>
    </row>
    <row r="842" spans="1:31" ht="15.75" customHeight="1">
      <c r="A842" s="4"/>
      <c r="B842" s="4"/>
      <c r="C842" s="4"/>
      <c r="D842" s="4"/>
      <c r="E842" s="4"/>
      <c r="F842" s="4"/>
      <c r="G842" s="59"/>
      <c r="H842" s="59"/>
      <c r="I842" s="55"/>
      <c r="J842" s="55"/>
      <c r="K842" s="55"/>
      <c r="L842" s="55"/>
      <c r="M842" s="55"/>
      <c r="N842" s="55"/>
      <c r="O842" s="4"/>
      <c r="P842" s="4"/>
      <c r="Q842" s="4"/>
      <c r="R842" s="4"/>
      <c r="S842" s="4"/>
      <c r="T842" s="4"/>
      <c r="U842" s="4"/>
      <c r="V842" s="4"/>
      <c r="W842" s="4"/>
      <c r="X842" s="4"/>
      <c r="Y842" s="4"/>
      <c r="Z842" s="59"/>
      <c r="AA842" s="59"/>
      <c r="AB842" s="4"/>
      <c r="AC842" s="4"/>
      <c r="AD842" s="4"/>
      <c r="AE842" s="4"/>
    </row>
    <row r="843" spans="1:31" ht="15.75" customHeight="1">
      <c r="A843" s="4"/>
      <c r="B843" s="4"/>
      <c r="C843" s="4"/>
      <c r="D843" s="4"/>
      <c r="E843" s="4"/>
      <c r="F843" s="4"/>
      <c r="G843" s="59"/>
      <c r="H843" s="59"/>
      <c r="I843" s="55"/>
      <c r="J843" s="55"/>
      <c r="K843" s="55"/>
      <c r="L843" s="55"/>
      <c r="M843" s="55"/>
      <c r="N843" s="55"/>
      <c r="O843" s="4"/>
      <c r="P843" s="4"/>
      <c r="Q843" s="4"/>
      <c r="R843" s="4"/>
      <c r="S843" s="4"/>
      <c r="T843" s="4"/>
      <c r="U843" s="4"/>
      <c r="V843" s="4"/>
      <c r="W843" s="4"/>
      <c r="X843" s="4"/>
      <c r="Y843" s="4"/>
      <c r="Z843" s="59"/>
      <c r="AA843" s="59"/>
      <c r="AB843" s="4"/>
      <c r="AC843" s="4"/>
      <c r="AD843" s="4"/>
      <c r="AE843" s="4"/>
    </row>
    <row r="844" spans="1:31" ht="15.75" customHeight="1">
      <c r="A844" s="4"/>
      <c r="B844" s="4"/>
      <c r="C844" s="4"/>
      <c r="D844" s="4"/>
      <c r="E844" s="4"/>
      <c r="F844" s="4"/>
      <c r="G844" s="59"/>
      <c r="H844" s="59"/>
      <c r="I844" s="55"/>
      <c r="J844" s="55"/>
      <c r="K844" s="55"/>
      <c r="L844" s="55"/>
      <c r="M844" s="55"/>
      <c r="N844" s="55"/>
      <c r="O844" s="4"/>
      <c r="P844" s="4"/>
      <c r="Q844" s="4"/>
      <c r="R844" s="4"/>
      <c r="S844" s="4"/>
      <c r="T844" s="4"/>
      <c r="U844" s="4"/>
      <c r="V844" s="4"/>
      <c r="W844" s="4"/>
      <c r="X844" s="4"/>
      <c r="Y844" s="4"/>
      <c r="Z844" s="59"/>
      <c r="AA844" s="59"/>
      <c r="AB844" s="4"/>
      <c r="AC844" s="4"/>
      <c r="AD844" s="4"/>
      <c r="AE844" s="4"/>
    </row>
    <row r="845" spans="1:31" ht="15.75" customHeight="1">
      <c r="A845" s="4"/>
      <c r="B845" s="4"/>
      <c r="C845" s="4"/>
      <c r="D845" s="4"/>
      <c r="E845" s="4"/>
      <c r="F845" s="4"/>
      <c r="G845" s="59"/>
      <c r="H845" s="59"/>
      <c r="I845" s="55"/>
      <c r="J845" s="55"/>
      <c r="K845" s="55"/>
      <c r="L845" s="55"/>
      <c r="M845" s="55"/>
      <c r="N845" s="55"/>
      <c r="O845" s="4"/>
      <c r="P845" s="4"/>
      <c r="Q845" s="4"/>
      <c r="R845" s="4"/>
      <c r="S845" s="4"/>
      <c r="T845" s="4"/>
      <c r="U845" s="4"/>
      <c r="V845" s="4"/>
      <c r="W845" s="4"/>
      <c r="X845" s="4"/>
      <c r="Y845" s="4"/>
      <c r="Z845" s="59"/>
      <c r="AA845" s="59"/>
      <c r="AB845" s="4"/>
      <c r="AC845" s="4"/>
      <c r="AD845" s="4"/>
      <c r="AE845" s="4"/>
    </row>
    <row r="846" spans="1:31" ht="15.75" customHeight="1">
      <c r="A846" s="4"/>
      <c r="B846" s="4"/>
      <c r="C846" s="4"/>
      <c r="D846" s="4"/>
      <c r="E846" s="4"/>
      <c r="F846" s="4"/>
      <c r="G846" s="59"/>
      <c r="H846" s="59"/>
      <c r="I846" s="55"/>
      <c r="J846" s="55"/>
      <c r="K846" s="55"/>
      <c r="L846" s="55"/>
      <c r="M846" s="55"/>
      <c r="N846" s="55"/>
      <c r="O846" s="4"/>
      <c r="P846" s="4"/>
      <c r="Q846" s="4"/>
      <c r="R846" s="4"/>
      <c r="S846" s="4"/>
      <c r="T846" s="4"/>
      <c r="U846" s="4"/>
      <c r="V846" s="4"/>
      <c r="W846" s="4"/>
      <c r="X846" s="4"/>
      <c r="Y846" s="4"/>
      <c r="Z846" s="59"/>
      <c r="AA846" s="59"/>
      <c r="AB846" s="4"/>
      <c r="AC846" s="4"/>
      <c r="AD846" s="4"/>
      <c r="AE846" s="4"/>
    </row>
    <row r="847" spans="1:31" ht="15.75" customHeight="1">
      <c r="A847" s="4"/>
      <c r="B847" s="4"/>
      <c r="C847" s="4"/>
      <c r="D847" s="4"/>
      <c r="E847" s="4"/>
      <c r="F847" s="4"/>
      <c r="G847" s="59"/>
      <c r="H847" s="59"/>
      <c r="I847" s="55"/>
      <c r="J847" s="55"/>
      <c r="K847" s="55"/>
      <c r="L847" s="55"/>
      <c r="M847" s="55"/>
      <c r="N847" s="55"/>
      <c r="O847" s="4"/>
      <c r="P847" s="4"/>
      <c r="Q847" s="4"/>
      <c r="R847" s="4"/>
      <c r="S847" s="4"/>
      <c r="T847" s="4"/>
      <c r="U847" s="4"/>
      <c r="V847" s="4"/>
      <c r="W847" s="4"/>
      <c r="X847" s="4"/>
      <c r="Y847" s="4"/>
      <c r="Z847" s="59"/>
      <c r="AA847" s="59"/>
      <c r="AB847" s="4"/>
      <c r="AC847" s="4"/>
      <c r="AD847" s="4"/>
      <c r="AE847" s="4"/>
    </row>
    <row r="848" spans="1:31" ht="15.75" customHeight="1">
      <c r="A848" s="4"/>
      <c r="B848" s="4"/>
      <c r="C848" s="4"/>
      <c r="D848" s="4"/>
      <c r="E848" s="4"/>
      <c r="F848" s="4"/>
      <c r="G848" s="59"/>
      <c r="H848" s="59"/>
      <c r="I848" s="55"/>
      <c r="J848" s="55"/>
      <c r="K848" s="55"/>
      <c r="L848" s="55"/>
      <c r="M848" s="55"/>
      <c r="N848" s="55"/>
      <c r="O848" s="4"/>
      <c r="P848" s="4"/>
      <c r="Q848" s="4"/>
      <c r="R848" s="4"/>
      <c r="S848" s="4"/>
      <c r="T848" s="4"/>
      <c r="U848" s="4"/>
      <c r="V848" s="4"/>
      <c r="W848" s="4"/>
      <c r="X848" s="4"/>
      <c r="Y848" s="4"/>
      <c r="Z848" s="59"/>
      <c r="AA848" s="59"/>
      <c r="AB848" s="4"/>
      <c r="AC848" s="4"/>
      <c r="AD848" s="4"/>
      <c r="AE848" s="4"/>
    </row>
    <row r="849" spans="1:31" ht="15.75" customHeight="1">
      <c r="A849" s="4"/>
      <c r="B849" s="4"/>
      <c r="C849" s="4"/>
      <c r="D849" s="4"/>
      <c r="E849" s="4"/>
      <c r="F849" s="4"/>
      <c r="G849" s="59"/>
      <c r="H849" s="59"/>
      <c r="I849" s="55"/>
      <c r="J849" s="55"/>
      <c r="K849" s="55"/>
      <c r="L849" s="55"/>
      <c r="M849" s="55"/>
      <c r="N849" s="55"/>
      <c r="O849" s="4"/>
      <c r="P849" s="4"/>
      <c r="Q849" s="4"/>
      <c r="R849" s="4"/>
      <c r="S849" s="4"/>
      <c r="T849" s="4"/>
      <c r="U849" s="4"/>
      <c r="V849" s="4"/>
      <c r="W849" s="4"/>
      <c r="X849" s="4"/>
      <c r="Y849" s="4"/>
      <c r="Z849" s="59"/>
      <c r="AA849" s="59"/>
      <c r="AB849" s="4"/>
      <c r="AC849" s="4"/>
      <c r="AD849" s="4"/>
      <c r="AE849" s="4"/>
    </row>
    <row r="850" spans="1:31" ht="15.75" customHeight="1">
      <c r="A850" s="4"/>
      <c r="B850" s="4"/>
      <c r="C850" s="4"/>
      <c r="D850" s="4"/>
      <c r="E850" s="4"/>
      <c r="F850" s="4"/>
      <c r="G850" s="59"/>
      <c r="H850" s="59"/>
      <c r="I850" s="55"/>
      <c r="J850" s="55"/>
      <c r="K850" s="55"/>
      <c r="L850" s="55"/>
      <c r="M850" s="55"/>
      <c r="N850" s="55"/>
      <c r="O850" s="4"/>
      <c r="P850" s="4"/>
      <c r="Q850" s="4"/>
      <c r="R850" s="4"/>
      <c r="S850" s="4"/>
      <c r="T850" s="4"/>
      <c r="U850" s="4"/>
      <c r="V850" s="4"/>
      <c r="W850" s="4"/>
      <c r="X850" s="4"/>
      <c r="Y850" s="4"/>
      <c r="Z850" s="59"/>
      <c r="AA850" s="59"/>
      <c r="AB850" s="4"/>
      <c r="AC850" s="4"/>
      <c r="AD850" s="4"/>
      <c r="AE850" s="4"/>
    </row>
    <row r="851" spans="1:31" ht="15.75" customHeight="1">
      <c r="A851" s="4"/>
      <c r="B851" s="4"/>
      <c r="C851" s="4"/>
      <c r="D851" s="4"/>
      <c r="E851" s="4"/>
      <c r="F851" s="4"/>
      <c r="G851" s="59"/>
      <c r="H851" s="59"/>
      <c r="I851" s="55"/>
      <c r="J851" s="55"/>
      <c r="K851" s="55"/>
      <c r="L851" s="55"/>
      <c r="M851" s="55"/>
      <c r="N851" s="55"/>
      <c r="O851" s="4"/>
      <c r="P851" s="4"/>
      <c r="Q851" s="4"/>
      <c r="R851" s="4"/>
      <c r="S851" s="4"/>
      <c r="T851" s="4"/>
      <c r="U851" s="4"/>
      <c r="V851" s="4"/>
      <c r="W851" s="4"/>
      <c r="X851" s="4"/>
      <c r="Y851" s="4"/>
      <c r="Z851" s="59"/>
      <c r="AA851" s="59"/>
      <c r="AB851" s="4"/>
      <c r="AC851" s="4"/>
      <c r="AD851" s="4"/>
      <c r="AE851" s="4"/>
    </row>
    <row r="852" spans="1:31" ht="15.75" customHeight="1">
      <c r="A852" s="4"/>
      <c r="B852" s="4"/>
      <c r="C852" s="4"/>
      <c r="D852" s="4"/>
      <c r="E852" s="4"/>
      <c r="F852" s="4"/>
      <c r="G852" s="59"/>
      <c r="H852" s="59"/>
      <c r="I852" s="55"/>
      <c r="J852" s="55"/>
      <c r="K852" s="55"/>
      <c r="L852" s="55"/>
      <c r="M852" s="55"/>
      <c r="N852" s="55"/>
      <c r="O852" s="4"/>
      <c r="P852" s="4"/>
      <c r="Q852" s="4"/>
      <c r="R852" s="4"/>
      <c r="S852" s="4"/>
      <c r="T852" s="4"/>
      <c r="U852" s="4"/>
      <c r="V852" s="4"/>
      <c r="W852" s="4"/>
      <c r="X852" s="4"/>
      <c r="Y852" s="4"/>
      <c r="Z852" s="59"/>
      <c r="AA852" s="59"/>
      <c r="AB852" s="4"/>
      <c r="AC852" s="4"/>
      <c r="AD852" s="4"/>
      <c r="AE852" s="4"/>
    </row>
    <row r="853" spans="1:31" ht="15.75" customHeight="1">
      <c r="A853" s="4"/>
      <c r="B853" s="4"/>
      <c r="C853" s="4"/>
      <c r="D853" s="4"/>
      <c r="E853" s="4"/>
      <c r="F853" s="4"/>
      <c r="G853" s="59"/>
      <c r="H853" s="59"/>
      <c r="I853" s="55"/>
      <c r="J853" s="55"/>
      <c r="K853" s="55"/>
      <c r="L853" s="55"/>
      <c r="M853" s="55"/>
      <c r="N853" s="55"/>
      <c r="O853" s="4"/>
      <c r="P853" s="4"/>
      <c r="Q853" s="4"/>
      <c r="R853" s="4"/>
      <c r="S853" s="4"/>
      <c r="T853" s="4"/>
      <c r="U853" s="4"/>
      <c r="V853" s="4"/>
      <c r="W853" s="4"/>
      <c r="X853" s="4"/>
      <c r="Y853" s="4"/>
      <c r="Z853" s="59"/>
      <c r="AA853" s="59"/>
      <c r="AB853" s="4"/>
      <c r="AC853" s="4"/>
      <c r="AD853" s="4"/>
      <c r="AE853" s="4"/>
    </row>
    <row r="854" spans="1:31" ht="15.75" customHeight="1">
      <c r="A854" s="4"/>
      <c r="B854" s="4"/>
      <c r="C854" s="4"/>
      <c r="D854" s="4"/>
      <c r="E854" s="4"/>
      <c r="F854" s="4"/>
      <c r="G854" s="59"/>
      <c r="H854" s="59"/>
      <c r="I854" s="55"/>
      <c r="J854" s="55"/>
      <c r="K854" s="55"/>
      <c r="L854" s="55"/>
      <c r="M854" s="55"/>
      <c r="N854" s="55"/>
      <c r="O854" s="4"/>
      <c r="P854" s="4"/>
      <c r="Q854" s="4"/>
      <c r="R854" s="4"/>
      <c r="S854" s="4"/>
      <c r="T854" s="4"/>
      <c r="U854" s="4"/>
      <c r="V854" s="4"/>
      <c r="W854" s="4"/>
      <c r="X854" s="4"/>
      <c r="Y854" s="4"/>
      <c r="Z854" s="59"/>
      <c r="AA854" s="59"/>
      <c r="AB854" s="4"/>
      <c r="AC854" s="4"/>
      <c r="AD854" s="4"/>
      <c r="AE854" s="4"/>
    </row>
    <row r="855" spans="1:31" ht="15.75" customHeight="1">
      <c r="A855" s="4"/>
      <c r="B855" s="4"/>
      <c r="C855" s="4"/>
      <c r="D855" s="4"/>
      <c r="E855" s="4"/>
      <c r="F855" s="4"/>
      <c r="G855" s="59"/>
      <c r="H855" s="59"/>
      <c r="I855" s="55"/>
      <c r="J855" s="55"/>
      <c r="K855" s="55"/>
      <c r="L855" s="55"/>
      <c r="M855" s="55"/>
      <c r="N855" s="55"/>
      <c r="O855" s="4"/>
      <c r="P855" s="4"/>
      <c r="Q855" s="4"/>
      <c r="R855" s="4"/>
      <c r="S855" s="4"/>
      <c r="T855" s="4"/>
      <c r="U855" s="4"/>
      <c r="V855" s="4"/>
      <c r="W855" s="4"/>
      <c r="X855" s="4"/>
      <c r="Y855" s="4"/>
      <c r="Z855" s="59"/>
      <c r="AA855" s="59"/>
      <c r="AB855" s="4"/>
      <c r="AC855" s="4"/>
      <c r="AD855" s="4"/>
      <c r="AE855" s="4"/>
    </row>
    <row r="856" spans="1:31" ht="15.75" customHeight="1">
      <c r="A856" s="4"/>
      <c r="B856" s="4"/>
      <c r="C856" s="4"/>
      <c r="D856" s="4"/>
      <c r="E856" s="4"/>
      <c r="F856" s="4"/>
      <c r="G856" s="59"/>
      <c r="H856" s="59"/>
      <c r="I856" s="55"/>
      <c r="J856" s="55"/>
      <c r="K856" s="55"/>
      <c r="L856" s="55"/>
      <c r="M856" s="55"/>
      <c r="N856" s="55"/>
      <c r="O856" s="4"/>
      <c r="P856" s="4"/>
      <c r="Q856" s="4"/>
      <c r="R856" s="4"/>
      <c r="S856" s="4"/>
      <c r="T856" s="4"/>
      <c r="U856" s="4"/>
      <c r="V856" s="4"/>
      <c r="W856" s="4"/>
      <c r="X856" s="4"/>
      <c r="Y856" s="4"/>
      <c r="Z856" s="59"/>
      <c r="AA856" s="59"/>
      <c r="AB856" s="4"/>
      <c r="AC856" s="4"/>
      <c r="AD856" s="4"/>
      <c r="AE856" s="4"/>
    </row>
    <row r="857" spans="1:31" ht="15.75" customHeight="1">
      <c r="A857" s="4"/>
      <c r="B857" s="4"/>
      <c r="C857" s="4"/>
      <c r="D857" s="4"/>
      <c r="E857" s="4"/>
      <c r="F857" s="4"/>
      <c r="G857" s="59"/>
      <c r="H857" s="59"/>
      <c r="I857" s="55"/>
      <c r="J857" s="55"/>
      <c r="K857" s="55"/>
      <c r="L857" s="55"/>
      <c r="M857" s="55"/>
      <c r="N857" s="55"/>
      <c r="O857" s="4"/>
      <c r="P857" s="4"/>
      <c r="Q857" s="4"/>
      <c r="R857" s="4"/>
      <c r="S857" s="4"/>
      <c r="T857" s="4"/>
      <c r="U857" s="4"/>
      <c r="V857" s="4"/>
      <c r="W857" s="4"/>
      <c r="X857" s="4"/>
      <c r="Y857" s="4"/>
      <c r="Z857" s="59"/>
      <c r="AA857" s="59"/>
      <c r="AB857" s="4"/>
      <c r="AC857" s="4"/>
      <c r="AD857" s="4"/>
      <c r="AE857" s="4"/>
    </row>
    <row r="858" spans="1:31" ht="15.75" customHeight="1">
      <c r="A858" s="4"/>
      <c r="B858" s="4"/>
      <c r="C858" s="4"/>
      <c r="D858" s="4"/>
      <c r="E858" s="4"/>
      <c r="F858" s="4"/>
      <c r="G858" s="59"/>
      <c r="H858" s="59"/>
      <c r="I858" s="55"/>
      <c r="J858" s="55"/>
      <c r="K858" s="55"/>
      <c r="L858" s="55"/>
      <c r="M858" s="55"/>
      <c r="N858" s="55"/>
      <c r="O858" s="4"/>
      <c r="P858" s="4"/>
      <c r="Q858" s="4"/>
      <c r="R858" s="4"/>
      <c r="S858" s="4"/>
      <c r="T858" s="4"/>
      <c r="U858" s="4"/>
      <c r="V858" s="4"/>
      <c r="W858" s="4"/>
      <c r="X858" s="4"/>
      <c r="Y858" s="4"/>
      <c r="Z858" s="59"/>
      <c r="AA858" s="59"/>
      <c r="AB858" s="4"/>
      <c r="AC858" s="4"/>
      <c r="AD858" s="4"/>
      <c r="AE858" s="4"/>
    </row>
    <row r="859" spans="1:31" ht="15.75" customHeight="1">
      <c r="A859" s="4"/>
      <c r="B859" s="4"/>
      <c r="C859" s="4"/>
      <c r="D859" s="4"/>
      <c r="E859" s="4"/>
      <c r="F859" s="4"/>
      <c r="G859" s="59"/>
      <c r="H859" s="59"/>
      <c r="I859" s="55"/>
      <c r="J859" s="55"/>
      <c r="K859" s="55"/>
      <c r="L859" s="55"/>
      <c r="M859" s="55"/>
      <c r="N859" s="55"/>
      <c r="O859" s="4"/>
      <c r="P859" s="4"/>
      <c r="Q859" s="4"/>
      <c r="R859" s="4"/>
      <c r="S859" s="4"/>
      <c r="T859" s="4"/>
      <c r="U859" s="4"/>
      <c r="V859" s="4"/>
      <c r="W859" s="4"/>
      <c r="X859" s="4"/>
      <c r="Y859" s="4"/>
      <c r="Z859" s="59"/>
      <c r="AA859" s="59"/>
      <c r="AB859" s="4"/>
      <c r="AC859" s="4"/>
      <c r="AD859" s="4"/>
      <c r="AE859" s="4"/>
    </row>
    <row r="860" spans="1:31" ht="15.75" customHeight="1">
      <c r="A860" s="4"/>
      <c r="B860" s="4"/>
      <c r="C860" s="4"/>
      <c r="D860" s="4"/>
      <c r="E860" s="4"/>
      <c r="F860" s="4"/>
      <c r="G860" s="59"/>
      <c r="H860" s="59"/>
      <c r="I860" s="55"/>
      <c r="J860" s="55"/>
      <c r="K860" s="55"/>
      <c r="L860" s="55"/>
      <c r="M860" s="55"/>
      <c r="N860" s="55"/>
      <c r="O860" s="4"/>
      <c r="P860" s="4"/>
      <c r="Q860" s="4"/>
      <c r="R860" s="4"/>
      <c r="S860" s="4"/>
      <c r="T860" s="4"/>
      <c r="U860" s="4"/>
      <c r="V860" s="4"/>
      <c r="W860" s="4"/>
      <c r="X860" s="4"/>
      <c r="Y860" s="4"/>
      <c r="Z860" s="59"/>
      <c r="AA860" s="59"/>
      <c r="AB860" s="4"/>
      <c r="AC860" s="4"/>
      <c r="AD860" s="4"/>
      <c r="AE860" s="4"/>
    </row>
    <row r="861" spans="1:31" ht="15.75" customHeight="1">
      <c r="A861" s="4"/>
      <c r="B861" s="4"/>
      <c r="C861" s="4"/>
      <c r="D861" s="4"/>
      <c r="E861" s="4"/>
      <c r="F861" s="4"/>
      <c r="G861" s="59"/>
      <c r="H861" s="59"/>
      <c r="I861" s="55"/>
      <c r="J861" s="55"/>
      <c r="K861" s="55"/>
      <c r="L861" s="55"/>
      <c r="M861" s="55"/>
      <c r="N861" s="55"/>
      <c r="O861" s="4"/>
      <c r="P861" s="4"/>
      <c r="Q861" s="4"/>
      <c r="R861" s="4"/>
      <c r="S861" s="4"/>
      <c r="T861" s="4"/>
      <c r="U861" s="4"/>
      <c r="V861" s="4"/>
      <c r="W861" s="4"/>
      <c r="X861" s="4"/>
      <c r="Y861" s="4"/>
      <c r="Z861" s="59"/>
      <c r="AA861" s="59"/>
      <c r="AB861" s="4"/>
      <c r="AC861" s="4"/>
      <c r="AD861" s="4"/>
      <c r="AE861" s="4"/>
    </row>
    <row r="862" spans="1:31" ht="15.75" customHeight="1">
      <c r="A862" s="4"/>
      <c r="B862" s="4"/>
      <c r="C862" s="4"/>
      <c r="D862" s="4"/>
      <c r="E862" s="4"/>
      <c r="F862" s="4"/>
      <c r="G862" s="59"/>
      <c r="H862" s="59"/>
      <c r="I862" s="55"/>
      <c r="J862" s="55"/>
      <c r="K862" s="55"/>
      <c r="L862" s="55"/>
      <c r="M862" s="55"/>
      <c r="N862" s="55"/>
      <c r="O862" s="4"/>
      <c r="P862" s="4"/>
      <c r="Q862" s="4"/>
      <c r="R862" s="4"/>
      <c r="S862" s="4"/>
      <c r="T862" s="4"/>
      <c r="U862" s="4"/>
      <c r="V862" s="4"/>
      <c r="W862" s="4"/>
      <c r="X862" s="4"/>
      <c r="Y862" s="4"/>
      <c r="Z862" s="59"/>
      <c r="AA862" s="59"/>
      <c r="AB862" s="4"/>
      <c r="AC862" s="4"/>
      <c r="AD862" s="4"/>
      <c r="AE862" s="4"/>
    </row>
    <row r="863" spans="1:31" ht="15.75" customHeight="1">
      <c r="A863" s="4"/>
      <c r="B863" s="4"/>
      <c r="C863" s="4"/>
      <c r="D863" s="4"/>
      <c r="E863" s="4"/>
      <c r="F863" s="4"/>
      <c r="G863" s="59"/>
      <c r="H863" s="59"/>
      <c r="I863" s="55"/>
      <c r="J863" s="55"/>
      <c r="K863" s="55"/>
      <c r="L863" s="55"/>
      <c r="M863" s="55"/>
      <c r="N863" s="55"/>
      <c r="O863" s="4"/>
      <c r="P863" s="4"/>
      <c r="Q863" s="4"/>
      <c r="R863" s="4"/>
      <c r="S863" s="4"/>
      <c r="T863" s="4"/>
      <c r="U863" s="4"/>
      <c r="V863" s="4"/>
      <c r="W863" s="4"/>
      <c r="X863" s="4"/>
      <c r="Y863" s="4"/>
      <c r="Z863" s="59"/>
      <c r="AA863" s="59"/>
      <c r="AB863" s="4"/>
      <c r="AC863" s="4"/>
      <c r="AD863" s="4"/>
      <c r="AE863" s="4"/>
    </row>
    <row r="864" spans="1:31" ht="15.75" customHeight="1">
      <c r="A864" s="4"/>
      <c r="B864" s="4"/>
      <c r="C864" s="4"/>
      <c r="D864" s="4"/>
      <c r="E864" s="4"/>
      <c r="F864" s="4"/>
      <c r="G864" s="59"/>
      <c r="H864" s="59"/>
      <c r="I864" s="55"/>
      <c r="J864" s="55"/>
      <c r="K864" s="55"/>
      <c r="L864" s="55"/>
      <c r="M864" s="55"/>
      <c r="N864" s="55"/>
      <c r="O864" s="4"/>
      <c r="P864" s="4"/>
      <c r="Q864" s="4"/>
      <c r="R864" s="4"/>
      <c r="S864" s="4"/>
      <c r="T864" s="4"/>
      <c r="U864" s="4"/>
      <c r="V864" s="4"/>
      <c r="W864" s="4"/>
      <c r="X864" s="4"/>
      <c r="Y864" s="4"/>
      <c r="Z864" s="59"/>
      <c r="AA864" s="59"/>
      <c r="AB864" s="4"/>
      <c r="AC864" s="4"/>
      <c r="AD864" s="4"/>
      <c r="AE864" s="4"/>
    </row>
    <row r="865" spans="1:31" ht="15.75" customHeight="1">
      <c r="A865" s="4"/>
      <c r="B865" s="4"/>
      <c r="C865" s="4"/>
      <c r="D865" s="4"/>
      <c r="E865" s="4"/>
      <c r="F865" s="4"/>
      <c r="G865" s="59"/>
      <c r="H865" s="59"/>
      <c r="I865" s="55"/>
      <c r="J865" s="55"/>
      <c r="K865" s="55"/>
      <c r="L865" s="55"/>
      <c r="M865" s="55"/>
      <c r="N865" s="55"/>
      <c r="O865" s="4"/>
      <c r="P865" s="4"/>
      <c r="Q865" s="4"/>
      <c r="R865" s="4"/>
      <c r="S865" s="4"/>
      <c r="T865" s="4"/>
      <c r="U865" s="4"/>
      <c r="V865" s="4"/>
      <c r="W865" s="4"/>
      <c r="X865" s="4"/>
      <c r="Y865" s="4"/>
      <c r="Z865" s="59"/>
      <c r="AA865" s="59"/>
      <c r="AB865" s="4"/>
      <c r="AC865" s="4"/>
      <c r="AD865" s="4"/>
      <c r="AE865" s="4"/>
    </row>
    <row r="866" spans="1:31" ht="15.75" customHeight="1">
      <c r="A866" s="4"/>
      <c r="B866" s="4"/>
      <c r="C866" s="4"/>
      <c r="D866" s="4"/>
      <c r="E866" s="4"/>
      <c r="F866" s="4"/>
      <c r="G866" s="59"/>
      <c r="H866" s="59"/>
      <c r="I866" s="55"/>
      <c r="J866" s="55"/>
      <c r="K866" s="55"/>
      <c r="L866" s="55"/>
      <c r="M866" s="55"/>
      <c r="N866" s="55"/>
      <c r="O866" s="4"/>
      <c r="P866" s="4"/>
      <c r="Q866" s="4"/>
      <c r="R866" s="4"/>
      <c r="S866" s="4"/>
      <c r="T866" s="4"/>
      <c r="U866" s="4"/>
      <c r="V866" s="4"/>
      <c r="W866" s="4"/>
      <c r="X866" s="4"/>
      <c r="Y866" s="4"/>
      <c r="Z866" s="59"/>
      <c r="AA866" s="59"/>
      <c r="AB866" s="4"/>
      <c r="AC866" s="4"/>
      <c r="AD866" s="4"/>
      <c r="AE866" s="4"/>
    </row>
    <row r="867" spans="1:31" ht="15.75" customHeight="1">
      <c r="A867" s="4"/>
      <c r="B867" s="4"/>
      <c r="C867" s="4"/>
      <c r="D867" s="4"/>
      <c r="E867" s="4"/>
      <c r="F867" s="4"/>
      <c r="G867" s="59"/>
      <c r="H867" s="59"/>
      <c r="I867" s="55"/>
      <c r="J867" s="55"/>
      <c r="K867" s="55"/>
      <c r="L867" s="55"/>
      <c r="M867" s="55"/>
      <c r="N867" s="55"/>
      <c r="O867" s="4"/>
      <c r="P867" s="4"/>
      <c r="Q867" s="4"/>
      <c r="R867" s="4"/>
      <c r="S867" s="4"/>
      <c r="T867" s="4"/>
      <c r="U867" s="4"/>
      <c r="V867" s="4"/>
      <c r="W867" s="4"/>
      <c r="X867" s="4"/>
      <c r="Y867" s="4"/>
      <c r="Z867" s="59"/>
      <c r="AA867" s="59"/>
      <c r="AB867" s="4"/>
      <c r="AC867" s="4"/>
      <c r="AD867" s="4"/>
      <c r="AE867" s="4"/>
    </row>
    <row r="868" spans="1:31" ht="15.75" customHeight="1">
      <c r="A868" s="4"/>
      <c r="B868" s="4"/>
      <c r="C868" s="4"/>
      <c r="D868" s="4"/>
      <c r="E868" s="4"/>
      <c r="F868" s="4"/>
      <c r="G868" s="59"/>
      <c r="H868" s="59"/>
      <c r="I868" s="55"/>
      <c r="J868" s="55"/>
      <c r="K868" s="55"/>
      <c r="L868" s="55"/>
      <c r="M868" s="55"/>
      <c r="N868" s="55"/>
      <c r="O868" s="4"/>
      <c r="P868" s="4"/>
      <c r="Q868" s="4"/>
      <c r="R868" s="4"/>
      <c r="S868" s="4"/>
      <c r="T868" s="4"/>
      <c r="U868" s="4"/>
      <c r="V868" s="4"/>
      <c r="W868" s="4"/>
      <c r="X868" s="4"/>
      <c r="Y868" s="4"/>
      <c r="Z868" s="59"/>
      <c r="AA868" s="59"/>
      <c r="AB868" s="4"/>
      <c r="AC868" s="4"/>
      <c r="AD868" s="4"/>
      <c r="AE868" s="4"/>
    </row>
    <row r="869" spans="1:31" ht="15.75" customHeight="1">
      <c r="A869" s="4"/>
      <c r="B869" s="4"/>
      <c r="C869" s="4"/>
      <c r="D869" s="4"/>
      <c r="E869" s="4"/>
      <c r="F869" s="4"/>
      <c r="G869" s="59"/>
      <c r="H869" s="59"/>
      <c r="I869" s="55"/>
      <c r="J869" s="55"/>
      <c r="K869" s="55"/>
      <c r="L869" s="55"/>
      <c r="M869" s="55"/>
      <c r="N869" s="55"/>
      <c r="O869" s="4"/>
      <c r="P869" s="4"/>
      <c r="Q869" s="4"/>
      <c r="R869" s="4"/>
      <c r="S869" s="4"/>
      <c r="T869" s="4"/>
      <c r="U869" s="4"/>
      <c r="V869" s="4"/>
      <c r="W869" s="4"/>
      <c r="X869" s="4"/>
      <c r="Y869" s="4"/>
      <c r="Z869" s="59"/>
      <c r="AA869" s="59"/>
      <c r="AB869" s="4"/>
      <c r="AC869" s="4"/>
      <c r="AD869" s="4"/>
      <c r="AE869" s="4"/>
    </row>
    <row r="870" spans="1:31" ht="15.75" customHeight="1">
      <c r="A870" s="4"/>
      <c r="B870" s="4"/>
      <c r="C870" s="4"/>
      <c r="D870" s="4"/>
      <c r="E870" s="4"/>
      <c r="F870" s="4"/>
      <c r="G870" s="59"/>
      <c r="H870" s="59"/>
      <c r="I870" s="55"/>
      <c r="J870" s="55"/>
      <c r="K870" s="55"/>
      <c r="L870" s="55"/>
      <c r="M870" s="55"/>
      <c r="N870" s="55"/>
      <c r="O870" s="4"/>
      <c r="P870" s="4"/>
      <c r="Q870" s="4"/>
      <c r="R870" s="4"/>
      <c r="S870" s="4"/>
      <c r="T870" s="4"/>
      <c r="U870" s="4"/>
      <c r="V870" s="4"/>
      <c r="W870" s="4"/>
      <c r="X870" s="4"/>
      <c r="Y870" s="4"/>
      <c r="Z870" s="59"/>
      <c r="AA870" s="59"/>
      <c r="AB870" s="4"/>
      <c r="AC870" s="4"/>
      <c r="AD870" s="4"/>
      <c r="AE870" s="4"/>
    </row>
    <row r="871" spans="1:31" ht="15.75" customHeight="1">
      <c r="A871" s="4"/>
      <c r="B871" s="4"/>
      <c r="C871" s="4"/>
      <c r="D871" s="4"/>
      <c r="E871" s="4"/>
      <c r="F871" s="4"/>
      <c r="G871" s="59"/>
      <c r="H871" s="59"/>
      <c r="I871" s="55"/>
      <c r="J871" s="55"/>
      <c r="K871" s="55"/>
      <c r="L871" s="55"/>
      <c r="M871" s="55"/>
      <c r="N871" s="55"/>
      <c r="O871" s="4"/>
      <c r="P871" s="4"/>
      <c r="Q871" s="4"/>
      <c r="R871" s="4"/>
      <c r="S871" s="4"/>
      <c r="T871" s="4"/>
      <c r="U871" s="4"/>
      <c r="V871" s="4"/>
      <c r="W871" s="4"/>
      <c r="X871" s="4"/>
      <c r="Y871" s="4"/>
      <c r="Z871" s="59"/>
      <c r="AA871" s="59"/>
      <c r="AB871" s="4"/>
      <c r="AC871" s="4"/>
      <c r="AD871" s="4"/>
      <c r="AE871" s="4"/>
    </row>
    <row r="872" spans="1:31" ht="15.75" customHeight="1">
      <c r="A872" s="4"/>
      <c r="B872" s="4"/>
      <c r="C872" s="4"/>
      <c r="D872" s="4"/>
      <c r="E872" s="4"/>
      <c r="F872" s="4"/>
      <c r="G872" s="59"/>
      <c r="H872" s="59"/>
      <c r="I872" s="55"/>
      <c r="J872" s="55"/>
      <c r="K872" s="55"/>
      <c r="L872" s="55"/>
      <c r="M872" s="55"/>
      <c r="N872" s="55"/>
      <c r="O872" s="4"/>
      <c r="P872" s="4"/>
      <c r="Q872" s="4"/>
      <c r="R872" s="4"/>
      <c r="S872" s="4"/>
      <c r="T872" s="4"/>
      <c r="U872" s="4"/>
      <c r="V872" s="4"/>
      <c r="W872" s="4"/>
      <c r="X872" s="4"/>
      <c r="Y872" s="4"/>
      <c r="Z872" s="59"/>
      <c r="AA872" s="59"/>
      <c r="AB872" s="4"/>
      <c r="AC872" s="4"/>
      <c r="AD872" s="4"/>
      <c r="AE872" s="4"/>
    </row>
    <row r="873" spans="1:31" ht="15.75" customHeight="1">
      <c r="A873" s="4"/>
      <c r="B873" s="4"/>
      <c r="C873" s="4"/>
      <c r="D873" s="4"/>
      <c r="E873" s="4"/>
      <c r="F873" s="4"/>
      <c r="G873" s="59"/>
      <c r="H873" s="59"/>
      <c r="I873" s="55"/>
      <c r="J873" s="55"/>
      <c r="K873" s="55"/>
      <c r="L873" s="55"/>
      <c r="M873" s="55"/>
      <c r="N873" s="55"/>
      <c r="O873" s="4"/>
      <c r="P873" s="4"/>
      <c r="Q873" s="4"/>
      <c r="R873" s="4"/>
      <c r="S873" s="4"/>
      <c r="T873" s="4"/>
      <c r="U873" s="4"/>
      <c r="V873" s="4"/>
      <c r="W873" s="4"/>
      <c r="X873" s="4"/>
      <c r="Y873" s="4"/>
      <c r="Z873" s="59"/>
      <c r="AA873" s="59"/>
      <c r="AB873" s="4"/>
      <c r="AC873" s="4"/>
      <c r="AD873" s="4"/>
      <c r="AE873" s="4"/>
    </row>
    <row r="874" spans="1:31" ht="15.75" customHeight="1">
      <c r="A874" s="4"/>
      <c r="B874" s="4"/>
      <c r="C874" s="4"/>
      <c r="D874" s="4"/>
      <c r="E874" s="4"/>
      <c r="F874" s="4"/>
      <c r="G874" s="59"/>
      <c r="H874" s="59"/>
      <c r="I874" s="55"/>
      <c r="J874" s="55"/>
      <c r="K874" s="55"/>
      <c r="L874" s="55"/>
      <c r="M874" s="55"/>
      <c r="N874" s="55"/>
      <c r="O874" s="4"/>
      <c r="P874" s="4"/>
      <c r="Q874" s="4"/>
      <c r="R874" s="4"/>
      <c r="S874" s="4"/>
      <c r="T874" s="4"/>
      <c r="U874" s="4"/>
      <c r="V874" s="4"/>
      <c r="W874" s="4"/>
      <c r="X874" s="4"/>
      <c r="Y874" s="4"/>
      <c r="Z874" s="59"/>
      <c r="AA874" s="59"/>
      <c r="AB874" s="4"/>
      <c r="AC874" s="4"/>
      <c r="AD874" s="4"/>
      <c r="AE874" s="4"/>
    </row>
    <row r="875" spans="1:31" ht="15.75" customHeight="1">
      <c r="A875" s="4"/>
      <c r="B875" s="4"/>
      <c r="C875" s="4"/>
      <c r="D875" s="4"/>
      <c r="E875" s="4"/>
      <c r="F875" s="4"/>
      <c r="G875" s="59"/>
      <c r="H875" s="59"/>
      <c r="I875" s="55"/>
      <c r="J875" s="55"/>
      <c r="K875" s="55"/>
      <c r="L875" s="55"/>
      <c r="M875" s="55"/>
      <c r="N875" s="55"/>
      <c r="O875" s="4"/>
      <c r="P875" s="4"/>
      <c r="Q875" s="4"/>
      <c r="R875" s="4"/>
      <c r="S875" s="4"/>
      <c r="T875" s="4"/>
      <c r="U875" s="4"/>
      <c r="V875" s="4"/>
      <c r="W875" s="4"/>
      <c r="X875" s="4"/>
      <c r="Y875" s="4"/>
      <c r="Z875" s="59"/>
      <c r="AA875" s="59"/>
      <c r="AB875" s="4"/>
      <c r="AC875" s="4"/>
      <c r="AD875" s="4"/>
      <c r="AE875" s="4"/>
    </row>
    <row r="876" spans="1:31" ht="15.75" customHeight="1">
      <c r="A876" s="4"/>
      <c r="B876" s="4"/>
      <c r="C876" s="4"/>
      <c r="D876" s="4"/>
      <c r="E876" s="4"/>
      <c r="F876" s="4"/>
      <c r="G876" s="59"/>
      <c r="H876" s="59"/>
      <c r="I876" s="55"/>
      <c r="J876" s="55"/>
      <c r="K876" s="55"/>
      <c r="L876" s="55"/>
      <c r="M876" s="55"/>
      <c r="N876" s="55"/>
      <c r="O876" s="4"/>
      <c r="P876" s="4"/>
      <c r="Q876" s="4"/>
      <c r="R876" s="4"/>
      <c r="S876" s="4"/>
      <c r="T876" s="4"/>
      <c r="U876" s="4"/>
      <c r="V876" s="4"/>
      <c r="W876" s="4"/>
      <c r="X876" s="4"/>
      <c r="Y876" s="4"/>
      <c r="Z876" s="59"/>
      <c r="AA876" s="59"/>
      <c r="AB876" s="4"/>
      <c r="AC876" s="4"/>
      <c r="AD876" s="4"/>
      <c r="AE876" s="4"/>
    </row>
    <row r="877" spans="1:31" ht="15.75" customHeight="1">
      <c r="A877" s="4"/>
      <c r="B877" s="4"/>
      <c r="C877" s="4"/>
      <c r="D877" s="4"/>
      <c r="E877" s="4"/>
      <c r="F877" s="4"/>
      <c r="G877" s="59"/>
      <c r="H877" s="59"/>
      <c r="I877" s="55"/>
      <c r="J877" s="55"/>
      <c r="K877" s="55"/>
      <c r="L877" s="55"/>
      <c r="M877" s="55"/>
      <c r="N877" s="55"/>
      <c r="O877" s="4"/>
      <c r="P877" s="4"/>
      <c r="Q877" s="4"/>
      <c r="R877" s="4"/>
      <c r="S877" s="4"/>
      <c r="T877" s="4"/>
      <c r="U877" s="4"/>
      <c r="V877" s="4"/>
      <c r="W877" s="4"/>
      <c r="X877" s="4"/>
      <c r="Y877" s="4"/>
      <c r="Z877" s="59"/>
      <c r="AA877" s="59"/>
      <c r="AB877" s="4"/>
      <c r="AC877" s="4"/>
      <c r="AD877" s="4"/>
      <c r="AE877" s="4"/>
    </row>
    <row r="878" spans="1:31" ht="15.75" customHeight="1">
      <c r="A878" s="4"/>
      <c r="B878" s="4"/>
      <c r="C878" s="4"/>
      <c r="D878" s="4"/>
      <c r="E878" s="4"/>
      <c r="F878" s="4"/>
      <c r="G878" s="59"/>
      <c r="H878" s="59"/>
      <c r="I878" s="55"/>
      <c r="J878" s="55"/>
      <c r="K878" s="55"/>
      <c r="L878" s="55"/>
      <c r="M878" s="55"/>
      <c r="N878" s="55"/>
      <c r="O878" s="4"/>
      <c r="P878" s="4"/>
      <c r="Q878" s="4"/>
      <c r="R878" s="4"/>
      <c r="S878" s="4"/>
      <c r="T878" s="4"/>
      <c r="U878" s="4"/>
      <c r="V878" s="4"/>
      <c r="W878" s="4"/>
      <c r="X878" s="4"/>
      <c r="Y878" s="4"/>
      <c r="Z878" s="59"/>
      <c r="AA878" s="59"/>
      <c r="AB878" s="4"/>
      <c r="AC878" s="4"/>
      <c r="AD878" s="4"/>
      <c r="AE878" s="4"/>
    </row>
    <row r="879" spans="1:31" ht="15.75" customHeight="1">
      <c r="A879" s="4"/>
      <c r="B879" s="4"/>
      <c r="C879" s="4"/>
      <c r="D879" s="4"/>
      <c r="E879" s="4"/>
      <c r="F879" s="4"/>
      <c r="G879" s="59"/>
      <c r="H879" s="59"/>
      <c r="I879" s="55"/>
      <c r="J879" s="55"/>
      <c r="K879" s="55"/>
      <c r="L879" s="55"/>
      <c r="M879" s="55"/>
      <c r="N879" s="55"/>
      <c r="O879" s="4"/>
      <c r="P879" s="4"/>
      <c r="Q879" s="4"/>
      <c r="R879" s="4"/>
      <c r="S879" s="4"/>
      <c r="T879" s="4"/>
      <c r="U879" s="4"/>
      <c r="V879" s="4"/>
      <c r="W879" s="4"/>
      <c r="X879" s="4"/>
      <c r="Y879" s="4"/>
      <c r="Z879" s="59"/>
      <c r="AA879" s="59"/>
      <c r="AB879" s="4"/>
      <c r="AC879" s="4"/>
      <c r="AD879" s="4"/>
      <c r="AE879" s="4"/>
    </row>
    <row r="880" spans="1:31" ht="15.75" customHeight="1">
      <c r="A880" s="4"/>
      <c r="B880" s="4"/>
      <c r="C880" s="4"/>
      <c r="D880" s="4"/>
      <c r="E880" s="4"/>
      <c r="F880" s="4"/>
      <c r="G880" s="59"/>
      <c r="H880" s="59"/>
      <c r="I880" s="55"/>
      <c r="J880" s="55"/>
      <c r="K880" s="55"/>
      <c r="L880" s="55"/>
      <c r="M880" s="55"/>
      <c r="N880" s="55"/>
      <c r="O880" s="4"/>
      <c r="P880" s="4"/>
      <c r="Q880" s="4"/>
      <c r="R880" s="4"/>
      <c r="S880" s="4"/>
      <c r="T880" s="4"/>
      <c r="U880" s="4"/>
      <c r="V880" s="4"/>
      <c r="W880" s="4"/>
      <c r="X880" s="4"/>
      <c r="Y880" s="4"/>
      <c r="Z880" s="59"/>
      <c r="AA880" s="59"/>
      <c r="AB880" s="4"/>
      <c r="AC880" s="4"/>
      <c r="AD880" s="4"/>
      <c r="AE880" s="4"/>
    </row>
    <row r="881" spans="1:31" ht="15.75" customHeight="1">
      <c r="A881" s="4"/>
      <c r="B881" s="4"/>
      <c r="C881" s="4"/>
      <c r="D881" s="4"/>
      <c r="E881" s="4"/>
      <c r="F881" s="4"/>
      <c r="G881" s="59"/>
      <c r="H881" s="59"/>
      <c r="I881" s="55"/>
      <c r="J881" s="55"/>
      <c r="K881" s="55"/>
      <c r="L881" s="55"/>
      <c r="M881" s="55"/>
      <c r="N881" s="55"/>
      <c r="O881" s="4"/>
      <c r="P881" s="4"/>
      <c r="Q881" s="4"/>
      <c r="R881" s="4"/>
      <c r="S881" s="4"/>
      <c r="T881" s="4"/>
      <c r="U881" s="4"/>
      <c r="V881" s="4"/>
      <c r="W881" s="4"/>
      <c r="X881" s="4"/>
      <c r="Y881" s="4"/>
      <c r="Z881" s="59"/>
      <c r="AA881" s="59"/>
      <c r="AB881" s="4"/>
      <c r="AC881" s="4"/>
      <c r="AD881" s="4"/>
      <c r="AE881" s="4"/>
    </row>
    <row r="882" spans="1:31" ht="15.75" customHeight="1">
      <c r="A882" s="4"/>
      <c r="B882" s="4"/>
      <c r="C882" s="4"/>
      <c r="D882" s="4"/>
      <c r="E882" s="4"/>
      <c r="F882" s="4"/>
      <c r="G882" s="59"/>
      <c r="H882" s="59"/>
      <c r="I882" s="55"/>
      <c r="J882" s="55"/>
      <c r="K882" s="55"/>
      <c r="L882" s="55"/>
      <c r="M882" s="55"/>
      <c r="N882" s="55"/>
      <c r="O882" s="4"/>
      <c r="P882" s="4"/>
      <c r="Q882" s="4"/>
      <c r="R882" s="4"/>
      <c r="S882" s="4"/>
      <c r="T882" s="4"/>
      <c r="U882" s="4"/>
      <c r="V882" s="4"/>
      <c r="W882" s="4"/>
      <c r="X882" s="4"/>
      <c r="Y882" s="4"/>
      <c r="Z882" s="59"/>
      <c r="AA882" s="59"/>
      <c r="AB882" s="4"/>
      <c r="AC882" s="4"/>
      <c r="AD882" s="4"/>
      <c r="AE882" s="4"/>
    </row>
    <row r="883" spans="1:31" ht="15.75" customHeight="1">
      <c r="A883" s="4"/>
      <c r="B883" s="4"/>
      <c r="C883" s="4"/>
      <c r="D883" s="4"/>
      <c r="E883" s="4"/>
      <c r="F883" s="4"/>
      <c r="G883" s="59"/>
      <c r="H883" s="59"/>
      <c r="I883" s="55"/>
      <c r="J883" s="55"/>
      <c r="K883" s="55"/>
      <c r="L883" s="55"/>
      <c r="M883" s="55"/>
      <c r="N883" s="55"/>
      <c r="O883" s="4"/>
      <c r="P883" s="4"/>
      <c r="Q883" s="4"/>
      <c r="R883" s="4"/>
      <c r="S883" s="4"/>
      <c r="T883" s="4"/>
      <c r="U883" s="4"/>
      <c r="V883" s="4"/>
      <c r="W883" s="4"/>
      <c r="X883" s="4"/>
      <c r="Y883" s="4"/>
      <c r="Z883" s="59"/>
      <c r="AA883" s="59"/>
      <c r="AB883" s="4"/>
      <c r="AC883" s="4"/>
      <c r="AD883" s="4"/>
      <c r="AE883" s="4"/>
    </row>
    <row r="884" spans="1:31" ht="15.75" customHeight="1">
      <c r="A884" s="4"/>
      <c r="B884" s="4"/>
      <c r="C884" s="4"/>
      <c r="D884" s="4"/>
      <c r="E884" s="4"/>
      <c r="F884" s="4"/>
      <c r="G884" s="59"/>
      <c r="H884" s="59"/>
      <c r="I884" s="55"/>
      <c r="J884" s="55"/>
      <c r="K884" s="55"/>
      <c r="L884" s="55"/>
      <c r="M884" s="55"/>
      <c r="N884" s="55"/>
      <c r="O884" s="4"/>
      <c r="P884" s="4"/>
      <c r="Q884" s="4"/>
      <c r="R884" s="4"/>
      <c r="S884" s="4"/>
      <c r="T884" s="4"/>
      <c r="U884" s="4"/>
      <c r="V884" s="4"/>
      <c r="W884" s="4"/>
      <c r="X884" s="4"/>
      <c r="Y884" s="4"/>
      <c r="Z884" s="59"/>
      <c r="AA884" s="59"/>
      <c r="AB884" s="4"/>
      <c r="AC884" s="4"/>
      <c r="AD884" s="4"/>
      <c r="AE884" s="4"/>
    </row>
    <row r="885" spans="1:31" ht="15.75" customHeight="1">
      <c r="A885" s="4"/>
      <c r="B885" s="4"/>
      <c r="C885" s="4"/>
      <c r="D885" s="4"/>
      <c r="E885" s="4"/>
      <c r="F885" s="4"/>
      <c r="G885" s="59"/>
      <c r="H885" s="59"/>
      <c r="I885" s="55"/>
      <c r="J885" s="55"/>
      <c r="K885" s="55"/>
      <c r="L885" s="55"/>
      <c r="M885" s="55"/>
      <c r="N885" s="55"/>
      <c r="O885" s="4"/>
      <c r="P885" s="4"/>
      <c r="Q885" s="4"/>
      <c r="R885" s="4"/>
      <c r="S885" s="4"/>
      <c r="T885" s="4"/>
      <c r="U885" s="4"/>
      <c r="V885" s="4"/>
      <c r="W885" s="4"/>
      <c r="X885" s="4"/>
      <c r="Y885" s="4"/>
      <c r="Z885" s="59"/>
      <c r="AA885" s="59"/>
      <c r="AB885" s="4"/>
      <c r="AC885" s="4"/>
      <c r="AD885" s="4"/>
      <c r="AE885" s="4"/>
    </row>
    <row r="886" spans="1:31" ht="15.75" customHeight="1">
      <c r="A886" s="4"/>
      <c r="B886" s="4"/>
      <c r="C886" s="4"/>
      <c r="D886" s="4"/>
      <c r="E886" s="4"/>
      <c r="F886" s="4"/>
      <c r="G886" s="59"/>
      <c r="H886" s="59"/>
      <c r="I886" s="55"/>
      <c r="J886" s="55"/>
      <c r="K886" s="55"/>
      <c r="L886" s="55"/>
      <c r="M886" s="55"/>
      <c r="N886" s="55"/>
      <c r="O886" s="4"/>
      <c r="P886" s="4"/>
      <c r="Q886" s="4"/>
      <c r="R886" s="4"/>
      <c r="S886" s="4"/>
      <c r="T886" s="4"/>
      <c r="U886" s="4"/>
      <c r="V886" s="4"/>
      <c r="W886" s="4"/>
      <c r="X886" s="4"/>
      <c r="Y886" s="4"/>
      <c r="Z886" s="59"/>
      <c r="AA886" s="59"/>
      <c r="AB886" s="4"/>
      <c r="AC886" s="4"/>
      <c r="AD886" s="4"/>
      <c r="AE886" s="4"/>
    </row>
    <row r="887" spans="1:31" ht="15.75" customHeight="1">
      <c r="A887" s="4"/>
      <c r="B887" s="4"/>
      <c r="C887" s="4"/>
      <c r="D887" s="4"/>
      <c r="E887" s="4"/>
      <c r="F887" s="4"/>
      <c r="G887" s="59"/>
      <c r="H887" s="59"/>
      <c r="I887" s="55"/>
      <c r="J887" s="55"/>
      <c r="K887" s="55"/>
      <c r="L887" s="55"/>
      <c r="M887" s="55"/>
      <c r="N887" s="55"/>
      <c r="O887" s="4"/>
      <c r="P887" s="4"/>
      <c r="Q887" s="4"/>
      <c r="R887" s="4"/>
      <c r="S887" s="4"/>
      <c r="T887" s="4"/>
      <c r="U887" s="4"/>
      <c r="V887" s="4"/>
      <c r="W887" s="4"/>
      <c r="X887" s="4"/>
      <c r="Y887" s="4"/>
      <c r="Z887" s="59"/>
      <c r="AA887" s="59"/>
      <c r="AB887" s="4"/>
      <c r="AC887" s="4"/>
      <c r="AD887" s="4"/>
      <c r="AE887" s="4"/>
    </row>
    <row r="888" spans="1:31" ht="15.75" customHeight="1">
      <c r="A888" s="4"/>
      <c r="B888" s="4"/>
      <c r="C888" s="4"/>
      <c r="D888" s="4"/>
      <c r="E888" s="4"/>
      <c r="F888" s="4"/>
      <c r="G888" s="59"/>
      <c r="H888" s="59"/>
      <c r="I888" s="55"/>
      <c r="J888" s="55"/>
      <c r="K888" s="55"/>
      <c r="L888" s="55"/>
      <c r="M888" s="55"/>
      <c r="N888" s="55"/>
      <c r="O888" s="4"/>
      <c r="P888" s="4"/>
      <c r="Q888" s="4"/>
      <c r="R888" s="4"/>
      <c r="S888" s="4"/>
      <c r="T888" s="4"/>
      <c r="U888" s="4"/>
      <c r="V888" s="4"/>
      <c r="W888" s="4"/>
      <c r="X888" s="4"/>
      <c r="Y888" s="4"/>
      <c r="Z888" s="59"/>
      <c r="AA888" s="59"/>
      <c r="AB888" s="4"/>
      <c r="AC888" s="4"/>
      <c r="AD888" s="4"/>
      <c r="AE888" s="4"/>
    </row>
    <row r="889" spans="1:31" ht="15.75" customHeight="1">
      <c r="A889" s="4"/>
      <c r="B889" s="4"/>
      <c r="C889" s="4"/>
      <c r="D889" s="4"/>
      <c r="E889" s="4"/>
      <c r="F889" s="4"/>
      <c r="G889" s="59"/>
      <c r="H889" s="59"/>
      <c r="I889" s="55"/>
      <c r="J889" s="55"/>
      <c r="K889" s="55"/>
      <c r="L889" s="55"/>
      <c r="M889" s="55"/>
      <c r="N889" s="55"/>
      <c r="O889" s="4"/>
      <c r="P889" s="4"/>
      <c r="Q889" s="4"/>
      <c r="R889" s="4"/>
      <c r="S889" s="4"/>
      <c r="T889" s="4"/>
      <c r="U889" s="4"/>
      <c r="V889" s="4"/>
      <c r="W889" s="4"/>
      <c r="X889" s="4"/>
      <c r="Y889" s="4"/>
      <c r="Z889" s="59"/>
      <c r="AA889" s="59"/>
      <c r="AB889" s="4"/>
      <c r="AC889" s="4"/>
      <c r="AD889" s="4"/>
      <c r="AE889" s="4"/>
    </row>
    <row r="890" spans="1:31" ht="15.75" customHeight="1">
      <c r="A890" s="4"/>
      <c r="B890" s="4"/>
      <c r="C890" s="4"/>
      <c r="D890" s="4"/>
      <c r="E890" s="4"/>
      <c r="F890" s="4"/>
      <c r="G890" s="59"/>
      <c r="H890" s="59"/>
      <c r="I890" s="55"/>
      <c r="J890" s="55"/>
      <c r="K890" s="55"/>
      <c r="L890" s="55"/>
      <c r="M890" s="55"/>
      <c r="N890" s="55"/>
      <c r="O890" s="4"/>
      <c r="P890" s="4"/>
      <c r="Q890" s="4"/>
      <c r="R890" s="4"/>
      <c r="S890" s="4"/>
      <c r="T890" s="4"/>
      <c r="U890" s="4"/>
      <c r="V890" s="4"/>
      <c r="W890" s="4"/>
      <c r="X890" s="4"/>
      <c r="Y890" s="4"/>
      <c r="Z890" s="59"/>
      <c r="AA890" s="59"/>
      <c r="AB890" s="4"/>
      <c r="AC890" s="4"/>
      <c r="AD890" s="4"/>
      <c r="AE890" s="4"/>
    </row>
    <row r="891" spans="1:31" ht="15.75" customHeight="1">
      <c r="A891" s="4"/>
      <c r="B891" s="4"/>
      <c r="C891" s="4"/>
      <c r="D891" s="4"/>
      <c r="E891" s="4"/>
      <c r="F891" s="4"/>
      <c r="G891" s="59"/>
      <c r="H891" s="59"/>
      <c r="I891" s="55"/>
      <c r="J891" s="55"/>
      <c r="K891" s="55"/>
      <c r="L891" s="55"/>
      <c r="M891" s="55"/>
      <c r="N891" s="55"/>
      <c r="O891" s="4"/>
      <c r="P891" s="4"/>
      <c r="Q891" s="4"/>
      <c r="R891" s="4"/>
      <c r="S891" s="4"/>
      <c r="T891" s="4"/>
      <c r="U891" s="4"/>
      <c r="V891" s="4"/>
      <c r="W891" s="4"/>
      <c r="X891" s="4"/>
      <c r="Y891" s="4"/>
      <c r="Z891" s="59"/>
      <c r="AA891" s="59"/>
      <c r="AB891" s="4"/>
      <c r="AC891" s="4"/>
      <c r="AD891" s="4"/>
      <c r="AE891" s="4"/>
    </row>
    <row r="892" spans="1:31" ht="15.75" customHeight="1">
      <c r="A892" s="4"/>
      <c r="B892" s="4"/>
      <c r="C892" s="4"/>
      <c r="D892" s="4"/>
      <c r="E892" s="4"/>
      <c r="F892" s="4"/>
      <c r="G892" s="59"/>
      <c r="H892" s="59"/>
      <c r="I892" s="55"/>
      <c r="J892" s="55"/>
      <c r="K892" s="55"/>
      <c r="L892" s="55"/>
      <c r="M892" s="55"/>
      <c r="N892" s="55"/>
      <c r="O892" s="4"/>
      <c r="P892" s="4"/>
      <c r="Q892" s="4"/>
      <c r="R892" s="4"/>
      <c r="S892" s="4"/>
      <c r="T892" s="4"/>
      <c r="U892" s="4"/>
      <c r="V892" s="4"/>
      <c r="W892" s="4"/>
      <c r="X892" s="4"/>
      <c r="Y892" s="4"/>
      <c r="Z892" s="59"/>
      <c r="AA892" s="59"/>
      <c r="AB892" s="4"/>
      <c r="AC892" s="4"/>
      <c r="AD892" s="4"/>
      <c r="AE892" s="4"/>
    </row>
    <row r="893" spans="1:31" ht="15.75" customHeight="1">
      <c r="A893" s="4"/>
      <c r="B893" s="4"/>
      <c r="C893" s="4"/>
      <c r="D893" s="4"/>
      <c r="E893" s="4"/>
      <c r="F893" s="4"/>
      <c r="G893" s="59"/>
      <c r="H893" s="59"/>
      <c r="I893" s="55"/>
      <c r="J893" s="55"/>
      <c r="K893" s="55"/>
      <c r="L893" s="55"/>
      <c r="M893" s="55"/>
      <c r="N893" s="55"/>
      <c r="O893" s="4"/>
      <c r="P893" s="4"/>
      <c r="Q893" s="4"/>
      <c r="R893" s="4"/>
      <c r="S893" s="4"/>
      <c r="T893" s="4"/>
      <c r="U893" s="4"/>
      <c r="V893" s="4"/>
      <c r="W893" s="4"/>
      <c r="X893" s="4"/>
      <c r="Y893" s="4"/>
      <c r="Z893" s="59"/>
      <c r="AA893" s="59"/>
      <c r="AB893" s="4"/>
      <c r="AC893" s="4"/>
      <c r="AD893" s="4"/>
      <c r="AE893" s="4"/>
    </row>
    <row r="894" spans="1:31" ht="15.75" customHeight="1">
      <c r="A894" s="4"/>
      <c r="B894" s="4"/>
      <c r="C894" s="4"/>
      <c r="D894" s="4"/>
      <c r="E894" s="4"/>
      <c r="F894" s="4"/>
      <c r="G894" s="59"/>
      <c r="H894" s="59"/>
      <c r="I894" s="55"/>
      <c r="J894" s="55"/>
      <c r="K894" s="55"/>
      <c r="L894" s="55"/>
      <c r="M894" s="55"/>
      <c r="N894" s="55"/>
      <c r="O894" s="4"/>
      <c r="P894" s="4"/>
      <c r="Q894" s="4"/>
      <c r="R894" s="4"/>
      <c r="S894" s="4"/>
      <c r="T894" s="4"/>
      <c r="U894" s="4"/>
      <c r="V894" s="4"/>
      <c r="W894" s="4"/>
      <c r="X894" s="4"/>
      <c r="Y894" s="4"/>
      <c r="Z894" s="59"/>
      <c r="AA894" s="59"/>
      <c r="AB894" s="4"/>
      <c r="AC894" s="4"/>
      <c r="AD894" s="4"/>
      <c r="AE894" s="4"/>
    </row>
    <row r="895" spans="1:31" ht="15.75" customHeight="1">
      <c r="A895" s="4"/>
      <c r="B895" s="4"/>
      <c r="C895" s="4"/>
      <c r="D895" s="4"/>
      <c r="E895" s="4"/>
      <c r="F895" s="4"/>
      <c r="G895" s="59"/>
      <c r="H895" s="59"/>
      <c r="I895" s="55"/>
      <c r="J895" s="55"/>
      <c r="K895" s="55"/>
      <c r="L895" s="55"/>
      <c r="M895" s="55"/>
      <c r="N895" s="55"/>
      <c r="O895" s="4"/>
      <c r="P895" s="4"/>
      <c r="Q895" s="4"/>
      <c r="R895" s="4"/>
      <c r="S895" s="4"/>
      <c r="T895" s="4"/>
      <c r="U895" s="4"/>
      <c r="V895" s="4"/>
      <c r="W895" s="4"/>
      <c r="X895" s="4"/>
      <c r="Y895" s="4"/>
      <c r="Z895" s="59"/>
      <c r="AA895" s="59"/>
      <c r="AB895" s="4"/>
      <c r="AC895" s="4"/>
      <c r="AD895" s="4"/>
      <c r="AE895" s="4"/>
    </row>
    <row r="896" spans="1:31" ht="15.75" customHeight="1">
      <c r="A896" s="4"/>
      <c r="B896" s="4"/>
      <c r="C896" s="4"/>
      <c r="D896" s="4"/>
      <c r="E896" s="4"/>
      <c r="F896" s="4"/>
      <c r="G896" s="59"/>
      <c r="H896" s="59"/>
      <c r="I896" s="55"/>
      <c r="J896" s="55"/>
      <c r="K896" s="55"/>
      <c r="L896" s="55"/>
      <c r="M896" s="55"/>
      <c r="N896" s="55"/>
      <c r="O896" s="4"/>
      <c r="P896" s="4"/>
      <c r="Q896" s="4"/>
      <c r="R896" s="4"/>
      <c r="S896" s="4"/>
      <c r="T896" s="4"/>
      <c r="U896" s="4"/>
      <c r="V896" s="4"/>
      <c r="W896" s="4"/>
      <c r="X896" s="4"/>
      <c r="Y896" s="4"/>
      <c r="Z896" s="59"/>
      <c r="AA896" s="59"/>
      <c r="AB896" s="4"/>
      <c r="AC896" s="4"/>
      <c r="AD896" s="4"/>
      <c r="AE896" s="4"/>
    </row>
    <row r="897" spans="1:31" ht="15.75" customHeight="1">
      <c r="A897" s="4"/>
      <c r="B897" s="4"/>
      <c r="C897" s="4"/>
      <c r="D897" s="4"/>
      <c r="E897" s="4"/>
      <c r="F897" s="4"/>
      <c r="G897" s="59"/>
      <c r="H897" s="59"/>
      <c r="I897" s="55"/>
      <c r="J897" s="55"/>
      <c r="K897" s="55"/>
      <c r="L897" s="55"/>
      <c r="M897" s="55"/>
      <c r="N897" s="55"/>
      <c r="O897" s="4"/>
      <c r="P897" s="4"/>
      <c r="Q897" s="4"/>
      <c r="R897" s="4"/>
      <c r="S897" s="4"/>
      <c r="T897" s="4"/>
      <c r="U897" s="4"/>
      <c r="V897" s="4"/>
      <c r="W897" s="4"/>
      <c r="X897" s="4"/>
      <c r="Y897" s="4"/>
      <c r="Z897" s="59"/>
      <c r="AA897" s="59"/>
      <c r="AB897" s="4"/>
      <c r="AC897" s="4"/>
      <c r="AD897" s="4"/>
      <c r="AE897" s="4"/>
    </row>
    <row r="898" spans="1:31" ht="15.75" customHeight="1">
      <c r="A898" s="4"/>
      <c r="B898" s="4"/>
      <c r="C898" s="4"/>
      <c r="D898" s="4"/>
      <c r="E898" s="4"/>
      <c r="F898" s="4"/>
      <c r="G898" s="59"/>
      <c r="H898" s="59"/>
      <c r="I898" s="55"/>
      <c r="J898" s="55"/>
      <c r="K898" s="55"/>
      <c r="L898" s="55"/>
      <c r="M898" s="55"/>
      <c r="N898" s="55"/>
      <c r="O898" s="4"/>
      <c r="P898" s="4"/>
      <c r="Q898" s="4"/>
      <c r="R898" s="4"/>
      <c r="S898" s="4"/>
      <c r="T898" s="4"/>
      <c r="U898" s="4"/>
      <c r="V898" s="4"/>
      <c r="W898" s="4"/>
      <c r="X898" s="4"/>
      <c r="Y898" s="4"/>
      <c r="Z898" s="59"/>
      <c r="AA898" s="59"/>
      <c r="AB898" s="4"/>
      <c r="AC898" s="4"/>
      <c r="AD898" s="4"/>
      <c r="AE898" s="4"/>
    </row>
    <row r="899" spans="1:31" ht="15.75" customHeight="1">
      <c r="A899" s="4"/>
      <c r="B899" s="4"/>
      <c r="C899" s="4"/>
      <c r="D899" s="4"/>
      <c r="E899" s="4"/>
      <c r="F899" s="4"/>
      <c r="G899" s="59"/>
      <c r="H899" s="59"/>
      <c r="I899" s="55"/>
      <c r="J899" s="55"/>
      <c r="K899" s="55"/>
      <c r="L899" s="55"/>
      <c r="M899" s="55"/>
      <c r="N899" s="55"/>
      <c r="O899" s="4"/>
      <c r="P899" s="4"/>
      <c r="Q899" s="4"/>
      <c r="R899" s="4"/>
      <c r="S899" s="4"/>
      <c r="T899" s="4"/>
      <c r="U899" s="4"/>
      <c r="V899" s="4"/>
      <c r="W899" s="4"/>
      <c r="X899" s="4"/>
      <c r="Y899" s="4"/>
      <c r="Z899" s="59"/>
      <c r="AA899" s="59"/>
      <c r="AB899" s="4"/>
      <c r="AC899" s="4"/>
      <c r="AD899" s="4"/>
      <c r="AE899" s="4"/>
    </row>
    <row r="900" spans="1:31" ht="15.75" customHeight="1">
      <c r="A900" s="4"/>
      <c r="B900" s="4"/>
      <c r="C900" s="4"/>
      <c r="D900" s="4"/>
      <c r="E900" s="4"/>
      <c r="F900" s="4"/>
      <c r="G900" s="59"/>
      <c r="H900" s="59"/>
      <c r="I900" s="55"/>
      <c r="J900" s="55"/>
      <c r="K900" s="55"/>
      <c r="L900" s="55"/>
      <c r="M900" s="55"/>
      <c r="N900" s="55"/>
      <c r="O900" s="4"/>
      <c r="P900" s="4"/>
      <c r="Q900" s="4"/>
      <c r="R900" s="4"/>
      <c r="S900" s="4"/>
      <c r="T900" s="4"/>
      <c r="U900" s="4"/>
      <c r="V900" s="4"/>
      <c r="W900" s="4"/>
      <c r="X900" s="4"/>
      <c r="Y900" s="4"/>
      <c r="Z900" s="59"/>
      <c r="AA900" s="59"/>
      <c r="AB900" s="4"/>
      <c r="AC900" s="4"/>
      <c r="AD900" s="4"/>
      <c r="AE900" s="4"/>
    </row>
    <row r="901" spans="1:31" ht="15.75" customHeight="1">
      <c r="A901" s="4"/>
      <c r="B901" s="4"/>
      <c r="C901" s="4"/>
      <c r="D901" s="4"/>
      <c r="E901" s="4"/>
      <c r="F901" s="4"/>
      <c r="G901" s="59"/>
      <c r="H901" s="59"/>
      <c r="I901" s="55"/>
      <c r="J901" s="55"/>
      <c r="K901" s="55"/>
      <c r="L901" s="55"/>
      <c r="M901" s="55"/>
      <c r="N901" s="55"/>
      <c r="O901" s="4"/>
      <c r="P901" s="4"/>
      <c r="Q901" s="4"/>
      <c r="R901" s="4"/>
      <c r="S901" s="4"/>
      <c r="T901" s="4"/>
      <c r="U901" s="4"/>
      <c r="V901" s="4"/>
      <c r="W901" s="4"/>
      <c r="X901" s="4"/>
      <c r="Y901" s="4"/>
      <c r="Z901" s="59"/>
      <c r="AA901" s="59"/>
      <c r="AB901" s="4"/>
      <c r="AC901" s="4"/>
      <c r="AD901" s="4"/>
      <c r="AE901" s="4"/>
    </row>
    <row r="902" spans="1:31" ht="15.75" customHeight="1">
      <c r="A902" s="4"/>
      <c r="B902" s="4"/>
      <c r="C902" s="4"/>
      <c r="D902" s="4"/>
      <c r="E902" s="4"/>
      <c r="F902" s="4"/>
      <c r="G902" s="59"/>
      <c r="H902" s="59"/>
      <c r="I902" s="55"/>
      <c r="J902" s="55"/>
      <c r="K902" s="55"/>
      <c r="L902" s="55"/>
      <c r="M902" s="55"/>
      <c r="N902" s="55"/>
      <c r="O902" s="4"/>
      <c r="P902" s="4"/>
      <c r="Q902" s="4"/>
      <c r="R902" s="4"/>
      <c r="S902" s="4"/>
      <c r="T902" s="4"/>
      <c r="U902" s="4"/>
      <c r="V902" s="4"/>
      <c r="W902" s="4"/>
      <c r="X902" s="4"/>
      <c r="Y902" s="4"/>
      <c r="Z902" s="59"/>
      <c r="AA902" s="59"/>
      <c r="AB902" s="4"/>
      <c r="AC902" s="4"/>
      <c r="AD902" s="4"/>
      <c r="AE902" s="4"/>
    </row>
    <row r="903" spans="1:31" ht="15.75" customHeight="1">
      <c r="A903" s="4"/>
      <c r="B903" s="4"/>
      <c r="C903" s="4"/>
      <c r="D903" s="4"/>
      <c r="E903" s="4"/>
      <c r="F903" s="4"/>
      <c r="G903" s="59"/>
      <c r="H903" s="59"/>
      <c r="I903" s="55"/>
      <c r="J903" s="55"/>
      <c r="K903" s="55"/>
      <c r="L903" s="55"/>
      <c r="M903" s="55"/>
      <c r="N903" s="55"/>
      <c r="O903" s="4"/>
      <c r="P903" s="4"/>
      <c r="Q903" s="4"/>
      <c r="R903" s="4"/>
      <c r="S903" s="4"/>
      <c r="T903" s="4"/>
      <c r="U903" s="4"/>
      <c r="V903" s="4"/>
      <c r="W903" s="4"/>
      <c r="X903" s="4"/>
      <c r="Y903" s="4"/>
      <c r="Z903" s="59"/>
      <c r="AA903" s="59"/>
      <c r="AB903" s="4"/>
      <c r="AC903" s="4"/>
      <c r="AD903" s="4"/>
      <c r="AE903" s="4"/>
    </row>
    <row r="904" spans="1:31" ht="15.75" customHeight="1">
      <c r="A904" s="4"/>
      <c r="B904" s="4"/>
      <c r="C904" s="4"/>
      <c r="D904" s="4"/>
      <c r="E904" s="4"/>
      <c r="F904" s="4"/>
      <c r="G904" s="59"/>
      <c r="H904" s="59"/>
      <c r="I904" s="55"/>
      <c r="J904" s="55"/>
      <c r="K904" s="55"/>
      <c r="L904" s="55"/>
      <c r="M904" s="55"/>
      <c r="N904" s="55"/>
      <c r="O904" s="4"/>
      <c r="P904" s="4"/>
      <c r="Q904" s="4"/>
      <c r="R904" s="4"/>
      <c r="S904" s="4"/>
      <c r="T904" s="4"/>
      <c r="U904" s="4"/>
      <c r="V904" s="4"/>
      <c r="W904" s="4"/>
      <c r="X904" s="4"/>
      <c r="Y904" s="4"/>
      <c r="Z904" s="59"/>
      <c r="AA904" s="59"/>
      <c r="AB904" s="4"/>
      <c r="AC904" s="4"/>
      <c r="AD904" s="4"/>
      <c r="AE904" s="4"/>
    </row>
    <row r="905" spans="1:31" ht="15.75" customHeight="1">
      <c r="A905" s="4"/>
      <c r="B905" s="4"/>
      <c r="C905" s="4"/>
      <c r="D905" s="4"/>
      <c r="E905" s="4"/>
      <c r="F905" s="4"/>
      <c r="G905" s="59"/>
      <c r="H905" s="59"/>
      <c r="I905" s="55"/>
      <c r="J905" s="55"/>
      <c r="K905" s="55"/>
      <c r="L905" s="55"/>
      <c r="M905" s="55"/>
      <c r="N905" s="55"/>
      <c r="O905" s="4"/>
      <c r="P905" s="4"/>
      <c r="Q905" s="4"/>
      <c r="R905" s="4"/>
      <c r="S905" s="4"/>
      <c r="T905" s="4"/>
      <c r="U905" s="4"/>
      <c r="V905" s="4"/>
      <c r="W905" s="4"/>
      <c r="X905" s="4"/>
      <c r="Y905" s="4"/>
      <c r="Z905" s="59"/>
      <c r="AA905" s="59"/>
      <c r="AB905" s="4"/>
      <c r="AC905" s="4"/>
      <c r="AD905" s="4"/>
      <c r="AE905" s="4"/>
    </row>
    <row r="906" spans="1:31" ht="15.75" customHeight="1">
      <c r="A906" s="4"/>
      <c r="B906" s="4"/>
      <c r="C906" s="4"/>
      <c r="D906" s="4"/>
      <c r="E906" s="4"/>
      <c r="F906" s="4"/>
      <c r="G906" s="59"/>
      <c r="H906" s="59"/>
      <c r="I906" s="55"/>
      <c r="J906" s="55"/>
      <c r="K906" s="55"/>
      <c r="L906" s="55"/>
      <c r="M906" s="55"/>
      <c r="N906" s="55"/>
      <c r="O906" s="4"/>
      <c r="P906" s="4"/>
      <c r="Q906" s="4"/>
      <c r="R906" s="4"/>
      <c r="S906" s="4"/>
      <c r="T906" s="4"/>
      <c r="U906" s="4"/>
      <c r="V906" s="4"/>
      <c r="W906" s="4"/>
      <c r="X906" s="4"/>
      <c r="Y906" s="4"/>
      <c r="Z906" s="59"/>
      <c r="AA906" s="59"/>
      <c r="AB906" s="4"/>
      <c r="AC906" s="4"/>
      <c r="AD906" s="4"/>
      <c r="AE906" s="4"/>
    </row>
    <row r="907" spans="1:31" ht="15.75" customHeight="1">
      <c r="A907" s="4"/>
      <c r="B907" s="4"/>
      <c r="C907" s="4"/>
      <c r="D907" s="4"/>
      <c r="E907" s="4"/>
      <c r="F907" s="4"/>
      <c r="G907" s="59"/>
      <c r="H907" s="59"/>
      <c r="I907" s="55"/>
      <c r="J907" s="55"/>
      <c r="K907" s="55"/>
      <c r="L907" s="55"/>
      <c r="M907" s="55"/>
      <c r="N907" s="55"/>
      <c r="O907" s="4"/>
      <c r="P907" s="4"/>
      <c r="Q907" s="4"/>
      <c r="R907" s="4"/>
      <c r="S907" s="4"/>
      <c r="T907" s="4"/>
      <c r="U907" s="4"/>
      <c r="V907" s="4"/>
      <c r="W907" s="4"/>
      <c r="X907" s="4"/>
      <c r="Y907" s="4"/>
      <c r="Z907" s="59"/>
      <c r="AA907" s="59"/>
      <c r="AB907" s="4"/>
      <c r="AC907" s="4"/>
      <c r="AD907" s="4"/>
      <c r="AE907" s="4"/>
    </row>
    <row r="908" spans="1:31" ht="15.75" customHeight="1">
      <c r="A908" s="4"/>
      <c r="B908" s="4"/>
      <c r="C908" s="4"/>
      <c r="D908" s="4"/>
      <c r="E908" s="4"/>
      <c r="F908" s="4"/>
      <c r="G908" s="59"/>
      <c r="H908" s="59"/>
      <c r="I908" s="55"/>
      <c r="J908" s="55"/>
      <c r="K908" s="55"/>
      <c r="L908" s="55"/>
      <c r="M908" s="55"/>
      <c r="N908" s="55"/>
      <c r="O908" s="4"/>
      <c r="P908" s="4"/>
      <c r="Q908" s="4"/>
      <c r="R908" s="4"/>
      <c r="S908" s="4"/>
      <c r="T908" s="4"/>
      <c r="U908" s="4"/>
      <c r="V908" s="4"/>
      <c r="W908" s="4"/>
      <c r="X908" s="4"/>
      <c r="Y908" s="4"/>
      <c r="Z908" s="59"/>
      <c r="AA908" s="59"/>
      <c r="AB908" s="4"/>
      <c r="AC908" s="4"/>
      <c r="AD908" s="4"/>
      <c r="AE908" s="4"/>
    </row>
    <row r="909" spans="1:31" ht="15.75" customHeight="1">
      <c r="A909" s="4"/>
      <c r="B909" s="4"/>
      <c r="C909" s="4"/>
      <c r="D909" s="4"/>
      <c r="E909" s="4"/>
      <c r="F909" s="4"/>
      <c r="G909" s="59"/>
      <c r="H909" s="59"/>
      <c r="I909" s="55"/>
      <c r="J909" s="55"/>
      <c r="K909" s="55"/>
      <c r="L909" s="55"/>
      <c r="M909" s="55"/>
      <c r="N909" s="55"/>
      <c r="O909" s="4"/>
      <c r="P909" s="4"/>
      <c r="Q909" s="4"/>
      <c r="R909" s="4"/>
      <c r="S909" s="4"/>
      <c r="T909" s="4"/>
      <c r="U909" s="4"/>
      <c r="V909" s="4"/>
      <c r="W909" s="4"/>
      <c r="X909" s="4"/>
      <c r="Y909" s="4"/>
      <c r="Z909" s="59"/>
      <c r="AA909" s="59"/>
      <c r="AB909" s="4"/>
      <c r="AC909" s="4"/>
      <c r="AD909" s="4"/>
      <c r="AE909" s="4"/>
    </row>
    <row r="910" spans="1:31" ht="15.75" customHeight="1">
      <c r="A910" s="4"/>
      <c r="B910" s="4"/>
      <c r="C910" s="4"/>
      <c r="D910" s="4"/>
      <c r="E910" s="4"/>
      <c r="F910" s="4"/>
      <c r="G910" s="59"/>
      <c r="H910" s="59"/>
      <c r="I910" s="55"/>
      <c r="J910" s="55"/>
      <c r="K910" s="55"/>
      <c r="L910" s="55"/>
      <c r="M910" s="55"/>
      <c r="N910" s="55"/>
      <c r="O910" s="4"/>
      <c r="P910" s="4"/>
      <c r="Q910" s="4"/>
      <c r="R910" s="4"/>
      <c r="S910" s="4"/>
      <c r="T910" s="4"/>
      <c r="U910" s="4"/>
      <c r="V910" s="4"/>
      <c r="W910" s="4"/>
      <c r="X910" s="4"/>
      <c r="Y910" s="4"/>
      <c r="Z910" s="59"/>
      <c r="AA910" s="59"/>
      <c r="AB910" s="4"/>
      <c r="AC910" s="4"/>
      <c r="AD910" s="4"/>
      <c r="AE910" s="4"/>
    </row>
    <row r="911" spans="1:31" ht="15.75" customHeight="1">
      <c r="A911" s="4"/>
      <c r="B911" s="4"/>
      <c r="C911" s="4"/>
      <c r="D911" s="4"/>
      <c r="E911" s="4"/>
      <c r="F911" s="4"/>
      <c r="G911" s="59"/>
      <c r="H911" s="59"/>
      <c r="I911" s="55"/>
      <c r="J911" s="55"/>
      <c r="K911" s="55"/>
      <c r="L911" s="55"/>
      <c r="M911" s="55"/>
      <c r="N911" s="55"/>
      <c r="O911" s="4"/>
      <c r="P911" s="4"/>
      <c r="Q911" s="4"/>
      <c r="R911" s="4"/>
      <c r="S911" s="4"/>
      <c r="T911" s="4"/>
      <c r="U911" s="4"/>
      <c r="V911" s="4"/>
      <c r="W911" s="4"/>
      <c r="X911" s="4"/>
      <c r="Y911" s="4"/>
      <c r="Z911" s="59"/>
      <c r="AA911" s="59"/>
      <c r="AB911" s="4"/>
      <c r="AC911" s="4"/>
      <c r="AD911" s="4"/>
      <c r="AE911" s="4"/>
    </row>
    <row r="912" spans="1:31" ht="15.75" customHeight="1">
      <c r="A912" s="4"/>
      <c r="B912" s="4"/>
      <c r="C912" s="4"/>
      <c r="D912" s="4"/>
      <c r="E912" s="4"/>
      <c r="F912" s="4"/>
      <c r="G912" s="59"/>
      <c r="H912" s="59"/>
      <c r="I912" s="55"/>
      <c r="J912" s="55"/>
      <c r="K912" s="55"/>
      <c r="L912" s="55"/>
      <c r="M912" s="55"/>
      <c r="N912" s="55"/>
      <c r="O912" s="4"/>
      <c r="P912" s="4"/>
      <c r="Q912" s="4"/>
      <c r="R912" s="4"/>
      <c r="S912" s="4"/>
      <c r="T912" s="4"/>
      <c r="U912" s="4"/>
      <c r="V912" s="4"/>
      <c r="W912" s="4"/>
      <c r="X912" s="4"/>
      <c r="Y912" s="4"/>
      <c r="Z912" s="59"/>
      <c r="AA912" s="59"/>
      <c r="AB912" s="4"/>
      <c r="AC912" s="4"/>
      <c r="AD912" s="4"/>
      <c r="AE912" s="4"/>
    </row>
    <row r="913" spans="1:31" ht="15.75" customHeight="1">
      <c r="A913" s="4"/>
      <c r="B913" s="4"/>
      <c r="C913" s="4"/>
      <c r="D913" s="4"/>
      <c r="E913" s="4"/>
      <c r="F913" s="4"/>
      <c r="G913" s="59"/>
      <c r="H913" s="59"/>
      <c r="I913" s="55"/>
      <c r="J913" s="55"/>
      <c r="K913" s="55"/>
      <c r="L913" s="55"/>
      <c r="M913" s="55"/>
      <c r="N913" s="55"/>
      <c r="O913" s="4"/>
      <c r="P913" s="4"/>
      <c r="Q913" s="4"/>
      <c r="R913" s="4"/>
      <c r="S913" s="4"/>
      <c r="T913" s="4"/>
      <c r="U913" s="4"/>
      <c r="V913" s="4"/>
      <c r="W913" s="4"/>
      <c r="X913" s="4"/>
      <c r="Y913" s="4"/>
      <c r="Z913" s="59"/>
      <c r="AA913" s="59"/>
      <c r="AB913" s="4"/>
      <c r="AC913" s="4"/>
      <c r="AD913" s="4"/>
      <c r="AE913" s="4"/>
    </row>
    <row r="914" spans="1:31" ht="15.75" customHeight="1">
      <c r="A914" s="4"/>
      <c r="B914" s="4"/>
      <c r="C914" s="4"/>
      <c r="D914" s="4"/>
      <c r="E914" s="4"/>
      <c r="F914" s="4"/>
      <c r="G914" s="59"/>
      <c r="H914" s="59"/>
      <c r="I914" s="55"/>
      <c r="J914" s="55"/>
      <c r="K914" s="55"/>
      <c r="L914" s="55"/>
      <c r="M914" s="55"/>
      <c r="N914" s="55"/>
      <c r="O914" s="4"/>
      <c r="P914" s="4"/>
      <c r="Q914" s="4"/>
      <c r="R914" s="4"/>
      <c r="S914" s="4"/>
      <c r="T914" s="4"/>
      <c r="U914" s="4"/>
      <c r="V914" s="4"/>
      <c r="W914" s="4"/>
      <c r="X914" s="4"/>
      <c r="Y914" s="4"/>
      <c r="Z914" s="59"/>
      <c r="AA914" s="59"/>
      <c r="AB914" s="4"/>
      <c r="AC914" s="4"/>
      <c r="AD914" s="4"/>
      <c r="AE914" s="4"/>
    </row>
    <row r="915" spans="1:31" ht="15.75" customHeight="1">
      <c r="A915" s="4"/>
      <c r="B915" s="4"/>
      <c r="C915" s="4"/>
      <c r="D915" s="4"/>
      <c r="E915" s="4"/>
      <c r="F915" s="4"/>
      <c r="G915" s="59"/>
      <c r="H915" s="59"/>
      <c r="I915" s="55"/>
      <c r="J915" s="55"/>
      <c r="K915" s="55"/>
      <c r="L915" s="55"/>
      <c r="M915" s="55"/>
      <c r="N915" s="55"/>
      <c r="O915" s="4"/>
      <c r="P915" s="4"/>
      <c r="Q915" s="4"/>
      <c r="R915" s="4"/>
      <c r="S915" s="4"/>
      <c r="T915" s="4"/>
      <c r="U915" s="4"/>
      <c r="V915" s="4"/>
      <c r="W915" s="4"/>
      <c r="X915" s="4"/>
      <c r="Y915" s="4"/>
      <c r="Z915" s="59"/>
      <c r="AA915" s="59"/>
      <c r="AB915" s="4"/>
      <c r="AC915" s="4"/>
      <c r="AD915" s="4"/>
      <c r="AE915" s="4"/>
    </row>
    <row r="916" spans="1:31" ht="15.75" customHeight="1">
      <c r="A916" s="4"/>
      <c r="B916" s="4"/>
      <c r="C916" s="4"/>
      <c r="D916" s="4"/>
      <c r="E916" s="4"/>
      <c r="F916" s="4"/>
      <c r="G916" s="59"/>
      <c r="H916" s="59"/>
      <c r="I916" s="55"/>
      <c r="J916" s="55"/>
      <c r="K916" s="55"/>
      <c r="L916" s="55"/>
      <c r="M916" s="55"/>
      <c r="N916" s="55"/>
      <c r="O916" s="4"/>
      <c r="P916" s="4"/>
      <c r="Q916" s="4"/>
      <c r="R916" s="4"/>
      <c r="S916" s="4"/>
      <c r="T916" s="4"/>
      <c r="U916" s="4"/>
      <c r="V916" s="4"/>
      <c r="W916" s="4"/>
      <c r="X916" s="4"/>
      <c r="Y916" s="4"/>
      <c r="Z916" s="59"/>
      <c r="AA916" s="59"/>
      <c r="AB916" s="4"/>
      <c r="AC916" s="4"/>
      <c r="AD916" s="4"/>
      <c r="AE916" s="4"/>
    </row>
    <row r="917" spans="1:31" ht="15.75" customHeight="1">
      <c r="A917" s="4"/>
      <c r="B917" s="4"/>
      <c r="C917" s="4"/>
      <c r="D917" s="4"/>
      <c r="E917" s="4"/>
      <c r="F917" s="4"/>
      <c r="G917" s="59"/>
      <c r="H917" s="59"/>
      <c r="I917" s="55"/>
      <c r="J917" s="55"/>
      <c r="K917" s="55"/>
      <c r="L917" s="55"/>
      <c r="M917" s="55"/>
      <c r="N917" s="55"/>
      <c r="O917" s="4"/>
      <c r="P917" s="4"/>
      <c r="Q917" s="4"/>
      <c r="R917" s="4"/>
      <c r="S917" s="4"/>
      <c r="T917" s="4"/>
      <c r="U917" s="4"/>
      <c r="V917" s="4"/>
      <c r="W917" s="4"/>
      <c r="X917" s="4"/>
      <c r="Y917" s="4"/>
      <c r="Z917" s="59"/>
      <c r="AA917" s="59"/>
      <c r="AB917" s="4"/>
      <c r="AC917" s="4"/>
      <c r="AD917" s="4"/>
      <c r="AE917" s="4"/>
    </row>
    <row r="918" spans="1:31" ht="15.75" customHeight="1">
      <c r="A918" s="4"/>
      <c r="B918" s="4"/>
      <c r="C918" s="4"/>
      <c r="D918" s="4"/>
      <c r="E918" s="4"/>
      <c r="F918" s="4"/>
      <c r="G918" s="59"/>
      <c r="H918" s="59"/>
      <c r="I918" s="55"/>
      <c r="J918" s="55"/>
      <c r="K918" s="55"/>
      <c r="L918" s="55"/>
      <c r="M918" s="55"/>
      <c r="N918" s="55"/>
      <c r="O918" s="4"/>
      <c r="P918" s="4"/>
      <c r="Q918" s="4"/>
      <c r="R918" s="4"/>
      <c r="S918" s="4"/>
      <c r="T918" s="4"/>
      <c r="U918" s="4"/>
      <c r="V918" s="4"/>
      <c r="W918" s="4"/>
      <c r="X918" s="4"/>
      <c r="Y918" s="4"/>
      <c r="Z918" s="59"/>
      <c r="AA918" s="59"/>
      <c r="AB918" s="4"/>
      <c r="AC918" s="4"/>
      <c r="AD918" s="4"/>
      <c r="AE918" s="4"/>
    </row>
    <row r="919" spans="1:31" ht="15.75" customHeight="1">
      <c r="A919" s="4"/>
      <c r="B919" s="4"/>
      <c r="C919" s="4"/>
      <c r="D919" s="4"/>
      <c r="E919" s="4"/>
      <c r="F919" s="4"/>
      <c r="G919" s="59"/>
      <c r="H919" s="59"/>
      <c r="I919" s="55"/>
      <c r="J919" s="55"/>
      <c r="K919" s="55"/>
      <c r="L919" s="55"/>
      <c r="M919" s="55"/>
      <c r="N919" s="55"/>
      <c r="O919" s="4"/>
      <c r="P919" s="4"/>
      <c r="Q919" s="4"/>
      <c r="R919" s="4"/>
      <c r="S919" s="4"/>
      <c r="T919" s="4"/>
      <c r="U919" s="4"/>
      <c r="V919" s="4"/>
      <c r="W919" s="4"/>
      <c r="X919" s="4"/>
      <c r="Y919" s="4"/>
      <c r="Z919" s="59"/>
      <c r="AA919" s="59"/>
      <c r="AB919" s="4"/>
      <c r="AC919" s="4"/>
      <c r="AD919" s="4"/>
      <c r="AE919" s="4"/>
    </row>
    <row r="920" spans="1:31" ht="15.75" customHeight="1">
      <c r="A920" s="4"/>
      <c r="B920" s="4"/>
      <c r="C920" s="4"/>
      <c r="D920" s="4"/>
      <c r="E920" s="4"/>
      <c r="F920" s="4"/>
      <c r="G920" s="59"/>
      <c r="H920" s="59"/>
      <c r="I920" s="55"/>
      <c r="J920" s="55"/>
      <c r="K920" s="55"/>
      <c r="L920" s="55"/>
      <c r="M920" s="55"/>
      <c r="N920" s="55"/>
      <c r="O920" s="4"/>
      <c r="P920" s="4"/>
      <c r="Q920" s="4"/>
      <c r="R920" s="4"/>
      <c r="S920" s="4"/>
      <c r="T920" s="4"/>
      <c r="U920" s="4"/>
      <c r="V920" s="4"/>
      <c r="W920" s="4"/>
      <c r="X920" s="4"/>
      <c r="Y920" s="4"/>
      <c r="Z920" s="59"/>
      <c r="AA920" s="59"/>
      <c r="AB920" s="4"/>
      <c r="AC920" s="4"/>
      <c r="AD920" s="4"/>
      <c r="AE920" s="4"/>
    </row>
    <row r="921" spans="1:31" ht="15.75" customHeight="1">
      <c r="A921" s="4"/>
      <c r="B921" s="4"/>
      <c r="C921" s="4"/>
      <c r="D921" s="4"/>
      <c r="E921" s="4"/>
      <c r="F921" s="4"/>
      <c r="G921" s="59"/>
      <c r="H921" s="59"/>
      <c r="I921" s="55"/>
      <c r="J921" s="55"/>
      <c r="K921" s="55"/>
      <c r="L921" s="55"/>
      <c r="M921" s="55"/>
      <c r="N921" s="55"/>
      <c r="O921" s="4"/>
      <c r="P921" s="4"/>
      <c r="Q921" s="4"/>
      <c r="R921" s="4"/>
      <c r="S921" s="4"/>
      <c r="T921" s="4"/>
      <c r="U921" s="4"/>
      <c r="V921" s="4"/>
      <c r="W921" s="4"/>
      <c r="X921" s="4"/>
      <c r="Y921" s="4"/>
      <c r="Z921" s="59"/>
      <c r="AA921" s="59"/>
      <c r="AB921" s="4"/>
      <c r="AC921" s="4"/>
      <c r="AD921" s="4"/>
      <c r="AE921" s="4"/>
    </row>
    <row r="922" spans="1:31" ht="15.75" customHeight="1">
      <c r="A922" s="4"/>
      <c r="B922" s="4"/>
      <c r="C922" s="4"/>
      <c r="D922" s="4"/>
      <c r="E922" s="4"/>
      <c r="F922" s="4"/>
      <c r="G922" s="59"/>
      <c r="H922" s="59"/>
      <c r="I922" s="55"/>
      <c r="J922" s="55"/>
      <c r="K922" s="55"/>
      <c r="L922" s="55"/>
      <c r="M922" s="55"/>
      <c r="N922" s="55"/>
      <c r="O922" s="4"/>
      <c r="P922" s="4"/>
      <c r="Q922" s="4"/>
      <c r="R922" s="4"/>
      <c r="S922" s="4"/>
      <c r="T922" s="4"/>
      <c r="U922" s="4"/>
      <c r="V922" s="4"/>
      <c r="W922" s="4"/>
      <c r="X922" s="4"/>
      <c r="Y922" s="4"/>
      <c r="Z922" s="59"/>
      <c r="AA922" s="59"/>
      <c r="AB922" s="4"/>
      <c r="AC922" s="4"/>
      <c r="AD922" s="4"/>
      <c r="AE922" s="4"/>
    </row>
    <row r="923" spans="1:31" ht="15.75" customHeight="1">
      <c r="A923" s="4"/>
      <c r="B923" s="4"/>
      <c r="C923" s="4"/>
      <c r="D923" s="4"/>
      <c r="E923" s="4"/>
      <c r="F923" s="4"/>
      <c r="G923" s="59"/>
      <c r="H923" s="59"/>
      <c r="I923" s="55"/>
      <c r="J923" s="55"/>
      <c r="K923" s="55"/>
      <c r="L923" s="55"/>
      <c r="M923" s="55"/>
      <c r="N923" s="55"/>
      <c r="O923" s="4"/>
      <c r="P923" s="4"/>
      <c r="Q923" s="4"/>
      <c r="R923" s="4"/>
      <c r="S923" s="4"/>
      <c r="T923" s="4"/>
      <c r="U923" s="4"/>
      <c r="V923" s="4"/>
      <c r="W923" s="4"/>
      <c r="X923" s="4"/>
      <c r="Y923" s="4"/>
      <c r="Z923" s="59"/>
      <c r="AA923" s="59"/>
      <c r="AB923" s="4"/>
      <c r="AC923" s="4"/>
      <c r="AD923" s="4"/>
      <c r="AE923" s="4"/>
    </row>
    <row r="924" spans="1:31" ht="15.75" customHeight="1">
      <c r="A924" s="4"/>
      <c r="B924" s="4"/>
      <c r="C924" s="4"/>
      <c r="D924" s="4"/>
      <c r="E924" s="4"/>
      <c r="F924" s="4"/>
      <c r="G924" s="59"/>
      <c r="H924" s="59"/>
      <c r="I924" s="55"/>
      <c r="J924" s="55"/>
      <c r="K924" s="55"/>
      <c r="L924" s="55"/>
      <c r="M924" s="55"/>
      <c r="N924" s="55"/>
      <c r="O924" s="4"/>
      <c r="P924" s="4"/>
      <c r="Q924" s="4"/>
      <c r="R924" s="4"/>
      <c r="S924" s="4"/>
      <c r="T924" s="4"/>
      <c r="U924" s="4"/>
      <c r="V924" s="4"/>
      <c r="W924" s="4"/>
      <c r="X924" s="4"/>
      <c r="Y924" s="4"/>
      <c r="Z924" s="59"/>
      <c r="AA924" s="59"/>
      <c r="AB924" s="4"/>
      <c r="AC924" s="4"/>
      <c r="AD924" s="4"/>
      <c r="AE924" s="4"/>
    </row>
    <row r="925" spans="1:31" ht="15.75" customHeight="1">
      <c r="A925" s="4"/>
      <c r="B925" s="4"/>
      <c r="C925" s="4"/>
      <c r="D925" s="4"/>
      <c r="E925" s="4"/>
      <c r="F925" s="4"/>
      <c r="G925" s="59"/>
      <c r="H925" s="59"/>
      <c r="I925" s="55"/>
      <c r="J925" s="55"/>
      <c r="K925" s="55"/>
      <c r="L925" s="55"/>
      <c r="M925" s="55"/>
      <c r="N925" s="55"/>
      <c r="O925" s="4"/>
      <c r="P925" s="4"/>
      <c r="Q925" s="4"/>
      <c r="R925" s="4"/>
      <c r="S925" s="4"/>
      <c r="T925" s="4"/>
      <c r="U925" s="4"/>
      <c r="V925" s="4"/>
      <c r="W925" s="4"/>
      <c r="X925" s="4"/>
      <c r="Y925" s="4"/>
      <c r="Z925" s="59"/>
      <c r="AA925" s="59"/>
      <c r="AB925" s="4"/>
      <c r="AC925" s="4"/>
      <c r="AD925" s="4"/>
      <c r="AE925" s="4"/>
    </row>
    <row r="926" spans="1:31" ht="15.75" customHeight="1">
      <c r="A926" s="4"/>
      <c r="B926" s="4"/>
      <c r="C926" s="4"/>
      <c r="D926" s="4"/>
      <c r="E926" s="4"/>
      <c r="F926" s="4"/>
      <c r="G926" s="59"/>
      <c r="H926" s="59"/>
      <c r="I926" s="55"/>
      <c r="J926" s="55"/>
      <c r="K926" s="55"/>
      <c r="L926" s="55"/>
      <c r="M926" s="55"/>
      <c r="N926" s="55"/>
      <c r="O926" s="4"/>
      <c r="P926" s="4"/>
      <c r="Q926" s="4"/>
      <c r="R926" s="4"/>
      <c r="S926" s="4"/>
      <c r="T926" s="4"/>
      <c r="U926" s="4"/>
      <c r="V926" s="4"/>
      <c r="W926" s="4"/>
      <c r="X926" s="4"/>
      <c r="Y926" s="4"/>
      <c r="Z926" s="59"/>
      <c r="AA926" s="59"/>
      <c r="AB926" s="4"/>
      <c r="AC926" s="4"/>
      <c r="AD926" s="4"/>
      <c r="AE926" s="4"/>
    </row>
    <row r="927" spans="1:31" ht="15.75" customHeight="1">
      <c r="A927" s="4"/>
      <c r="B927" s="4"/>
      <c r="C927" s="4"/>
      <c r="D927" s="4"/>
      <c r="E927" s="4"/>
      <c r="F927" s="4"/>
      <c r="G927" s="59"/>
      <c r="H927" s="59"/>
      <c r="I927" s="55"/>
      <c r="J927" s="55"/>
      <c r="K927" s="55"/>
      <c r="L927" s="55"/>
      <c r="M927" s="55"/>
      <c r="N927" s="55"/>
      <c r="O927" s="4"/>
      <c r="P927" s="4"/>
      <c r="Q927" s="4"/>
      <c r="R927" s="4"/>
      <c r="S927" s="4"/>
      <c r="T927" s="4"/>
      <c r="U927" s="4"/>
      <c r="V927" s="4"/>
      <c r="W927" s="4"/>
      <c r="X927" s="4"/>
      <c r="Y927" s="4"/>
      <c r="Z927" s="59"/>
      <c r="AA927" s="59"/>
      <c r="AB927" s="4"/>
      <c r="AC927" s="4"/>
      <c r="AD927" s="4"/>
      <c r="AE927" s="4"/>
    </row>
    <row r="928" spans="1:31" ht="15.75" customHeight="1">
      <c r="A928" s="4"/>
      <c r="B928" s="4"/>
      <c r="C928" s="4"/>
      <c r="D928" s="4"/>
      <c r="E928" s="4"/>
      <c r="F928" s="4"/>
      <c r="G928" s="59"/>
      <c r="H928" s="59"/>
      <c r="I928" s="55"/>
      <c r="J928" s="55"/>
      <c r="K928" s="55"/>
      <c r="L928" s="55"/>
      <c r="M928" s="55"/>
      <c r="N928" s="55"/>
      <c r="O928" s="4"/>
      <c r="P928" s="4"/>
      <c r="Q928" s="4"/>
      <c r="R928" s="4"/>
      <c r="S928" s="4"/>
      <c r="T928" s="4"/>
      <c r="U928" s="4"/>
      <c r="V928" s="4"/>
      <c r="W928" s="4"/>
      <c r="X928" s="4"/>
      <c r="Y928" s="4"/>
      <c r="Z928" s="59"/>
      <c r="AA928" s="59"/>
      <c r="AB928" s="4"/>
      <c r="AC928" s="4"/>
      <c r="AD928" s="4"/>
      <c r="AE928" s="4"/>
    </row>
    <row r="929" spans="1:31" ht="15.75" customHeight="1">
      <c r="A929" s="4"/>
      <c r="B929" s="4"/>
      <c r="C929" s="4"/>
      <c r="D929" s="4"/>
      <c r="E929" s="4"/>
      <c r="F929" s="4"/>
      <c r="G929" s="59"/>
      <c r="H929" s="59"/>
      <c r="I929" s="55"/>
      <c r="J929" s="55"/>
      <c r="K929" s="55"/>
      <c r="L929" s="55"/>
      <c r="M929" s="55"/>
      <c r="N929" s="55"/>
      <c r="O929" s="4"/>
      <c r="P929" s="4"/>
      <c r="Q929" s="4"/>
      <c r="R929" s="4"/>
      <c r="S929" s="4"/>
      <c r="T929" s="4"/>
      <c r="U929" s="4"/>
      <c r="V929" s="4"/>
      <c r="W929" s="4"/>
      <c r="X929" s="4"/>
      <c r="Y929" s="4"/>
      <c r="Z929" s="59"/>
      <c r="AA929" s="59"/>
      <c r="AB929" s="4"/>
      <c r="AC929" s="4"/>
      <c r="AD929" s="4"/>
      <c r="AE929" s="4"/>
    </row>
    <row r="930" spans="1:31" ht="15.75" customHeight="1">
      <c r="A930" s="4"/>
      <c r="B930" s="4"/>
      <c r="C930" s="4"/>
      <c r="D930" s="4"/>
      <c r="E930" s="4"/>
      <c r="F930" s="4"/>
      <c r="G930" s="59"/>
      <c r="H930" s="59"/>
      <c r="I930" s="55"/>
      <c r="J930" s="55"/>
      <c r="K930" s="55"/>
      <c r="L930" s="55"/>
      <c r="M930" s="55"/>
      <c r="N930" s="55"/>
      <c r="O930" s="4"/>
      <c r="P930" s="4"/>
      <c r="Q930" s="4"/>
      <c r="R930" s="4"/>
      <c r="S930" s="4"/>
      <c r="T930" s="4"/>
      <c r="U930" s="4"/>
      <c r="V930" s="4"/>
      <c r="W930" s="4"/>
      <c r="X930" s="4"/>
      <c r="Y930" s="4"/>
      <c r="Z930" s="59"/>
      <c r="AA930" s="59"/>
      <c r="AB930" s="4"/>
      <c r="AC930" s="4"/>
      <c r="AD930" s="4"/>
      <c r="AE930" s="4"/>
    </row>
    <row r="931" spans="1:31" ht="15.75" customHeight="1">
      <c r="A931" s="4"/>
      <c r="B931" s="4"/>
      <c r="C931" s="4"/>
      <c r="D931" s="4"/>
      <c r="E931" s="4"/>
      <c r="F931" s="4"/>
      <c r="G931" s="59"/>
      <c r="H931" s="59"/>
      <c r="I931" s="55"/>
      <c r="J931" s="55"/>
      <c r="K931" s="55"/>
      <c r="L931" s="55"/>
      <c r="M931" s="55"/>
      <c r="N931" s="55"/>
      <c r="O931" s="4"/>
      <c r="P931" s="4"/>
      <c r="Q931" s="4"/>
      <c r="R931" s="4"/>
      <c r="S931" s="4"/>
      <c r="T931" s="4"/>
      <c r="U931" s="4"/>
      <c r="V931" s="4"/>
      <c r="W931" s="4"/>
      <c r="X931" s="4"/>
      <c r="Y931" s="4"/>
      <c r="Z931" s="59"/>
      <c r="AA931" s="59"/>
      <c r="AB931" s="4"/>
      <c r="AC931" s="4"/>
      <c r="AD931" s="4"/>
      <c r="AE931" s="4"/>
    </row>
    <row r="932" spans="1:31" ht="15.75" customHeight="1">
      <c r="A932" s="4"/>
      <c r="B932" s="4"/>
      <c r="C932" s="4"/>
      <c r="D932" s="4"/>
      <c r="E932" s="4"/>
      <c r="F932" s="4"/>
      <c r="G932" s="59"/>
      <c r="H932" s="59"/>
      <c r="I932" s="55"/>
      <c r="J932" s="55"/>
      <c r="K932" s="55"/>
      <c r="L932" s="55"/>
      <c r="M932" s="55"/>
      <c r="N932" s="55"/>
      <c r="O932" s="4"/>
      <c r="P932" s="4"/>
      <c r="Q932" s="4"/>
      <c r="R932" s="4"/>
      <c r="S932" s="4"/>
      <c r="T932" s="4"/>
      <c r="U932" s="4"/>
      <c r="V932" s="4"/>
      <c r="W932" s="4"/>
      <c r="X932" s="4"/>
      <c r="Y932" s="4"/>
      <c r="Z932" s="59"/>
      <c r="AA932" s="59"/>
      <c r="AB932" s="4"/>
      <c r="AC932" s="4"/>
      <c r="AD932" s="4"/>
      <c r="AE932" s="4"/>
    </row>
    <row r="933" spans="1:31" ht="15.75" customHeight="1">
      <c r="A933" s="4"/>
      <c r="B933" s="4"/>
      <c r="C933" s="4"/>
      <c r="D933" s="4"/>
      <c r="E933" s="4"/>
      <c r="F933" s="4"/>
      <c r="G933" s="59"/>
      <c r="H933" s="59"/>
      <c r="I933" s="55"/>
      <c r="J933" s="55"/>
      <c r="K933" s="55"/>
      <c r="L933" s="55"/>
      <c r="M933" s="55"/>
      <c r="N933" s="55"/>
      <c r="O933" s="4"/>
      <c r="P933" s="4"/>
      <c r="Q933" s="4"/>
      <c r="R933" s="4"/>
      <c r="S933" s="4"/>
      <c r="T933" s="4"/>
      <c r="U933" s="4"/>
      <c r="V933" s="4"/>
      <c r="W933" s="4"/>
      <c r="X933" s="4"/>
      <c r="Y933" s="4"/>
      <c r="Z933" s="59"/>
      <c r="AA933" s="59"/>
      <c r="AB933" s="4"/>
      <c r="AC933" s="4"/>
      <c r="AD933" s="4"/>
      <c r="AE933" s="4"/>
    </row>
    <row r="934" spans="1:31" ht="15.75" customHeight="1">
      <c r="A934" s="4"/>
      <c r="B934" s="4"/>
      <c r="C934" s="4"/>
      <c r="D934" s="4"/>
      <c r="E934" s="4"/>
      <c r="F934" s="4"/>
      <c r="G934" s="59"/>
      <c r="H934" s="59"/>
      <c r="I934" s="55"/>
      <c r="J934" s="55"/>
      <c r="K934" s="55"/>
      <c r="L934" s="55"/>
      <c r="M934" s="55"/>
      <c r="N934" s="55"/>
      <c r="O934" s="4"/>
      <c r="P934" s="4"/>
      <c r="Q934" s="4"/>
      <c r="R934" s="4"/>
      <c r="S934" s="4"/>
      <c r="T934" s="4"/>
      <c r="U934" s="4"/>
      <c r="V934" s="4"/>
      <c r="W934" s="4"/>
      <c r="X934" s="4"/>
      <c r="Y934" s="4"/>
      <c r="Z934" s="59"/>
      <c r="AA934" s="59"/>
      <c r="AB934" s="4"/>
      <c r="AC934" s="4"/>
      <c r="AD934" s="4"/>
      <c r="AE934" s="4"/>
    </row>
    <row r="935" spans="1:31" ht="15.75" customHeight="1">
      <c r="A935" s="4"/>
      <c r="B935" s="4"/>
      <c r="C935" s="4"/>
      <c r="D935" s="4"/>
      <c r="E935" s="4"/>
      <c r="F935" s="4"/>
      <c r="G935" s="59"/>
      <c r="H935" s="59"/>
      <c r="I935" s="55"/>
      <c r="J935" s="55"/>
      <c r="K935" s="55"/>
      <c r="L935" s="55"/>
      <c r="M935" s="55"/>
      <c r="N935" s="55"/>
      <c r="O935" s="4"/>
      <c r="P935" s="4"/>
      <c r="Q935" s="4"/>
      <c r="R935" s="4"/>
      <c r="S935" s="4"/>
      <c r="T935" s="4"/>
      <c r="U935" s="4"/>
      <c r="V935" s="4"/>
      <c r="W935" s="4"/>
      <c r="X935" s="4"/>
      <c r="Y935" s="4"/>
      <c r="Z935" s="59"/>
      <c r="AA935" s="59"/>
      <c r="AB935" s="4"/>
      <c r="AC935" s="4"/>
      <c r="AD935" s="4"/>
      <c r="AE935" s="4"/>
    </row>
    <row r="936" spans="1:31" ht="15.75" customHeight="1">
      <c r="A936" s="4"/>
      <c r="B936" s="4"/>
      <c r="C936" s="4"/>
      <c r="D936" s="4"/>
      <c r="E936" s="4"/>
      <c r="F936" s="4"/>
      <c r="G936" s="59"/>
      <c r="H936" s="59"/>
      <c r="I936" s="55"/>
      <c r="J936" s="55"/>
      <c r="K936" s="55"/>
      <c r="L936" s="55"/>
      <c r="M936" s="55"/>
      <c r="N936" s="55"/>
      <c r="O936" s="4"/>
      <c r="P936" s="4"/>
      <c r="Q936" s="4"/>
      <c r="R936" s="4"/>
      <c r="S936" s="4"/>
      <c r="T936" s="4"/>
      <c r="U936" s="4"/>
      <c r="V936" s="4"/>
      <c r="W936" s="4"/>
      <c r="X936" s="4"/>
      <c r="Y936" s="4"/>
      <c r="Z936" s="59"/>
      <c r="AA936" s="59"/>
      <c r="AB936" s="4"/>
      <c r="AC936" s="4"/>
      <c r="AD936" s="4"/>
      <c r="AE936" s="4"/>
    </row>
    <row r="937" spans="1:31" ht="15.75" customHeight="1">
      <c r="A937" s="4"/>
      <c r="B937" s="4"/>
      <c r="C937" s="4"/>
      <c r="D937" s="4"/>
      <c r="E937" s="4"/>
      <c r="F937" s="4"/>
      <c r="G937" s="59"/>
      <c r="H937" s="59"/>
      <c r="I937" s="55"/>
      <c r="J937" s="55"/>
      <c r="K937" s="55"/>
      <c r="L937" s="55"/>
      <c r="M937" s="55"/>
      <c r="N937" s="55"/>
      <c r="O937" s="4"/>
      <c r="P937" s="4"/>
      <c r="Q937" s="4"/>
      <c r="R937" s="4"/>
      <c r="S937" s="4"/>
      <c r="T937" s="4"/>
      <c r="U937" s="4"/>
      <c r="V937" s="4"/>
      <c r="W937" s="4"/>
      <c r="X937" s="4"/>
      <c r="Y937" s="4"/>
      <c r="Z937" s="59"/>
      <c r="AA937" s="59"/>
      <c r="AB937" s="4"/>
      <c r="AC937" s="4"/>
      <c r="AD937" s="4"/>
      <c r="AE937" s="4"/>
    </row>
    <row r="938" spans="1:31" ht="15.75" customHeight="1">
      <c r="A938" s="4"/>
      <c r="B938" s="4"/>
      <c r="C938" s="4"/>
      <c r="D938" s="4"/>
      <c r="E938" s="4"/>
      <c r="F938" s="4"/>
      <c r="G938" s="59"/>
      <c r="H938" s="59"/>
      <c r="I938" s="55"/>
      <c r="J938" s="55"/>
      <c r="K938" s="55"/>
      <c r="L938" s="55"/>
      <c r="M938" s="55"/>
      <c r="N938" s="55"/>
      <c r="O938" s="4"/>
      <c r="P938" s="4"/>
      <c r="Q938" s="4"/>
      <c r="R938" s="4"/>
      <c r="S938" s="4"/>
      <c r="T938" s="4"/>
      <c r="U938" s="4"/>
      <c r="V938" s="4"/>
      <c r="W938" s="4"/>
      <c r="X938" s="4"/>
      <c r="Y938" s="4"/>
      <c r="Z938" s="59"/>
      <c r="AA938" s="59"/>
      <c r="AB938" s="4"/>
      <c r="AC938" s="4"/>
      <c r="AD938" s="4"/>
      <c r="AE938" s="4"/>
    </row>
    <row r="939" spans="1:31" ht="15.75" customHeight="1">
      <c r="A939" s="4"/>
      <c r="B939" s="4"/>
      <c r="C939" s="4"/>
      <c r="D939" s="4"/>
      <c r="E939" s="4"/>
      <c r="F939" s="4"/>
      <c r="G939" s="59"/>
      <c r="H939" s="59"/>
      <c r="I939" s="55"/>
      <c r="J939" s="55"/>
      <c r="K939" s="55"/>
      <c r="L939" s="55"/>
      <c r="M939" s="55"/>
      <c r="N939" s="55"/>
      <c r="O939" s="4"/>
      <c r="P939" s="4"/>
      <c r="Q939" s="4"/>
      <c r="R939" s="4"/>
      <c r="S939" s="4"/>
      <c r="T939" s="4"/>
      <c r="U939" s="4"/>
      <c r="V939" s="4"/>
      <c r="W939" s="4"/>
      <c r="X939" s="4"/>
      <c r="Y939" s="4"/>
      <c r="Z939" s="59"/>
      <c r="AA939" s="59"/>
      <c r="AB939" s="4"/>
      <c r="AC939" s="4"/>
      <c r="AD939" s="4"/>
      <c r="AE939" s="4"/>
    </row>
    <row r="940" spans="1:31" ht="15.75" customHeight="1">
      <c r="A940" s="4"/>
      <c r="B940" s="4"/>
      <c r="C940" s="4"/>
      <c r="D940" s="4"/>
      <c r="E940" s="4"/>
      <c r="F940" s="4"/>
      <c r="G940" s="59"/>
      <c r="H940" s="59"/>
      <c r="I940" s="55"/>
      <c r="J940" s="55"/>
      <c r="K940" s="55"/>
      <c r="L940" s="55"/>
      <c r="M940" s="55"/>
      <c r="N940" s="55"/>
      <c r="O940" s="4"/>
      <c r="P940" s="4"/>
      <c r="Q940" s="4"/>
      <c r="R940" s="4"/>
      <c r="S940" s="4"/>
      <c r="T940" s="4"/>
      <c r="U940" s="4"/>
      <c r="V940" s="4"/>
      <c r="W940" s="4"/>
      <c r="X940" s="4"/>
      <c r="Y940" s="4"/>
      <c r="Z940" s="59"/>
      <c r="AA940" s="59"/>
      <c r="AB940" s="4"/>
      <c r="AC940" s="4"/>
      <c r="AD940" s="4"/>
      <c r="AE940" s="4"/>
    </row>
    <row r="941" spans="1:31" ht="15.75" customHeight="1">
      <c r="A941" s="4"/>
      <c r="B941" s="4"/>
      <c r="C941" s="4"/>
      <c r="D941" s="4"/>
      <c r="E941" s="4"/>
      <c r="F941" s="4"/>
      <c r="G941" s="59"/>
      <c r="H941" s="59"/>
      <c r="I941" s="55"/>
      <c r="J941" s="55"/>
      <c r="K941" s="55"/>
      <c r="L941" s="55"/>
      <c r="M941" s="55"/>
      <c r="N941" s="55"/>
      <c r="O941" s="4"/>
      <c r="P941" s="4"/>
      <c r="Q941" s="4"/>
      <c r="R941" s="4"/>
      <c r="S941" s="4"/>
      <c r="T941" s="4"/>
      <c r="U941" s="4"/>
      <c r="V941" s="4"/>
      <c r="W941" s="4"/>
      <c r="X941" s="4"/>
      <c r="Y941" s="4"/>
      <c r="Z941" s="59"/>
      <c r="AA941" s="59"/>
      <c r="AB941" s="4"/>
      <c r="AC941" s="4"/>
      <c r="AD941" s="4"/>
      <c r="AE941" s="4"/>
    </row>
    <row r="942" spans="1:31" ht="15.75" customHeight="1">
      <c r="A942" s="4"/>
      <c r="B942" s="4"/>
      <c r="C942" s="4"/>
      <c r="D942" s="4"/>
      <c r="E942" s="4"/>
      <c r="F942" s="4"/>
      <c r="G942" s="59"/>
      <c r="H942" s="59"/>
      <c r="I942" s="55"/>
      <c r="J942" s="55"/>
      <c r="K942" s="55"/>
      <c r="L942" s="55"/>
      <c r="M942" s="55"/>
      <c r="N942" s="55"/>
      <c r="O942" s="4"/>
      <c r="P942" s="4"/>
      <c r="Q942" s="4"/>
      <c r="R942" s="4"/>
      <c r="S942" s="4"/>
      <c r="T942" s="4"/>
      <c r="U942" s="4"/>
      <c r="V942" s="4"/>
      <c r="W942" s="4"/>
      <c r="X942" s="4"/>
      <c r="Y942" s="4"/>
      <c r="Z942" s="59"/>
      <c r="AA942" s="59"/>
      <c r="AB942" s="4"/>
      <c r="AC942" s="4"/>
      <c r="AD942" s="4"/>
      <c r="AE942" s="4"/>
    </row>
    <row r="943" spans="1:31" ht="15.75" customHeight="1">
      <c r="A943" s="4"/>
      <c r="B943" s="4"/>
      <c r="C943" s="4"/>
      <c r="D943" s="4"/>
      <c r="E943" s="4"/>
      <c r="F943" s="4"/>
      <c r="G943" s="59"/>
      <c r="H943" s="59"/>
      <c r="I943" s="55"/>
      <c r="J943" s="55"/>
      <c r="K943" s="55"/>
      <c r="L943" s="55"/>
      <c r="M943" s="55"/>
      <c r="N943" s="55"/>
      <c r="O943" s="4"/>
      <c r="P943" s="4"/>
      <c r="Q943" s="4"/>
      <c r="R943" s="4"/>
      <c r="S943" s="4"/>
      <c r="T943" s="4"/>
      <c r="U943" s="4"/>
      <c r="V943" s="4"/>
      <c r="W943" s="4"/>
      <c r="X943" s="4"/>
      <c r="Y943" s="4"/>
      <c r="Z943" s="59"/>
      <c r="AA943" s="59"/>
      <c r="AB943" s="4"/>
      <c r="AC943" s="4"/>
      <c r="AD943" s="4"/>
      <c r="AE943" s="4"/>
    </row>
    <row r="944" spans="1:31" ht="15.75" customHeight="1">
      <c r="A944" s="4"/>
      <c r="B944" s="4"/>
      <c r="C944" s="4"/>
      <c r="D944" s="4"/>
      <c r="E944" s="4"/>
      <c r="F944" s="4"/>
      <c r="G944" s="59"/>
      <c r="H944" s="59"/>
      <c r="I944" s="55"/>
      <c r="J944" s="55"/>
      <c r="K944" s="55"/>
      <c r="L944" s="55"/>
      <c r="M944" s="55"/>
      <c r="N944" s="55"/>
      <c r="O944" s="4"/>
      <c r="P944" s="4"/>
      <c r="Q944" s="4"/>
      <c r="R944" s="4"/>
      <c r="S944" s="4"/>
      <c r="T944" s="4"/>
      <c r="U944" s="4"/>
      <c r="V944" s="4"/>
      <c r="W944" s="4"/>
      <c r="X944" s="4"/>
      <c r="Y944" s="4"/>
      <c r="Z944" s="59"/>
      <c r="AA944" s="59"/>
      <c r="AB944" s="4"/>
      <c r="AC944" s="4"/>
      <c r="AD944" s="4"/>
      <c r="AE944" s="4"/>
    </row>
    <row r="945" spans="1:31" ht="15.75" customHeight="1">
      <c r="A945" s="4"/>
      <c r="B945" s="4"/>
      <c r="C945" s="4"/>
      <c r="D945" s="4"/>
      <c r="E945" s="4"/>
      <c r="F945" s="4"/>
      <c r="G945" s="59"/>
      <c r="H945" s="59"/>
      <c r="I945" s="55"/>
      <c r="J945" s="55"/>
      <c r="K945" s="55"/>
      <c r="L945" s="55"/>
      <c r="M945" s="55"/>
      <c r="N945" s="55"/>
      <c r="O945" s="4"/>
      <c r="P945" s="4"/>
      <c r="Q945" s="4"/>
      <c r="R945" s="4"/>
      <c r="S945" s="4"/>
      <c r="T945" s="4"/>
      <c r="U945" s="4"/>
      <c r="V945" s="4"/>
      <c r="W945" s="4"/>
      <c r="X945" s="4"/>
      <c r="Y945" s="4"/>
      <c r="Z945" s="59"/>
      <c r="AA945" s="59"/>
      <c r="AB945" s="4"/>
      <c r="AC945" s="4"/>
      <c r="AD945" s="4"/>
      <c r="AE945" s="4"/>
    </row>
    <row r="946" spans="1:31" ht="15.75" customHeight="1">
      <c r="A946" s="4"/>
      <c r="B946" s="4"/>
      <c r="C946" s="4"/>
      <c r="D946" s="4"/>
      <c r="E946" s="4"/>
      <c r="F946" s="4"/>
      <c r="G946" s="59"/>
      <c r="H946" s="59"/>
      <c r="I946" s="55"/>
      <c r="J946" s="55"/>
      <c r="K946" s="55"/>
      <c r="L946" s="55"/>
      <c r="M946" s="55"/>
      <c r="N946" s="55"/>
      <c r="O946" s="4"/>
      <c r="P946" s="4"/>
      <c r="Q946" s="4"/>
      <c r="R946" s="4"/>
      <c r="S946" s="4"/>
      <c r="T946" s="4"/>
      <c r="U946" s="4"/>
      <c r="V946" s="4"/>
      <c r="W946" s="4"/>
      <c r="X946" s="4"/>
      <c r="Y946" s="4"/>
      <c r="Z946" s="59"/>
      <c r="AA946" s="59"/>
      <c r="AB946" s="4"/>
      <c r="AC946" s="4"/>
      <c r="AD946" s="4"/>
      <c r="AE946" s="4"/>
    </row>
    <row r="947" spans="1:31" ht="15.75" customHeight="1">
      <c r="A947" s="4"/>
      <c r="B947" s="4"/>
      <c r="C947" s="4"/>
      <c r="D947" s="4"/>
      <c r="E947" s="4"/>
      <c r="F947" s="4"/>
      <c r="G947" s="59"/>
      <c r="H947" s="59"/>
      <c r="I947" s="55"/>
      <c r="J947" s="55"/>
      <c r="K947" s="55"/>
      <c r="L947" s="55"/>
      <c r="M947" s="55"/>
      <c r="N947" s="55"/>
      <c r="O947" s="4"/>
      <c r="P947" s="4"/>
      <c r="Q947" s="4"/>
      <c r="R947" s="4"/>
      <c r="S947" s="4"/>
      <c r="T947" s="4"/>
      <c r="U947" s="4"/>
      <c r="V947" s="4"/>
      <c r="W947" s="4"/>
      <c r="X947" s="4"/>
      <c r="Y947" s="4"/>
      <c r="Z947" s="59"/>
      <c r="AA947" s="59"/>
      <c r="AB947" s="4"/>
      <c r="AC947" s="4"/>
      <c r="AD947" s="4"/>
      <c r="AE947" s="4"/>
    </row>
    <row r="948" spans="1:31" ht="15.75" customHeight="1">
      <c r="A948" s="4"/>
      <c r="B948" s="4"/>
      <c r="C948" s="4"/>
      <c r="D948" s="4"/>
      <c r="E948" s="4"/>
      <c r="F948" s="4"/>
      <c r="G948" s="59"/>
      <c r="H948" s="59"/>
      <c r="I948" s="55"/>
      <c r="J948" s="55"/>
      <c r="K948" s="55"/>
      <c r="L948" s="55"/>
      <c r="M948" s="55"/>
      <c r="N948" s="55"/>
      <c r="O948" s="4"/>
      <c r="P948" s="4"/>
      <c r="Q948" s="4"/>
      <c r="R948" s="4"/>
      <c r="S948" s="4"/>
      <c r="T948" s="4"/>
      <c r="U948" s="4"/>
      <c r="V948" s="4"/>
      <c r="W948" s="4"/>
      <c r="X948" s="4"/>
      <c r="Y948" s="4"/>
      <c r="Z948" s="59"/>
      <c r="AA948" s="59"/>
      <c r="AB948" s="4"/>
      <c r="AC948" s="4"/>
      <c r="AD948" s="4"/>
      <c r="AE948" s="4"/>
    </row>
    <row r="949" spans="1:31" ht="15.75" customHeight="1">
      <c r="A949" s="4"/>
      <c r="B949" s="4"/>
      <c r="C949" s="4"/>
      <c r="D949" s="4"/>
      <c r="E949" s="4"/>
      <c r="F949" s="4"/>
      <c r="G949" s="59"/>
      <c r="H949" s="59"/>
      <c r="I949" s="55"/>
      <c r="J949" s="55"/>
      <c r="K949" s="55"/>
      <c r="L949" s="55"/>
      <c r="M949" s="55"/>
      <c r="N949" s="55"/>
      <c r="O949" s="4"/>
      <c r="P949" s="4"/>
      <c r="Q949" s="4"/>
      <c r="R949" s="4"/>
      <c r="S949" s="4"/>
      <c r="T949" s="4"/>
      <c r="U949" s="4"/>
      <c r="V949" s="4"/>
      <c r="W949" s="4"/>
      <c r="X949" s="4"/>
      <c r="Y949" s="4"/>
      <c r="Z949" s="59"/>
      <c r="AA949" s="59"/>
      <c r="AB949" s="4"/>
      <c r="AC949" s="4"/>
      <c r="AD949" s="4"/>
      <c r="AE949" s="4"/>
    </row>
    <row r="950" spans="1:31" ht="15.75" customHeight="1">
      <c r="A950" s="4"/>
      <c r="B950" s="4"/>
      <c r="C950" s="4"/>
      <c r="D950" s="4"/>
      <c r="E950" s="4"/>
      <c r="F950" s="4"/>
      <c r="G950" s="59"/>
      <c r="H950" s="59"/>
      <c r="I950" s="55"/>
      <c r="J950" s="55"/>
      <c r="K950" s="55"/>
      <c r="L950" s="55"/>
      <c r="M950" s="55"/>
      <c r="N950" s="55"/>
      <c r="O950" s="4"/>
      <c r="P950" s="4"/>
      <c r="Q950" s="4"/>
      <c r="R950" s="4"/>
      <c r="S950" s="4"/>
      <c r="T950" s="4"/>
      <c r="U950" s="4"/>
      <c r="V950" s="4"/>
      <c r="W950" s="4"/>
      <c r="X950" s="4"/>
      <c r="Y950" s="4"/>
      <c r="Z950" s="59"/>
      <c r="AA950" s="59"/>
      <c r="AB950" s="4"/>
      <c r="AC950" s="4"/>
      <c r="AD950" s="4"/>
      <c r="AE950" s="4"/>
    </row>
    <row r="951" spans="1:31" ht="15.75" customHeight="1">
      <c r="A951" s="4"/>
      <c r="B951" s="4"/>
      <c r="C951" s="4"/>
      <c r="D951" s="4"/>
      <c r="E951" s="4"/>
      <c r="F951" s="4"/>
      <c r="G951" s="59"/>
      <c r="H951" s="59"/>
      <c r="I951" s="55"/>
      <c r="J951" s="55"/>
      <c r="K951" s="55"/>
      <c r="L951" s="55"/>
      <c r="M951" s="55"/>
      <c r="N951" s="55"/>
      <c r="O951" s="4"/>
      <c r="P951" s="4"/>
      <c r="Q951" s="4"/>
      <c r="R951" s="4"/>
      <c r="S951" s="4"/>
      <c r="T951" s="4"/>
      <c r="U951" s="4"/>
      <c r="V951" s="4"/>
      <c r="W951" s="4"/>
      <c r="X951" s="4"/>
      <c r="Y951" s="4"/>
      <c r="Z951" s="59"/>
      <c r="AA951" s="59"/>
      <c r="AB951" s="4"/>
      <c r="AC951" s="4"/>
      <c r="AD951" s="4"/>
      <c r="AE951" s="4"/>
    </row>
    <row r="952" spans="1:31" ht="15.75" customHeight="1">
      <c r="A952" s="4"/>
      <c r="B952" s="4"/>
      <c r="C952" s="4"/>
      <c r="D952" s="4"/>
      <c r="E952" s="4"/>
      <c r="F952" s="4"/>
      <c r="G952" s="59"/>
      <c r="H952" s="59"/>
      <c r="I952" s="55"/>
      <c r="J952" s="55"/>
      <c r="K952" s="55"/>
      <c r="L952" s="55"/>
      <c r="M952" s="55"/>
      <c r="N952" s="55"/>
      <c r="O952" s="4"/>
      <c r="P952" s="4"/>
      <c r="Q952" s="4"/>
      <c r="R952" s="4"/>
      <c r="S952" s="4"/>
      <c r="T952" s="4"/>
      <c r="U952" s="4"/>
      <c r="V952" s="4"/>
      <c r="W952" s="4"/>
      <c r="X952" s="4"/>
      <c r="Y952" s="4"/>
      <c r="Z952" s="59"/>
      <c r="AA952" s="59"/>
      <c r="AB952" s="4"/>
      <c r="AC952" s="4"/>
      <c r="AD952" s="4"/>
      <c r="AE952" s="4"/>
    </row>
    <row r="953" spans="1:31" ht="15.75" customHeight="1">
      <c r="A953" s="4"/>
      <c r="B953" s="4"/>
      <c r="C953" s="4"/>
      <c r="D953" s="4"/>
      <c r="E953" s="4"/>
      <c r="F953" s="4"/>
      <c r="G953" s="59"/>
      <c r="H953" s="59"/>
      <c r="I953" s="55"/>
      <c r="J953" s="55"/>
      <c r="K953" s="55"/>
      <c r="L953" s="55"/>
      <c r="M953" s="55"/>
      <c r="N953" s="55"/>
      <c r="O953" s="4"/>
      <c r="P953" s="4"/>
      <c r="Q953" s="4"/>
      <c r="R953" s="4"/>
      <c r="S953" s="4"/>
      <c r="T953" s="4"/>
      <c r="U953" s="4"/>
      <c r="V953" s="4"/>
      <c r="W953" s="4"/>
      <c r="X953" s="4"/>
      <c r="Y953" s="4"/>
      <c r="Z953" s="59"/>
      <c r="AA953" s="59"/>
      <c r="AB953" s="4"/>
      <c r="AC953" s="4"/>
      <c r="AD953" s="4"/>
      <c r="AE953" s="4"/>
    </row>
    <row r="954" spans="1:31" ht="15.75" customHeight="1">
      <c r="A954" s="4"/>
      <c r="B954" s="4"/>
      <c r="C954" s="4"/>
      <c r="D954" s="4"/>
      <c r="E954" s="4"/>
      <c r="F954" s="4"/>
      <c r="G954" s="59"/>
      <c r="H954" s="59"/>
      <c r="I954" s="55"/>
      <c r="J954" s="55"/>
      <c r="K954" s="55"/>
      <c r="L954" s="55"/>
      <c r="M954" s="55"/>
      <c r="N954" s="55"/>
      <c r="O954" s="4"/>
      <c r="P954" s="4"/>
      <c r="Q954" s="4"/>
      <c r="R954" s="4"/>
      <c r="S954" s="4"/>
      <c r="T954" s="4"/>
      <c r="U954" s="4"/>
      <c r="V954" s="4"/>
      <c r="W954" s="4"/>
      <c r="X954" s="4"/>
      <c r="Y954" s="4"/>
      <c r="Z954" s="59"/>
      <c r="AA954" s="59"/>
      <c r="AB954" s="4"/>
      <c r="AC954" s="4"/>
      <c r="AD954" s="4"/>
      <c r="AE954" s="4"/>
    </row>
    <row r="955" spans="1:31" ht="15.75" customHeight="1">
      <c r="A955" s="4"/>
      <c r="B955" s="4"/>
      <c r="C955" s="4"/>
      <c r="D955" s="4"/>
      <c r="E955" s="4"/>
      <c r="F955" s="4"/>
      <c r="G955" s="59"/>
      <c r="H955" s="59"/>
      <c r="I955" s="55"/>
      <c r="J955" s="55"/>
      <c r="K955" s="55"/>
      <c r="L955" s="55"/>
      <c r="M955" s="55"/>
      <c r="N955" s="55"/>
      <c r="O955" s="4"/>
      <c r="P955" s="4"/>
      <c r="Q955" s="4"/>
      <c r="R955" s="4"/>
      <c r="S955" s="4"/>
      <c r="T955" s="4"/>
      <c r="U955" s="4"/>
      <c r="V955" s="4"/>
      <c r="W955" s="4"/>
      <c r="X955" s="4"/>
      <c r="Y955" s="4"/>
      <c r="Z955" s="59"/>
      <c r="AA955" s="59"/>
      <c r="AB955" s="4"/>
      <c r="AC955" s="4"/>
      <c r="AD955" s="4"/>
      <c r="AE955" s="4"/>
    </row>
    <row r="956" spans="1:31" ht="15.75" customHeight="1">
      <c r="A956" s="4"/>
      <c r="B956" s="4"/>
      <c r="C956" s="4"/>
      <c r="D956" s="4"/>
      <c r="E956" s="4"/>
      <c r="F956" s="4"/>
      <c r="G956" s="59"/>
      <c r="H956" s="59"/>
      <c r="I956" s="55"/>
      <c r="J956" s="55"/>
      <c r="K956" s="55"/>
      <c r="L956" s="55"/>
      <c r="M956" s="55"/>
      <c r="N956" s="55"/>
      <c r="O956" s="4"/>
      <c r="P956" s="4"/>
      <c r="Q956" s="4"/>
      <c r="R956" s="4"/>
      <c r="S956" s="4"/>
      <c r="T956" s="4"/>
      <c r="U956" s="4"/>
      <c r="V956" s="4"/>
      <c r="W956" s="4"/>
      <c r="X956" s="4"/>
      <c r="Y956" s="4"/>
      <c r="Z956" s="59"/>
      <c r="AA956" s="59"/>
      <c r="AB956" s="4"/>
      <c r="AC956" s="4"/>
      <c r="AD956" s="4"/>
      <c r="AE956" s="4"/>
    </row>
    <row r="957" spans="1:31" ht="15.75" customHeight="1">
      <c r="A957" s="4"/>
      <c r="B957" s="4"/>
      <c r="C957" s="4"/>
      <c r="D957" s="4"/>
      <c r="E957" s="4"/>
      <c r="F957" s="4"/>
      <c r="G957" s="59"/>
      <c r="H957" s="59"/>
      <c r="I957" s="55"/>
      <c r="J957" s="55"/>
      <c r="K957" s="55"/>
      <c r="L957" s="55"/>
      <c r="M957" s="55"/>
      <c r="N957" s="55"/>
      <c r="O957" s="4"/>
      <c r="P957" s="4"/>
      <c r="Q957" s="4"/>
      <c r="R957" s="4"/>
      <c r="S957" s="4"/>
      <c r="T957" s="4"/>
      <c r="U957" s="4"/>
      <c r="V957" s="4"/>
      <c r="W957" s="4"/>
      <c r="X957" s="4"/>
      <c r="Y957" s="4"/>
      <c r="Z957" s="59"/>
      <c r="AA957" s="59"/>
      <c r="AB957" s="4"/>
      <c r="AC957" s="4"/>
      <c r="AD957" s="4"/>
      <c r="AE957" s="4"/>
    </row>
    <row r="958" spans="1:31" ht="15.75" customHeight="1">
      <c r="A958" s="4"/>
      <c r="B958" s="4"/>
      <c r="C958" s="4"/>
      <c r="D958" s="4"/>
      <c r="E958" s="4"/>
      <c r="F958" s="4"/>
      <c r="G958" s="59"/>
      <c r="H958" s="59"/>
      <c r="I958" s="55"/>
      <c r="J958" s="55"/>
      <c r="K958" s="55"/>
      <c r="L958" s="55"/>
      <c r="M958" s="55"/>
      <c r="N958" s="55"/>
      <c r="O958" s="4"/>
      <c r="P958" s="4"/>
      <c r="Q958" s="4"/>
      <c r="R958" s="4"/>
      <c r="S958" s="4"/>
      <c r="T958" s="4"/>
      <c r="U958" s="4"/>
      <c r="V958" s="4"/>
      <c r="W958" s="4"/>
      <c r="X958" s="4"/>
      <c r="Y958" s="4"/>
      <c r="Z958" s="59"/>
      <c r="AA958" s="59"/>
      <c r="AB958" s="4"/>
      <c r="AC958" s="4"/>
      <c r="AD958" s="4"/>
      <c r="AE958" s="4"/>
    </row>
    <row r="959" spans="1:31" ht="15.75" customHeight="1">
      <c r="A959" s="4"/>
      <c r="B959" s="4"/>
      <c r="C959" s="4"/>
      <c r="D959" s="4"/>
      <c r="E959" s="4"/>
      <c r="F959" s="4"/>
      <c r="G959" s="59"/>
      <c r="H959" s="59"/>
      <c r="I959" s="55"/>
      <c r="J959" s="55"/>
      <c r="K959" s="55"/>
      <c r="L959" s="55"/>
      <c r="M959" s="55"/>
      <c r="N959" s="55"/>
      <c r="O959" s="4"/>
      <c r="P959" s="4"/>
      <c r="Q959" s="4"/>
      <c r="R959" s="4"/>
      <c r="S959" s="4"/>
      <c r="T959" s="4"/>
      <c r="U959" s="4"/>
      <c r="V959" s="4"/>
      <c r="W959" s="4"/>
      <c r="X959" s="4"/>
      <c r="Y959" s="4"/>
      <c r="Z959" s="59"/>
      <c r="AA959" s="59"/>
      <c r="AB959" s="4"/>
      <c r="AC959" s="4"/>
      <c r="AD959" s="4"/>
      <c r="AE959" s="4"/>
    </row>
    <row r="960" spans="1:31" ht="15.75" customHeight="1">
      <c r="A960" s="4"/>
      <c r="B960" s="4"/>
      <c r="C960" s="4"/>
      <c r="D960" s="4"/>
      <c r="E960" s="4"/>
      <c r="F960" s="4"/>
      <c r="G960" s="59"/>
      <c r="H960" s="59"/>
      <c r="I960" s="55"/>
      <c r="J960" s="55"/>
      <c r="K960" s="55"/>
      <c r="L960" s="55"/>
      <c r="M960" s="55"/>
      <c r="N960" s="55"/>
      <c r="O960" s="4"/>
      <c r="P960" s="4"/>
      <c r="Q960" s="4"/>
      <c r="R960" s="4"/>
      <c r="S960" s="4"/>
      <c r="T960" s="4"/>
      <c r="U960" s="4"/>
      <c r="V960" s="4"/>
      <c r="W960" s="4"/>
      <c r="X960" s="4"/>
      <c r="Y960" s="4"/>
      <c r="Z960" s="59"/>
      <c r="AA960" s="59"/>
      <c r="AB960" s="4"/>
      <c r="AC960" s="4"/>
      <c r="AD960" s="4"/>
      <c r="AE960" s="4"/>
    </row>
    <row r="961" spans="1:31" ht="15.75" customHeight="1">
      <c r="A961" s="4"/>
      <c r="B961" s="4"/>
      <c r="C961" s="4"/>
      <c r="D961" s="4"/>
      <c r="E961" s="4"/>
      <c r="F961" s="4"/>
      <c r="G961" s="59"/>
      <c r="H961" s="59"/>
      <c r="I961" s="55"/>
      <c r="J961" s="55"/>
      <c r="K961" s="55"/>
      <c r="L961" s="55"/>
      <c r="M961" s="55"/>
      <c r="N961" s="55"/>
      <c r="O961" s="4"/>
      <c r="P961" s="4"/>
      <c r="Q961" s="4"/>
      <c r="R961" s="4"/>
      <c r="S961" s="4"/>
      <c r="T961" s="4"/>
      <c r="U961" s="4"/>
      <c r="V961" s="4"/>
      <c r="W961" s="4"/>
      <c r="X961" s="4"/>
      <c r="Y961" s="4"/>
      <c r="Z961" s="59"/>
      <c r="AA961" s="59"/>
      <c r="AB961" s="4"/>
      <c r="AC961" s="4"/>
      <c r="AD961" s="4"/>
      <c r="AE961" s="4"/>
    </row>
    <row r="962" spans="1:31" ht="15.75" customHeight="1">
      <c r="A962" s="4"/>
      <c r="B962" s="4"/>
      <c r="C962" s="4"/>
      <c r="D962" s="4"/>
      <c r="E962" s="4"/>
      <c r="F962" s="4"/>
      <c r="G962" s="59"/>
      <c r="H962" s="59"/>
      <c r="I962" s="55"/>
      <c r="J962" s="55"/>
      <c r="K962" s="55"/>
      <c r="L962" s="55"/>
      <c r="M962" s="55"/>
      <c r="N962" s="55"/>
      <c r="O962" s="4"/>
      <c r="P962" s="4"/>
      <c r="Q962" s="4"/>
      <c r="R962" s="4"/>
      <c r="S962" s="4"/>
      <c r="T962" s="4"/>
      <c r="U962" s="4"/>
      <c r="V962" s="4"/>
      <c r="W962" s="4"/>
      <c r="X962" s="4"/>
      <c r="Y962" s="4"/>
      <c r="Z962" s="59"/>
      <c r="AA962" s="59"/>
      <c r="AB962" s="4"/>
      <c r="AC962" s="4"/>
      <c r="AD962" s="4"/>
      <c r="AE962" s="4"/>
    </row>
    <row r="963" spans="1:31" ht="15.75" customHeight="1">
      <c r="A963" s="4"/>
      <c r="B963" s="4"/>
      <c r="C963" s="4"/>
      <c r="D963" s="4"/>
      <c r="E963" s="4"/>
      <c r="F963" s="4"/>
      <c r="G963" s="59"/>
      <c r="H963" s="59"/>
      <c r="I963" s="55"/>
      <c r="J963" s="55"/>
      <c r="K963" s="55"/>
      <c r="L963" s="55"/>
      <c r="M963" s="55"/>
      <c r="N963" s="55"/>
      <c r="O963" s="4"/>
      <c r="P963" s="4"/>
      <c r="Q963" s="4"/>
      <c r="R963" s="4"/>
      <c r="S963" s="4"/>
      <c r="T963" s="4"/>
      <c r="U963" s="4"/>
      <c r="V963" s="4"/>
      <c r="W963" s="4"/>
      <c r="X963" s="4"/>
      <c r="Y963" s="4"/>
      <c r="Z963" s="59"/>
      <c r="AA963" s="59"/>
      <c r="AB963" s="4"/>
      <c r="AC963" s="4"/>
      <c r="AD963" s="4"/>
      <c r="AE963" s="4"/>
    </row>
    <row r="964" spans="1:31" ht="15.75" customHeight="1">
      <c r="A964" s="4"/>
      <c r="B964" s="4"/>
      <c r="C964" s="4"/>
      <c r="D964" s="4"/>
      <c r="E964" s="4"/>
      <c r="F964" s="4"/>
      <c r="G964" s="59"/>
      <c r="H964" s="59"/>
      <c r="I964" s="55"/>
      <c r="J964" s="55"/>
      <c r="K964" s="55"/>
      <c r="L964" s="55"/>
      <c r="M964" s="55"/>
      <c r="N964" s="55"/>
      <c r="O964" s="4"/>
      <c r="P964" s="4"/>
      <c r="Q964" s="4"/>
      <c r="R964" s="4"/>
      <c r="S964" s="4"/>
      <c r="T964" s="4"/>
      <c r="U964" s="4"/>
      <c r="V964" s="4"/>
      <c r="W964" s="4"/>
      <c r="X964" s="4"/>
      <c r="Y964" s="4"/>
      <c r="Z964" s="59"/>
      <c r="AA964" s="59"/>
      <c r="AB964" s="4"/>
      <c r="AC964" s="4"/>
      <c r="AD964" s="4"/>
      <c r="AE964" s="4"/>
    </row>
    <row r="965" spans="1:31" ht="15.75" customHeight="1">
      <c r="A965" s="4"/>
      <c r="B965" s="4"/>
      <c r="C965" s="4"/>
      <c r="D965" s="4"/>
      <c r="E965" s="4"/>
      <c r="F965" s="4"/>
      <c r="G965" s="59"/>
      <c r="H965" s="59"/>
      <c r="I965" s="55"/>
      <c r="J965" s="55"/>
      <c r="K965" s="55"/>
      <c r="L965" s="55"/>
      <c r="M965" s="55"/>
      <c r="N965" s="55"/>
      <c r="O965" s="4"/>
      <c r="P965" s="4"/>
      <c r="Q965" s="4"/>
      <c r="R965" s="4"/>
      <c r="S965" s="4"/>
      <c r="T965" s="4"/>
      <c r="U965" s="4"/>
      <c r="V965" s="4"/>
      <c r="W965" s="4"/>
      <c r="X965" s="4"/>
      <c r="Y965" s="4"/>
      <c r="Z965" s="59"/>
      <c r="AA965" s="59"/>
      <c r="AB965" s="4"/>
      <c r="AC965" s="4"/>
      <c r="AD965" s="4"/>
      <c r="AE965" s="4"/>
    </row>
    <row r="966" spans="1:31" ht="15.75" customHeight="1">
      <c r="A966" s="4"/>
      <c r="B966" s="4"/>
      <c r="C966" s="4"/>
      <c r="D966" s="4"/>
      <c r="E966" s="4"/>
      <c r="F966" s="4"/>
      <c r="G966" s="59"/>
      <c r="H966" s="59"/>
      <c r="I966" s="55"/>
      <c r="J966" s="55"/>
      <c r="K966" s="55"/>
      <c r="L966" s="55"/>
      <c r="M966" s="55"/>
      <c r="N966" s="55"/>
      <c r="O966" s="4"/>
      <c r="P966" s="4"/>
      <c r="Q966" s="4"/>
      <c r="R966" s="4"/>
      <c r="S966" s="4"/>
      <c r="T966" s="4"/>
      <c r="U966" s="4"/>
      <c r="V966" s="4"/>
      <c r="W966" s="4"/>
      <c r="X966" s="4"/>
      <c r="Y966" s="4"/>
      <c r="Z966" s="59"/>
      <c r="AA966" s="59"/>
      <c r="AB966" s="4"/>
      <c r="AC966" s="4"/>
      <c r="AD966" s="4"/>
      <c r="AE966" s="4"/>
    </row>
    <row r="967" spans="1:31" ht="15.75" customHeight="1">
      <c r="A967" s="4"/>
      <c r="B967" s="4"/>
      <c r="C967" s="4"/>
      <c r="D967" s="4"/>
      <c r="E967" s="4"/>
      <c r="F967" s="4"/>
      <c r="G967" s="59"/>
      <c r="H967" s="59"/>
      <c r="I967" s="55"/>
      <c r="J967" s="55"/>
      <c r="K967" s="55"/>
      <c r="L967" s="55"/>
      <c r="M967" s="55"/>
      <c r="N967" s="55"/>
      <c r="O967" s="4"/>
      <c r="P967" s="4"/>
      <c r="Q967" s="4"/>
      <c r="R967" s="4"/>
      <c r="S967" s="4"/>
      <c r="T967" s="4"/>
      <c r="U967" s="4"/>
      <c r="V967" s="4"/>
      <c r="W967" s="4"/>
      <c r="X967" s="4"/>
      <c r="Y967" s="4"/>
      <c r="Z967" s="59"/>
      <c r="AA967" s="59"/>
      <c r="AB967" s="4"/>
      <c r="AC967" s="4"/>
      <c r="AD967" s="4"/>
      <c r="AE967" s="4"/>
    </row>
    <row r="968" spans="1:31" ht="15.75" customHeight="1">
      <c r="A968" s="4"/>
      <c r="B968" s="4"/>
      <c r="C968" s="4"/>
      <c r="D968" s="4"/>
      <c r="E968" s="4"/>
      <c r="F968" s="4"/>
      <c r="G968" s="59"/>
      <c r="H968" s="59"/>
      <c r="I968" s="55"/>
      <c r="J968" s="55"/>
      <c r="K968" s="55"/>
      <c r="L968" s="55"/>
      <c r="M968" s="55"/>
      <c r="N968" s="55"/>
      <c r="O968" s="4"/>
      <c r="P968" s="4"/>
      <c r="Q968" s="4"/>
      <c r="R968" s="4"/>
      <c r="S968" s="4"/>
      <c r="T968" s="4"/>
      <c r="U968" s="4"/>
      <c r="V968" s="4"/>
      <c r="W968" s="4"/>
      <c r="X968" s="4"/>
      <c r="Y968" s="4"/>
      <c r="Z968" s="59"/>
      <c r="AA968" s="59"/>
      <c r="AB968" s="4"/>
      <c r="AC968" s="4"/>
      <c r="AD968" s="4"/>
      <c r="AE968" s="4"/>
    </row>
    <row r="969" spans="1:31" ht="15.75" customHeight="1">
      <c r="A969" s="4"/>
      <c r="B969" s="4"/>
      <c r="C969" s="4"/>
      <c r="D969" s="4"/>
      <c r="E969" s="4"/>
      <c r="F969" s="4"/>
      <c r="G969" s="59"/>
      <c r="H969" s="59"/>
      <c r="I969" s="55"/>
      <c r="J969" s="55"/>
      <c r="K969" s="55"/>
      <c r="L969" s="55"/>
      <c r="M969" s="55"/>
      <c r="N969" s="55"/>
      <c r="O969" s="4"/>
      <c r="P969" s="4"/>
      <c r="Q969" s="4"/>
      <c r="R969" s="4"/>
      <c r="S969" s="4"/>
      <c r="T969" s="4"/>
      <c r="U969" s="4"/>
      <c r="V969" s="4"/>
      <c r="W969" s="4"/>
      <c r="X969" s="4"/>
      <c r="Y969" s="4"/>
      <c r="Z969" s="59"/>
      <c r="AA969" s="59"/>
      <c r="AB969" s="4"/>
      <c r="AC969" s="4"/>
      <c r="AD969" s="4"/>
      <c r="AE969" s="4"/>
    </row>
    <row r="970" spans="1:31" ht="15.75" customHeight="1">
      <c r="A970" s="4"/>
      <c r="B970" s="4"/>
      <c r="C970" s="4"/>
      <c r="D970" s="4"/>
      <c r="E970" s="4"/>
      <c r="F970" s="4"/>
      <c r="G970" s="59"/>
      <c r="H970" s="59"/>
      <c r="I970" s="55"/>
      <c r="J970" s="55"/>
      <c r="K970" s="55"/>
      <c r="L970" s="55"/>
      <c r="M970" s="55"/>
      <c r="N970" s="55"/>
      <c r="O970" s="4"/>
      <c r="P970" s="4"/>
      <c r="Q970" s="4"/>
      <c r="R970" s="4"/>
      <c r="S970" s="4"/>
      <c r="T970" s="4"/>
      <c r="U970" s="4"/>
      <c r="V970" s="4"/>
      <c r="W970" s="4"/>
      <c r="X970" s="4"/>
      <c r="Y970" s="4"/>
      <c r="Z970" s="59"/>
      <c r="AA970" s="59"/>
      <c r="AB970" s="4"/>
      <c r="AC970" s="4"/>
      <c r="AD970" s="4"/>
      <c r="AE970" s="4"/>
    </row>
    <row r="971" spans="1:31" ht="15.75" customHeight="1">
      <c r="A971" s="4"/>
      <c r="B971" s="4"/>
      <c r="C971" s="4"/>
      <c r="D971" s="4"/>
      <c r="E971" s="4"/>
      <c r="F971" s="4"/>
      <c r="G971" s="59"/>
      <c r="H971" s="59"/>
      <c r="I971" s="55"/>
      <c r="J971" s="55"/>
      <c r="K971" s="55"/>
      <c r="L971" s="55"/>
      <c r="M971" s="55"/>
      <c r="N971" s="55"/>
      <c r="O971" s="4"/>
      <c r="P971" s="4"/>
      <c r="Q971" s="4"/>
      <c r="R971" s="4"/>
      <c r="S971" s="4"/>
      <c r="T971" s="4"/>
      <c r="U971" s="4"/>
      <c r="V971" s="4"/>
      <c r="W971" s="4"/>
      <c r="X971" s="4"/>
      <c r="Y971" s="4"/>
      <c r="Z971" s="59"/>
      <c r="AA971" s="59"/>
      <c r="AB971" s="4"/>
      <c r="AC971" s="4"/>
      <c r="AD971" s="4"/>
      <c r="AE971" s="4"/>
    </row>
    <row r="972" spans="1:31" ht="15.75" customHeight="1">
      <c r="A972" s="4"/>
      <c r="B972" s="4"/>
      <c r="C972" s="4"/>
      <c r="D972" s="4"/>
      <c r="E972" s="4"/>
      <c r="F972" s="4"/>
      <c r="G972" s="59"/>
      <c r="H972" s="59"/>
      <c r="I972" s="55"/>
      <c r="J972" s="55"/>
      <c r="K972" s="55"/>
      <c r="L972" s="55"/>
      <c r="M972" s="55"/>
      <c r="N972" s="55"/>
      <c r="O972" s="4"/>
      <c r="P972" s="4"/>
      <c r="Q972" s="4"/>
      <c r="R972" s="4"/>
      <c r="S972" s="4"/>
      <c r="T972" s="4"/>
      <c r="U972" s="4"/>
      <c r="V972" s="4"/>
      <c r="W972" s="4"/>
      <c r="X972" s="4"/>
      <c r="Y972" s="4"/>
      <c r="Z972" s="59"/>
      <c r="AA972" s="59"/>
      <c r="AB972" s="4"/>
      <c r="AC972" s="4"/>
      <c r="AD972" s="4"/>
      <c r="AE972" s="4"/>
    </row>
    <row r="973" spans="1:31" ht="15.75" customHeight="1">
      <c r="A973" s="4"/>
      <c r="B973" s="4"/>
      <c r="C973" s="4"/>
      <c r="D973" s="4"/>
      <c r="E973" s="4"/>
      <c r="F973" s="4"/>
      <c r="G973" s="59"/>
      <c r="H973" s="59"/>
      <c r="I973" s="55"/>
      <c r="J973" s="55"/>
      <c r="K973" s="55"/>
      <c r="L973" s="55"/>
      <c r="M973" s="55"/>
      <c r="N973" s="55"/>
      <c r="O973" s="4"/>
      <c r="P973" s="4"/>
      <c r="Q973" s="4"/>
      <c r="R973" s="4"/>
      <c r="S973" s="4"/>
      <c r="T973" s="4"/>
      <c r="U973" s="4"/>
      <c r="V973" s="4"/>
      <c r="W973" s="4"/>
      <c r="X973" s="4"/>
      <c r="Y973" s="4"/>
      <c r="Z973" s="59"/>
      <c r="AA973" s="59"/>
      <c r="AB973" s="4"/>
      <c r="AC973" s="4"/>
      <c r="AD973" s="4"/>
      <c r="AE973" s="4"/>
    </row>
    <row r="974" spans="1:31" ht="15.75" customHeight="1">
      <c r="A974" s="4"/>
      <c r="B974" s="4"/>
      <c r="C974" s="4"/>
      <c r="D974" s="4"/>
      <c r="E974" s="4"/>
      <c r="F974" s="4"/>
      <c r="G974" s="59"/>
      <c r="H974" s="59"/>
      <c r="I974" s="55"/>
      <c r="J974" s="55"/>
      <c r="K974" s="55"/>
      <c r="L974" s="55"/>
      <c r="M974" s="55"/>
      <c r="N974" s="55"/>
      <c r="O974" s="4"/>
      <c r="P974" s="4"/>
      <c r="Q974" s="4"/>
      <c r="R974" s="4"/>
      <c r="S974" s="4"/>
      <c r="T974" s="4"/>
      <c r="U974" s="4"/>
      <c r="V974" s="4"/>
      <c r="W974" s="4"/>
      <c r="X974" s="4"/>
      <c r="Y974" s="4"/>
      <c r="Z974" s="59"/>
      <c r="AA974" s="59"/>
      <c r="AB974" s="4"/>
      <c r="AC974" s="4"/>
      <c r="AD974" s="4"/>
      <c r="AE974" s="4"/>
    </row>
    <row r="975" spans="1:31" ht="15.75" customHeight="1">
      <c r="A975" s="4"/>
      <c r="B975" s="4"/>
      <c r="C975" s="4"/>
      <c r="D975" s="4"/>
      <c r="E975" s="4"/>
      <c r="F975" s="4"/>
      <c r="G975" s="59"/>
      <c r="H975" s="59"/>
      <c r="I975" s="55"/>
      <c r="J975" s="55"/>
      <c r="K975" s="55"/>
      <c r="L975" s="55"/>
      <c r="M975" s="55"/>
      <c r="N975" s="55"/>
      <c r="O975" s="4"/>
      <c r="P975" s="4"/>
      <c r="Q975" s="4"/>
      <c r="R975" s="4"/>
      <c r="S975" s="4"/>
      <c r="T975" s="4"/>
      <c r="U975" s="4"/>
      <c r="V975" s="4"/>
      <c r="W975" s="4"/>
      <c r="X975" s="4"/>
      <c r="Y975" s="4"/>
      <c r="Z975" s="59"/>
      <c r="AA975" s="59"/>
      <c r="AB975" s="4"/>
      <c r="AC975" s="4"/>
      <c r="AD975" s="4"/>
      <c r="AE975" s="4"/>
    </row>
    <row r="976" spans="1:31" ht="15.75" customHeight="1">
      <c r="A976" s="4"/>
      <c r="B976" s="4"/>
      <c r="C976" s="4"/>
      <c r="D976" s="4"/>
      <c r="E976" s="4"/>
      <c r="F976" s="4"/>
      <c r="G976" s="59"/>
      <c r="H976" s="59"/>
      <c r="I976" s="55"/>
      <c r="J976" s="55"/>
      <c r="K976" s="55"/>
      <c r="L976" s="55"/>
      <c r="M976" s="55"/>
      <c r="N976" s="55"/>
      <c r="O976" s="4"/>
      <c r="P976" s="4"/>
      <c r="Q976" s="4"/>
      <c r="R976" s="4"/>
      <c r="S976" s="4"/>
      <c r="T976" s="4"/>
      <c r="U976" s="4"/>
      <c r="V976" s="4"/>
      <c r="W976" s="4"/>
      <c r="X976" s="4"/>
      <c r="Y976" s="4"/>
      <c r="Z976" s="59"/>
      <c r="AA976" s="59"/>
      <c r="AB976" s="4"/>
      <c r="AC976" s="4"/>
      <c r="AD976" s="4"/>
      <c r="AE976" s="4"/>
    </row>
    <row r="977" spans="1:31" ht="15.75" customHeight="1">
      <c r="A977" s="4"/>
      <c r="B977" s="4"/>
      <c r="C977" s="4"/>
      <c r="D977" s="4"/>
      <c r="E977" s="4"/>
      <c r="F977" s="4"/>
      <c r="G977" s="59"/>
      <c r="H977" s="59"/>
      <c r="I977" s="55"/>
      <c r="J977" s="55"/>
      <c r="K977" s="55"/>
      <c r="L977" s="55"/>
      <c r="M977" s="55"/>
      <c r="N977" s="55"/>
      <c r="O977" s="4"/>
      <c r="P977" s="4"/>
      <c r="Q977" s="4"/>
      <c r="R977" s="4"/>
      <c r="S977" s="4"/>
      <c r="T977" s="4"/>
      <c r="U977" s="4"/>
      <c r="V977" s="4"/>
      <c r="W977" s="4"/>
      <c r="X977" s="4"/>
      <c r="Y977" s="4"/>
      <c r="Z977" s="59"/>
      <c r="AA977" s="59"/>
      <c r="AB977" s="4"/>
      <c r="AC977" s="4"/>
      <c r="AD977" s="4"/>
      <c r="AE977" s="4"/>
    </row>
    <row r="978" spans="1:31" ht="15.75" customHeight="1">
      <c r="A978" s="4"/>
      <c r="B978" s="4"/>
      <c r="C978" s="4"/>
      <c r="D978" s="4"/>
      <c r="E978" s="4"/>
      <c r="F978" s="4"/>
      <c r="G978" s="59"/>
      <c r="H978" s="59"/>
      <c r="I978" s="55"/>
      <c r="J978" s="55"/>
      <c r="K978" s="55"/>
      <c r="L978" s="55"/>
      <c r="M978" s="55"/>
      <c r="N978" s="55"/>
      <c r="O978" s="4"/>
      <c r="P978" s="4"/>
      <c r="Q978" s="4"/>
      <c r="R978" s="4"/>
      <c r="S978" s="4"/>
      <c r="T978" s="4"/>
      <c r="U978" s="4"/>
      <c r="V978" s="4"/>
      <c r="W978" s="4"/>
      <c r="X978" s="4"/>
      <c r="Y978" s="4"/>
      <c r="Z978" s="59"/>
      <c r="AA978" s="59"/>
      <c r="AB978" s="4"/>
      <c r="AC978" s="4"/>
      <c r="AD978" s="4"/>
      <c r="AE978" s="4"/>
    </row>
    <row r="979" spans="1:31" ht="15.75" customHeight="1">
      <c r="A979" s="4"/>
      <c r="B979" s="4"/>
      <c r="C979" s="4"/>
      <c r="D979" s="4"/>
      <c r="E979" s="4"/>
      <c r="F979" s="4"/>
      <c r="G979" s="59"/>
      <c r="H979" s="59"/>
      <c r="I979" s="55"/>
      <c r="J979" s="55"/>
      <c r="K979" s="55"/>
      <c r="L979" s="55"/>
      <c r="M979" s="55"/>
      <c r="N979" s="55"/>
      <c r="O979" s="4"/>
      <c r="P979" s="4"/>
      <c r="Q979" s="4"/>
      <c r="R979" s="4"/>
      <c r="S979" s="4"/>
      <c r="T979" s="4"/>
      <c r="U979" s="4"/>
      <c r="V979" s="4"/>
      <c r="W979" s="4"/>
      <c r="X979" s="4"/>
      <c r="Y979" s="4"/>
      <c r="Z979" s="59"/>
      <c r="AA979" s="59"/>
      <c r="AB979" s="4"/>
      <c r="AC979" s="4"/>
      <c r="AD979" s="4"/>
      <c r="AE979" s="4"/>
    </row>
    <row r="980" spans="1:31" ht="15.75" customHeight="1">
      <c r="A980" s="4"/>
      <c r="B980" s="4"/>
      <c r="C980" s="4"/>
      <c r="D980" s="4"/>
      <c r="E980" s="4"/>
      <c r="F980" s="4"/>
      <c r="G980" s="59"/>
      <c r="H980" s="59"/>
      <c r="I980" s="55"/>
      <c r="J980" s="55"/>
      <c r="K980" s="55"/>
      <c r="L980" s="55"/>
      <c r="M980" s="55"/>
      <c r="N980" s="55"/>
      <c r="O980" s="4"/>
      <c r="P980" s="4"/>
      <c r="Q980" s="4"/>
      <c r="R980" s="4"/>
      <c r="S980" s="4"/>
      <c r="T980" s="4"/>
      <c r="U980" s="4"/>
      <c r="V980" s="4"/>
      <c r="W980" s="4"/>
      <c r="X980" s="4"/>
      <c r="Y980" s="4"/>
      <c r="Z980" s="59"/>
      <c r="AA980" s="59"/>
      <c r="AB980" s="4"/>
      <c r="AC980" s="4"/>
      <c r="AD980" s="4"/>
      <c r="AE980" s="4"/>
    </row>
    <row r="981" spans="1:31" ht="15.75" customHeight="1">
      <c r="A981" s="4"/>
      <c r="B981" s="4"/>
      <c r="C981" s="4"/>
      <c r="D981" s="4"/>
      <c r="E981" s="4"/>
      <c r="F981" s="4"/>
      <c r="G981" s="59"/>
      <c r="H981" s="59"/>
      <c r="I981" s="55"/>
      <c r="J981" s="55"/>
      <c r="K981" s="55"/>
      <c r="L981" s="55"/>
      <c r="M981" s="55"/>
      <c r="N981" s="55"/>
      <c r="O981" s="4"/>
      <c r="P981" s="4"/>
      <c r="Q981" s="4"/>
      <c r="R981" s="4"/>
      <c r="S981" s="4"/>
      <c r="T981" s="4"/>
      <c r="U981" s="4"/>
      <c r="V981" s="4"/>
      <c r="W981" s="4"/>
      <c r="X981" s="4"/>
      <c r="Y981" s="4"/>
      <c r="Z981" s="59"/>
      <c r="AA981" s="59"/>
      <c r="AB981" s="4"/>
      <c r="AC981" s="4"/>
      <c r="AD981" s="4"/>
      <c r="AE981" s="4"/>
    </row>
    <row r="982" spans="1:31" ht="15.75" customHeight="1">
      <c r="A982" s="4"/>
      <c r="B982" s="4"/>
      <c r="C982" s="4"/>
      <c r="D982" s="4"/>
      <c r="E982" s="4"/>
      <c r="F982" s="4"/>
      <c r="G982" s="59"/>
      <c r="H982" s="59"/>
      <c r="I982" s="55"/>
      <c r="J982" s="55"/>
      <c r="K982" s="55"/>
      <c r="L982" s="55"/>
      <c r="M982" s="55"/>
      <c r="N982" s="55"/>
      <c r="O982" s="4"/>
      <c r="P982" s="4"/>
      <c r="Q982" s="4"/>
      <c r="R982" s="4"/>
      <c r="S982" s="4"/>
      <c r="T982" s="4"/>
      <c r="U982" s="4"/>
      <c r="V982" s="4"/>
      <c r="W982" s="4"/>
      <c r="X982" s="4"/>
      <c r="Y982" s="4"/>
      <c r="Z982" s="59"/>
      <c r="AA982" s="59"/>
      <c r="AB982" s="4"/>
      <c r="AC982" s="4"/>
      <c r="AD982" s="4"/>
      <c r="AE982" s="4"/>
    </row>
    <row r="983" spans="1:31" ht="15.75" customHeight="1">
      <c r="A983" s="4"/>
      <c r="B983" s="4"/>
      <c r="C983" s="4"/>
      <c r="D983" s="4"/>
      <c r="E983" s="4"/>
      <c r="F983" s="4"/>
      <c r="G983" s="59"/>
      <c r="H983" s="59"/>
      <c r="I983" s="55"/>
      <c r="J983" s="55"/>
      <c r="K983" s="55"/>
      <c r="L983" s="55"/>
      <c r="M983" s="55"/>
      <c r="N983" s="55"/>
      <c r="O983" s="4"/>
      <c r="P983" s="4"/>
      <c r="Q983" s="4"/>
      <c r="R983" s="4"/>
      <c r="S983" s="4"/>
      <c r="T983" s="4"/>
      <c r="U983" s="4"/>
      <c r="V983" s="4"/>
      <c r="W983" s="4"/>
      <c r="X983" s="4"/>
      <c r="Y983" s="4"/>
      <c r="Z983" s="59"/>
      <c r="AA983" s="59"/>
      <c r="AB983" s="4"/>
      <c r="AC983" s="4"/>
      <c r="AD983" s="4"/>
      <c r="AE983" s="4"/>
    </row>
    <row r="984" spans="1:31" ht="15.75" customHeight="1">
      <c r="A984" s="4"/>
      <c r="B984" s="4"/>
      <c r="C984" s="4"/>
      <c r="D984" s="4"/>
      <c r="E984" s="4"/>
      <c r="F984" s="4"/>
      <c r="G984" s="59"/>
      <c r="H984" s="59"/>
      <c r="I984" s="55"/>
      <c r="J984" s="55"/>
      <c r="K984" s="55"/>
      <c r="L984" s="55"/>
      <c r="M984" s="55"/>
      <c r="N984" s="55"/>
      <c r="O984" s="4"/>
      <c r="P984" s="4"/>
      <c r="Q984" s="4"/>
      <c r="R984" s="4"/>
      <c r="S984" s="4"/>
      <c r="T984" s="4"/>
      <c r="U984" s="4"/>
      <c r="V984" s="4"/>
      <c r="W984" s="4"/>
      <c r="X984" s="4"/>
      <c r="Y984" s="4"/>
      <c r="Z984" s="59"/>
      <c r="AA984" s="59"/>
      <c r="AB984" s="4"/>
      <c r="AC984" s="4"/>
      <c r="AD984" s="4"/>
      <c r="AE984" s="4"/>
    </row>
    <row r="985" spans="1:31" ht="15.75" customHeight="1">
      <c r="A985" s="4"/>
      <c r="B985" s="4"/>
      <c r="C985" s="4"/>
      <c r="D985" s="4"/>
      <c r="E985" s="4"/>
      <c r="F985" s="4"/>
      <c r="G985" s="59"/>
      <c r="H985" s="59"/>
      <c r="I985" s="55"/>
      <c r="J985" s="55"/>
      <c r="K985" s="55"/>
      <c r="L985" s="55"/>
      <c r="M985" s="55"/>
      <c r="N985" s="55"/>
      <c r="O985" s="4"/>
      <c r="P985" s="4"/>
      <c r="Q985" s="4"/>
      <c r="R985" s="4"/>
      <c r="S985" s="4"/>
      <c r="T985" s="4"/>
      <c r="U985" s="4"/>
      <c r="V985" s="4"/>
      <c r="W985" s="4"/>
      <c r="X985" s="4"/>
      <c r="Y985" s="4"/>
      <c r="Z985" s="59"/>
      <c r="AA985" s="59"/>
      <c r="AB985" s="4"/>
      <c r="AC985" s="4"/>
      <c r="AD985" s="4"/>
      <c r="AE985" s="4"/>
    </row>
    <row r="986" spans="1:31" ht="15.75" customHeight="1">
      <c r="A986" s="4"/>
      <c r="B986" s="4"/>
      <c r="C986" s="4"/>
      <c r="D986" s="4"/>
      <c r="E986" s="4"/>
      <c r="F986" s="4"/>
      <c r="G986" s="59"/>
      <c r="H986" s="59"/>
      <c r="I986" s="55"/>
      <c r="J986" s="55"/>
      <c r="K986" s="55"/>
      <c r="L986" s="55"/>
      <c r="M986" s="55"/>
      <c r="N986" s="55"/>
      <c r="O986" s="4"/>
      <c r="P986" s="4"/>
      <c r="Q986" s="4"/>
      <c r="R986" s="4"/>
      <c r="S986" s="4"/>
      <c r="T986" s="4"/>
      <c r="U986" s="4"/>
      <c r="V986" s="4"/>
      <c r="W986" s="4"/>
      <c r="X986" s="4"/>
      <c r="Y986" s="4"/>
      <c r="Z986" s="59"/>
      <c r="AA986" s="59"/>
      <c r="AB986" s="4"/>
      <c r="AC986" s="4"/>
      <c r="AD986" s="4"/>
      <c r="AE986" s="4"/>
    </row>
    <row r="987" spans="1:31" ht="15.75" customHeight="1">
      <c r="A987" s="4"/>
      <c r="B987" s="4"/>
      <c r="C987" s="4"/>
      <c r="D987" s="4"/>
      <c r="E987" s="4"/>
      <c r="F987" s="4"/>
      <c r="G987" s="59"/>
      <c r="H987" s="59"/>
      <c r="I987" s="55"/>
      <c r="J987" s="55"/>
      <c r="K987" s="55"/>
      <c r="L987" s="55"/>
      <c r="M987" s="55"/>
      <c r="N987" s="55"/>
      <c r="O987" s="4"/>
      <c r="P987" s="4"/>
      <c r="Q987" s="4"/>
      <c r="R987" s="4"/>
      <c r="S987" s="4"/>
      <c r="T987" s="4"/>
      <c r="U987" s="4"/>
      <c r="V987" s="4"/>
      <c r="W987" s="4"/>
      <c r="X987" s="4"/>
      <c r="Y987" s="4"/>
      <c r="Z987" s="59"/>
      <c r="AA987" s="59"/>
      <c r="AB987" s="4"/>
      <c r="AC987" s="4"/>
      <c r="AD987" s="4"/>
      <c r="AE987" s="4"/>
    </row>
    <row r="988" spans="1:31" ht="15.75" customHeight="1">
      <c r="A988" s="4"/>
      <c r="B988" s="4"/>
      <c r="C988" s="4"/>
      <c r="D988" s="4"/>
      <c r="E988" s="4"/>
      <c r="F988" s="4"/>
      <c r="G988" s="59"/>
      <c r="H988" s="59"/>
      <c r="I988" s="55"/>
      <c r="J988" s="55"/>
      <c r="K988" s="55"/>
      <c r="L988" s="55"/>
      <c r="M988" s="55"/>
      <c r="N988" s="55"/>
      <c r="O988" s="4"/>
      <c r="P988" s="4"/>
      <c r="Q988" s="4"/>
      <c r="R988" s="4"/>
      <c r="S988" s="4"/>
      <c r="T988" s="4"/>
      <c r="U988" s="4"/>
      <c r="V988" s="4"/>
      <c r="W988" s="4"/>
      <c r="X988" s="4"/>
      <c r="Y988" s="4"/>
      <c r="Z988" s="59"/>
      <c r="AA988" s="59"/>
      <c r="AB988" s="4"/>
      <c r="AC988" s="4"/>
      <c r="AD988" s="4"/>
      <c r="AE988" s="4"/>
    </row>
    <row r="989" spans="1:31" ht="15.75" customHeight="1">
      <c r="A989" s="4"/>
      <c r="B989" s="4"/>
      <c r="C989" s="4"/>
      <c r="D989" s="4"/>
      <c r="E989" s="4"/>
      <c r="F989" s="4"/>
      <c r="G989" s="59"/>
      <c r="H989" s="59"/>
      <c r="I989" s="55"/>
      <c r="J989" s="55"/>
      <c r="K989" s="55"/>
      <c r="L989" s="55"/>
      <c r="M989" s="55"/>
      <c r="N989" s="55"/>
      <c r="O989" s="4"/>
      <c r="P989" s="4"/>
      <c r="Q989" s="4"/>
      <c r="R989" s="4"/>
      <c r="S989" s="4"/>
      <c r="T989" s="4"/>
      <c r="U989" s="4"/>
      <c r="V989" s="4"/>
      <c r="W989" s="4"/>
      <c r="X989" s="4"/>
      <c r="Y989" s="4"/>
      <c r="Z989" s="59"/>
      <c r="AA989" s="59"/>
      <c r="AB989" s="4"/>
      <c r="AC989" s="4"/>
      <c r="AD989" s="4"/>
      <c r="AE989" s="4"/>
    </row>
    <row r="990" spans="1:31" ht="15.75" customHeight="1">
      <c r="A990" s="4"/>
      <c r="B990" s="4"/>
      <c r="C990" s="4"/>
      <c r="D990" s="4"/>
      <c r="E990" s="4"/>
      <c r="F990" s="4"/>
      <c r="G990" s="59"/>
      <c r="H990" s="59"/>
      <c r="I990" s="55"/>
      <c r="J990" s="55"/>
      <c r="K990" s="55"/>
      <c r="L990" s="55"/>
      <c r="M990" s="55"/>
      <c r="N990" s="55"/>
      <c r="O990" s="4"/>
      <c r="P990" s="4"/>
      <c r="Q990" s="4"/>
      <c r="R990" s="4"/>
      <c r="S990" s="4"/>
      <c r="T990" s="4"/>
      <c r="U990" s="4"/>
      <c r="V990" s="4"/>
      <c r="W990" s="4"/>
      <c r="X990" s="4"/>
      <c r="Y990" s="4"/>
      <c r="Z990" s="59"/>
      <c r="AA990" s="59"/>
      <c r="AB990" s="4"/>
      <c r="AC990" s="4"/>
      <c r="AD990" s="4"/>
      <c r="AE990" s="4"/>
    </row>
    <row r="991" spans="1:31" ht="15.75" customHeight="1">
      <c r="A991" s="4"/>
      <c r="B991" s="4"/>
      <c r="C991" s="4"/>
      <c r="D991" s="4"/>
      <c r="E991" s="4"/>
      <c r="F991" s="4"/>
      <c r="G991" s="59"/>
      <c r="H991" s="59"/>
      <c r="I991" s="55"/>
      <c r="J991" s="55"/>
      <c r="K991" s="55"/>
      <c r="L991" s="55"/>
      <c r="M991" s="55"/>
      <c r="N991" s="55"/>
      <c r="O991" s="4"/>
      <c r="P991" s="4"/>
      <c r="Q991" s="4"/>
      <c r="R991" s="4"/>
      <c r="S991" s="4"/>
      <c r="T991" s="4"/>
      <c r="U991" s="4"/>
      <c r="V991" s="4"/>
      <c r="W991" s="4"/>
      <c r="X991" s="4"/>
      <c r="Y991" s="4"/>
      <c r="Z991" s="59"/>
      <c r="AA991" s="59"/>
      <c r="AB991" s="4"/>
      <c r="AC991" s="4"/>
      <c r="AD991" s="4"/>
      <c r="AE991" s="4"/>
    </row>
    <row r="992" spans="1:31" ht="15.75" customHeight="1">
      <c r="A992" s="4"/>
      <c r="B992" s="4"/>
      <c r="C992" s="4"/>
      <c r="D992" s="4"/>
      <c r="E992" s="4"/>
      <c r="F992" s="4"/>
      <c r="G992" s="59"/>
      <c r="H992" s="59"/>
      <c r="I992" s="55"/>
      <c r="J992" s="55"/>
      <c r="K992" s="55"/>
      <c r="L992" s="55"/>
      <c r="M992" s="55"/>
      <c r="N992" s="55"/>
      <c r="O992" s="4"/>
      <c r="P992" s="4"/>
      <c r="Q992" s="4"/>
      <c r="R992" s="4"/>
      <c r="S992" s="4"/>
      <c r="T992" s="4"/>
      <c r="U992" s="4"/>
      <c r="V992" s="4"/>
      <c r="W992" s="4"/>
      <c r="X992" s="4"/>
      <c r="Y992" s="4"/>
      <c r="Z992" s="59"/>
      <c r="AA992" s="59"/>
      <c r="AB992" s="4"/>
      <c r="AC992" s="4"/>
      <c r="AD992" s="4"/>
      <c r="AE992" s="4"/>
    </row>
    <row r="993" spans="1:31" ht="15.75" customHeight="1">
      <c r="A993" s="4"/>
      <c r="B993" s="4"/>
      <c r="C993" s="4"/>
      <c r="D993" s="4"/>
      <c r="E993" s="4"/>
      <c r="F993" s="4"/>
      <c r="G993" s="59"/>
      <c r="H993" s="59"/>
      <c r="I993" s="55"/>
      <c r="J993" s="55"/>
      <c r="K993" s="55"/>
      <c r="L993" s="55"/>
      <c r="M993" s="55"/>
      <c r="N993" s="55"/>
      <c r="O993" s="4"/>
      <c r="P993" s="4"/>
      <c r="Q993" s="4"/>
      <c r="R993" s="4"/>
      <c r="S993" s="4"/>
      <c r="T993" s="4"/>
      <c r="U993" s="4"/>
      <c r="V993" s="4"/>
      <c r="W993" s="4"/>
      <c r="X993" s="4"/>
      <c r="Y993" s="4"/>
      <c r="Z993" s="59"/>
      <c r="AA993" s="59"/>
      <c r="AB993" s="4"/>
      <c r="AC993" s="4"/>
      <c r="AD993" s="4"/>
      <c r="AE993" s="4"/>
    </row>
    <row r="994" spans="1:31" ht="15.75" customHeight="1">
      <c r="A994" s="4"/>
      <c r="B994" s="4"/>
      <c r="C994" s="4"/>
      <c r="D994" s="4"/>
      <c r="E994" s="4"/>
      <c r="F994" s="4"/>
      <c r="G994" s="59"/>
      <c r="H994" s="59"/>
      <c r="I994" s="55"/>
      <c r="J994" s="55"/>
      <c r="K994" s="55"/>
      <c r="L994" s="55"/>
      <c r="M994" s="55"/>
      <c r="N994" s="55"/>
      <c r="O994" s="4"/>
      <c r="P994" s="4"/>
      <c r="Q994" s="4"/>
      <c r="R994" s="4"/>
      <c r="S994" s="4"/>
      <c r="T994" s="4"/>
      <c r="U994" s="4"/>
      <c r="V994" s="4"/>
      <c r="W994" s="4"/>
      <c r="X994" s="4"/>
      <c r="Y994" s="4"/>
      <c r="Z994" s="59"/>
      <c r="AA994" s="59"/>
      <c r="AB994" s="4"/>
      <c r="AC994" s="4"/>
      <c r="AD994" s="4"/>
      <c r="AE994" s="4"/>
    </row>
    <row r="995" spans="1:31" ht="15.75" customHeight="1">
      <c r="A995" s="4"/>
      <c r="B995" s="4"/>
      <c r="C995" s="4"/>
      <c r="D995" s="4"/>
      <c r="E995" s="4"/>
      <c r="F995" s="4"/>
      <c r="G995" s="59"/>
      <c r="H995" s="59"/>
      <c r="I995" s="55"/>
      <c r="J995" s="55"/>
      <c r="K995" s="55"/>
      <c r="L995" s="55"/>
      <c r="M995" s="55"/>
      <c r="N995" s="55"/>
      <c r="O995" s="4"/>
      <c r="P995" s="4"/>
      <c r="Q995" s="4"/>
      <c r="R995" s="4"/>
      <c r="S995" s="4"/>
      <c r="T995" s="4"/>
      <c r="U995" s="4"/>
      <c r="V995" s="4"/>
      <c r="W995" s="4"/>
      <c r="X995" s="4"/>
      <c r="Y995" s="4"/>
      <c r="Z995" s="59"/>
      <c r="AA995" s="59"/>
      <c r="AB995" s="4"/>
      <c r="AC995" s="4"/>
      <c r="AD995" s="4"/>
      <c r="AE995" s="4"/>
    </row>
    <row r="996" spans="1:31" ht="15.75" customHeight="1">
      <c r="A996" s="4"/>
      <c r="B996" s="4"/>
      <c r="C996" s="4"/>
      <c r="D996" s="4"/>
      <c r="E996" s="4"/>
      <c r="F996" s="4"/>
      <c r="G996" s="59"/>
      <c r="H996" s="59"/>
      <c r="I996" s="55"/>
      <c r="J996" s="55"/>
      <c r="K996" s="55"/>
      <c r="L996" s="55"/>
      <c r="M996" s="55"/>
      <c r="N996" s="55"/>
      <c r="O996" s="4"/>
      <c r="P996" s="4"/>
      <c r="Q996" s="4"/>
      <c r="R996" s="4"/>
      <c r="S996" s="4"/>
      <c r="T996" s="4"/>
      <c r="U996" s="4"/>
      <c r="V996" s="4"/>
      <c r="W996" s="4"/>
      <c r="X996" s="4"/>
      <c r="Y996" s="4"/>
      <c r="Z996" s="59"/>
      <c r="AA996" s="59"/>
      <c r="AB996" s="4"/>
      <c r="AC996" s="4"/>
      <c r="AD996" s="4"/>
      <c r="AE996" s="4"/>
    </row>
    <row r="997" spans="1:31" ht="15.75" customHeight="1">
      <c r="A997" s="4"/>
      <c r="B997" s="4"/>
      <c r="C997" s="4"/>
      <c r="D997" s="4"/>
      <c r="E997" s="4"/>
      <c r="F997" s="4"/>
      <c r="G997" s="59"/>
      <c r="H997" s="59"/>
      <c r="I997" s="55"/>
      <c r="J997" s="55"/>
      <c r="K997" s="55"/>
      <c r="L997" s="55"/>
      <c r="M997" s="55"/>
      <c r="N997" s="55"/>
      <c r="O997" s="4"/>
      <c r="P997" s="4"/>
      <c r="Q997" s="4"/>
      <c r="R997" s="4"/>
      <c r="S997" s="4"/>
      <c r="T997" s="4"/>
      <c r="U997" s="4"/>
      <c r="V997" s="4"/>
      <c r="W997" s="4"/>
      <c r="X997" s="4"/>
      <c r="Y997" s="4"/>
      <c r="Z997" s="59"/>
      <c r="AA997" s="59"/>
      <c r="AB997" s="4"/>
      <c r="AC997" s="4"/>
      <c r="AD997" s="4"/>
      <c r="AE997" s="4"/>
    </row>
    <row r="998" spans="1:31" ht="15.75" customHeight="1">
      <c r="A998" s="4"/>
      <c r="B998" s="4"/>
      <c r="C998" s="4"/>
      <c r="D998" s="4"/>
      <c r="E998" s="4"/>
      <c r="F998" s="4"/>
      <c r="G998" s="59"/>
      <c r="H998" s="59"/>
      <c r="I998" s="55"/>
      <c r="J998" s="55"/>
      <c r="K998" s="55"/>
      <c r="L998" s="55"/>
      <c r="M998" s="55"/>
      <c r="N998" s="55"/>
      <c r="O998" s="4"/>
      <c r="P998" s="4"/>
      <c r="Q998" s="4"/>
      <c r="R998" s="4"/>
      <c r="S998" s="4"/>
      <c r="T998" s="4"/>
      <c r="U998" s="4"/>
      <c r="V998" s="4"/>
      <c r="W998" s="4"/>
      <c r="X998" s="4"/>
      <c r="Y998" s="4"/>
      <c r="Z998" s="59"/>
      <c r="AA998" s="59"/>
      <c r="AB998" s="4"/>
      <c r="AC998" s="4"/>
      <c r="AD998" s="4"/>
      <c r="AE998" s="4"/>
    </row>
    <row r="999" spans="1:31" ht="15.75" customHeight="1">
      <c r="A999" s="4"/>
      <c r="B999" s="4"/>
      <c r="C999" s="4"/>
      <c r="D999" s="4"/>
      <c r="E999" s="4"/>
      <c r="F999" s="4"/>
      <c r="G999" s="59"/>
      <c r="H999" s="59"/>
      <c r="I999" s="55"/>
      <c r="J999" s="55"/>
      <c r="K999" s="55"/>
      <c r="L999" s="55"/>
      <c r="M999" s="55"/>
      <c r="N999" s="55"/>
      <c r="O999" s="4"/>
      <c r="P999" s="4"/>
      <c r="Q999" s="4"/>
      <c r="R999" s="4"/>
      <c r="S999" s="4"/>
      <c r="T999" s="4"/>
      <c r="U999" s="4"/>
      <c r="V999" s="4"/>
      <c r="W999" s="4"/>
      <c r="X999" s="4"/>
      <c r="Y999" s="4"/>
      <c r="Z999" s="59"/>
      <c r="AA999" s="59"/>
      <c r="AB999" s="4"/>
      <c r="AC999" s="4"/>
      <c r="AD999" s="4"/>
      <c r="AE999" s="4"/>
    </row>
    <row r="1000" spans="1:31" ht="15.75" customHeight="1">
      <c r="A1000" s="4"/>
      <c r="B1000" s="4"/>
      <c r="C1000" s="4"/>
      <c r="D1000" s="4"/>
      <c r="E1000" s="4"/>
      <c r="F1000" s="4"/>
      <c r="G1000" s="59"/>
      <c r="H1000" s="59"/>
      <c r="I1000" s="55"/>
      <c r="J1000" s="55"/>
      <c r="K1000" s="55"/>
      <c r="L1000" s="55"/>
      <c r="M1000" s="55"/>
      <c r="N1000" s="55"/>
      <c r="O1000" s="4"/>
      <c r="P1000" s="4"/>
      <c r="Q1000" s="4"/>
      <c r="R1000" s="4"/>
      <c r="S1000" s="4"/>
      <c r="T1000" s="4"/>
      <c r="U1000" s="4"/>
      <c r="V1000" s="4"/>
      <c r="W1000" s="4"/>
      <c r="X1000" s="4"/>
      <c r="Y1000" s="4"/>
      <c r="Z1000" s="59"/>
      <c r="AA1000" s="59"/>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4140625" defaultRowHeight="15" customHeight="1"/>
  <cols>
    <col min="1" max="1" width="13.5546875" customWidth="1"/>
    <col min="2" max="2" width="36.88671875" customWidth="1"/>
    <col min="3" max="3" width="39.109375" customWidth="1"/>
    <col min="4" max="4" width="27.6640625" customWidth="1"/>
    <col min="5" max="6" width="10.6640625" customWidth="1"/>
  </cols>
  <sheetData>
    <row r="1" spans="1:26" ht="27.75" customHeight="1">
      <c r="A1" s="60" t="s">
        <v>530</v>
      </c>
      <c r="B1" s="61" t="s">
        <v>428</v>
      </c>
      <c r="C1" s="61" t="s">
        <v>531</v>
      </c>
      <c r="D1" s="61" t="s">
        <v>532</v>
      </c>
      <c r="E1" s="62"/>
      <c r="F1" s="62"/>
      <c r="G1" s="62"/>
      <c r="H1" s="62"/>
      <c r="I1" s="62"/>
      <c r="J1" s="62"/>
      <c r="K1" s="62"/>
      <c r="L1" s="62"/>
      <c r="M1" s="62"/>
      <c r="N1" s="62"/>
      <c r="O1" s="62"/>
      <c r="P1" s="62"/>
      <c r="Q1" s="62"/>
      <c r="R1" s="62"/>
      <c r="S1" s="62"/>
      <c r="T1" s="62"/>
      <c r="U1" s="62"/>
      <c r="V1" s="62"/>
      <c r="W1" s="62"/>
      <c r="X1" s="62"/>
      <c r="Y1" s="62"/>
      <c r="Z1" s="62"/>
    </row>
    <row r="2" spans="1:26" ht="136.80000000000001">
      <c r="A2" s="63" t="s">
        <v>451</v>
      </c>
      <c r="B2" s="64" t="s">
        <v>533</v>
      </c>
      <c r="C2" s="64" t="s">
        <v>534</v>
      </c>
      <c r="D2" s="64" t="s">
        <v>535</v>
      </c>
      <c r="E2" s="65"/>
      <c r="F2" s="65"/>
      <c r="G2" s="65"/>
      <c r="H2" s="65"/>
      <c r="I2" s="65"/>
      <c r="J2" s="65"/>
      <c r="K2" s="65"/>
      <c r="L2" s="65"/>
      <c r="M2" s="65"/>
      <c r="N2" s="65"/>
      <c r="O2" s="65"/>
      <c r="P2" s="65"/>
      <c r="Q2" s="65"/>
      <c r="R2" s="65"/>
      <c r="S2" s="65"/>
      <c r="T2" s="65"/>
      <c r="U2" s="65"/>
      <c r="V2" s="65"/>
      <c r="W2" s="65"/>
      <c r="X2" s="65"/>
      <c r="Y2" s="65"/>
      <c r="Z2" s="65"/>
    </row>
    <row r="3" spans="1:26" ht="159.6">
      <c r="A3" s="63" t="s">
        <v>462</v>
      </c>
      <c r="B3" s="64" t="s">
        <v>536</v>
      </c>
      <c r="C3" s="64" t="s">
        <v>537</v>
      </c>
      <c r="D3" s="64" t="s">
        <v>538</v>
      </c>
      <c r="E3" s="65"/>
      <c r="F3" s="65"/>
      <c r="G3" s="65"/>
      <c r="H3" s="65"/>
      <c r="I3" s="65"/>
      <c r="J3" s="65"/>
      <c r="K3" s="65"/>
      <c r="L3" s="65"/>
      <c r="M3" s="65"/>
      <c r="N3" s="65"/>
      <c r="O3" s="65"/>
      <c r="P3" s="65"/>
      <c r="Q3" s="65"/>
      <c r="R3" s="65"/>
      <c r="S3" s="65"/>
      <c r="T3" s="65"/>
      <c r="U3" s="65"/>
      <c r="V3" s="65"/>
      <c r="W3" s="65"/>
      <c r="X3" s="65"/>
      <c r="Y3" s="65"/>
      <c r="Z3" s="65"/>
    </row>
    <row r="4" spans="1:26" ht="79.8">
      <c r="A4" s="63" t="s">
        <v>509</v>
      </c>
      <c r="B4" s="64" t="s">
        <v>539</v>
      </c>
      <c r="C4" s="64" t="s">
        <v>540</v>
      </c>
      <c r="D4" s="64" t="s">
        <v>541</v>
      </c>
      <c r="E4" s="65"/>
      <c r="F4" s="65"/>
      <c r="G4" s="65"/>
      <c r="H4" s="65"/>
      <c r="I4" s="65"/>
      <c r="J4" s="65"/>
      <c r="K4" s="65"/>
      <c r="L4" s="65"/>
      <c r="M4" s="65"/>
      <c r="N4" s="65"/>
      <c r="O4" s="65"/>
      <c r="P4" s="65"/>
      <c r="Q4" s="65"/>
      <c r="R4" s="65"/>
      <c r="S4" s="65"/>
      <c r="T4" s="65"/>
      <c r="U4" s="65"/>
      <c r="V4" s="65"/>
      <c r="W4" s="65"/>
      <c r="X4" s="65"/>
      <c r="Y4" s="65"/>
      <c r="Z4" s="65"/>
    </row>
    <row r="5" spans="1:26" ht="68.400000000000006">
      <c r="A5" s="63" t="s">
        <v>513</v>
      </c>
      <c r="B5" s="64" t="s">
        <v>542</v>
      </c>
      <c r="C5" s="64" t="s">
        <v>543</v>
      </c>
      <c r="D5" s="64" t="s">
        <v>544</v>
      </c>
      <c r="E5" s="65"/>
      <c r="F5" s="65"/>
      <c r="G5" s="65"/>
      <c r="H5" s="65"/>
      <c r="I5" s="65"/>
      <c r="J5" s="65"/>
      <c r="K5" s="65"/>
      <c r="L5" s="65"/>
      <c r="M5" s="65"/>
      <c r="N5" s="65"/>
      <c r="O5" s="65"/>
      <c r="P5" s="65"/>
      <c r="Q5" s="65"/>
      <c r="R5" s="65"/>
      <c r="S5" s="65"/>
      <c r="T5" s="65"/>
      <c r="U5" s="65"/>
      <c r="V5" s="65"/>
      <c r="W5" s="65"/>
      <c r="X5" s="65"/>
      <c r="Y5" s="65"/>
      <c r="Z5" s="65"/>
    </row>
    <row r="6" spans="1:26" ht="79.8">
      <c r="A6" s="63" t="s">
        <v>517</v>
      </c>
      <c r="B6" s="64" t="s">
        <v>545</v>
      </c>
      <c r="C6" s="64" t="s">
        <v>546</v>
      </c>
      <c r="D6" s="64" t="s">
        <v>541</v>
      </c>
      <c r="E6" s="65"/>
      <c r="F6" s="65"/>
      <c r="G6" s="65"/>
      <c r="H6" s="65"/>
      <c r="I6" s="65"/>
      <c r="J6" s="65"/>
      <c r="K6" s="65"/>
      <c r="L6" s="65"/>
      <c r="M6" s="65"/>
      <c r="N6" s="65"/>
      <c r="O6" s="65"/>
      <c r="P6" s="65"/>
      <c r="Q6" s="65"/>
      <c r="R6" s="65"/>
      <c r="S6" s="65"/>
      <c r="T6" s="65"/>
      <c r="U6" s="65"/>
      <c r="V6" s="65"/>
      <c r="W6" s="65"/>
      <c r="X6" s="65"/>
      <c r="Y6" s="65"/>
      <c r="Z6" s="65"/>
    </row>
    <row r="7" spans="1:26" ht="120" customHeight="1">
      <c r="A7" s="63" t="s">
        <v>495</v>
      </c>
      <c r="B7" s="64" t="s">
        <v>547</v>
      </c>
      <c r="C7" s="64" t="s">
        <v>548</v>
      </c>
      <c r="D7" s="64" t="s">
        <v>549</v>
      </c>
      <c r="E7" s="65"/>
      <c r="F7" s="65"/>
      <c r="G7" s="65"/>
      <c r="H7" s="65"/>
      <c r="I7" s="65"/>
      <c r="J7" s="65"/>
      <c r="K7" s="65"/>
      <c r="L7" s="65"/>
      <c r="M7" s="65"/>
      <c r="N7" s="65"/>
      <c r="O7" s="65"/>
      <c r="P7" s="65"/>
      <c r="Q7" s="65"/>
      <c r="R7" s="65"/>
      <c r="S7" s="65"/>
      <c r="T7" s="65"/>
      <c r="U7" s="65"/>
      <c r="V7" s="65"/>
      <c r="W7" s="65"/>
      <c r="X7" s="65"/>
      <c r="Y7" s="65"/>
      <c r="Z7" s="65"/>
    </row>
    <row r="8" spans="1:26" ht="68.400000000000006">
      <c r="A8" s="63" t="s">
        <v>481</v>
      </c>
      <c r="B8" s="64" t="s">
        <v>550</v>
      </c>
      <c r="C8" s="64" t="s">
        <v>551</v>
      </c>
      <c r="D8" s="64" t="s">
        <v>538</v>
      </c>
      <c r="E8" s="65"/>
      <c r="F8" s="65"/>
      <c r="G8" s="65"/>
      <c r="H8" s="65"/>
      <c r="I8" s="65"/>
      <c r="J8" s="65"/>
      <c r="K8" s="65"/>
      <c r="L8" s="65"/>
      <c r="M8" s="65"/>
      <c r="N8" s="65"/>
      <c r="O8" s="65"/>
      <c r="P8" s="65"/>
      <c r="Q8" s="65"/>
      <c r="R8" s="65"/>
      <c r="S8" s="65"/>
      <c r="T8" s="65"/>
      <c r="U8" s="65"/>
      <c r="V8" s="65"/>
      <c r="W8" s="65"/>
      <c r="X8" s="65"/>
      <c r="Y8" s="65"/>
      <c r="Z8" s="65"/>
    </row>
    <row r="9" spans="1:26" ht="91.2">
      <c r="A9" s="63" t="s">
        <v>504</v>
      </c>
      <c r="B9" s="64" t="s">
        <v>552</v>
      </c>
      <c r="C9" s="64" t="s">
        <v>553</v>
      </c>
      <c r="D9" s="64" t="s">
        <v>554</v>
      </c>
      <c r="E9" s="65"/>
      <c r="F9" s="65"/>
      <c r="G9" s="65"/>
      <c r="H9" s="65"/>
      <c r="I9" s="65"/>
      <c r="J9" s="65"/>
      <c r="K9" s="65"/>
      <c r="L9" s="65"/>
      <c r="M9" s="65"/>
      <c r="N9" s="65"/>
      <c r="O9" s="65"/>
      <c r="P9" s="65"/>
      <c r="Q9" s="65"/>
      <c r="R9" s="65"/>
      <c r="S9" s="65"/>
      <c r="T9" s="65"/>
      <c r="U9" s="65"/>
      <c r="V9" s="65"/>
      <c r="W9" s="65"/>
      <c r="X9" s="65"/>
      <c r="Y9" s="65"/>
      <c r="Z9" s="65"/>
    </row>
    <row r="10" spans="1:26" ht="79.8">
      <c r="A10" s="63" t="s">
        <v>521</v>
      </c>
      <c r="B10" s="64" t="s">
        <v>555</v>
      </c>
      <c r="C10" s="64" t="s">
        <v>556</v>
      </c>
      <c r="D10" s="64" t="s">
        <v>541</v>
      </c>
      <c r="E10" s="65"/>
      <c r="F10" s="65"/>
      <c r="G10" s="65"/>
      <c r="H10" s="65"/>
      <c r="I10" s="65"/>
      <c r="J10" s="65"/>
      <c r="K10" s="65"/>
      <c r="L10" s="65"/>
      <c r="M10" s="65"/>
      <c r="N10" s="65"/>
      <c r="O10" s="65"/>
      <c r="P10" s="65"/>
      <c r="Q10" s="65"/>
      <c r="R10" s="65"/>
      <c r="S10" s="65"/>
      <c r="T10" s="65"/>
      <c r="U10" s="65"/>
      <c r="V10" s="65"/>
      <c r="W10" s="65"/>
      <c r="X10" s="65"/>
      <c r="Y10" s="65"/>
      <c r="Z10" s="65"/>
    </row>
    <row r="11" spans="1:26" ht="79.8">
      <c r="A11" s="63" t="s">
        <v>524</v>
      </c>
      <c r="B11" s="64" t="s">
        <v>557</v>
      </c>
      <c r="C11" s="64" t="s">
        <v>558</v>
      </c>
      <c r="D11" s="64" t="s">
        <v>541</v>
      </c>
      <c r="E11" s="65"/>
      <c r="F11" s="65"/>
      <c r="G11" s="65"/>
      <c r="H11" s="65"/>
      <c r="I11" s="65"/>
      <c r="J11" s="65"/>
      <c r="K11" s="65"/>
      <c r="L11" s="65"/>
      <c r="M11" s="65"/>
      <c r="N11" s="65"/>
      <c r="O11" s="65"/>
      <c r="P11" s="65"/>
      <c r="Q11" s="65"/>
      <c r="R11" s="65"/>
      <c r="S11" s="65"/>
      <c r="T11" s="65"/>
      <c r="U11" s="65"/>
      <c r="V11" s="65"/>
      <c r="W11" s="65"/>
      <c r="X11" s="65"/>
      <c r="Y11" s="65"/>
      <c r="Z11" s="65"/>
    </row>
    <row r="12" spans="1:26" ht="79.8">
      <c r="A12" s="63" t="s">
        <v>525</v>
      </c>
      <c r="B12" s="64" t="s">
        <v>559</v>
      </c>
      <c r="C12" s="64" t="s">
        <v>560</v>
      </c>
      <c r="D12" s="64" t="s">
        <v>541</v>
      </c>
      <c r="E12" s="65"/>
      <c r="F12" s="65"/>
      <c r="G12" s="65"/>
      <c r="H12" s="65"/>
      <c r="I12" s="65"/>
      <c r="J12" s="65"/>
      <c r="K12" s="65"/>
      <c r="L12" s="65"/>
      <c r="M12" s="65"/>
      <c r="N12" s="65"/>
      <c r="O12" s="65"/>
      <c r="P12" s="65"/>
      <c r="Q12" s="65"/>
      <c r="R12" s="65"/>
      <c r="S12" s="65"/>
      <c r="T12" s="65"/>
      <c r="U12" s="65"/>
      <c r="V12" s="65"/>
      <c r="W12" s="65"/>
      <c r="X12" s="65"/>
      <c r="Y12" s="65"/>
      <c r="Z12" s="65"/>
    </row>
    <row r="13" spans="1:26" ht="79.8">
      <c r="A13" s="63" t="s">
        <v>6</v>
      </c>
      <c r="B13" s="64" t="s">
        <v>561</v>
      </c>
      <c r="C13" s="64" t="s">
        <v>562</v>
      </c>
      <c r="D13" s="64" t="s">
        <v>541</v>
      </c>
      <c r="E13" s="65"/>
      <c r="F13" s="65"/>
      <c r="G13" s="65"/>
      <c r="H13" s="65"/>
      <c r="I13" s="65"/>
      <c r="J13" s="65"/>
      <c r="K13" s="65"/>
      <c r="L13" s="65"/>
      <c r="M13" s="65"/>
      <c r="N13" s="65"/>
      <c r="O13" s="65"/>
      <c r="P13" s="65"/>
      <c r="Q13" s="65"/>
      <c r="R13" s="65"/>
      <c r="S13" s="65"/>
      <c r="T13" s="65"/>
      <c r="U13" s="65"/>
      <c r="V13" s="65"/>
      <c r="W13" s="65"/>
      <c r="X13" s="65"/>
      <c r="Y13" s="65"/>
      <c r="Z13" s="65"/>
    </row>
    <row r="14" spans="1:26" ht="79.8">
      <c r="A14" s="63" t="s">
        <v>526</v>
      </c>
      <c r="B14" s="64" t="s">
        <v>563</v>
      </c>
      <c r="C14" s="64" t="s">
        <v>564</v>
      </c>
      <c r="D14" s="64" t="s">
        <v>541</v>
      </c>
      <c r="E14" s="65"/>
      <c r="F14" s="65"/>
      <c r="G14" s="65"/>
      <c r="H14" s="65"/>
      <c r="I14" s="65"/>
      <c r="J14" s="65"/>
      <c r="K14" s="65"/>
      <c r="L14" s="65"/>
      <c r="M14" s="65"/>
      <c r="N14" s="65"/>
      <c r="O14" s="65"/>
      <c r="P14" s="65"/>
      <c r="Q14" s="65"/>
      <c r="R14" s="65"/>
      <c r="S14" s="65"/>
      <c r="T14" s="65"/>
      <c r="U14" s="65"/>
      <c r="V14" s="65"/>
      <c r="W14" s="65"/>
      <c r="X14" s="65"/>
      <c r="Y14" s="65"/>
      <c r="Z14" s="65"/>
    </row>
    <row r="15" spans="1:26" ht="102.6">
      <c r="A15" s="63" t="s">
        <v>527</v>
      </c>
      <c r="B15" s="64" t="s">
        <v>565</v>
      </c>
      <c r="C15" s="64" t="s">
        <v>566</v>
      </c>
      <c r="D15" s="64" t="s">
        <v>567</v>
      </c>
      <c r="E15" s="65"/>
      <c r="F15" s="65"/>
      <c r="G15" s="65"/>
      <c r="H15" s="65"/>
      <c r="I15" s="65"/>
      <c r="J15" s="65"/>
      <c r="K15" s="65"/>
      <c r="L15" s="65"/>
      <c r="M15" s="65"/>
      <c r="N15" s="65"/>
      <c r="O15" s="65"/>
      <c r="P15" s="65"/>
      <c r="Q15" s="65"/>
      <c r="R15" s="65"/>
      <c r="S15" s="65"/>
      <c r="T15" s="65"/>
      <c r="U15" s="65"/>
      <c r="V15" s="65"/>
      <c r="W15" s="65"/>
      <c r="X15" s="65"/>
      <c r="Y15" s="65"/>
      <c r="Z15" s="65"/>
    </row>
    <row r="16" spans="1:26" ht="57">
      <c r="A16" s="63" t="s">
        <v>529</v>
      </c>
      <c r="B16" s="66"/>
      <c r="C16" s="66"/>
      <c r="D16" s="64" t="s">
        <v>549</v>
      </c>
      <c r="E16" s="65"/>
      <c r="F16" s="65"/>
      <c r="G16" s="65"/>
      <c r="H16" s="65"/>
      <c r="I16" s="65"/>
      <c r="J16" s="65"/>
      <c r="K16" s="65"/>
      <c r="L16" s="65"/>
      <c r="M16" s="65"/>
      <c r="N16" s="65"/>
      <c r="O16" s="65"/>
      <c r="P16" s="65"/>
      <c r="Q16" s="65"/>
      <c r="R16" s="65"/>
      <c r="S16" s="65"/>
      <c r="T16" s="65"/>
      <c r="U16" s="65"/>
      <c r="V16" s="65"/>
      <c r="W16" s="65"/>
      <c r="X16" s="65"/>
      <c r="Y16" s="65"/>
      <c r="Z16" s="65"/>
    </row>
    <row r="17" spans="1:26" ht="125.4">
      <c r="A17" s="63" t="s">
        <v>528</v>
      </c>
      <c r="B17" s="64" t="s">
        <v>568</v>
      </c>
      <c r="C17" s="64" t="s">
        <v>569</v>
      </c>
      <c r="D17" s="64" t="s">
        <v>541</v>
      </c>
      <c r="E17" s="65"/>
      <c r="F17" s="65"/>
      <c r="G17" s="65"/>
      <c r="H17" s="65"/>
      <c r="I17" s="65"/>
      <c r="J17" s="65"/>
      <c r="K17" s="65"/>
      <c r="L17" s="65"/>
      <c r="M17" s="65"/>
      <c r="N17" s="65"/>
      <c r="O17" s="65"/>
      <c r="P17" s="65"/>
      <c r="Q17" s="65"/>
      <c r="R17" s="65"/>
      <c r="S17" s="65"/>
      <c r="T17" s="65"/>
      <c r="U17" s="65"/>
      <c r="V17" s="65"/>
      <c r="W17" s="65"/>
      <c r="X17" s="65"/>
      <c r="Y17" s="65"/>
      <c r="Z17" s="65"/>
    </row>
    <row r="18" spans="1:26" ht="14.4">
      <c r="A18" s="67"/>
      <c r="B18" s="62"/>
      <c r="C18" s="62"/>
      <c r="D18" s="62"/>
      <c r="E18" s="62"/>
      <c r="F18" s="62"/>
      <c r="G18" s="62"/>
      <c r="H18" s="62"/>
      <c r="I18" s="62"/>
      <c r="J18" s="62"/>
      <c r="K18" s="62"/>
      <c r="L18" s="62"/>
      <c r="M18" s="62"/>
      <c r="N18" s="62"/>
      <c r="O18" s="62"/>
      <c r="P18" s="62"/>
      <c r="Q18" s="62"/>
      <c r="R18" s="62"/>
      <c r="S18" s="62"/>
      <c r="T18" s="62"/>
      <c r="U18" s="62"/>
      <c r="V18" s="62"/>
      <c r="W18" s="62"/>
      <c r="X18" s="62"/>
      <c r="Y18" s="62"/>
      <c r="Z18" s="62"/>
    </row>
    <row r="19" spans="1:26" ht="14.4">
      <c r="A19" s="67"/>
      <c r="B19" s="62"/>
      <c r="C19" s="62"/>
      <c r="D19" s="62"/>
      <c r="E19" s="62"/>
      <c r="F19" s="62"/>
      <c r="G19" s="62"/>
      <c r="H19" s="62"/>
      <c r="I19" s="62"/>
      <c r="J19" s="62"/>
      <c r="K19" s="62"/>
      <c r="L19" s="62"/>
      <c r="M19" s="62"/>
      <c r="N19" s="62"/>
      <c r="O19" s="62"/>
      <c r="P19" s="62"/>
      <c r="Q19" s="62"/>
      <c r="R19" s="62"/>
      <c r="S19" s="62"/>
      <c r="T19" s="62"/>
      <c r="U19" s="62"/>
      <c r="V19" s="62"/>
      <c r="W19" s="62"/>
      <c r="X19" s="62"/>
      <c r="Y19" s="62"/>
      <c r="Z19" s="62"/>
    </row>
    <row r="20" spans="1:26" ht="14.4">
      <c r="A20" s="67"/>
      <c r="B20" s="62"/>
      <c r="C20" s="62"/>
      <c r="D20" s="62"/>
      <c r="E20" s="62"/>
      <c r="F20" s="62"/>
      <c r="G20" s="62"/>
      <c r="H20" s="62"/>
      <c r="I20" s="62"/>
      <c r="J20" s="62"/>
      <c r="K20" s="62"/>
      <c r="L20" s="62"/>
      <c r="M20" s="62"/>
      <c r="N20" s="62"/>
      <c r="O20" s="62"/>
      <c r="P20" s="62"/>
      <c r="Q20" s="62"/>
      <c r="R20" s="62"/>
      <c r="S20" s="62"/>
      <c r="T20" s="62"/>
      <c r="U20" s="62"/>
      <c r="V20" s="62"/>
      <c r="W20" s="62"/>
      <c r="X20" s="62"/>
      <c r="Y20" s="62"/>
      <c r="Z20" s="62"/>
    </row>
    <row r="21" spans="1:26" ht="15.75" customHeight="1">
      <c r="A21" s="67"/>
      <c r="B21" s="62"/>
      <c r="C21" s="62"/>
      <c r="D21" s="62"/>
      <c r="E21" s="62"/>
      <c r="F21" s="62"/>
      <c r="G21" s="62"/>
      <c r="H21" s="62"/>
      <c r="I21" s="62"/>
      <c r="J21" s="62"/>
      <c r="K21" s="62"/>
      <c r="L21" s="62"/>
      <c r="M21" s="62"/>
      <c r="N21" s="62"/>
      <c r="O21" s="62"/>
      <c r="P21" s="62"/>
      <c r="Q21" s="62"/>
      <c r="R21" s="62"/>
      <c r="S21" s="62"/>
      <c r="T21" s="62"/>
      <c r="U21" s="62"/>
      <c r="V21" s="62"/>
      <c r="W21" s="62"/>
      <c r="X21" s="62"/>
      <c r="Y21" s="62"/>
      <c r="Z21" s="62"/>
    </row>
    <row r="22" spans="1:26" ht="15.75" customHeight="1">
      <c r="A22" s="67"/>
      <c r="B22" s="62"/>
      <c r="C22" s="62"/>
      <c r="D22" s="62"/>
      <c r="E22" s="62"/>
      <c r="F22" s="62"/>
      <c r="G22" s="62"/>
      <c r="H22" s="62"/>
      <c r="I22" s="62"/>
      <c r="J22" s="62"/>
      <c r="K22" s="62"/>
      <c r="L22" s="62"/>
      <c r="M22" s="62"/>
      <c r="N22" s="62"/>
      <c r="O22" s="62"/>
      <c r="P22" s="62"/>
      <c r="Q22" s="62"/>
      <c r="R22" s="62"/>
      <c r="S22" s="62"/>
      <c r="T22" s="62"/>
      <c r="U22" s="62"/>
      <c r="V22" s="62"/>
      <c r="W22" s="62"/>
      <c r="X22" s="62"/>
      <c r="Y22" s="62"/>
      <c r="Z22" s="62"/>
    </row>
    <row r="23" spans="1:26" ht="15.75" customHeight="1">
      <c r="A23" s="67"/>
      <c r="B23" s="62"/>
      <c r="C23" s="62"/>
      <c r="D23" s="62"/>
      <c r="E23" s="62"/>
      <c r="F23" s="62"/>
      <c r="G23" s="62"/>
      <c r="H23" s="62"/>
      <c r="I23" s="62"/>
      <c r="J23" s="62"/>
      <c r="K23" s="62"/>
      <c r="L23" s="62"/>
      <c r="M23" s="62"/>
      <c r="N23" s="62"/>
      <c r="O23" s="62"/>
      <c r="P23" s="62"/>
      <c r="Q23" s="62"/>
      <c r="R23" s="62"/>
      <c r="S23" s="62"/>
      <c r="T23" s="62"/>
      <c r="U23" s="62"/>
      <c r="V23" s="62"/>
      <c r="W23" s="62"/>
      <c r="X23" s="62"/>
      <c r="Y23" s="62"/>
      <c r="Z23" s="62"/>
    </row>
    <row r="24" spans="1:26" ht="15.75" customHeight="1">
      <c r="A24" s="67"/>
      <c r="B24" s="62"/>
      <c r="C24" s="62"/>
      <c r="D24" s="62"/>
      <c r="E24" s="62"/>
      <c r="F24" s="62"/>
      <c r="G24" s="62"/>
      <c r="H24" s="62"/>
      <c r="I24" s="62"/>
      <c r="J24" s="62"/>
      <c r="K24" s="62"/>
      <c r="L24" s="62"/>
      <c r="M24" s="62"/>
      <c r="N24" s="62"/>
      <c r="O24" s="62"/>
      <c r="P24" s="62"/>
      <c r="Q24" s="62"/>
      <c r="R24" s="62"/>
      <c r="S24" s="62"/>
      <c r="T24" s="62"/>
      <c r="U24" s="62"/>
      <c r="V24" s="62"/>
      <c r="W24" s="62"/>
      <c r="X24" s="62"/>
      <c r="Y24" s="62"/>
      <c r="Z24" s="62"/>
    </row>
    <row r="25" spans="1:26" ht="15.75" customHeight="1">
      <c r="A25" s="67"/>
      <c r="B25" s="62"/>
      <c r="C25" s="62"/>
      <c r="D25" s="62"/>
      <c r="E25" s="62"/>
      <c r="F25" s="62"/>
      <c r="G25" s="62"/>
      <c r="H25" s="62"/>
      <c r="I25" s="62"/>
      <c r="J25" s="62"/>
      <c r="K25" s="62"/>
      <c r="L25" s="62"/>
      <c r="M25" s="62"/>
      <c r="N25" s="62"/>
      <c r="O25" s="62"/>
      <c r="P25" s="62"/>
      <c r="Q25" s="62"/>
      <c r="R25" s="62"/>
      <c r="S25" s="62"/>
      <c r="T25" s="62"/>
      <c r="U25" s="62"/>
      <c r="V25" s="62"/>
      <c r="W25" s="62"/>
      <c r="X25" s="62"/>
      <c r="Y25" s="62"/>
      <c r="Z25" s="62"/>
    </row>
    <row r="26" spans="1:26" ht="15.75" customHeight="1">
      <c r="A26" s="67"/>
      <c r="B26" s="62"/>
      <c r="C26" s="62"/>
      <c r="D26" s="62"/>
      <c r="E26" s="62"/>
      <c r="F26" s="62"/>
      <c r="G26" s="62"/>
      <c r="H26" s="62"/>
      <c r="I26" s="62"/>
      <c r="J26" s="62"/>
      <c r="K26" s="62"/>
      <c r="L26" s="62"/>
      <c r="M26" s="62"/>
      <c r="N26" s="62"/>
      <c r="O26" s="62"/>
      <c r="P26" s="62"/>
      <c r="Q26" s="62"/>
      <c r="R26" s="62"/>
      <c r="S26" s="62"/>
      <c r="T26" s="62"/>
      <c r="U26" s="62"/>
      <c r="V26" s="62"/>
      <c r="W26" s="62"/>
      <c r="X26" s="62"/>
      <c r="Y26" s="62"/>
      <c r="Z26" s="62"/>
    </row>
    <row r="27" spans="1:26" ht="15.75" customHeight="1">
      <c r="A27" s="67"/>
      <c r="B27" s="62"/>
      <c r="C27" s="62"/>
      <c r="D27" s="62"/>
      <c r="E27" s="62"/>
      <c r="F27" s="62"/>
      <c r="G27" s="62"/>
      <c r="H27" s="62"/>
      <c r="I27" s="62"/>
      <c r="J27" s="62"/>
      <c r="K27" s="62"/>
      <c r="L27" s="62"/>
      <c r="M27" s="62"/>
      <c r="N27" s="62"/>
      <c r="O27" s="62"/>
      <c r="P27" s="62"/>
      <c r="Q27" s="62"/>
      <c r="R27" s="62"/>
      <c r="S27" s="62"/>
      <c r="T27" s="62"/>
      <c r="U27" s="62"/>
      <c r="V27" s="62"/>
      <c r="W27" s="62"/>
      <c r="X27" s="62"/>
      <c r="Y27" s="62"/>
      <c r="Z27" s="62"/>
    </row>
    <row r="28" spans="1:26" ht="15.75" customHeight="1">
      <c r="A28" s="67"/>
      <c r="B28" s="62"/>
      <c r="C28" s="62"/>
      <c r="D28" s="62"/>
      <c r="E28" s="62"/>
      <c r="F28" s="62"/>
      <c r="G28" s="62"/>
      <c r="H28" s="62"/>
      <c r="I28" s="62"/>
      <c r="J28" s="62"/>
      <c r="K28" s="62"/>
      <c r="L28" s="62"/>
      <c r="M28" s="62"/>
      <c r="N28" s="62"/>
      <c r="O28" s="62"/>
      <c r="P28" s="62"/>
      <c r="Q28" s="62"/>
      <c r="R28" s="62"/>
      <c r="S28" s="62"/>
      <c r="T28" s="62"/>
      <c r="U28" s="62"/>
      <c r="V28" s="62"/>
      <c r="W28" s="62"/>
      <c r="X28" s="62"/>
      <c r="Y28" s="62"/>
      <c r="Z28" s="62"/>
    </row>
    <row r="29" spans="1:26" ht="15.75" customHeight="1">
      <c r="A29" s="67"/>
      <c r="B29" s="62"/>
      <c r="C29" s="62"/>
      <c r="D29" s="62"/>
      <c r="E29" s="62"/>
      <c r="F29" s="62"/>
      <c r="G29" s="62"/>
      <c r="H29" s="62"/>
      <c r="I29" s="62"/>
      <c r="J29" s="62"/>
      <c r="K29" s="62"/>
      <c r="L29" s="62"/>
      <c r="M29" s="62"/>
      <c r="N29" s="62"/>
      <c r="O29" s="62"/>
      <c r="P29" s="62"/>
      <c r="Q29" s="62"/>
      <c r="R29" s="62"/>
      <c r="S29" s="62"/>
      <c r="T29" s="62"/>
      <c r="U29" s="62"/>
      <c r="V29" s="62"/>
      <c r="W29" s="62"/>
      <c r="X29" s="62"/>
      <c r="Y29" s="62"/>
      <c r="Z29" s="62"/>
    </row>
    <row r="30" spans="1:26" ht="15.75" customHeight="1">
      <c r="A30" s="67"/>
      <c r="B30" s="62"/>
      <c r="C30" s="62"/>
      <c r="D30" s="62"/>
      <c r="E30" s="62"/>
      <c r="F30" s="62"/>
      <c r="G30" s="62"/>
      <c r="H30" s="62"/>
      <c r="I30" s="62"/>
      <c r="J30" s="62"/>
      <c r="K30" s="62"/>
      <c r="L30" s="62"/>
      <c r="M30" s="62"/>
      <c r="N30" s="62"/>
      <c r="O30" s="62"/>
      <c r="P30" s="62"/>
      <c r="Q30" s="62"/>
      <c r="R30" s="62"/>
      <c r="S30" s="62"/>
      <c r="T30" s="62"/>
      <c r="U30" s="62"/>
      <c r="V30" s="62"/>
      <c r="W30" s="62"/>
      <c r="X30" s="62"/>
      <c r="Y30" s="62"/>
      <c r="Z30" s="62"/>
    </row>
    <row r="31" spans="1:26" ht="15.75" customHeight="1">
      <c r="A31" s="67"/>
      <c r="B31" s="62"/>
      <c r="C31" s="62"/>
      <c r="D31" s="62"/>
      <c r="E31" s="62"/>
      <c r="F31" s="62"/>
      <c r="G31" s="62"/>
      <c r="H31" s="62"/>
      <c r="I31" s="62"/>
      <c r="J31" s="62"/>
      <c r="K31" s="62"/>
      <c r="L31" s="62"/>
      <c r="M31" s="62"/>
      <c r="N31" s="62"/>
      <c r="O31" s="62"/>
      <c r="P31" s="62"/>
      <c r="Q31" s="62"/>
      <c r="R31" s="62"/>
      <c r="S31" s="62"/>
      <c r="T31" s="62"/>
      <c r="U31" s="62"/>
      <c r="V31" s="62"/>
      <c r="W31" s="62"/>
      <c r="X31" s="62"/>
      <c r="Y31" s="62"/>
      <c r="Z31" s="62"/>
    </row>
    <row r="32" spans="1:26" ht="15.75" customHeight="1">
      <c r="A32" s="67"/>
      <c r="B32" s="62"/>
      <c r="C32" s="62"/>
      <c r="D32" s="62"/>
      <c r="E32" s="62"/>
      <c r="F32" s="62"/>
      <c r="G32" s="62"/>
      <c r="H32" s="62"/>
      <c r="I32" s="62"/>
      <c r="J32" s="62"/>
      <c r="K32" s="62"/>
      <c r="L32" s="62"/>
      <c r="M32" s="62"/>
      <c r="N32" s="62"/>
      <c r="O32" s="62"/>
      <c r="P32" s="62"/>
      <c r="Q32" s="62"/>
      <c r="R32" s="62"/>
      <c r="S32" s="62"/>
      <c r="T32" s="62"/>
      <c r="U32" s="62"/>
      <c r="V32" s="62"/>
      <c r="W32" s="62"/>
      <c r="X32" s="62"/>
      <c r="Y32" s="62"/>
      <c r="Z32" s="62"/>
    </row>
    <row r="33" spans="1:26" ht="15.75" customHeight="1">
      <c r="A33" s="67"/>
      <c r="B33" s="62"/>
      <c r="C33" s="62"/>
      <c r="D33" s="62"/>
      <c r="E33" s="62"/>
      <c r="F33" s="62"/>
      <c r="G33" s="62"/>
      <c r="H33" s="62"/>
      <c r="I33" s="62"/>
      <c r="J33" s="62"/>
      <c r="K33" s="62"/>
      <c r="L33" s="62"/>
      <c r="M33" s="62"/>
      <c r="N33" s="62"/>
      <c r="O33" s="62"/>
      <c r="P33" s="62"/>
      <c r="Q33" s="62"/>
      <c r="R33" s="62"/>
      <c r="S33" s="62"/>
      <c r="T33" s="62"/>
      <c r="U33" s="62"/>
      <c r="V33" s="62"/>
      <c r="W33" s="62"/>
      <c r="X33" s="62"/>
      <c r="Y33" s="62"/>
      <c r="Z33" s="62"/>
    </row>
    <row r="34" spans="1:26" ht="15.75" customHeight="1">
      <c r="A34" s="67"/>
      <c r="B34" s="62"/>
      <c r="C34" s="62"/>
      <c r="D34" s="62"/>
      <c r="E34" s="62"/>
      <c r="F34" s="62"/>
      <c r="G34" s="62"/>
      <c r="H34" s="62"/>
      <c r="I34" s="62"/>
      <c r="J34" s="62"/>
      <c r="K34" s="62"/>
      <c r="L34" s="62"/>
      <c r="M34" s="62"/>
      <c r="N34" s="62"/>
      <c r="O34" s="62"/>
      <c r="P34" s="62"/>
      <c r="Q34" s="62"/>
      <c r="R34" s="62"/>
      <c r="S34" s="62"/>
      <c r="T34" s="62"/>
      <c r="U34" s="62"/>
      <c r="V34" s="62"/>
      <c r="W34" s="62"/>
      <c r="X34" s="62"/>
      <c r="Y34" s="62"/>
      <c r="Z34" s="62"/>
    </row>
    <row r="35" spans="1:26" ht="15.75" customHeight="1">
      <c r="A35" s="67"/>
      <c r="B35" s="62"/>
      <c r="C35" s="62"/>
      <c r="D35" s="62"/>
      <c r="E35" s="62"/>
      <c r="F35" s="62"/>
      <c r="G35" s="62"/>
      <c r="H35" s="62"/>
      <c r="I35" s="62"/>
      <c r="J35" s="62"/>
      <c r="K35" s="62"/>
      <c r="L35" s="62"/>
      <c r="M35" s="62"/>
      <c r="N35" s="62"/>
      <c r="O35" s="62"/>
      <c r="P35" s="62"/>
      <c r="Q35" s="62"/>
      <c r="R35" s="62"/>
      <c r="S35" s="62"/>
      <c r="T35" s="62"/>
      <c r="U35" s="62"/>
      <c r="V35" s="62"/>
      <c r="W35" s="62"/>
      <c r="X35" s="62"/>
      <c r="Y35" s="62"/>
      <c r="Z35" s="62"/>
    </row>
    <row r="36" spans="1:26" ht="15.75" customHeight="1">
      <c r="A36" s="67"/>
      <c r="B36" s="62"/>
      <c r="C36" s="62"/>
      <c r="D36" s="62"/>
      <c r="E36" s="62"/>
      <c r="F36" s="62"/>
      <c r="G36" s="62"/>
      <c r="H36" s="62"/>
      <c r="I36" s="62"/>
      <c r="J36" s="62"/>
      <c r="K36" s="62"/>
      <c r="L36" s="62"/>
      <c r="M36" s="62"/>
      <c r="N36" s="62"/>
      <c r="O36" s="62"/>
      <c r="P36" s="62"/>
      <c r="Q36" s="62"/>
      <c r="R36" s="62"/>
      <c r="S36" s="62"/>
      <c r="T36" s="62"/>
      <c r="U36" s="62"/>
      <c r="V36" s="62"/>
      <c r="W36" s="62"/>
      <c r="X36" s="62"/>
      <c r="Y36" s="62"/>
      <c r="Z36" s="62"/>
    </row>
    <row r="37" spans="1:26" ht="15.75" customHeight="1">
      <c r="A37" s="67"/>
      <c r="B37" s="62"/>
      <c r="C37" s="62"/>
      <c r="D37" s="62"/>
      <c r="E37" s="62"/>
      <c r="F37" s="62"/>
      <c r="G37" s="62"/>
      <c r="H37" s="62"/>
      <c r="I37" s="62"/>
      <c r="J37" s="62"/>
      <c r="K37" s="62"/>
      <c r="L37" s="62"/>
      <c r="M37" s="62"/>
      <c r="N37" s="62"/>
      <c r="O37" s="62"/>
      <c r="P37" s="62"/>
      <c r="Q37" s="62"/>
      <c r="R37" s="62"/>
      <c r="S37" s="62"/>
      <c r="T37" s="62"/>
      <c r="U37" s="62"/>
      <c r="V37" s="62"/>
      <c r="W37" s="62"/>
      <c r="X37" s="62"/>
      <c r="Y37" s="62"/>
      <c r="Z37" s="62"/>
    </row>
    <row r="38" spans="1:26" ht="15.75" customHeight="1">
      <c r="A38" s="67"/>
      <c r="B38" s="62"/>
      <c r="C38" s="62"/>
      <c r="D38" s="62"/>
      <c r="E38" s="62"/>
      <c r="F38" s="62"/>
      <c r="G38" s="62"/>
      <c r="H38" s="62"/>
      <c r="I38" s="62"/>
      <c r="J38" s="62"/>
      <c r="K38" s="62"/>
      <c r="L38" s="62"/>
      <c r="M38" s="62"/>
      <c r="N38" s="62"/>
      <c r="O38" s="62"/>
      <c r="P38" s="62"/>
      <c r="Q38" s="62"/>
      <c r="R38" s="62"/>
      <c r="S38" s="62"/>
      <c r="T38" s="62"/>
      <c r="U38" s="62"/>
      <c r="V38" s="62"/>
      <c r="W38" s="62"/>
      <c r="X38" s="62"/>
      <c r="Y38" s="62"/>
      <c r="Z38" s="62"/>
    </row>
    <row r="39" spans="1:26" ht="15.75" customHeight="1">
      <c r="A39" s="67"/>
      <c r="B39" s="62"/>
      <c r="C39" s="62"/>
      <c r="D39" s="62"/>
      <c r="E39" s="62"/>
      <c r="F39" s="62"/>
      <c r="G39" s="62"/>
      <c r="H39" s="62"/>
      <c r="I39" s="62"/>
      <c r="J39" s="62"/>
      <c r="K39" s="62"/>
      <c r="L39" s="62"/>
      <c r="M39" s="62"/>
      <c r="N39" s="62"/>
      <c r="O39" s="62"/>
      <c r="P39" s="62"/>
      <c r="Q39" s="62"/>
      <c r="R39" s="62"/>
      <c r="S39" s="62"/>
      <c r="T39" s="62"/>
      <c r="U39" s="62"/>
      <c r="V39" s="62"/>
      <c r="W39" s="62"/>
      <c r="X39" s="62"/>
      <c r="Y39" s="62"/>
      <c r="Z39" s="62"/>
    </row>
    <row r="40" spans="1:26" ht="15.75" customHeight="1">
      <c r="A40" s="67"/>
      <c r="B40" s="62"/>
      <c r="C40" s="62"/>
      <c r="D40" s="62"/>
      <c r="E40" s="62"/>
      <c r="F40" s="62"/>
      <c r="G40" s="62"/>
      <c r="H40" s="62"/>
      <c r="I40" s="62"/>
      <c r="J40" s="62"/>
      <c r="K40" s="62"/>
      <c r="L40" s="62"/>
      <c r="M40" s="62"/>
      <c r="N40" s="62"/>
      <c r="O40" s="62"/>
      <c r="P40" s="62"/>
      <c r="Q40" s="62"/>
      <c r="R40" s="62"/>
      <c r="S40" s="62"/>
      <c r="T40" s="62"/>
      <c r="U40" s="62"/>
      <c r="V40" s="62"/>
      <c r="W40" s="62"/>
      <c r="X40" s="62"/>
      <c r="Y40" s="62"/>
      <c r="Z40" s="62"/>
    </row>
    <row r="41" spans="1:26" ht="15.75" customHeight="1">
      <c r="A41" s="67"/>
      <c r="B41" s="62"/>
      <c r="C41" s="62"/>
      <c r="D41" s="62"/>
      <c r="E41" s="62"/>
      <c r="F41" s="62"/>
      <c r="G41" s="62"/>
      <c r="H41" s="62"/>
      <c r="I41" s="62"/>
      <c r="J41" s="62"/>
      <c r="K41" s="62"/>
      <c r="L41" s="62"/>
      <c r="M41" s="62"/>
      <c r="N41" s="62"/>
      <c r="O41" s="62"/>
      <c r="P41" s="62"/>
      <c r="Q41" s="62"/>
      <c r="R41" s="62"/>
      <c r="S41" s="62"/>
      <c r="T41" s="62"/>
      <c r="U41" s="62"/>
      <c r="V41" s="62"/>
      <c r="W41" s="62"/>
      <c r="X41" s="62"/>
      <c r="Y41" s="62"/>
      <c r="Z41" s="62"/>
    </row>
    <row r="42" spans="1:26" ht="15.75" customHeight="1">
      <c r="A42" s="67"/>
      <c r="B42" s="62"/>
      <c r="C42" s="62"/>
      <c r="D42" s="62"/>
      <c r="E42" s="62"/>
      <c r="F42" s="62"/>
      <c r="G42" s="62"/>
      <c r="H42" s="62"/>
      <c r="I42" s="62"/>
      <c r="J42" s="62"/>
      <c r="K42" s="62"/>
      <c r="L42" s="62"/>
      <c r="M42" s="62"/>
      <c r="N42" s="62"/>
      <c r="O42" s="62"/>
      <c r="P42" s="62"/>
      <c r="Q42" s="62"/>
      <c r="R42" s="62"/>
      <c r="S42" s="62"/>
      <c r="T42" s="62"/>
      <c r="U42" s="62"/>
      <c r="V42" s="62"/>
      <c r="W42" s="62"/>
      <c r="X42" s="62"/>
      <c r="Y42" s="62"/>
      <c r="Z42" s="62"/>
    </row>
    <row r="43" spans="1:26" ht="15.75" customHeight="1">
      <c r="A43" s="67"/>
      <c r="B43" s="62"/>
      <c r="C43" s="62"/>
      <c r="D43" s="62"/>
      <c r="E43" s="62"/>
      <c r="F43" s="62"/>
      <c r="G43" s="62"/>
      <c r="H43" s="62"/>
      <c r="I43" s="62"/>
      <c r="J43" s="62"/>
      <c r="K43" s="62"/>
      <c r="L43" s="62"/>
      <c r="M43" s="62"/>
      <c r="N43" s="62"/>
      <c r="O43" s="62"/>
      <c r="P43" s="62"/>
      <c r="Q43" s="62"/>
      <c r="R43" s="62"/>
      <c r="S43" s="62"/>
      <c r="T43" s="62"/>
      <c r="U43" s="62"/>
      <c r="V43" s="62"/>
      <c r="W43" s="62"/>
      <c r="X43" s="62"/>
      <c r="Y43" s="62"/>
      <c r="Z43" s="62"/>
    </row>
    <row r="44" spans="1:26" ht="15.75" customHeight="1">
      <c r="A44" s="67"/>
      <c r="B44" s="62"/>
      <c r="C44" s="62"/>
      <c r="D44" s="62"/>
      <c r="E44" s="62"/>
      <c r="F44" s="62"/>
      <c r="G44" s="62"/>
      <c r="H44" s="62"/>
      <c r="I44" s="62"/>
      <c r="J44" s="62"/>
      <c r="K44" s="62"/>
      <c r="L44" s="62"/>
      <c r="M44" s="62"/>
      <c r="N44" s="62"/>
      <c r="O44" s="62"/>
      <c r="P44" s="62"/>
      <c r="Q44" s="62"/>
      <c r="R44" s="62"/>
      <c r="S44" s="62"/>
      <c r="T44" s="62"/>
      <c r="U44" s="62"/>
      <c r="V44" s="62"/>
      <c r="W44" s="62"/>
      <c r="X44" s="62"/>
      <c r="Y44" s="62"/>
      <c r="Z44" s="62"/>
    </row>
    <row r="45" spans="1:26" ht="15.75" customHeight="1">
      <c r="A45" s="67"/>
      <c r="B45" s="62"/>
      <c r="C45" s="62"/>
      <c r="D45" s="62"/>
      <c r="E45" s="62"/>
      <c r="F45" s="62"/>
      <c r="G45" s="62"/>
      <c r="H45" s="62"/>
      <c r="I45" s="62"/>
      <c r="J45" s="62"/>
      <c r="K45" s="62"/>
      <c r="L45" s="62"/>
      <c r="M45" s="62"/>
      <c r="N45" s="62"/>
      <c r="O45" s="62"/>
      <c r="P45" s="62"/>
      <c r="Q45" s="62"/>
      <c r="R45" s="62"/>
      <c r="S45" s="62"/>
      <c r="T45" s="62"/>
      <c r="U45" s="62"/>
      <c r="V45" s="62"/>
      <c r="W45" s="62"/>
      <c r="X45" s="62"/>
      <c r="Y45" s="62"/>
      <c r="Z45" s="62"/>
    </row>
    <row r="46" spans="1:26" ht="15.75" customHeight="1">
      <c r="A46" s="67"/>
      <c r="B46" s="62"/>
      <c r="C46" s="62"/>
      <c r="D46" s="62"/>
      <c r="E46" s="62"/>
      <c r="F46" s="62"/>
      <c r="G46" s="62"/>
      <c r="H46" s="62"/>
      <c r="I46" s="62"/>
      <c r="J46" s="62"/>
      <c r="K46" s="62"/>
      <c r="L46" s="62"/>
      <c r="M46" s="62"/>
      <c r="N46" s="62"/>
      <c r="O46" s="62"/>
      <c r="P46" s="62"/>
      <c r="Q46" s="62"/>
      <c r="R46" s="62"/>
      <c r="S46" s="62"/>
      <c r="T46" s="62"/>
      <c r="U46" s="62"/>
      <c r="V46" s="62"/>
      <c r="W46" s="62"/>
      <c r="X46" s="62"/>
      <c r="Y46" s="62"/>
      <c r="Z46" s="62"/>
    </row>
    <row r="47" spans="1:26" ht="15.75" customHeight="1">
      <c r="A47" s="67"/>
      <c r="B47" s="62"/>
      <c r="C47" s="62"/>
      <c r="D47" s="62"/>
      <c r="E47" s="62"/>
      <c r="F47" s="62"/>
      <c r="G47" s="62"/>
      <c r="H47" s="62"/>
      <c r="I47" s="62"/>
      <c r="J47" s="62"/>
      <c r="K47" s="62"/>
      <c r="L47" s="62"/>
      <c r="M47" s="62"/>
      <c r="N47" s="62"/>
      <c r="O47" s="62"/>
      <c r="P47" s="62"/>
      <c r="Q47" s="62"/>
      <c r="R47" s="62"/>
      <c r="S47" s="62"/>
      <c r="T47" s="62"/>
      <c r="U47" s="62"/>
      <c r="V47" s="62"/>
      <c r="W47" s="62"/>
      <c r="X47" s="62"/>
      <c r="Y47" s="62"/>
      <c r="Z47" s="62"/>
    </row>
    <row r="48" spans="1:26" ht="15.75" customHeight="1">
      <c r="A48" s="67"/>
      <c r="B48" s="62"/>
      <c r="C48" s="62"/>
      <c r="D48" s="62"/>
      <c r="E48" s="62"/>
      <c r="F48" s="62"/>
      <c r="G48" s="62"/>
      <c r="H48" s="62"/>
      <c r="I48" s="62"/>
      <c r="J48" s="62"/>
      <c r="K48" s="62"/>
      <c r="L48" s="62"/>
      <c r="M48" s="62"/>
      <c r="N48" s="62"/>
      <c r="O48" s="62"/>
      <c r="P48" s="62"/>
      <c r="Q48" s="62"/>
      <c r="R48" s="62"/>
      <c r="S48" s="62"/>
      <c r="T48" s="62"/>
      <c r="U48" s="62"/>
      <c r="V48" s="62"/>
      <c r="W48" s="62"/>
      <c r="X48" s="62"/>
      <c r="Y48" s="62"/>
      <c r="Z48" s="62"/>
    </row>
    <row r="49" spans="1:26" ht="15.75" customHeight="1">
      <c r="A49" s="67"/>
      <c r="B49" s="62"/>
      <c r="C49" s="62"/>
      <c r="D49" s="62"/>
      <c r="E49" s="62"/>
      <c r="F49" s="62"/>
      <c r="G49" s="62"/>
      <c r="H49" s="62"/>
      <c r="I49" s="62"/>
      <c r="J49" s="62"/>
      <c r="K49" s="62"/>
      <c r="L49" s="62"/>
      <c r="M49" s="62"/>
      <c r="N49" s="62"/>
      <c r="O49" s="62"/>
      <c r="P49" s="62"/>
      <c r="Q49" s="62"/>
      <c r="R49" s="62"/>
      <c r="S49" s="62"/>
      <c r="T49" s="62"/>
      <c r="U49" s="62"/>
      <c r="V49" s="62"/>
      <c r="W49" s="62"/>
      <c r="X49" s="62"/>
      <c r="Y49" s="62"/>
      <c r="Z49" s="62"/>
    </row>
    <row r="50" spans="1:26" ht="15.75" customHeight="1">
      <c r="A50" s="67"/>
      <c r="B50" s="62"/>
      <c r="C50" s="62"/>
      <c r="D50" s="62"/>
      <c r="E50" s="62"/>
      <c r="F50" s="62"/>
      <c r="G50" s="62"/>
      <c r="H50" s="62"/>
      <c r="I50" s="62"/>
      <c r="J50" s="62"/>
      <c r="K50" s="62"/>
      <c r="L50" s="62"/>
      <c r="M50" s="62"/>
      <c r="N50" s="62"/>
      <c r="O50" s="62"/>
      <c r="P50" s="62"/>
      <c r="Q50" s="62"/>
      <c r="R50" s="62"/>
      <c r="S50" s="62"/>
      <c r="T50" s="62"/>
      <c r="U50" s="62"/>
      <c r="V50" s="62"/>
      <c r="W50" s="62"/>
      <c r="X50" s="62"/>
      <c r="Y50" s="62"/>
      <c r="Z50" s="62"/>
    </row>
    <row r="51" spans="1:26" ht="15.75" customHeight="1">
      <c r="A51" s="67"/>
      <c r="B51" s="62"/>
      <c r="C51" s="62"/>
      <c r="D51" s="62"/>
      <c r="E51" s="62"/>
      <c r="F51" s="62"/>
      <c r="G51" s="62"/>
      <c r="H51" s="62"/>
      <c r="I51" s="62"/>
      <c r="J51" s="62"/>
      <c r="K51" s="62"/>
      <c r="L51" s="62"/>
      <c r="M51" s="62"/>
      <c r="N51" s="62"/>
      <c r="O51" s="62"/>
      <c r="P51" s="62"/>
      <c r="Q51" s="62"/>
      <c r="R51" s="62"/>
      <c r="S51" s="62"/>
      <c r="T51" s="62"/>
      <c r="U51" s="62"/>
      <c r="V51" s="62"/>
      <c r="W51" s="62"/>
      <c r="X51" s="62"/>
      <c r="Y51" s="62"/>
      <c r="Z51" s="62"/>
    </row>
    <row r="52" spans="1:26" ht="15.75" customHeight="1">
      <c r="A52" s="67"/>
      <c r="B52" s="62"/>
      <c r="C52" s="62"/>
      <c r="D52" s="62"/>
      <c r="E52" s="62"/>
      <c r="F52" s="62"/>
      <c r="G52" s="62"/>
      <c r="H52" s="62"/>
      <c r="I52" s="62"/>
      <c r="J52" s="62"/>
      <c r="K52" s="62"/>
      <c r="L52" s="62"/>
      <c r="M52" s="62"/>
      <c r="N52" s="62"/>
      <c r="O52" s="62"/>
      <c r="P52" s="62"/>
      <c r="Q52" s="62"/>
      <c r="R52" s="62"/>
      <c r="S52" s="62"/>
      <c r="T52" s="62"/>
      <c r="U52" s="62"/>
      <c r="V52" s="62"/>
      <c r="W52" s="62"/>
      <c r="X52" s="62"/>
      <c r="Y52" s="62"/>
      <c r="Z52" s="62"/>
    </row>
    <row r="53" spans="1:26" ht="15.75" customHeight="1">
      <c r="A53" s="67"/>
      <c r="B53" s="62"/>
      <c r="C53" s="62"/>
      <c r="D53" s="62"/>
      <c r="E53" s="62"/>
      <c r="F53" s="62"/>
      <c r="G53" s="62"/>
      <c r="H53" s="62"/>
      <c r="I53" s="62"/>
      <c r="J53" s="62"/>
      <c r="K53" s="62"/>
      <c r="L53" s="62"/>
      <c r="M53" s="62"/>
      <c r="N53" s="62"/>
      <c r="O53" s="62"/>
      <c r="P53" s="62"/>
      <c r="Q53" s="62"/>
      <c r="R53" s="62"/>
      <c r="S53" s="62"/>
      <c r="T53" s="62"/>
      <c r="U53" s="62"/>
      <c r="V53" s="62"/>
      <c r="W53" s="62"/>
      <c r="X53" s="62"/>
      <c r="Y53" s="62"/>
      <c r="Z53" s="62"/>
    </row>
    <row r="54" spans="1:26" ht="15.75" customHeight="1">
      <c r="A54" s="67"/>
      <c r="B54" s="62"/>
      <c r="C54" s="62"/>
      <c r="D54" s="62"/>
      <c r="E54" s="62"/>
      <c r="F54" s="62"/>
      <c r="G54" s="62"/>
      <c r="H54" s="62"/>
      <c r="I54" s="62"/>
      <c r="J54" s="62"/>
      <c r="K54" s="62"/>
      <c r="L54" s="62"/>
      <c r="M54" s="62"/>
      <c r="N54" s="62"/>
      <c r="O54" s="62"/>
      <c r="P54" s="62"/>
      <c r="Q54" s="62"/>
      <c r="R54" s="62"/>
      <c r="S54" s="62"/>
      <c r="T54" s="62"/>
      <c r="U54" s="62"/>
      <c r="V54" s="62"/>
      <c r="W54" s="62"/>
      <c r="X54" s="62"/>
      <c r="Y54" s="62"/>
      <c r="Z54" s="62"/>
    </row>
    <row r="55" spans="1:26" ht="15.75" customHeight="1">
      <c r="A55" s="67"/>
      <c r="B55" s="62"/>
      <c r="C55" s="62"/>
      <c r="D55" s="62"/>
      <c r="E55" s="62"/>
      <c r="F55" s="62"/>
      <c r="G55" s="62"/>
      <c r="H55" s="62"/>
      <c r="I55" s="62"/>
      <c r="J55" s="62"/>
      <c r="K55" s="62"/>
      <c r="L55" s="62"/>
      <c r="M55" s="62"/>
      <c r="N55" s="62"/>
      <c r="O55" s="62"/>
      <c r="P55" s="62"/>
      <c r="Q55" s="62"/>
      <c r="R55" s="62"/>
      <c r="S55" s="62"/>
      <c r="T55" s="62"/>
      <c r="U55" s="62"/>
      <c r="V55" s="62"/>
      <c r="W55" s="62"/>
      <c r="X55" s="62"/>
      <c r="Y55" s="62"/>
      <c r="Z55" s="62"/>
    </row>
    <row r="56" spans="1:26" ht="15.75" customHeight="1">
      <c r="A56" s="67"/>
      <c r="B56" s="62"/>
      <c r="C56" s="62"/>
      <c r="D56" s="62"/>
      <c r="E56" s="62"/>
      <c r="F56" s="62"/>
      <c r="G56" s="62"/>
      <c r="H56" s="62"/>
      <c r="I56" s="62"/>
      <c r="J56" s="62"/>
      <c r="K56" s="62"/>
      <c r="L56" s="62"/>
      <c r="M56" s="62"/>
      <c r="N56" s="62"/>
      <c r="O56" s="62"/>
      <c r="P56" s="62"/>
      <c r="Q56" s="62"/>
      <c r="R56" s="62"/>
      <c r="S56" s="62"/>
      <c r="T56" s="62"/>
      <c r="U56" s="62"/>
      <c r="V56" s="62"/>
      <c r="W56" s="62"/>
      <c r="X56" s="62"/>
      <c r="Y56" s="62"/>
      <c r="Z56" s="62"/>
    </row>
    <row r="57" spans="1:26" ht="15.75" customHeight="1">
      <c r="A57" s="67"/>
      <c r="B57" s="62"/>
      <c r="C57" s="62"/>
      <c r="D57" s="62"/>
      <c r="E57" s="62"/>
      <c r="F57" s="62"/>
      <c r="G57" s="62"/>
      <c r="H57" s="62"/>
      <c r="I57" s="62"/>
      <c r="J57" s="62"/>
      <c r="K57" s="62"/>
      <c r="L57" s="62"/>
      <c r="M57" s="62"/>
      <c r="N57" s="62"/>
      <c r="O57" s="62"/>
      <c r="P57" s="62"/>
      <c r="Q57" s="62"/>
      <c r="R57" s="62"/>
      <c r="S57" s="62"/>
      <c r="T57" s="62"/>
      <c r="U57" s="62"/>
      <c r="V57" s="62"/>
      <c r="W57" s="62"/>
      <c r="X57" s="62"/>
      <c r="Y57" s="62"/>
      <c r="Z57" s="62"/>
    </row>
    <row r="58" spans="1:26" ht="15.75" customHeight="1">
      <c r="A58" s="67"/>
      <c r="B58" s="62"/>
      <c r="C58" s="62"/>
      <c r="D58" s="62"/>
      <c r="E58" s="62"/>
      <c r="F58" s="62"/>
      <c r="G58" s="62"/>
      <c r="H58" s="62"/>
      <c r="I58" s="62"/>
      <c r="J58" s="62"/>
      <c r="K58" s="62"/>
      <c r="L58" s="62"/>
      <c r="M58" s="62"/>
      <c r="N58" s="62"/>
      <c r="O58" s="62"/>
      <c r="P58" s="62"/>
      <c r="Q58" s="62"/>
      <c r="R58" s="62"/>
      <c r="S58" s="62"/>
      <c r="T58" s="62"/>
      <c r="U58" s="62"/>
      <c r="V58" s="62"/>
      <c r="W58" s="62"/>
      <c r="X58" s="62"/>
      <c r="Y58" s="62"/>
      <c r="Z58" s="62"/>
    </row>
    <row r="59" spans="1:26" ht="15.75" customHeight="1">
      <c r="A59" s="67"/>
      <c r="B59" s="62"/>
      <c r="C59" s="62"/>
      <c r="D59" s="62"/>
      <c r="E59" s="62"/>
      <c r="F59" s="62"/>
      <c r="G59" s="62"/>
      <c r="H59" s="62"/>
      <c r="I59" s="62"/>
      <c r="J59" s="62"/>
      <c r="K59" s="62"/>
      <c r="L59" s="62"/>
      <c r="M59" s="62"/>
      <c r="N59" s="62"/>
      <c r="O59" s="62"/>
      <c r="P59" s="62"/>
      <c r="Q59" s="62"/>
      <c r="R59" s="62"/>
      <c r="S59" s="62"/>
      <c r="T59" s="62"/>
      <c r="U59" s="62"/>
      <c r="V59" s="62"/>
      <c r="W59" s="62"/>
      <c r="X59" s="62"/>
      <c r="Y59" s="62"/>
      <c r="Z59" s="62"/>
    </row>
    <row r="60" spans="1:26" ht="15.75" customHeight="1">
      <c r="A60" s="67"/>
      <c r="B60" s="62"/>
      <c r="C60" s="62"/>
      <c r="D60" s="62"/>
      <c r="E60" s="62"/>
      <c r="F60" s="62"/>
      <c r="G60" s="62"/>
      <c r="H60" s="62"/>
      <c r="I60" s="62"/>
      <c r="J60" s="62"/>
      <c r="K60" s="62"/>
      <c r="L60" s="62"/>
      <c r="M60" s="62"/>
      <c r="N60" s="62"/>
      <c r="O60" s="62"/>
      <c r="P60" s="62"/>
      <c r="Q60" s="62"/>
      <c r="R60" s="62"/>
      <c r="S60" s="62"/>
      <c r="T60" s="62"/>
      <c r="U60" s="62"/>
      <c r="V60" s="62"/>
      <c r="W60" s="62"/>
      <c r="X60" s="62"/>
      <c r="Y60" s="62"/>
      <c r="Z60" s="62"/>
    </row>
    <row r="61" spans="1:26" ht="15.75" customHeight="1">
      <c r="A61" s="67"/>
      <c r="B61" s="62"/>
      <c r="C61" s="62"/>
      <c r="D61" s="62"/>
      <c r="E61" s="62"/>
      <c r="F61" s="62"/>
      <c r="G61" s="62"/>
      <c r="H61" s="62"/>
      <c r="I61" s="62"/>
      <c r="J61" s="62"/>
      <c r="K61" s="62"/>
      <c r="L61" s="62"/>
      <c r="M61" s="62"/>
      <c r="N61" s="62"/>
      <c r="O61" s="62"/>
      <c r="P61" s="62"/>
      <c r="Q61" s="62"/>
      <c r="R61" s="62"/>
      <c r="S61" s="62"/>
      <c r="T61" s="62"/>
      <c r="U61" s="62"/>
      <c r="V61" s="62"/>
      <c r="W61" s="62"/>
      <c r="X61" s="62"/>
      <c r="Y61" s="62"/>
      <c r="Z61" s="62"/>
    </row>
    <row r="62" spans="1:26" ht="15.75" customHeight="1">
      <c r="A62" s="67"/>
      <c r="B62" s="62"/>
      <c r="C62" s="62"/>
      <c r="D62" s="62"/>
      <c r="E62" s="62"/>
      <c r="F62" s="62"/>
      <c r="G62" s="62"/>
      <c r="H62" s="62"/>
      <c r="I62" s="62"/>
      <c r="J62" s="62"/>
      <c r="K62" s="62"/>
      <c r="L62" s="62"/>
      <c r="M62" s="62"/>
      <c r="N62" s="62"/>
      <c r="O62" s="62"/>
      <c r="P62" s="62"/>
      <c r="Q62" s="62"/>
      <c r="R62" s="62"/>
      <c r="S62" s="62"/>
      <c r="T62" s="62"/>
      <c r="U62" s="62"/>
      <c r="V62" s="62"/>
      <c r="W62" s="62"/>
      <c r="X62" s="62"/>
      <c r="Y62" s="62"/>
      <c r="Z62" s="62"/>
    </row>
    <row r="63" spans="1:26" ht="15.75" customHeight="1">
      <c r="A63" s="67"/>
      <c r="B63" s="62"/>
      <c r="C63" s="62"/>
      <c r="D63" s="62"/>
      <c r="E63" s="62"/>
      <c r="F63" s="62"/>
      <c r="G63" s="62"/>
      <c r="H63" s="62"/>
      <c r="I63" s="62"/>
      <c r="J63" s="62"/>
      <c r="K63" s="62"/>
      <c r="L63" s="62"/>
      <c r="M63" s="62"/>
      <c r="N63" s="62"/>
      <c r="O63" s="62"/>
      <c r="P63" s="62"/>
      <c r="Q63" s="62"/>
      <c r="R63" s="62"/>
      <c r="S63" s="62"/>
      <c r="T63" s="62"/>
      <c r="U63" s="62"/>
      <c r="V63" s="62"/>
      <c r="W63" s="62"/>
      <c r="X63" s="62"/>
      <c r="Y63" s="62"/>
      <c r="Z63" s="62"/>
    </row>
    <row r="64" spans="1:26" ht="15.75" customHeight="1">
      <c r="A64" s="67"/>
      <c r="B64" s="62"/>
      <c r="C64" s="62"/>
      <c r="D64" s="62"/>
      <c r="E64" s="62"/>
      <c r="F64" s="62"/>
      <c r="G64" s="62"/>
      <c r="H64" s="62"/>
      <c r="I64" s="62"/>
      <c r="J64" s="62"/>
      <c r="K64" s="62"/>
      <c r="L64" s="62"/>
      <c r="M64" s="62"/>
      <c r="N64" s="62"/>
      <c r="O64" s="62"/>
      <c r="P64" s="62"/>
      <c r="Q64" s="62"/>
      <c r="R64" s="62"/>
      <c r="S64" s="62"/>
      <c r="T64" s="62"/>
      <c r="U64" s="62"/>
      <c r="V64" s="62"/>
      <c r="W64" s="62"/>
      <c r="X64" s="62"/>
      <c r="Y64" s="62"/>
      <c r="Z64" s="62"/>
    </row>
    <row r="65" spans="1:26" ht="15.75" customHeight="1">
      <c r="A65" s="67"/>
      <c r="B65" s="62"/>
      <c r="C65" s="62"/>
      <c r="D65" s="62"/>
      <c r="E65" s="62"/>
      <c r="F65" s="62"/>
      <c r="G65" s="62"/>
      <c r="H65" s="62"/>
      <c r="I65" s="62"/>
      <c r="J65" s="62"/>
      <c r="K65" s="62"/>
      <c r="L65" s="62"/>
      <c r="M65" s="62"/>
      <c r="N65" s="62"/>
      <c r="O65" s="62"/>
      <c r="P65" s="62"/>
      <c r="Q65" s="62"/>
      <c r="R65" s="62"/>
      <c r="S65" s="62"/>
      <c r="T65" s="62"/>
      <c r="U65" s="62"/>
      <c r="V65" s="62"/>
      <c r="W65" s="62"/>
      <c r="X65" s="62"/>
      <c r="Y65" s="62"/>
      <c r="Z65" s="62"/>
    </row>
    <row r="66" spans="1:26" ht="15.75" customHeight="1">
      <c r="A66" s="67"/>
      <c r="B66" s="62"/>
      <c r="C66" s="62"/>
      <c r="D66" s="62"/>
      <c r="E66" s="62"/>
      <c r="F66" s="62"/>
      <c r="G66" s="62"/>
      <c r="H66" s="62"/>
      <c r="I66" s="62"/>
      <c r="J66" s="62"/>
      <c r="K66" s="62"/>
      <c r="L66" s="62"/>
      <c r="M66" s="62"/>
      <c r="N66" s="62"/>
      <c r="O66" s="62"/>
      <c r="P66" s="62"/>
      <c r="Q66" s="62"/>
      <c r="R66" s="62"/>
      <c r="S66" s="62"/>
      <c r="T66" s="62"/>
      <c r="U66" s="62"/>
      <c r="V66" s="62"/>
      <c r="W66" s="62"/>
      <c r="X66" s="62"/>
      <c r="Y66" s="62"/>
      <c r="Z66" s="62"/>
    </row>
    <row r="67" spans="1:26" ht="15.75" customHeight="1">
      <c r="A67" s="67"/>
      <c r="B67" s="62"/>
      <c r="C67" s="62"/>
      <c r="D67" s="62"/>
      <c r="E67" s="62"/>
      <c r="F67" s="62"/>
      <c r="G67" s="62"/>
      <c r="H67" s="62"/>
      <c r="I67" s="62"/>
      <c r="J67" s="62"/>
      <c r="K67" s="62"/>
      <c r="L67" s="62"/>
      <c r="M67" s="62"/>
      <c r="N67" s="62"/>
      <c r="O67" s="62"/>
      <c r="P67" s="62"/>
      <c r="Q67" s="62"/>
      <c r="R67" s="62"/>
      <c r="S67" s="62"/>
      <c r="T67" s="62"/>
      <c r="U67" s="62"/>
      <c r="V67" s="62"/>
      <c r="W67" s="62"/>
      <c r="X67" s="62"/>
      <c r="Y67" s="62"/>
      <c r="Z67" s="62"/>
    </row>
    <row r="68" spans="1:26" ht="15.75" customHeight="1">
      <c r="A68" s="67"/>
      <c r="B68" s="62"/>
      <c r="C68" s="62"/>
      <c r="D68" s="62"/>
      <c r="E68" s="62"/>
      <c r="F68" s="62"/>
      <c r="G68" s="62"/>
      <c r="H68" s="62"/>
      <c r="I68" s="62"/>
      <c r="J68" s="62"/>
      <c r="K68" s="62"/>
      <c r="L68" s="62"/>
      <c r="M68" s="62"/>
      <c r="N68" s="62"/>
      <c r="O68" s="62"/>
      <c r="P68" s="62"/>
      <c r="Q68" s="62"/>
      <c r="R68" s="62"/>
      <c r="S68" s="62"/>
      <c r="T68" s="62"/>
      <c r="U68" s="62"/>
      <c r="V68" s="62"/>
      <c r="W68" s="62"/>
      <c r="X68" s="62"/>
      <c r="Y68" s="62"/>
      <c r="Z68" s="62"/>
    </row>
    <row r="69" spans="1:26" ht="15.75" customHeight="1">
      <c r="A69" s="67"/>
      <c r="B69" s="62"/>
      <c r="C69" s="62"/>
      <c r="D69" s="62"/>
      <c r="E69" s="62"/>
      <c r="F69" s="62"/>
      <c r="G69" s="62"/>
      <c r="H69" s="62"/>
      <c r="I69" s="62"/>
      <c r="J69" s="62"/>
      <c r="K69" s="62"/>
      <c r="L69" s="62"/>
      <c r="M69" s="62"/>
      <c r="N69" s="62"/>
      <c r="O69" s="62"/>
      <c r="P69" s="62"/>
      <c r="Q69" s="62"/>
      <c r="R69" s="62"/>
      <c r="S69" s="62"/>
      <c r="T69" s="62"/>
      <c r="U69" s="62"/>
      <c r="V69" s="62"/>
      <c r="W69" s="62"/>
      <c r="X69" s="62"/>
      <c r="Y69" s="62"/>
      <c r="Z69" s="62"/>
    </row>
    <row r="70" spans="1:26" ht="15.75" customHeight="1">
      <c r="A70" s="67"/>
      <c r="B70" s="62"/>
      <c r="C70" s="62"/>
      <c r="D70" s="62"/>
      <c r="E70" s="62"/>
      <c r="F70" s="62"/>
      <c r="G70" s="62"/>
      <c r="H70" s="62"/>
      <c r="I70" s="62"/>
      <c r="J70" s="62"/>
      <c r="K70" s="62"/>
      <c r="L70" s="62"/>
      <c r="M70" s="62"/>
      <c r="N70" s="62"/>
      <c r="O70" s="62"/>
      <c r="P70" s="62"/>
      <c r="Q70" s="62"/>
      <c r="R70" s="62"/>
      <c r="S70" s="62"/>
      <c r="T70" s="62"/>
      <c r="U70" s="62"/>
      <c r="V70" s="62"/>
      <c r="W70" s="62"/>
      <c r="X70" s="62"/>
      <c r="Y70" s="62"/>
      <c r="Z70" s="62"/>
    </row>
    <row r="71" spans="1:26" ht="15.75" customHeight="1">
      <c r="A71" s="67"/>
      <c r="B71" s="62"/>
      <c r="C71" s="62"/>
      <c r="D71" s="62"/>
      <c r="E71" s="62"/>
      <c r="F71" s="62"/>
      <c r="G71" s="62"/>
      <c r="H71" s="62"/>
      <c r="I71" s="62"/>
      <c r="J71" s="62"/>
      <c r="K71" s="62"/>
      <c r="L71" s="62"/>
      <c r="M71" s="62"/>
      <c r="N71" s="62"/>
      <c r="O71" s="62"/>
      <c r="P71" s="62"/>
      <c r="Q71" s="62"/>
      <c r="R71" s="62"/>
      <c r="S71" s="62"/>
      <c r="T71" s="62"/>
      <c r="U71" s="62"/>
      <c r="V71" s="62"/>
      <c r="W71" s="62"/>
      <c r="X71" s="62"/>
      <c r="Y71" s="62"/>
      <c r="Z71" s="62"/>
    </row>
    <row r="72" spans="1:26" ht="15.75" customHeight="1">
      <c r="A72" s="67"/>
      <c r="B72" s="62"/>
      <c r="C72" s="62"/>
      <c r="D72" s="62"/>
      <c r="E72" s="62"/>
      <c r="F72" s="62"/>
      <c r="G72" s="62"/>
      <c r="H72" s="62"/>
      <c r="I72" s="62"/>
      <c r="J72" s="62"/>
      <c r="K72" s="62"/>
      <c r="L72" s="62"/>
      <c r="M72" s="62"/>
      <c r="N72" s="62"/>
      <c r="O72" s="62"/>
      <c r="P72" s="62"/>
      <c r="Q72" s="62"/>
      <c r="R72" s="62"/>
      <c r="S72" s="62"/>
      <c r="T72" s="62"/>
      <c r="U72" s="62"/>
      <c r="V72" s="62"/>
      <c r="W72" s="62"/>
      <c r="X72" s="62"/>
      <c r="Y72" s="62"/>
      <c r="Z72" s="62"/>
    </row>
    <row r="73" spans="1:26" ht="15.75" customHeight="1">
      <c r="A73" s="67"/>
      <c r="B73" s="62"/>
      <c r="C73" s="62"/>
      <c r="D73" s="62"/>
      <c r="E73" s="62"/>
      <c r="F73" s="62"/>
      <c r="G73" s="62"/>
      <c r="H73" s="62"/>
      <c r="I73" s="62"/>
      <c r="J73" s="62"/>
      <c r="K73" s="62"/>
      <c r="L73" s="62"/>
      <c r="M73" s="62"/>
      <c r="N73" s="62"/>
      <c r="O73" s="62"/>
      <c r="P73" s="62"/>
      <c r="Q73" s="62"/>
      <c r="R73" s="62"/>
      <c r="S73" s="62"/>
      <c r="T73" s="62"/>
      <c r="U73" s="62"/>
      <c r="V73" s="62"/>
      <c r="W73" s="62"/>
      <c r="X73" s="62"/>
      <c r="Y73" s="62"/>
      <c r="Z73" s="62"/>
    </row>
    <row r="74" spans="1:26" ht="15.75" customHeight="1">
      <c r="A74" s="67"/>
      <c r="B74" s="62"/>
      <c r="C74" s="62"/>
      <c r="D74" s="62"/>
      <c r="E74" s="62"/>
      <c r="F74" s="62"/>
      <c r="G74" s="62"/>
      <c r="H74" s="62"/>
      <c r="I74" s="62"/>
      <c r="J74" s="62"/>
      <c r="K74" s="62"/>
      <c r="L74" s="62"/>
      <c r="M74" s="62"/>
      <c r="N74" s="62"/>
      <c r="O74" s="62"/>
      <c r="P74" s="62"/>
      <c r="Q74" s="62"/>
      <c r="R74" s="62"/>
      <c r="S74" s="62"/>
      <c r="T74" s="62"/>
      <c r="U74" s="62"/>
      <c r="V74" s="62"/>
      <c r="W74" s="62"/>
      <c r="X74" s="62"/>
      <c r="Y74" s="62"/>
      <c r="Z74" s="62"/>
    </row>
    <row r="75" spans="1:26" ht="15.75" customHeight="1">
      <c r="A75" s="67"/>
      <c r="B75" s="62"/>
      <c r="C75" s="62"/>
      <c r="D75" s="62"/>
      <c r="E75" s="62"/>
      <c r="F75" s="62"/>
      <c r="G75" s="62"/>
      <c r="H75" s="62"/>
      <c r="I75" s="62"/>
      <c r="J75" s="62"/>
      <c r="K75" s="62"/>
      <c r="L75" s="62"/>
      <c r="M75" s="62"/>
      <c r="N75" s="62"/>
      <c r="O75" s="62"/>
      <c r="P75" s="62"/>
      <c r="Q75" s="62"/>
      <c r="R75" s="62"/>
      <c r="S75" s="62"/>
      <c r="T75" s="62"/>
      <c r="U75" s="62"/>
      <c r="V75" s="62"/>
      <c r="W75" s="62"/>
      <c r="X75" s="62"/>
      <c r="Y75" s="62"/>
      <c r="Z75" s="62"/>
    </row>
    <row r="76" spans="1:26" ht="15.75" customHeight="1">
      <c r="A76" s="67"/>
      <c r="B76" s="62"/>
      <c r="C76" s="62"/>
      <c r="D76" s="62"/>
      <c r="E76" s="62"/>
      <c r="F76" s="62"/>
      <c r="G76" s="62"/>
      <c r="H76" s="62"/>
      <c r="I76" s="62"/>
      <c r="J76" s="62"/>
      <c r="K76" s="62"/>
      <c r="L76" s="62"/>
      <c r="M76" s="62"/>
      <c r="N76" s="62"/>
      <c r="O76" s="62"/>
      <c r="P76" s="62"/>
      <c r="Q76" s="62"/>
      <c r="R76" s="62"/>
      <c r="S76" s="62"/>
      <c r="T76" s="62"/>
      <c r="U76" s="62"/>
      <c r="V76" s="62"/>
      <c r="W76" s="62"/>
      <c r="X76" s="62"/>
      <c r="Y76" s="62"/>
      <c r="Z76" s="62"/>
    </row>
    <row r="77" spans="1:26" ht="15.75" customHeight="1">
      <c r="A77" s="67"/>
      <c r="B77" s="62"/>
      <c r="C77" s="62"/>
      <c r="D77" s="62"/>
      <c r="E77" s="62"/>
      <c r="F77" s="62"/>
      <c r="G77" s="62"/>
      <c r="H77" s="62"/>
      <c r="I77" s="62"/>
      <c r="J77" s="62"/>
      <c r="K77" s="62"/>
      <c r="L77" s="62"/>
      <c r="M77" s="62"/>
      <c r="N77" s="62"/>
      <c r="O77" s="62"/>
      <c r="P77" s="62"/>
      <c r="Q77" s="62"/>
      <c r="R77" s="62"/>
      <c r="S77" s="62"/>
      <c r="T77" s="62"/>
      <c r="U77" s="62"/>
      <c r="V77" s="62"/>
      <c r="W77" s="62"/>
      <c r="X77" s="62"/>
      <c r="Y77" s="62"/>
      <c r="Z77" s="62"/>
    </row>
    <row r="78" spans="1:26" ht="15.75" customHeight="1">
      <c r="A78" s="67"/>
      <c r="B78" s="62"/>
      <c r="C78" s="62"/>
      <c r="D78" s="62"/>
      <c r="E78" s="62"/>
      <c r="F78" s="62"/>
      <c r="G78" s="62"/>
      <c r="H78" s="62"/>
      <c r="I78" s="62"/>
      <c r="J78" s="62"/>
      <c r="K78" s="62"/>
      <c r="L78" s="62"/>
      <c r="M78" s="62"/>
      <c r="N78" s="62"/>
      <c r="O78" s="62"/>
      <c r="P78" s="62"/>
      <c r="Q78" s="62"/>
      <c r="R78" s="62"/>
      <c r="S78" s="62"/>
      <c r="T78" s="62"/>
      <c r="U78" s="62"/>
      <c r="V78" s="62"/>
      <c r="W78" s="62"/>
      <c r="X78" s="62"/>
      <c r="Y78" s="62"/>
      <c r="Z78" s="62"/>
    </row>
    <row r="79" spans="1:26" ht="15.75" customHeight="1">
      <c r="A79" s="67"/>
      <c r="B79" s="62"/>
      <c r="C79" s="62"/>
      <c r="D79" s="62"/>
      <c r="E79" s="62"/>
      <c r="F79" s="62"/>
      <c r="G79" s="62"/>
      <c r="H79" s="62"/>
      <c r="I79" s="62"/>
      <c r="J79" s="62"/>
      <c r="K79" s="62"/>
      <c r="L79" s="62"/>
      <c r="M79" s="62"/>
      <c r="N79" s="62"/>
      <c r="O79" s="62"/>
      <c r="P79" s="62"/>
      <c r="Q79" s="62"/>
      <c r="R79" s="62"/>
      <c r="S79" s="62"/>
      <c r="T79" s="62"/>
      <c r="U79" s="62"/>
      <c r="V79" s="62"/>
      <c r="W79" s="62"/>
      <c r="X79" s="62"/>
      <c r="Y79" s="62"/>
      <c r="Z79" s="62"/>
    </row>
    <row r="80" spans="1:26" ht="15.75" customHeight="1">
      <c r="A80" s="67"/>
      <c r="B80" s="62"/>
      <c r="C80" s="62"/>
      <c r="D80" s="62"/>
      <c r="E80" s="62"/>
      <c r="F80" s="62"/>
      <c r="G80" s="62"/>
      <c r="H80" s="62"/>
      <c r="I80" s="62"/>
      <c r="J80" s="62"/>
      <c r="K80" s="62"/>
      <c r="L80" s="62"/>
      <c r="M80" s="62"/>
      <c r="N80" s="62"/>
      <c r="O80" s="62"/>
      <c r="P80" s="62"/>
      <c r="Q80" s="62"/>
      <c r="R80" s="62"/>
      <c r="S80" s="62"/>
      <c r="T80" s="62"/>
      <c r="U80" s="62"/>
      <c r="V80" s="62"/>
      <c r="W80" s="62"/>
      <c r="X80" s="62"/>
      <c r="Y80" s="62"/>
      <c r="Z80" s="62"/>
    </row>
    <row r="81" spans="1:26" ht="15.75" customHeight="1">
      <c r="A81" s="67"/>
      <c r="B81" s="62"/>
      <c r="C81" s="62"/>
      <c r="D81" s="62"/>
      <c r="E81" s="62"/>
      <c r="F81" s="62"/>
      <c r="G81" s="62"/>
      <c r="H81" s="62"/>
      <c r="I81" s="62"/>
      <c r="J81" s="62"/>
      <c r="K81" s="62"/>
      <c r="L81" s="62"/>
      <c r="M81" s="62"/>
      <c r="N81" s="62"/>
      <c r="O81" s="62"/>
      <c r="P81" s="62"/>
      <c r="Q81" s="62"/>
      <c r="R81" s="62"/>
      <c r="S81" s="62"/>
      <c r="T81" s="62"/>
      <c r="U81" s="62"/>
      <c r="V81" s="62"/>
      <c r="W81" s="62"/>
      <c r="X81" s="62"/>
      <c r="Y81" s="62"/>
      <c r="Z81" s="62"/>
    </row>
    <row r="82" spans="1:26" ht="15.75" customHeight="1">
      <c r="A82" s="67"/>
      <c r="B82" s="62"/>
      <c r="C82" s="62"/>
      <c r="D82" s="62"/>
      <c r="E82" s="62"/>
      <c r="F82" s="62"/>
      <c r="G82" s="62"/>
      <c r="H82" s="62"/>
      <c r="I82" s="62"/>
      <c r="J82" s="62"/>
      <c r="K82" s="62"/>
      <c r="L82" s="62"/>
      <c r="M82" s="62"/>
      <c r="N82" s="62"/>
      <c r="O82" s="62"/>
      <c r="P82" s="62"/>
      <c r="Q82" s="62"/>
      <c r="R82" s="62"/>
      <c r="S82" s="62"/>
      <c r="T82" s="62"/>
      <c r="U82" s="62"/>
      <c r="V82" s="62"/>
      <c r="W82" s="62"/>
      <c r="X82" s="62"/>
      <c r="Y82" s="62"/>
      <c r="Z82" s="62"/>
    </row>
    <row r="83" spans="1:26" ht="15.75" customHeight="1">
      <c r="A83" s="67"/>
      <c r="B83" s="62"/>
      <c r="C83" s="62"/>
      <c r="D83" s="62"/>
      <c r="E83" s="62"/>
      <c r="F83" s="62"/>
      <c r="G83" s="62"/>
      <c r="H83" s="62"/>
      <c r="I83" s="62"/>
      <c r="J83" s="62"/>
      <c r="K83" s="62"/>
      <c r="L83" s="62"/>
      <c r="M83" s="62"/>
      <c r="N83" s="62"/>
      <c r="O83" s="62"/>
      <c r="P83" s="62"/>
      <c r="Q83" s="62"/>
      <c r="R83" s="62"/>
      <c r="S83" s="62"/>
      <c r="T83" s="62"/>
      <c r="U83" s="62"/>
      <c r="V83" s="62"/>
      <c r="W83" s="62"/>
      <c r="X83" s="62"/>
      <c r="Y83" s="62"/>
      <c r="Z83" s="62"/>
    </row>
    <row r="84" spans="1:26" ht="15.75" customHeight="1">
      <c r="A84" s="67"/>
      <c r="B84" s="62"/>
      <c r="C84" s="62"/>
      <c r="D84" s="62"/>
      <c r="E84" s="62"/>
      <c r="F84" s="62"/>
      <c r="G84" s="62"/>
      <c r="H84" s="62"/>
      <c r="I84" s="62"/>
      <c r="J84" s="62"/>
      <c r="K84" s="62"/>
      <c r="L84" s="62"/>
      <c r="M84" s="62"/>
      <c r="N84" s="62"/>
      <c r="O84" s="62"/>
      <c r="P84" s="62"/>
      <c r="Q84" s="62"/>
      <c r="R84" s="62"/>
      <c r="S84" s="62"/>
      <c r="T84" s="62"/>
      <c r="U84" s="62"/>
      <c r="V84" s="62"/>
      <c r="W84" s="62"/>
      <c r="X84" s="62"/>
      <c r="Y84" s="62"/>
      <c r="Z84" s="62"/>
    </row>
    <row r="85" spans="1:26" ht="15.75" customHeight="1">
      <c r="A85" s="67"/>
      <c r="B85" s="62"/>
      <c r="C85" s="62"/>
      <c r="D85" s="62"/>
      <c r="E85" s="62"/>
      <c r="F85" s="62"/>
      <c r="G85" s="62"/>
      <c r="H85" s="62"/>
      <c r="I85" s="62"/>
      <c r="J85" s="62"/>
      <c r="K85" s="62"/>
      <c r="L85" s="62"/>
      <c r="M85" s="62"/>
      <c r="N85" s="62"/>
      <c r="O85" s="62"/>
      <c r="P85" s="62"/>
      <c r="Q85" s="62"/>
      <c r="R85" s="62"/>
      <c r="S85" s="62"/>
      <c r="T85" s="62"/>
      <c r="U85" s="62"/>
      <c r="V85" s="62"/>
      <c r="W85" s="62"/>
      <c r="X85" s="62"/>
      <c r="Y85" s="62"/>
      <c r="Z85" s="62"/>
    </row>
    <row r="86" spans="1:26" ht="15.75" customHeight="1">
      <c r="A86" s="67"/>
      <c r="B86" s="62"/>
      <c r="C86" s="62"/>
      <c r="D86" s="62"/>
      <c r="E86" s="62"/>
      <c r="F86" s="62"/>
      <c r="G86" s="62"/>
      <c r="H86" s="62"/>
      <c r="I86" s="62"/>
      <c r="J86" s="62"/>
      <c r="K86" s="62"/>
      <c r="L86" s="62"/>
      <c r="M86" s="62"/>
      <c r="N86" s="62"/>
      <c r="O86" s="62"/>
      <c r="P86" s="62"/>
      <c r="Q86" s="62"/>
      <c r="R86" s="62"/>
      <c r="S86" s="62"/>
      <c r="T86" s="62"/>
      <c r="U86" s="62"/>
      <c r="V86" s="62"/>
      <c r="W86" s="62"/>
      <c r="X86" s="62"/>
      <c r="Y86" s="62"/>
      <c r="Z86" s="62"/>
    </row>
    <row r="87" spans="1:26" ht="15.75" customHeight="1">
      <c r="A87" s="67"/>
      <c r="B87" s="62"/>
      <c r="C87" s="62"/>
      <c r="D87" s="62"/>
      <c r="E87" s="62"/>
      <c r="F87" s="62"/>
      <c r="G87" s="62"/>
      <c r="H87" s="62"/>
      <c r="I87" s="62"/>
      <c r="J87" s="62"/>
      <c r="K87" s="62"/>
      <c r="L87" s="62"/>
      <c r="M87" s="62"/>
      <c r="N87" s="62"/>
      <c r="O87" s="62"/>
      <c r="P87" s="62"/>
      <c r="Q87" s="62"/>
      <c r="R87" s="62"/>
      <c r="S87" s="62"/>
      <c r="T87" s="62"/>
      <c r="U87" s="62"/>
      <c r="V87" s="62"/>
      <c r="W87" s="62"/>
      <c r="X87" s="62"/>
      <c r="Y87" s="62"/>
      <c r="Z87" s="62"/>
    </row>
    <row r="88" spans="1:26" ht="15.75" customHeight="1">
      <c r="A88" s="67"/>
      <c r="B88" s="62"/>
      <c r="C88" s="62"/>
      <c r="D88" s="62"/>
      <c r="E88" s="62"/>
      <c r="F88" s="62"/>
      <c r="G88" s="62"/>
      <c r="H88" s="62"/>
      <c r="I88" s="62"/>
      <c r="J88" s="62"/>
      <c r="K88" s="62"/>
      <c r="L88" s="62"/>
      <c r="M88" s="62"/>
      <c r="N88" s="62"/>
      <c r="O88" s="62"/>
      <c r="P88" s="62"/>
      <c r="Q88" s="62"/>
      <c r="R88" s="62"/>
      <c r="S88" s="62"/>
      <c r="T88" s="62"/>
      <c r="U88" s="62"/>
      <c r="V88" s="62"/>
      <c r="W88" s="62"/>
      <c r="X88" s="62"/>
      <c r="Y88" s="62"/>
      <c r="Z88" s="62"/>
    </row>
    <row r="89" spans="1:26" ht="15.75" customHeight="1">
      <c r="A89" s="67"/>
      <c r="B89" s="62"/>
      <c r="C89" s="62"/>
      <c r="D89" s="62"/>
      <c r="E89" s="62"/>
      <c r="F89" s="62"/>
      <c r="G89" s="62"/>
      <c r="H89" s="62"/>
      <c r="I89" s="62"/>
      <c r="J89" s="62"/>
      <c r="K89" s="62"/>
      <c r="L89" s="62"/>
      <c r="M89" s="62"/>
      <c r="N89" s="62"/>
      <c r="O89" s="62"/>
      <c r="P89" s="62"/>
      <c r="Q89" s="62"/>
      <c r="R89" s="62"/>
      <c r="S89" s="62"/>
      <c r="T89" s="62"/>
      <c r="U89" s="62"/>
      <c r="V89" s="62"/>
      <c r="W89" s="62"/>
      <c r="X89" s="62"/>
      <c r="Y89" s="62"/>
      <c r="Z89" s="62"/>
    </row>
    <row r="90" spans="1:26" ht="15.75" customHeight="1">
      <c r="A90" s="67"/>
      <c r="B90" s="62"/>
      <c r="C90" s="62"/>
      <c r="D90" s="62"/>
      <c r="E90" s="62"/>
      <c r="F90" s="62"/>
      <c r="G90" s="62"/>
      <c r="H90" s="62"/>
      <c r="I90" s="62"/>
      <c r="J90" s="62"/>
      <c r="K90" s="62"/>
      <c r="L90" s="62"/>
      <c r="M90" s="62"/>
      <c r="N90" s="62"/>
      <c r="O90" s="62"/>
      <c r="P90" s="62"/>
      <c r="Q90" s="62"/>
      <c r="R90" s="62"/>
      <c r="S90" s="62"/>
      <c r="T90" s="62"/>
      <c r="U90" s="62"/>
      <c r="V90" s="62"/>
      <c r="W90" s="62"/>
      <c r="X90" s="62"/>
      <c r="Y90" s="62"/>
      <c r="Z90" s="62"/>
    </row>
    <row r="91" spans="1:26" ht="15.75" customHeight="1">
      <c r="A91" s="67"/>
      <c r="B91" s="62"/>
      <c r="C91" s="62"/>
      <c r="D91" s="62"/>
      <c r="E91" s="62"/>
      <c r="F91" s="62"/>
      <c r="G91" s="62"/>
      <c r="H91" s="62"/>
      <c r="I91" s="62"/>
      <c r="J91" s="62"/>
      <c r="K91" s="62"/>
      <c r="L91" s="62"/>
      <c r="M91" s="62"/>
      <c r="N91" s="62"/>
      <c r="O91" s="62"/>
      <c r="P91" s="62"/>
      <c r="Q91" s="62"/>
      <c r="R91" s="62"/>
      <c r="S91" s="62"/>
      <c r="T91" s="62"/>
      <c r="U91" s="62"/>
      <c r="V91" s="62"/>
      <c r="W91" s="62"/>
      <c r="X91" s="62"/>
      <c r="Y91" s="62"/>
      <c r="Z91" s="62"/>
    </row>
    <row r="92" spans="1:26" ht="15.75" customHeight="1">
      <c r="A92" s="67"/>
      <c r="B92" s="62"/>
      <c r="C92" s="62"/>
      <c r="D92" s="62"/>
      <c r="E92" s="62"/>
      <c r="F92" s="62"/>
      <c r="G92" s="62"/>
      <c r="H92" s="62"/>
      <c r="I92" s="62"/>
      <c r="J92" s="62"/>
      <c r="K92" s="62"/>
      <c r="L92" s="62"/>
      <c r="M92" s="62"/>
      <c r="N92" s="62"/>
      <c r="O92" s="62"/>
      <c r="P92" s="62"/>
      <c r="Q92" s="62"/>
      <c r="R92" s="62"/>
      <c r="S92" s="62"/>
      <c r="T92" s="62"/>
      <c r="U92" s="62"/>
      <c r="V92" s="62"/>
      <c r="W92" s="62"/>
      <c r="X92" s="62"/>
      <c r="Y92" s="62"/>
      <c r="Z92" s="62"/>
    </row>
    <row r="93" spans="1:26" ht="15.75" customHeight="1">
      <c r="A93" s="67"/>
      <c r="B93" s="62"/>
      <c r="C93" s="62"/>
      <c r="D93" s="62"/>
      <c r="E93" s="62"/>
      <c r="F93" s="62"/>
      <c r="G93" s="62"/>
      <c r="H93" s="62"/>
      <c r="I93" s="62"/>
      <c r="J93" s="62"/>
      <c r="K93" s="62"/>
      <c r="L93" s="62"/>
      <c r="M93" s="62"/>
      <c r="N93" s="62"/>
      <c r="O93" s="62"/>
      <c r="P93" s="62"/>
      <c r="Q93" s="62"/>
      <c r="R93" s="62"/>
      <c r="S93" s="62"/>
      <c r="T93" s="62"/>
      <c r="U93" s="62"/>
      <c r="V93" s="62"/>
      <c r="W93" s="62"/>
      <c r="X93" s="62"/>
      <c r="Y93" s="62"/>
      <c r="Z93" s="62"/>
    </row>
    <row r="94" spans="1:26" ht="15.75" customHeight="1">
      <c r="A94" s="67"/>
      <c r="B94" s="62"/>
      <c r="C94" s="62"/>
      <c r="D94" s="62"/>
      <c r="E94" s="62"/>
      <c r="F94" s="62"/>
      <c r="G94" s="62"/>
      <c r="H94" s="62"/>
      <c r="I94" s="62"/>
      <c r="J94" s="62"/>
      <c r="K94" s="62"/>
      <c r="L94" s="62"/>
      <c r="M94" s="62"/>
      <c r="N94" s="62"/>
      <c r="O94" s="62"/>
      <c r="P94" s="62"/>
      <c r="Q94" s="62"/>
      <c r="R94" s="62"/>
      <c r="S94" s="62"/>
      <c r="T94" s="62"/>
      <c r="U94" s="62"/>
      <c r="V94" s="62"/>
      <c r="W94" s="62"/>
      <c r="X94" s="62"/>
      <c r="Y94" s="62"/>
      <c r="Z94" s="62"/>
    </row>
    <row r="95" spans="1:26" ht="15.75" customHeight="1">
      <c r="A95" s="67"/>
      <c r="B95" s="62"/>
      <c r="C95" s="62"/>
      <c r="D95" s="62"/>
      <c r="E95" s="62"/>
      <c r="F95" s="62"/>
      <c r="G95" s="62"/>
      <c r="H95" s="62"/>
      <c r="I95" s="62"/>
      <c r="J95" s="62"/>
      <c r="K95" s="62"/>
      <c r="L95" s="62"/>
      <c r="M95" s="62"/>
      <c r="N95" s="62"/>
      <c r="O95" s="62"/>
      <c r="P95" s="62"/>
      <c r="Q95" s="62"/>
      <c r="R95" s="62"/>
      <c r="S95" s="62"/>
      <c r="T95" s="62"/>
      <c r="U95" s="62"/>
      <c r="V95" s="62"/>
      <c r="W95" s="62"/>
      <c r="X95" s="62"/>
      <c r="Y95" s="62"/>
      <c r="Z95" s="62"/>
    </row>
    <row r="96" spans="1:26" ht="15.75" customHeight="1">
      <c r="A96" s="67"/>
      <c r="B96" s="62"/>
      <c r="C96" s="62"/>
      <c r="D96" s="62"/>
      <c r="E96" s="62"/>
      <c r="F96" s="62"/>
      <c r="G96" s="62"/>
      <c r="H96" s="62"/>
      <c r="I96" s="62"/>
      <c r="J96" s="62"/>
      <c r="K96" s="62"/>
      <c r="L96" s="62"/>
      <c r="M96" s="62"/>
      <c r="N96" s="62"/>
      <c r="O96" s="62"/>
      <c r="P96" s="62"/>
      <c r="Q96" s="62"/>
      <c r="R96" s="62"/>
      <c r="S96" s="62"/>
      <c r="T96" s="62"/>
      <c r="U96" s="62"/>
      <c r="V96" s="62"/>
      <c r="W96" s="62"/>
      <c r="X96" s="62"/>
      <c r="Y96" s="62"/>
      <c r="Z96" s="62"/>
    </row>
    <row r="97" spans="1:26" ht="15.75" customHeight="1">
      <c r="A97" s="67"/>
      <c r="B97" s="62"/>
      <c r="C97" s="62"/>
      <c r="D97" s="62"/>
      <c r="E97" s="62"/>
      <c r="F97" s="62"/>
      <c r="G97" s="62"/>
      <c r="H97" s="62"/>
      <c r="I97" s="62"/>
      <c r="J97" s="62"/>
      <c r="K97" s="62"/>
      <c r="L97" s="62"/>
      <c r="M97" s="62"/>
      <c r="N97" s="62"/>
      <c r="O97" s="62"/>
      <c r="P97" s="62"/>
      <c r="Q97" s="62"/>
      <c r="R97" s="62"/>
      <c r="S97" s="62"/>
      <c r="T97" s="62"/>
      <c r="U97" s="62"/>
      <c r="V97" s="62"/>
      <c r="W97" s="62"/>
      <c r="X97" s="62"/>
      <c r="Y97" s="62"/>
      <c r="Z97" s="62"/>
    </row>
    <row r="98" spans="1:26" ht="15.75" customHeight="1">
      <c r="A98" s="67"/>
      <c r="B98" s="62"/>
      <c r="C98" s="62"/>
      <c r="D98" s="62"/>
      <c r="E98" s="62"/>
      <c r="F98" s="62"/>
      <c r="G98" s="62"/>
      <c r="H98" s="62"/>
      <c r="I98" s="62"/>
      <c r="J98" s="62"/>
      <c r="K98" s="62"/>
      <c r="L98" s="62"/>
      <c r="M98" s="62"/>
      <c r="N98" s="62"/>
      <c r="O98" s="62"/>
      <c r="P98" s="62"/>
      <c r="Q98" s="62"/>
      <c r="R98" s="62"/>
      <c r="S98" s="62"/>
      <c r="T98" s="62"/>
      <c r="U98" s="62"/>
      <c r="V98" s="62"/>
      <c r="W98" s="62"/>
      <c r="X98" s="62"/>
      <c r="Y98" s="62"/>
      <c r="Z98" s="62"/>
    </row>
    <row r="99" spans="1:26" ht="15.75" customHeight="1">
      <c r="A99" s="67"/>
      <c r="B99" s="62"/>
      <c r="C99" s="62"/>
      <c r="D99" s="62"/>
      <c r="E99" s="62"/>
      <c r="F99" s="62"/>
      <c r="G99" s="62"/>
      <c r="H99" s="62"/>
      <c r="I99" s="62"/>
      <c r="J99" s="62"/>
      <c r="K99" s="62"/>
      <c r="L99" s="62"/>
      <c r="M99" s="62"/>
      <c r="N99" s="62"/>
      <c r="O99" s="62"/>
      <c r="P99" s="62"/>
      <c r="Q99" s="62"/>
      <c r="R99" s="62"/>
      <c r="S99" s="62"/>
      <c r="T99" s="62"/>
      <c r="U99" s="62"/>
      <c r="V99" s="62"/>
      <c r="W99" s="62"/>
      <c r="X99" s="62"/>
      <c r="Y99" s="62"/>
      <c r="Z99" s="62"/>
    </row>
    <row r="100" spans="1:26" ht="15.75" customHeight="1">
      <c r="A100" s="67"/>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row>
    <row r="101" spans="1:26" ht="15.75" customHeight="1">
      <c r="A101" s="67"/>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row>
    <row r="102" spans="1:26" ht="15.75" customHeight="1">
      <c r="A102" s="67"/>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row>
    <row r="103" spans="1:26" ht="15.75" customHeight="1">
      <c r="A103" s="67"/>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row>
    <row r="104" spans="1:26" ht="15.75" customHeight="1">
      <c r="A104" s="67"/>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row>
    <row r="105" spans="1:26" ht="15.75" customHeight="1">
      <c r="A105" s="67"/>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row>
    <row r="106" spans="1:26" ht="15.75" customHeight="1">
      <c r="A106" s="67"/>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row>
    <row r="107" spans="1:26" ht="15.75" customHeight="1">
      <c r="A107" s="67"/>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row>
    <row r="108" spans="1:26" ht="15.75" customHeight="1">
      <c r="A108" s="67"/>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row>
    <row r="109" spans="1:26" ht="15.75" customHeight="1">
      <c r="A109" s="67"/>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row>
    <row r="110" spans="1:26" ht="15.75" customHeight="1">
      <c r="A110" s="67"/>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row>
    <row r="111" spans="1:26" ht="15.75" customHeight="1">
      <c r="A111" s="67"/>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row>
    <row r="112" spans="1:26" ht="15.75" customHeight="1">
      <c r="A112" s="67"/>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row>
    <row r="113" spans="1:26" ht="15.75" customHeight="1">
      <c r="A113" s="67"/>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row>
    <row r="114" spans="1:26" ht="15.75" customHeight="1">
      <c r="A114" s="67"/>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row>
    <row r="115" spans="1:26" ht="15.75" customHeight="1">
      <c r="A115" s="67"/>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row>
    <row r="116" spans="1:26" ht="15.75" customHeight="1">
      <c r="A116" s="67"/>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row>
    <row r="117" spans="1:26" ht="15.75" customHeight="1">
      <c r="A117" s="67"/>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row>
    <row r="118" spans="1:26" ht="15.75" customHeight="1">
      <c r="A118" s="67"/>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row>
    <row r="119" spans="1:26" ht="15.75" customHeight="1">
      <c r="A119" s="67"/>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row>
    <row r="120" spans="1:26" ht="15.75" customHeight="1">
      <c r="A120" s="67"/>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row>
    <row r="121" spans="1:26" ht="15.75" customHeight="1">
      <c r="A121" s="67"/>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row>
    <row r="122" spans="1:26" ht="15.75" customHeight="1">
      <c r="A122" s="67"/>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row>
    <row r="123" spans="1:26" ht="15.75" customHeight="1">
      <c r="A123" s="67"/>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row>
    <row r="124" spans="1:26" ht="15.75" customHeight="1">
      <c r="A124" s="67"/>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row>
    <row r="125" spans="1:26" ht="15.75" customHeight="1">
      <c r="A125" s="67"/>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row>
    <row r="126" spans="1:26" ht="15.75" customHeight="1">
      <c r="A126" s="67"/>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row>
    <row r="127" spans="1:26" ht="15.75" customHeight="1">
      <c r="A127" s="67"/>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row>
    <row r="128" spans="1:26" ht="15.75" customHeight="1">
      <c r="A128" s="67"/>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row>
    <row r="129" spans="1:26" ht="15.75" customHeight="1">
      <c r="A129" s="67"/>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row>
    <row r="130" spans="1:26" ht="15.75" customHeight="1">
      <c r="A130" s="67"/>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row>
    <row r="131" spans="1:26" ht="15.75" customHeight="1">
      <c r="A131" s="67"/>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row>
    <row r="132" spans="1:26" ht="15.75" customHeight="1">
      <c r="A132" s="67"/>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row>
    <row r="133" spans="1:26" ht="15.75" customHeight="1">
      <c r="A133" s="67"/>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row>
    <row r="134" spans="1:26" ht="15.75" customHeight="1">
      <c r="A134" s="67"/>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row>
    <row r="135" spans="1:26" ht="15.75" customHeight="1">
      <c r="A135" s="67"/>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row>
    <row r="136" spans="1:26" ht="15.75" customHeight="1">
      <c r="A136" s="67"/>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row>
    <row r="137" spans="1:26" ht="15.75" customHeight="1">
      <c r="A137" s="67"/>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row>
    <row r="138" spans="1:26" ht="15.75" customHeight="1">
      <c r="A138" s="67"/>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row>
    <row r="139" spans="1:26" ht="15.75" customHeight="1">
      <c r="A139" s="67"/>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row>
    <row r="140" spans="1:26" ht="15.75" customHeight="1">
      <c r="A140" s="67"/>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row>
    <row r="141" spans="1:26" ht="15.75" customHeight="1">
      <c r="A141" s="67"/>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row>
    <row r="142" spans="1:26" ht="15.75" customHeight="1">
      <c r="A142" s="67"/>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row>
    <row r="143" spans="1:26" ht="15.75" customHeight="1">
      <c r="A143" s="67"/>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row>
    <row r="144" spans="1:26" ht="15.75" customHeight="1">
      <c r="A144" s="67"/>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row>
    <row r="145" spans="1:26" ht="15.75" customHeight="1">
      <c r="A145" s="67"/>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row>
    <row r="146" spans="1:26" ht="15.75" customHeight="1">
      <c r="A146" s="67"/>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row>
    <row r="147" spans="1:26" ht="15.75" customHeight="1">
      <c r="A147" s="67"/>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row>
    <row r="148" spans="1:26" ht="15.75" customHeight="1">
      <c r="A148" s="67"/>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row>
    <row r="149" spans="1:26" ht="15.75" customHeight="1">
      <c r="A149" s="67"/>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row>
    <row r="150" spans="1:26" ht="15.75" customHeight="1">
      <c r="A150" s="67"/>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row>
    <row r="151" spans="1:26" ht="15.75" customHeight="1">
      <c r="A151" s="67"/>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row>
    <row r="152" spans="1:26" ht="15.75" customHeight="1">
      <c r="A152" s="67"/>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row>
    <row r="153" spans="1:26" ht="15.75" customHeight="1">
      <c r="A153" s="67"/>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row>
    <row r="154" spans="1:26" ht="15.75" customHeight="1">
      <c r="A154" s="67"/>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row>
    <row r="155" spans="1:26" ht="15.75" customHeight="1">
      <c r="A155" s="67"/>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row>
    <row r="156" spans="1:26" ht="15.75" customHeight="1">
      <c r="A156" s="67"/>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row>
    <row r="157" spans="1:26" ht="15.75" customHeight="1">
      <c r="A157" s="67"/>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row>
    <row r="158" spans="1:26" ht="15.75" customHeight="1">
      <c r="A158" s="67"/>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row>
    <row r="159" spans="1:26" ht="15.75" customHeight="1">
      <c r="A159" s="67"/>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row>
    <row r="160" spans="1:26" ht="15.75" customHeight="1">
      <c r="A160" s="67"/>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row>
    <row r="161" spans="1:26" ht="15.75" customHeight="1">
      <c r="A161" s="67"/>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row>
    <row r="162" spans="1:26" ht="15.75" customHeight="1">
      <c r="A162" s="67"/>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row>
    <row r="163" spans="1:26" ht="15.75" customHeight="1">
      <c r="A163" s="67"/>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row>
    <row r="164" spans="1:26" ht="15.75" customHeight="1">
      <c r="A164" s="67"/>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row>
    <row r="165" spans="1:26" ht="15.75" customHeight="1">
      <c r="A165" s="67"/>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row>
    <row r="166" spans="1:26" ht="15.75" customHeight="1">
      <c r="A166" s="67"/>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row>
    <row r="167" spans="1:26" ht="15.75" customHeight="1">
      <c r="A167" s="67"/>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row>
    <row r="168" spans="1:26" ht="15.75" customHeight="1">
      <c r="A168" s="67"/>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row>
    <row r="169" spans="1:26" ht="15.75" customHeight="1">
      <c r="A169" s="67"/>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row>
    <row r="170" spans="1:26" ht="15.75" customHeight="1">
      <c r="A170" s="67"/>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row>
    <row r="171" spans="1:26" ht="15.75" customHeight="1">
      <c r="A171" s="67"/>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row>
    <row r="172" spans="1:26" ht="15.75" customHeight="1">
      <c r="A172" s="67"/>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row>
    <row r="173" spans="1:26" ht="15.75" customHeight="1">
      <c r="A173" s="67"/>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row>
    <row r="174" spans="1:26" ht="15.75" customHeight="1">
      <c r="A174" s="67"/>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row>
    <row r="175" spans="1:26" ht="15.75" customHeight="1">
      <c r="A175" s="67"/>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row>
    <row r="176" spans="1:26" ht="15.75" customHeight="1">
      <c r="A176" s="67"/>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row>
    <row r="177" spans="1:26" ht="15.75" customHeight="1">
      <c r="A177" s="67"/>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row>
    <row r="178" spans="1:26" ht="15.75" customHeight="1">
      <c r="A178" s="67"/>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row>
    <row r="179" spans="1:26" ht="15.75" customHeight="1">
      <c r="A179" s="67"/>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row>
    <row r="180" spans="1:26" ht="15.75" customHeight="1">
      <c r="A180" s="67"/>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row>
    <row r="181" spans="1:26" ht="15.75" customHeight="1">
      <c r="A181" s="67"/>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row>
    <row r="182" spans="1:26" ht="15.75" customHeight="1">
      <c r="A182" s="67"/>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row>
    <row r="183" spans="1:26" ht="15.75" customHeight="1">
      <c r="A183" s="67"/>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row>
    <row r="184" spans="1:26" ht="15.75" customHeight="1">
      <c r="A184" s="67"/>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row>
    <row r="185" spans="1:26" ht="15.75" customHeight="1">
      <c r="A185" s="67"/>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row>
    <row r="186" spans="1:26" ht="15.75" customHeight="1">
      <c r="A186" s="67"/>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row>
    <row r="187" spans="1:26" ht="15.75" customHeight="1">
      <c r="A187" s="67"/>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row>
    <row r="188" spans="1:26" ht="15.75" customHeight="1">
      <c r="A188" s="67"/>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row>
    <row r="189" spans="1:26" ht="15.75" customHeight="1">
      <c r="A189" s="67"/>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row>
    <row r="190" spans="1:26" ht="15.75" customHeight="1">
      <c r="A190" s="67"/>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row>
    <row r="191" spans="1:26" ht="15.75" customHeight="1">
      <c r="A191" s="67"/>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row>
    <row r="192" spans="1:26" ht="15.75" customHeight="1">
      <c r="A192" s="67"/>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row>
    <row r="193" spans="1:26" ht="15.75" customHeight="1">
      <c r="A193" s="67"/>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row>
    <row r="194" spans="1:26" ht="15.75" customHeight="1">
      <c r="A194" s="67"/>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row>
    <row r="195" spans="1:26" ht="15.75" customHeight="1">
      <c r="A195" s="67"/>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row>
    <row r="196" spans="1:26" ht="15.75" customHeight="1">
      <c r="A196" s="67"/>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row>
    <row r="197" spans="1:26" ht="15.75" customHeight="1">
      <c r="A197" s="67"/>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row>
    <row r="198" spans="1:26" ht="15.75" customHeight="1">
      <c r="A198" s="67"/>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row>
    <row r="199" spans="1:26" ht="15.75" customHeight="1">
      <c r="A199" s="67"/>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row>
    <row r="200" spans="1:26" ht="15.75" customHeight="1">
      <c r="A200" s="67"/>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row>
    <row r="201" spans="1:26" ht="15.75" customHeight="1">
      <c r="A201" s="67"/>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row>
    <row r="202" spans="1:26" ht="15.75" customHeight="1">
      <c r="A202" s="67"/>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row>
    <row r="203" spans="1:26" ht="15.75" customHeight="1">
      <c r="A203" s="67"/>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row>
    <row r="204" spans="1:26" ht="15.75" customHeight="1">
      <c r="A204" s="67"/>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row>
    <row r="205" spans="1:26" ht="15.75" customHeight="1">
      <c r="A205" s="67"/>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row>
    <row r="206" spans="1:26" ht="15.75" customHeight="1">
      <c r="A206" s="67"/>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row>
    <row r="207" spans="1:26" ht="15.75" customHeight="1">
      <c r="A207" s="67"/>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row>
    <row r="208" spans="1:26" ht="15.75" customHeight="1">
      <c r="A208" s="67"/>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row>
    <row r="209" spans="1:26" ht="15.75" customHeight="1">
      <c r="A209" s="67"/>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row>
    <row r="210" spans="1:26" ht="15.75" customHeight="1">
      <c r="A210" s="67"/>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row>
    <row r="211" spans="1:26" ht="15.75" customHeight="1">
      <c r="A211" s="67"/>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row>
    <row r="212" spans="1:26" ht="15.75" customHeight="1">
      <c r="A212" s="67"/>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row>
    <row r="213" spans="1:26" ht="15.75" customHeight="1">
      <c r="A213" s="67"/>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row>
    <row r="214" spans="1:26" ht="15.75" customHeight="1">
      <c r="A214" s="67"/>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row>
    <row r="215" spans="1:26" ht="15.75" customHeight="1">
      <c r="A215" s="67"/>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row>
    <row r="216" spans="1:26" ht="15.75" customHeight="1">
      <c r="A216" s="67"/>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row>
    <row r="217" spans="1:26" ht="15.75" customHeight="1">
      <c r="A217" s="67"/>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row>
    <row r="218" spans="1:26" ht="15.75" customHeight="1">
      <c r="A218" s="67"/>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row>
    <row r="219" spans="1:26" ht="15.75" customHeight="1">
      <c r="A219" s="67"/>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row>
    <row r="220" spans="1:26" ht="15.75" customHeight="1">
      <c r="A220" s="67"/>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row>
    <row r="221" spans="1:26" ht="15.75" customHeight="1">
      <c r="A221" s="67"/>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row>
    <row r="222" spans="1:26" ht="15.75" customHeight="1">
      <c r="A222" s="67"/>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row>
    <row r="223" spans="1:26" ht="15.75" customHeight="1">
      <c r="A223" s="67"/>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row>
    <row r="224" spans="1:26" ht="15.75" customHeight="1">
      <c r="A224" s="67"/>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row>
    <row r="225" spans="1:26" ht="15.75" customHeight="1">
      <c r="A225" s="67"/>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row>
    <row r="226" spans="1:26" ht="15.75" customHeight="1">
      <c r="A226" s="67"/>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row>
    <row r="227" spans="1:26" ht="15.75" customHeight="1">
      <c r="A227" s="67"/>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row>
    <row r="228" spans="1:26" ht="15.75" customHeight="1">
      <c r="A228" s="67"/>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row>
    <row r="229" spans="1:26" ht="15.75" customHeight="1">
      <c r="A229" s="67"/>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row>
    <row r="230" spans="1:26" ht="15.75" customHeight="1">
      <c r="A230" s="67"/>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row>
    <row r="231" spans="1:26" ht="15.75" customHeight="1">
      <c r="A231" s="67"/>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row>
    <row r="232" spans="1:26" ht="15.75" customHeight="1">
      <c r="A232" s="67"/>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row>
    <row r="233" spans="1:26" ht="15.75" customHeight="1">
      <c r="A233" s="67"/>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row>
    <row r="234" spans="1:26" ht="15.75" customHeight="1">
      <c r="A234" s="67"/>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row>
    <row r="235" spans="1:26" ht="15.75" customHeight="1">
      <c r="A235" s="67"/>
      <c r="B235" s="62"/>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row>
    <row r="236" spans="1:26" ht="15.75" customHeight="1">
      <c r="A236" s="67"/>
      <c r="B236" s="62"/>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row>
    <row r="237" spans="1:26" ht="15.75" customHeight="1">
      <c r="A237" s="67"/>
      <c r="B237" s="62"/>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row>
    <row r="238" spans="1:26" ht="15.75" customHeight="1">
      <c r="A238" s="67"/>
      <c r="B238" s="62"/>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row>
    <row r="239" spans="1:26" ht="15.75" customHeight="1">
      <c r="A239" s="67"/>
      <c r="B239" s="62"/>
      <c r="C239" s="62"/>
      <c r="D239" s="62"/>
      <c r="E239" s="62"/>
      <c r="F239" s="62"/>
      <c r="G239" s="62"/>
      <c r="H239" s="62"/>
      <c r="I239" s="62"/>
      <c r="J239" s="62"/>
      <c r="K239" s="62"/>
      <c r="L239" s="62"/>
      <c r="M239" s="62"/>
      <c r="N239" s="62"/>
      <c r="O239" s="62"/>
      <c r="P239" s="62"/>
      <c r="Q239" s="62"/>
      <c r="R239" s="62"/>
      <c r="S239" s="62"/>
      <c r="T239" s="62"/>
      <c r="U239" s="62"/>
      <c r="V239" s="62"/>
      <c r="W239" s="62"/>
      <c r="X239" s="62"/>
      <c r="Y239" s="62"/>
      <c r="Z239" s="62"/>
    </row>
    <row r="240" spans="1:26" ht="15.75" customHeight="1">
      <c r="A240" s="67"/>
      <c r="B240" s="62"/>
      <c r="C240" s="62"/>
      <c r="D240" s="62"/>
      <c r="E240" s="62"/>
      <c r="F240" s="62"/>
      <c r="G240" s="62"/>
      <c r="H240" s="62"/>
      <c r="I240" s="62"/>
      <c r="J240" s="62"/>
      <c r="K240" s="62"/>
      <c r="L240" s="62"/>
      <c r="M240" s="62"/>
      <c r="N240" s="62"/>
      <c r="O240" s="62"/>
      <c r="P240" s="62"/>
      <c r="Q240" s="62"/>
      <c r="R240" s="62"/>
      <c r="S240" s="62"/>
      <c r="T240" s="62"/>
      <c r="U240" s="62"/>
      <c r="V240" s="62"/>
      <c r="W240" s="62"/>
      <c r="X240" s="62"/>
      <c r="Y240" s="62"/>
      <c r="Z240" s="62"/>
    </row>
    <row r="241" spans="1:26" ht="15.75" customHeight="1">
      <c r="A241" s="67"/>
      <c r="B241" s="62"/>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row>
    <row r="242" spans="1:26" ht="15.75" customHeight="1">
      <c r="A242" s="67"/>
      <c r="B242" s="62"/>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row>
    <row r="243" spans="1:26" ht="15.75" customHeight="1">
      <c r="A243" s="67"/>
      <c r="B243" s="62"/>
      <c r="C243" s="62"/>
      <c r="D243" s="62"/>
      <c r="E243" s="62"/>
      <c r="F243" s="62"/>
      <c r="G243" s="62"/>
      <c r="H243" s="62"/>
      <c r="I243" s="62"/>
      <c r="J243" s="62"/>
      <c r="K243" s="62"/>
      <c r="L243" s="62"/>
      <c r="M243" s="62"/>
      <c r="N243" s="62"/>
      <c r="O243" s="62"/>
      <c r="P243" s="62"/>
      <c r="Q243" s="62"/>
      <c r="R243" s="62"/>
      <c r="S243" s="62"/>
      <c r="T243" s="62"/>
      <c r="U243" s="62"/>
      <c r="V243" s="62"/>
      <c r="W243" s="62"/>
      <c r="X243" s="62"/>
      <c r="Y243" s="62"/>
      <c r="Z243" s="62"/>
    </row>
    <row r="244" spans="1:26" ht="15.75" customHeight="1">
      <c r="A244" s="67"/>
      <c r="B244" s="62"/>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row>
    <row r="245" spans="1:26" ht="15.75" customHeight="1">
      <c r="A245" s="67"/>
      <c r="B245" s="62"/>
      <c r="C245" s="62"/>
      <c r="D245" s="62"/>
      <c r="E245" s="62"/>
      <c r="F245" s="62"/>
      <c r="G245" s="62"/>
      <c r="H245" s="62"/>
      <c r="I245" s="62"/>
      <c r="J245" s="62"/>
      <c r="K245" s="62"/>
      <c r="L245" s="62"/>
      <c r="M245" s="62"/>
      <c r="N245" s="62"/>
      <c r="O245" s="62"/>
      <c r="P245" s="62"/>
      <c r="Q245" s="62"/>
      <c r="R245" s="62"/>
      <c r="S245" s="62"/>
      <c r="T245" s="62"/>
      <c r="U245" s="62"/>
      <c r="V245" s="62"/>
      <c r="W245" s="62"/>
      <c r="X245" s="62"/>
      <c r="Y245" s="62"/>
      <c r="Z245" s="62"/>
    </row>
    <row r="246" spans="1:26" ht="15.75" customHeight="1">
      <c r="A246" s="67"/>
      <c r="B246" s="62"/>
      <c r="C246" s="62"/>
      <c r="D246" s="62"/>
      <c r="E246" s="62"/>
      <c r="F246" s="62"/>
      <c r="G246" s="62"/>
      <c r="H246" s="62"/>
      <c r="I246" s="62"/>
      <c r="J246" s="62"/>
      <c r="K246" s="62"/>
      <c r="L246" s="62"/>
      <c r="M246" s="62"/>
      <c r="N246" s="62"/>
      <c r="O246" s="62"/>
      <c r="P246" s="62"/>
      <c r="Q246" s="62"/>
      <c r="R246" s="62"/>
      <c r="S246" s="62"/>
      <c r="T246" s="62"/>
      <c r="U246" s="62"/>
      <c r="V246" s="62"/>
      <c r="W246" s="62"/>
      <c r="X246" s="62"/>
      <c r="Y246" s="62"/>
      <c r="Z246" s="62"/>
    </row>
    <row r="247" spans="1:26" ht="15.75" customHeight="1">
      <c r="A247" s="67"/>
      <c r="B247" s="62"/>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row>
    <row r="248" spans="1:26" ht="15.75" customHeight="1">
      <c r="A248" s="67"/>
      <c r="B248" s="62"/>
      <c r="C248" s="62"/>
      <c r="D248" s="62"/>
      <c r="E248" s="62"/>
      <c r="F248" s="62"/>
      <c r="G248" s="62"/>
      <c r="H248" s="62"/>
      <c r="I248" s="62"/>
      <c r="J248" s="62"/>
      <c r="K248" s="62"/>
      <c r="L248" s="62"/>
      <c r="M248" s="62"/>
      <c r="N248" s="62"/>
      <c r="O248" s="62"/>
      <c r="P248" s="62"/>
      <c r="Q248" s="62"/>
      <c r="R248" s="62"/>
      <c r="S248" s="62"/>
      <c r="T248" s="62"/>
      <c r="U248" s="62"/>
      <c r="V248" s="62"/>
      <c r="W248" s="62"/>
      <c r="X248" s="62"/>
      <c r="Y248" s="62"/>
      <c r="Z248" s="62"/>
    </row>
    <row r="249" spans="1:26" ht="15.75" customHeight="1">
      <c r="A249" s="67"/>
      <c r="B249" s="62"/>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row>
    <row r="250" spans="1:26" ht="15.75" customHeight="1">
      <c r="A250" s="67"/>
      <c r="B250" s="62"/>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row>
    <row r="251" spans="1:26" ht="15.75" customHeight="1">
      <c r="A251" s="67"/>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row>
    <row r="252" spans="1:26" ht="15.75" customHeight="1">
      <c r="A252" s="67"/>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row>
    <row r="253" spans="1:26" ht="15.75" customHeight="1">
      <c r="A253" s="67"/>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row>
    <row r="254" spans="1:26" ht="15.75" customHeight="1">
      <c r="A254" s="67"/>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row>
    <row r="255" spans="1:26" ht="15.75" customHeight="1">
      <c r="A255" s="67"/>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row>
    <row r="256" spans="1:26" ht="15.75" customHeight="1">
      <c r="A256" s="67"/>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row>
    <row r="257" spans="1:26" ht="15.75" customHeight="1">
      <c r="A257" s="67"/>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row>
    <row r="258" spans="1:26" ht="15.75" customHeight="1">
      <c r="A258" s="67"/>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row>
    <row r="259" spans="1:26" ht="15.75" customHeight="1">
      <c r="A259" s="67"/>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row>
    <row r="260" spans="1:26" ht="15.75" customHeight="1">
      <c r="A260" s="67"/>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row>
    <row r="261" spans="1:26" ht="15.75" customHeight="1">
      <c r="A261" s="67"/>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row>
    <row r="262" spans="1:26" ht="15.75" customHeight="1">
      <c r="A262" s="67"/>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row>
    <row r="263" spans="1:26" ht="15.75" customHeight="1">
      <c r="A263" s="67"/>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row>
    <row r="264" spans="1:26" ht="15.75" customHeight="1">
      <c r="A264" s="67"/>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row>
    <row r="265" spans="1:26" ht="15.75" customHeight="1">
      <c r="A265" s="67"/>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row>
    <row r="266" spans="1:26" ht="15.75" customHeight="1">
      <c r="A266" s="67"/>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row>
    <row r="267" spans="1:26" ht="15.75" customHeight="1">
      <c r="A267" s="67"/>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row>
    <row r="268" spans="1:26" ht="15.75" customHeight="1">
      <c r="A268" s="67"/>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row>
    <row r="269" spans="1:26" ht="15.75" customHeight="1">
      <c r="A269" s="67"/>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row>
    <row r="270" spans="1:26" ht="15.75" customHeight="1">
      <c r="A270" s="67"/>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row>
    <row r="271" spans="1:26" ht="15.75" customHeight="1">
      <c r="A271" s="67"/>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row>
    <row r="272" spans="1:26" ht="15.75" customHeight="1">
      <c r="A272" s="67"/>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row>
    <row r="273" spans="1:26" ht="15.75" customHeight="1">
      <c r="A273" s="67"/>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row>
    <row r="274" spans="1:26" ht="15.75" customHeight="1">
      <c r="A274" s="67"/>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row>
    <row r="275" spans="1:26" ht="15.75" customHeight="1">
      <c r="A275" s="67"/>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row>
    <row r="276" spans="1:26" ht="15.75" customHeight="1">
      <c r="A276" s="67"/>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row>
    <row r="277" spans="1:26" ht="15.75" customHeight="1">
      <c r="A277" s="67"/>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row>
    <row r="278" spans="1:26" ht="15.75" customHeight="1">
      <c r="A278" s="67"/>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row>
    <row r="279" spans="1:26" ht="15.75" customHeight="1">
      <c r="A279" s="67"/>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row>
    <row r="280" spans="1:26" ht="15.75" customHeight="1">
      <c r="A280" s="67"/>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row>
    <row r="281" spans="1:26" ht="15.75" customHeight="1">
      <c r="A281" s="67"/>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row>
    <row r="282" spans="1:26" ht="15.75" customHeight="1">
      <c r="A282" s="67"/>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row>
    <row r="283" spans="1:26" ht="15.75" customHeight="1">
      <c r="A283" s="67"/>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row>
    <row r="284" spans="1:26" ht="15.75" customHeight="1">
      <c r="A284" s="67"/>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row>
    <row r="285" spans="1:26" ht="15.75" customHeight="1">
      <c r="A285" s="67"/>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row>
    <row r="286" spans="1:26" ht="15.75" customHeight="1">
      <c r="A286" s="67"/>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row>
    <row r="287" spans="1:26" ht="15.75" customHeight="1">
      <c r="A287" s="67"/>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row>
    <row r="288" spans="1:26" ht="15.75" customHeight="1">
      <c r="A288" s="67"/>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row>
    <row r="289" spans="1:26" ht="15.75" customHeight="1">
      <c r="A289" s="67"/>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row>
    <row r="290" spans="1:26" ht="15.75" customHeight="1">
      <c r="A290" s="67"/>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row>
    <row r="291" spans="1:26" ht="15.75" customHeight="1">
      <c r="A291" s="67"/>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row>
    <row r="292" spans="1:26" ht="15.75" customHeight="1">
      <c r="A292" s="67"/>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row>
    <row r="293" spans="1:26" ht="15.75" customHeight="1">
      <c r="A293" s="67"/>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row>
    <row r="294" spans="1:26" ht="15.75" customHeight="1">
      <c r="A294" s="67"/>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row>
    <row r="295" spans="1:26" ht="15.75" customHeight="1">
      <c r="A295" s="67"/>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row>
    <row r="296" spans="1:26" ht="15.75" customHeight="1">
      <c r="A296" s="67"/>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row>
    <row r="297" spans="1:26" ht="15.75" customHeight="1">
      <c r="A297" s="67"/>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row>
    <row r="298" spans="1:26" ht="15.75" customHeight="1">
      <c r="A298" s="67"/>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row>
    <row r="299" spans="1:26" ht="15.75" customHeight="1">
      <c r="A299" s="67"/>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row>
    <row r="300" spans="1:26" ht="15.75" customHeight="1">
      <c r="A300" s="67"/>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row>
    <row r="301" spans="1:26" ht="15.75" customHeight="1">
      <c r="A301" s="67"/>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row>
    <row r="302" spans="1:26" ht="15.75" customHeight="1">
      <c r="A302" s="67"/>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row>
    <row r="303" spans="1:26" ht="15.75" customHeight="1">
      <c r="A303" s="67"/>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row>
    <row r="304" spans="1:26" ht="15.75" customHeight="1">
      <c r="A304" s="67"/>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row>
    <row r="305" spans="1:26" ht="15.75" customHeight="1">
      <c r="A305" s="67"/>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row>
    <row r="306" spans="1:26" ht="15.75" customHeight="1">
      <c r="A306" s="67"/>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row>
    <row r="307" spans="1:26" ht="15.75" customHeight="1">
      <c r="A307" s="67"/>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row>
    <row r="308" spans="1:26" ht="15.75" customHeight="1">
      <c r="A308" s="67"/>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row>
    <row r="309" spans="1:26" ht="15.75" customHeight="1">
      <c r="A309" s="67"/>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row>
    <row r="310" spans="1:26" ht="15.75" customHeight="1">
      <c r="A310" s="67"/>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row>
    <row r="311" spans="1:26" ht="15.75" customHeight="1">
      <c r="A311" s="67"/>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row>
    <row r="312" spans="1:26" ht="15.75" customHeight="1">
      <c r="A312" s="67"/>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row>
    <row r="313" spans="1:26" ht="15.75" customHeight="1">
      <c r="A313" s="67"/>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row>
    <row r="314" spans="1:26" ht="15.75" customHeight="1">
      <c r="A314" s="67"/>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row>
    <row r="315" spans="1:26" ht="15.75" customHeight="1">
      <c r="A315" s="67"/>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row>
    <row r="316" spans="1:26" ht="15.75" customHeight="1">
      <c r="A316" s="67"/>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row>
    <row r="317" spans="1:26" ht="15.75" customHeight="1">
      <c r="A317" s="67"/>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1:26" ht="15.75" customHeight="1">
      <c r="A318" s="67"/>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1:26" ht="15.75" customHeight="1">
      <c r="A319" s="67"/>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row>
    <row r="320" spans="1:26" ht="15.75" customHeight="1">
      <c r="A320" s="67"/>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row>
    <row r="321" spans="1:26" ht="15.75" customHeight="1">
      <c r="A321" s="67"/>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row>
    <row r="322" spans="1:26" ht="15.75" customHeight="1">
      <c r="A322" s="67"/>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row>
    <row r="323" spans="1:26" ht="15.75" customHeight="1">
      <c r="A323" s="67"/>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row>
    <row r="324" spans="1:26" ht="15.75" customHeight="1">
      <c r="A324" s="67"/>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row>
    <row r="325" spans="1:26" ht="15.75" customHeight="1">
      <c r="A325" s="67"/>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row>
    <row r="326" spans="1:26" ht="15.75" customHeight="1">
      <c r="A326" s="67"/>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row>
    <row r="327" spans="1:26" ht="15.75" customHeight="1">
      <c r="A327" s="67"/>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row>
    <row r="328" spans="1:26" ht="15.75" customHeight="1">
      <c r="A328" s="67"/>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row>
    <row r="329" spans="1:26" ht="15.75" customHeight="1">
      <c r="A329" s="67"/>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row>
    <row r="330" spans="1:26" ht="15.75" customHeight="1">
      <c r="A330" s="67"/>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row>
    <row r="331" spans="1:26" ht="15.75" customHeight="1">
      <c r="A331" s="67"/>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row>
    <row r="332" spans="1:26" ht="15.75" customHeight="1">
      <c r="A332" s="67"/>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row>
    <row r="333" spans="1:26" ht="15.75" customHeight="1">
      <c r="A333" s="67"/>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row>
    <row r="334" spans="1:26" ht="15.75" customHeight="1">
      <c r="A334" s="67"/>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row>
    <row r="335" spans="1:26" ht="15.75" customHeight="1">
      <c r="A335" s="67"/>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row>
    <row r="336" spans="1:26" ht="15.75" customHeight="1">
      <c r="A336" s="67"/>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row>
    <row r="337" spans="1:26" ht="15.75" customHeight="1">
      <c r="A337" s="67"/>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row>
    <row r="338" spans="1:26" ht="15.75" customHeight="1">
      <c r="A338" s="67"/>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row>
    <row r="339" spans="1:26" ht="15.75" customHeight="1">
      <c r="A339" s="67"/>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row>
    <row r="340" spans="1:26" ht="15.75" customHeight="1">
      <c r="A340" s="67"/>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row>
    <row r="341" spans="1:26" ht="15.75" customHeight="1">
      <c r="A341" s="67"/>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row>
    <row r="342" spans="1:26" ht="15.75" customHeight="1">
      <c r="A342" s="67"/>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row>
    <row r="343" spans="1:26" ht="15.75" customHeight="1">
      <c r="A343" s="67"/>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row>
    <row r="344" spans="1:26" ht="15.75" customHeight="1">
      <c r="A344" s="67"/>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row>
    <row r="345" spans="1:26" ht="15.75" customHeight="1">
      <c r="A345" s="67"/>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row>
    <row r="346" spans="1:26" ht="15.75" customHeight="1">
      <c r="A346" s="67"/>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row>
    <row r="347" spans="1:26" ht="15.75" customHeight="1">
      <c r="A347" s="67"/>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row>
    <row r="348" spans="1:26" ht="15.75" customHeight="1">
      <c r="A348" s="67"/>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row>
    <row r="349" spans="1:26" ht="15.75" customHeight="1">
      <c r="A349" s="67"/>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row>
    <row r="350" spans="1:26" ht="15.75" customHeight="1">
      <c r="A350" s="67"/>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row>
    <row r="351" spans="1:26" ht="15.75" customHeight="1">
      <c r="A351" s="67"/>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row>
    <row r="352" spans="1:26" ht="15.75" customHeight="1">
      <c r="A352" s="67"/>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row>
    <row r="353" spans="1:26" ht="15.75" customHeight="1">
      <c r="A353" s="67"/>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row>
    <row r="354" spans="1:26" ht="15.75" customHeight="1">
      <c r="A354" s="67"/>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row>
    <row r="355" spans="1:26" ht="15.75" customHeight="1">
      <c r="A355" s="67"/>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row>
    <row r="356" spans="1:26" ht="15.75" customHeight="1">
      <c r="A356" s="67"/>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row>
    <row r="357" spans="1:26" ht="15.75" customHeight="1">
      <c r="A357" s="67"/>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row>
    <row r="358" spans="1:26" ht="15.75" customHeight="1">
      <c r="A358" s="67"/>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row>
    <row r="359" spans="1:26" ht="15.75" customHeight="1">
      <c r="A359" s="67"/>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row>
    <row r="360" spans="1:26" ht="15.75" customHeight="1">
      <c r="A360" s="67"/>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row>
    <row r="361" spans="1:26" ht="15.75" customHeight="1">
      <c r="A361" s="67"/>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row>
    <row r="362" spans="1:26" ht="15.75" customHeight="1">
      <c r="A362" s="67"/>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row>
    <row r="363" spans="1:26" ht="15.75" customHeight="1">
      <c r="A363" s="67"/>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row>
    <row r="364" spans="1:26" ht="15.75" customHeight="1">
      <c r="A364" s="67"/>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row>
    <row r="365" spans="1:26" ht="15.75" customHeight="1">
      <c r="A365" s="67"/>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ht="15.75" customHeight="1">
      <c r="A366" s="67"/>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ht="15.75" customHeight="1">
      <c r="A367" s="67"/>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ht="15.75" customHeight="1">
      <c r="A368" s="67"/>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ht="15.75" customHeight="1">
      <c r="A369" s="67"/>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ht="15.75" customHeight="1">
      <c r="A370" s="67"/>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ht="15.75" customHeight="1">
      <c r="A371" s="67"/>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ht="15.75" customHeight="1">
      <c r="A372" s="67"/>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ht="15.75" customHeight="1">
      <c r="A373" s="67"/>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ht="15.75" customHeight="1">
      <c r="A374" s="67"/>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ht="15.75" customHeight="1">
      <c r="A375" s="67"/>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ht="15.75" customHeight="1">
      <c r="A376" s="67"/>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ht="15.75" customHeight="1">
      <c r="A377" s="67"/>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ht="15.75" customHeight="1">
      <c r="A378" s="67"/>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ht="15.75" customHeight="1">
      <c r="A379" s="67"/>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ht="15.75" customHeight="1">
      <c r="A380" s="67"/>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ht="15.75" customHeight="1">
      <c r="A381" s="67"/>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ht="15.75" customHeight="1">
      <c r="A382" s="67"/>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ht="15.75" customHeight="1">
      <c r="A383" s="67"/>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ht="15.75" customHeight="1">
      <c r="A384" s="67"/>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ht="15.75" customHeight="1">
      <c r="A385" s="67"/>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ht="15.75" customHeight="1">
      <c r="A386" s="67"/>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ht="15.75" customHeight="1">
      <c r="A387" s="67"/>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ht="15.75" customHeight="1">
      <c r="A388" s="67"/>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ht="15.75" customHeight="1">
      <c r="A389" s="67"/>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ht="15.75" customHeight="1">
      <c r="A390" s="67"/>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ht="15.75" customHeight="1">
      <c r="A391" s="67"/>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ht="15.75" customHeight="1">
      <c r="A392" s="67"/>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ht="15.75" customHeight="1">
      <c r="A393" s="67"/>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ht="15.75" customHeight="1">
      <c r="A394" s="67"/>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ht="15.75" customHeight="1">
      <c r="A395" s="67"/>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ht="15.75" customHeight="1">
      <c r="A396" s="67"/>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ht="15.75" customHeight="1">
      <c r="A397" s="67"/>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ht="15.75" customHeight="1">
      <c r="A398" s="67"/>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ht="15.75" customHeight="1">
      <c r="A399" s="67"/>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ht="15.75" customHeight="1">
      <c r="A400" s="67"/>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ht="15.75" customHeight="1">
      <c r="A401" s="67"/>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ht="15.75" customHeight="1">
      <c r="A402" s="67"/>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ht="15.75" customHeight="1">
      <c r="A403" s="67"/>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ht="15.75" customHeight="1">
      <c r="A404" s="67"/>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ht="15.75" customHeight="1">
      <c r="A405" s="67"/>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ht="15.75" customHeight="1">
      <c r="A406" s="67"/>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ht="15.75" customHeight="1">
      <c r="A407" s="67"/>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ht="15.75" customHeight="1">
      <c r="A408" s="67"/>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ht="15.75" customHeight="1">
      <c r="A409" s="67"/>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ht="15.75" customHeight="1">
      <c r="A410" s="67"/>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ht="15.75" customHeight="1">
      <c r="A411" s="67"/>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ht="15.75" customHeight="1">
      <c r="A412" s="67"/>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ht="15.75" customHeight="1">
      <c r="A413" s="67"/>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ht="15.75" customHeight="1">
      <c r="A414" s="67"/>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ht="15.75" customHeight="1">
      <c r="A415" s="67"/>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ht="15.75" customHeight="1">
      <c r="A416" s="67"/>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ht="15.75" customHeight="1">
      <c r="A417" s="67"/>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ht="15.75" customHeight="1">
      <c r="A418" s="67"/>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ht="15.75" customHeight="1">
      <c r="A419" s="67"/>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ht="15.75" customHeight="1">
      <c r="A420" s="67"/>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ht="15.75" customHeight="1">
      <c r="A421" s="67"/>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ht="15.75" customHeight="1">
      <c r="A422" s="67"/>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ht="15.75" customHeight="1">
      <c r="A423" s="67"/>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ht="15.75" customHeight="1">
      <c r="A424" s="67"/>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ht="15.75" customHeight="1">
      <c r="A425" s="67"/>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ht="15.75" customHeight="1">
      <c r="A426" s="67"/>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ht="15.75" customHeight="1">
      <c r="A427" s="67"/>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ht="15.75" customHeight="1">
      <c r="A428" s="67"/>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ht="15.75" customHeight="1">
      <c r="A429" s="67"/>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ht="15.75" customHeight="1">
      <c r="A430" s="67"/>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ht="15.75" customHeight="1">
      <c r="A431" s="67"/>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ht="15.75" customHeight="1">
      <c r="A432" s="67"/>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ht="15.75" customHeight="1">
      <c r="A433" s="67"/>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ht="15.75" customHeight="1">
      <c r="A434" s="67"/>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ht="15.75" customHeight="1">
      <c r="A435" s="67"/>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ht="15.75" customHeight="1">
      <c r="A436" s="67"/>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ht="15.75" customHeight="1">
      <c r="A437" s="67"/>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ht="15.75" customHeight="1">
      <c r="A438" s="67"/>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ht="15.75" customHeight="1">
      <c r="A439" s="67"/>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ht="15.75" customHeight="1">
      <c r="A440" s="67"/>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ht="15.75" customHeight="1">
      <c r="A441" s="67"/>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ht="15.75" customHeight="1">
      <c r="A442" s="67"/>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ht="15.75" customHeight="1">
      <c r="A443" s="67"/>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ht="15.75" customHeight="1">
      <c r="A444" s="67"/>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ht="15.75" customHeight="1">
      <c r="A445" s="67"/>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ht="15.75" customHeight="1">
      <c r="A446" s="67"/>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ht="15.75" customHeight="1">
      <c r="A447" s="67"/>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ht="15.75" customHeight="1">
      <c r="A448" s="67"/>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ht="15.75" customHeight="1">
      <c r="A449" s="67"/>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ht="15.75" customHeight="1">
      <c r="A450" s="67"/>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ht="15.75" customHeight="1">
      <c r="A451" s="67"/>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ht="15.75" customHeight="1">
      <c r="A452" s="67"/>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ht="15.75" customHeight="1">
      <c r="A453" s="67"/>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ht="15.75" customHeight="1">
      <c r="A454" s="67"/>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ht="15.75" customHeight="1">
      <c r="A455" s="67"/>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ht="15.75" customHeight="1">
      <c r="A456" s="67"/>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ht="15.75" customHeight="1">
      <c r="A457" s="67"/>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ht="15.75" customHeight="1">
      <c r="A458" s="67"/>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ht="15.75" customHeight="1">
      <c r="A459" s="67"/>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ht="15.75" customHeight="1">
      <c r="A460" s="67"/>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ht="15.75" customHeight="1">
      <c r="A461" s="67"/>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ht="15.75" customHeight="1">
      <c r="A462" s="67"/>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ht="15.75" customHeight="1">
      <c r="A463" s="67"/>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ht="15.75" customHeight="1">
      <c r="A464" s="67"/>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ht="15.75" customHeight="1">
      <c r="A465" s="67"/>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ht="15.75" customHeight="1">
      <c r="A466" s="67"/>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ht="15.75" customHeight="1">
      <c r="A467" s="67"/>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ht="15.75" customHeight="1">
      <c r="A468" s="67"/>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ht="15.75" customHeight="1">
      <c r="A469" s="67"/>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ht="15.75" customHeight="1">
      <c r="A470" s="67"/>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ht="15.75" customHeight="1">
      <c r="A471" s="67"/>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ht="15.75" customHeight="1">
      <c r="A472" s="67"/>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ht="15.75" customHeight="1">
      <c r="A473" s="67"/>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ht="15.75" customHeight="1">
      <c r="A474" s="67"/>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ht="15.75" customHeight="1">
      <c r="A475" s="67"/>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ht="15.75" customHeight="1">
      <c r="A476" s="67"/>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ht="15.75" customHeight="1">
      <c r="A477" s="67"/>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ht="15.75" customHeight="1">
      <c r="A478" s="67"/>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ht="15.75" customHeight="1">
      <c r="A479" s="67"/>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ht="15.75" customHeight="1">
      <c r="A480" s="67"/>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ht="15.75" customHeight="1">
      <c r="A481" s="67"/>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ht="15.75" customHeight="1">
      <c r="A482" s="67"/>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ht="15.75" customHeight="1">
      <c r="A483" s="67"/>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ht="15.75" customHeight="1">
      <c r="A484" s="67"/>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ht="15.75" customHeight="1">
      <c r="A485" s="67"/>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ht="15.75" customHeight="1">
      <c r="A486" s="67"/>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ht="15.75" customHeight="1">
      <c r="A487" s="67"/>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ht="15.75" customHeight="1">
      <c r="A488" s="67"/>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ht="15.75" customHeight="1">
      <c r="A489" s="67"/>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ht="15.75" customHeight="1">
      <c r="A490" s="67"/>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ht="15.75" customHeight="1">
      <c r="A491" s="67"/>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ht="15.75" customHeight="1">
      <c r="A492" s="67"/>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ht="15.75" customHeight="1">
      <c r="A493" s="67"/>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ht="15.75" customHeight="1">
      <c r="A494" s="67"/>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ht="15.75" customHeight="1">
      <c r="A495" s="67"/>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ht="15.75" customHeight="1">
      <c r="A496" s="67"/>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ht="15.75" customHeight="1">
      <c r="A497" s="67"/>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ht="15.75" customHeight="1">
      <c r="A498" s="67"/>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ht="15.75" customHeight="1">
      <c r="A499" s="67"/>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ht="15.75" customHeight="1">
      <c r="A500" s="67"/>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ht="15.75" customHeight="1">
      <c r="A501" s="67"/>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ht="15.75" customHeight="1">
      <c r="A502" s="67"/>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ht="15.75" customHeight="1">
      <c r="A503" s="67"/>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ht="15.75" customHeight="1">
      <c r="A504" s="67"/>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ht="15.75" customHeight="1">
      <c r="A505" s="67"/>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ht="15.75" customHeight="1">
      <c r="A506" s="67"/>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ht="15.75" customHeight="1">
      <c r="A507" s="67"/>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ht="15.75" customHeight="1">
      <c r="A508" s="67"/>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ht="15.75" customHeight="1">
      <c r="A509" s="67"/>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ht="15.75" customHeight="1">
      <c r="A510" s="67"/>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ht="15.75" customHeight="1">
      <c r="A511" s="67"/>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ht="15.75" customHeight="1">
      <c r="A512" s="67"/>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ht="15.75" customHeight="1">
      <c r="A513" s="67"/>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ht="15.75" customHeight="1">
      <c r="A514" s="67"/>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ht="15.75" customHeight="1">
      <c r="A515" s="67"/>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ht="15.75" customHeight="1">
      <c r="A516" s="67"/>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ht="15.75" customHeight="1">
      <c r="A517" s="67"/>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ht="15.75" customHeight="1">
      <c r="A518" s="67"/>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ht="15.75" customHeight="1">
      <c r="A519" s="67"/>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ht="15.75" customHeight="1">
      <c r="A520" s="67"/>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ht="15.75" customHeight="1">
      <c r="A521" s="67"/>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ht="15.75" customHeight="1">
      <c r="A522" s="67"/>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ht="15.75" customHeight="1">
      <c r="A523" s="67"/>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ht="15.75" customHeight="1">
      <c r="A524" s="67"/>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ht="15.75" customHeight="1">
      <c r="A525" s="67"/>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ht="15.75" customHeight="1">
      <c r="A526" s="67"/>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ht="15.75" customHeight="1">
      <c r="A527" s="67"/>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ht="15.75" customHeight="1">
      <c r="A528" s="67"/>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ht="15.75" customHeight="1">
      <c r="A529" s="67"/>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ht="15.75" customHeight="1">
      <c r="A530" s="67"/>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ht="15.75" customHeight="1">
      <c r="A531" s="67"/>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ht="15.75" customHeight="1">
      <c r="A532" s="67"/>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ht="15.75" customHeight="1">
      <c r="A533" s="67"/>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ht="15.75" customHeight="1">
      <c r="A534" s="67"/>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ht="15.75" customHeight="1">
      <c r="A535" s="67"/>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ht="15.75" customHeight="1">
      <c r="A536" s="67"/>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ht="15.75" customHeight="1">
      <c r="A537" s="67"/>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ht="15.75" customHeight="1">
      <c r="A538" s="67"/>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ht="15.75" customHeight="1">
      <c r="A539" s="67"/>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ht="15.75" customHeight="1">
      <c r="A540" s="67"/>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ht="15.75" customHeight="1">
      <c r="A541" s="67"/>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ht="15.75" customHeight="1">
      <c r="A542" s="67"/>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ht="15.75" customHeight="1">
      <c r="A543" s="67"/>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ht="15.75" customHeight="1">
      <c r="A544" s="67"/>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ht="15.75" customHeight="1">
      <c r="A545" s="67"/>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ht="15.75" customHeight="1">
      <c r="A546" s="67"/>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ht="15.75" customHeight="1">
      <c r="A547" s="67"/>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ht="15.75" customHeight="1">
      <c r="A548" s="67"/>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ht="15.75" customHeight="1">
      <c r="A549" s="67"/>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ht="15.75" customHeight="1">
      <c r="A550" s="67"/>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ht="15.75" customHeight="1">
      <c r="A551" s="67"/>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ht="15.75" customHeight="1">
      <c r="A552" s="67"/>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ht="15.75" customHeight="1">
      <c r="A553" s="67"/>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ht="15.75" customHeight="1">
      <c r="A554" s="67"/>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ht="15.75" customHeight="1">
      <c r="A555" s="67"/>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ht="15.75" customHeight="1">
      <c r="A556" s="67"/>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ht="15.75" customHeight="1">
      <c r="A557" s="67"/>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ht="15.75" customHeight="1">
      <c r="A558" s="67"/>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ht="15.75" customHeight="1">
      <c r="A559" s="67"/>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ht="15.75" customHeight="1">
      <c r="A560" s="67"/>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ht="15.75" customHeight="1">
      <c r="A561" s="67"/>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ht="15.75" customHeight="1">
      <c r="A562" s="67"/>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ht="15.75" customHeight="1">
      <c r="A563" s="67"/>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ht="15.75" customHeight="1">
      <c r="A564" s="67"/>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ht="15.75" customHeight="1">
      <c r="A565" s="67"/>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ht="15.75" customHeight="1">
      <c r="A566" s="67"/>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ht="15.75" customHeight="1">
      <c r="A567" s="67"/>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ht="15.75" customHeight="1">
      <c r="A568" s="67"/>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ht="15.75" customHeight="1">
      <c r="A569" s="67"/>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ht="15.75" customHeight="1">
      <c r="A570" s="67"/>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ht="15.75" customHeight="1">
      <c r="A571" s="67"/>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ht="15.75" customHeight="1">
      <c r="A572" s="67"/>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ht="15.75" customHeight="1">
      <c r="A573" s="67"/>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ht="15.75" customHeight="1">
      <c r="A574" s="67"/>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ht="15.75" customHeight="1">
      <c r="A575" s="67"/>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ht="15.75" customHeight="1">
      <c r="A576" s="67"/>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ht="15.75" customHeight="1">
      <c r="A577" s="67"/>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ht="15.75" customHeight="1">
      <c r="A578" s="67"/>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ht="15.75" customHeight="1">
      <c r="A579" s="67"/>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ht="15.75" customHeight="1">
      <c r="A580" s="67"/>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ht="15.75" customHeight="1">
      <c r="A581" s="67"/>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ht="15.75" customHeight="1">
      <c r="A582" s="67"/>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ht="15.75" customHeight="1">
      <c r="A583" s="67"/>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ht="15.75" customHeight="1">
      <c r="A584" s="67"/>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ht="15.75" customHeight="1">
      <c r="A585" s="67"/>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ht="15.75" customHeight="1">
      <c r="A586" s="67"/>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ht="15.75" customHeight="1">
      <c r="A587" s="67"/>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ht="15.75" customHeight="1">
      <c r="A588" s="67"/>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ht="15.75" customHeight="1">
      <c r="A589" s="67"/>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ht="15.75" customHeight="1">
      <c r="A590" s="67"/>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ht="15.75" customHeight="1">
      <c r="A591" s="67"/>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ht="15.75" customHeight="1">
      <c r="A592" s="67"/>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ht="15.75" customHeight="1">
      <c r="A593" s="67"/>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ht="15.75" customHeight="1">
      <c r="A594" s="67"/>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ht="15.75" customHeight="1">
      <c r="A595" s="67"/>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ht="15.75" customHeight="1">
      <c r="A596" s="67"/>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ht="15.75" customHeight="1">
      <c r="A597" s="67"/>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ht="15.75" customHeight="1">
      <c r="A598" s="67"/>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ht="15.75" customHeight="1">
      <c r="A599" s="67"/>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ht="15.75" customHeight="1">
      <c r="A600" s="67"/>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ht="15.75" customHeight="1">
      <c r="A601" s="67"/>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ht="15.75" customHeight="1">
      <c r="A602" s="67"/>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ht="15.75" customHeight="1">
      <c r="A603" s="67"/>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ht="15.75" customHeight="1">
      <c r="A604" s="67"/>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ht="15.75" customHeight="1">
      <c r="A605" s="67"/>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ht="15.75" customHeight="1">
      <c r="A606" s="67"/>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ht="15.75" customHeight="1">
      <c r="A607" s="67"/>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ht="15.75" customHeight="1">
      <c r="A608" s="67"/>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ht="15.75" customHeight="1">
      <c r="A609" s="67"/>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ht="15.75" customHeight="1">
      <c r="A610" s="67"/>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ht="15.75" customHeight="1">
      <c r="A611" s="67"/>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ht="15.75" customHeight="1">
      <c r="A612" s="67"/>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ht="15.75" customHeight="1">
      <c r="A613" s="67"/>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ht="15.75" customHeight="1">
      <c r="A614" s="67"/>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ht="15.75" customHeight="1">
      <c r="A615" s="67"/>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ht="15.75" customHeight="1">
      <c r="A616" s="67"/>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ht="15.75" customHeight="1">
      <c r="A617" s="67"/>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ht="15.75" customHeight="1">
      <c r="A618" s="67"/>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ht="15.75" customHeight="1">
      <c r="A619" s="67"/>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ht="15.75" customHeight="1">
      <c r="A620" s="67"/>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5.75" customHeight="1">
      <c r="A621" s="67"/>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5.75" customHeight="1">
      <c r="A622" s="67"/>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5.75" customHeight="1">
      <c r="A623" s="67"/>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5.75" customHeight="1">
      <c r="A624" s="67"/>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5.75" customHeight="1">
      <c r="A625" s="67"/>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5.75" customHeight="1">
      <c r="A626" s="67"/>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5.75" customHeight="1">
      <c r="A627" s="67"/>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5.75" customHeight="1">
      <c r="A628" s="67"/>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5.75" customHeight="1">
      <c r="A629" s="67"/>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5.75" customHeight="1">
      <c r="A630" s="67"/>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5.75" customHeight="1">
      <c r="A631" s="67"/>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5.75" customHeight="1">
      <c r="A632" s="67"/>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5.75" customHeight="1">
      <c r="A633" s="67"/>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5.75" customHeight="1">
      <c r="A634" s="67"/>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5.75" customHeight="1">
      <c r="A635" s="67"/>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5.75" customHeight="1">
      <c r="A636" s="67"/>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5.75" customHeight="1">
      <c r="A637" s="67"/>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5.75" customHeight="1">
      <c r="A638" s="67"/>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5.75" customHeight="1">
      <c r="A639" s="67"/>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5.75" customHeight="1">
      <c r="A640" s="67"/>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5.75" customHeight="1">
      <c r="A641" s="67"/>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5.75" customHeight="1">
      <c r="A642" s="67"/>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5.75" customHeight="1">
      <c r="A643" s="67"/>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5.75" customHeight="1">
      <c r="A644" s="67"/>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5.75" customHeight="1">
      <c r="A645" s="67"/>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5.75" customHeight="1">
      <c r="A646" s="67"/>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5.75" customHeight="1">
      <c r="A647" s="67"/>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5.75" customHeight="1">
      <c r="A648" s="67"/>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5.75" customHeight="1">
      <c r="A649" s="67"/>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5.75" customHeight="1">
      <c r="A650" s="67"/>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5.75" customHeight="1">
      <c r="A651" s="67"/>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5.75" customHeight="1">
      <c r="A652" s="67"/>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5.75" customHeight="1">
      <c r="A653" s="67"/>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5.75" customHeight="1">
      <c r="A654" s="67"/>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5.75" customHeight="1">
      <c r="A655" s="67"/>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5.75" customHeight="1">
      <c r="A656" s="67"/>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5.75" customHeight="1">
      <c r="A657" s="67"/>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5.75" customHeight="1">
      <c r="A658" s="67"/>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5.75" customHeight="1">
      <c r="A659" s="67"/>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5.75" customHeight="1">
      <c r="A660" s="67"/>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5.75" customHeight="1">
      <c r="A661" s="67"/>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5.75" customHeight="1">
      <c r="A662" s="67"/>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5.75" customHeight="1">
      <c r="A663" s="67"/>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5.75" customHeight="1">
      <c r="A664" s="67"/>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5.75" customHeight="1">
      <c r="A665" s="67"/>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5.75" customHeight="1">
      <c r="A666" s="67"/>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5.75" customHeight="1">
      <c r="A667" s="67"/>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5.75" customHeight="1">
      <c r="A668" s="67"/>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5.75" customHeight="1">
      <c r="A669" s="67"/>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5.75" customHeight="1">
      <c r="A670" s="67"/>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5.75" customHeight="1">
      <c r="A671" s="67"/>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5.75" customHeight="1">
      <c r="A672" s="67"/>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5.75" customHeight="1">
      <c r="A673" s="67"/>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5.75" customHeight="1">
      <c r="A674" s="67"/>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5.75" customHeight="1">
      <c r="A675" s="67"/>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5.75" customHeight="1">
      <c r="A676" s="67"/>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5.75" customHeight="1">
      <c r="A677" s="67"/>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5.75" customHeight="1">
      <c r="A678" s="67"/>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5.75" customHeight="1">
      <c r="A679" s="67"/>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5.75" customHeight="1">
      <c r="A680" s="67"/>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5.75" customHeight="1">
      <c r="A681" s="67"/>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5.75" customHeight="1">
      <c r="A682" s="67"/>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5.75" customHeight="1">
      <c r="A683" s="67"/>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5.75" customHeight="1">
      <c r="A684" s="67"/>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5.75" customHeight="1">
      <c r="A685" s="67"/>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5.75" customHeight="1">
      <c r="A686" s="67"/>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5.75" customHeight="1">
      <c r="A687" s="67"/>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5.75" customHeight="1">
      <c r="A688" s="67"/>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5.75" customHeight="1">
      <c r="A689" s="67"/>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5.75" customHeight="1">
      <c r="A690" s="67"/>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5.75" customHeight="1">
      <c r="A691" s="67"/>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5.75" customHeight="1">
      <c r="A692" s="67"/>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5.75" customHeight="1">
      <c r="A693" s="67"/>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5.75" customHeight="1">
      <c r="A694" s="67"/>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5.75" customHeight="1">
      <c r="A695" s="67"/>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5.75" customHeight="1">
      <c r="A696" s="67"/>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5.75" customHeight="1">
      <c r="A697" s="67"/>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5.75" customHeight="1">
      <c r="A698" s="67"/>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5.75" customHeight="1">
      <c r="A699" s="67"/>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5.75" customHeight="1">
      <c r="A700" s="67"/>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5.75" customHeight="1">
      <c r="A701" s="67"/>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5.75" customHeight="1">
      <c r="A702" s="67"/>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5.75" customHeight="1">
      <c r="A703" s="67"/>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5.75" customHeight="1">
      <c r="A704" s="67"/>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5.75" customHeight="1">
      <c r="A705" s="67"/>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5.75" customHeight="1">
      <c r="A706" s="67"/>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5.75" customHeight="1">
      <c r="A707" s="67"/>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5.75" customHeight="1">
      <c r="A708" s="67"/>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5.75" customHeight="1">
      <c r="A709" s="67"/>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5.75" customHeight="1">
      <c r="A710" s="67"/>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5.75" customHeight="1">
      <c r="A711" s="67"/>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5.75" customHeight="1">
      <c r="A712" s="67"/>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5.75" customHeight="1">
      <c r="A713" s="67"/>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5.75" customHeight="1">
      <c r="A714" s="67"/>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5.75" customHeight="1">
      <c r="A715" s="67"/>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5.75" customHeight="1">
      <c r="A716" s="67"/>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5.75" customHeight="1">
      <c r="A717" s="67"/>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5.75" customHeight="1">
      <c r="A718" s="67"/>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5.75" customHeight="1">
      <c r="A719" s="67"/>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5.75" customHeight="1">
      <c r="A720" s="67"/>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5.75" customHeight="1">
      <c r="A721" s="67"/>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5.75" customHeight="1">
      <c r="A722" s="67"/>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5.75" customHeight="1">
      <c r="A723" s="67"/>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5.75" customHeight="1">
      <c r="A724" s="67"/>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5.75" customHeight="1">
      <c r="A725" s="67"/>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5.75" customHeight="1">
      <c r="A726" s="67"/>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5.75" customHeight="1">
      <c r="A727" s="67"/>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5.75" customHeight="1">
      <c r="A728" s="67"/>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5.75" customHeight="1">
      <c r="A729" s="67"/>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5.75" customHeight="1">
      <c r="A730" s="67"/>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5.75" customHeight="1">
      <c r="A731" s="67"/>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5.75" customHeight="1">
      <c r="A732" s="67"/>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5.75" customHeight="1">
      <c r="A733" s="67"/>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5.75" customHeight="1">
      <c r="A734" s="67"/>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5.75" customHeight="1">
      <c r="A735" s="67"/>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5.75" customHeight="1">
      <c r="A736" s="67"/>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5.75" customHeight="1">
      <c r="A737" s="67"/>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5.75" customHeight="1">
      <c r="A738" s="67"/>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5.75" customHeight="1">
      <c r="A739" s="67"/>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5.75" customHeight="1">
      <c r="A740" s="67"/>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5.75" customHeight="1">
      <c r="A741" s="67"/>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5.75" customHeight="1">
      <c r="A742" s="67"/>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5.75" customHeight="1">
      <c r="A743" s="67"/>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5.75" customHeight="1">
      <c r="A744" s="67"/>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5.75" customHeight="1">
      <c r="A745" s="67"/>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5.75" customHeight="1">
      <c r="A746" s="67"/>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5.75" customHeight="1">
      <c r="A747" s="67"/>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5.75" customHeight="1">
      <c r="A748" s="67"/>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5.75" customHeight="1">
      <c r="A749" s="67"/>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5.75" customHeight="1">
      <c r="A750" s="67"/>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5.75" customHeight="1">
      <c r="A751" s="67"/>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5.75" customHeight="1">
      <c r="A752" s="67"/>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5.75" customHeight="1">
      <c r="A753" s="67"/>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5.75" customHeight="1">
      <c r="A754" s="67"/>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5.75" customHeight="1">
      <c r="A755" s="67"/>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5.75" customHeight="1">
      <c r="A756" s="67"/>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5.75" customHeight="1">
      <c r="A757" s="67"/>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5.75" customHeight="1">
      <c r="A758" s="67"/>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5.75" customHeight="1">
      <c r="A759" s="67"/>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5.75" customHeight="1">
      <c r="A760" s="67"/>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5.75" customHeight="1">
      <c r="A761" s="67"/>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5.75" customHeight="1">
      <c r="A762" s="67"/>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5.75" customHeight="1">
      <c r="A763" s="67"/>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5.75" customHeight="1">
      <c r="A764" s="67"/>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5.75" customHeight="1">
      <c r="A765" s="67"/>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5.75" customHeight="1">
      <c r="A766" s="67"/>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5.75" customHeight="1">
      <c r="A767" s="67"/>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5.75" customHeight="1">
      <c r="A768" s="67"/>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5.75" customHeight="1">
      <c r="A769" s="67"/>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5.75" customHeight="1">
      <c r="A770" s="67"/>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5.75" customHeight="1">
      <c r="A771" s="67"/>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5.75" customHeight="1">
      <c r="A772" s="67"/>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5.75" customHeight="1">
      <c r="A773" s="67"/>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5.75" customHeight="1">
      <c r="A774" s="67"/>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5.75" customHeight="1">
      <c r="A775" s="67"/>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5.75" customHeight="1">
      <c r="A776" s="67"/>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5.75" customHeight="1">
      <c r="A777" s="67"/>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5.75" customHeight="1">
      <c r="A778" s="67"/>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5.75" customHeight="1">
      <c r="A779" s="67"/>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5.75" customHeight="1">
      <c r="A780" s="67"/>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5.75" customHeight="1">
      <c r="A781" s="67"/>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5.75" customHeight="1">
      <c r="A782" s="67"/>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5.75" customHeight="1">
      <c r="A783" s="67"/>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5.75" customHeight="1">
      <c r="A784" s="67"/>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5.75" customHeight="1">
      <c r="A785" s="67"/>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5.75" customHeight="1">
      <c r="A786" s="67"/>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5.75" customHeight="1">
      <c r="A787" s="67"/>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5.75" customHeight="1">
      <c r="A788" s="67"/>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5.75" customHeight="1">
      <c r="A789" s="67"/>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5.75" customHeight="1">
      <c r="A790" s="67"/>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5.75" customHeight="1">
      <c r="A791" s="67"/>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5.75" customHeight="1">
      <c r="A792" s="67"/>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5.75" customHeight="1">
      <c r="A793" s="67"/>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5.75" customHeight="1">
      <c r="A794" s="67"/>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5.75" customHeight="1">
      <c r="A795" s="67"/>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5.75" customHeight="1">
      <c r="A796" s="67"/>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5.75" customHeight="1">
      <c r="A797" s="67"/>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5.75" customHeight="1">
      <c r="A798" s="67"/>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5.75" customHeight="1">
      <c r="A799" s="67"/>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5.75" customHeight="1">
      <c r="A800" s="67"/>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5.75" customHeight="1">
      <c r="A801" s="67"/>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5.75" customHeight="1">
      <c r="A802" s="67"/>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5.75" customHeight="1">
      <c r="A803" s="67"/>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5.75" customHeight="1">
      <c r="A804" s="67"/>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5.75" customHeight="1">
      <c r="A805" s="67"/>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5.75" customHeight="1">
      <c r="A806" s="67"/>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5.75" customHeight="1">
      <c r="A807" s="67"/>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5.75" customHeight="1">
      <c r="A808" s="67"/>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5.75" customHeight="1">
      <c r="A809" s="67"/>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5.75" customHeight="1">
      <c r="A810" s="67"/>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5.75" customHeight="1">
      <c r="A811" s="67"/>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5.75" customHeight="1">
      <c r="A812" s="67"/>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5.75" customHeight="1">
      <c r="A813" s="67"/>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5.75" customHeight="1">
      <c r="A814" s="67"/>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5.75" customHeight="1">
      <c r="A815" s="67"/>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5.75" customHeight="1">
      <c r="A816" s="67"/>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5.75" customHeight="1">
      <c r="A817" s="67"/>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5.75" customHeight="1">
      <c r="A818" s="67"/>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5.75" customHeight="1">
      <c r="A819" s="67"/>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5.75" customHeight="1">
      <c r="A820" s="67"/>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5.75" customHeight="1">
      <c r="A821" s="67"/>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5.75" customHeight="1">
      <c r="A822" s="67"/>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5.75" customHeight="1">
      <c r="A823" s="67"/>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5.75" customHeight="1">
      <c r="A824" s="67"/>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5.75" customHeight="1">
      <c r="A825" s="67"/>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5.75" customHeight="1">
      <c r="A826" s="67"/>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5.75" customHeight="1">
      <c r="A827" s="67"/>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5.75" customHeight="1">
      <c r="A828" s="67"/>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5.75" customHeight="1">
      <c r="A829" s="67"/>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5.75" customHeight="1">
      <c r="A830" s="67"/>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5.75" customHeight="1">
      <c r="A831" s="67"/>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5.75" customHeight="1">
      <c r="A832" s="67"/>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5.75" customHeight="1">
      <c r="A833" s="67"/>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5.75" customHeight="1">
      <c r="A834" s="67"/>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5.75" customHeight="1">
      <c r="A835" s="67"/>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5.75" customHeight="1">
      <c r="A836" s="67"/>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5.75" customHeight="1">
      <c r="A837" s="67"/>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5.75" customHeight="1">
      <c r="A838" s="67"/>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5.75" customHeight="1">
      <c r="A839" s="67"/>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5.75" customHeight="1">
      <c r="A840" s="67"/>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5.75" customHeight="1">
      <c r="A841" s="67"/>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5.75" customHeight="1">
      <c r="A842" s="67"/>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5.75" customHeight="1">
      <c r="A843" s="67"/>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5.75" customHeight="1">
      <c r="A844" s="67"/>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5.75" customHeight="1">
      <c r="A845" s="67"/>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5.75" customHeight="1">
      <c r="A846" s="67"/>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5.75" customHeight="1">
      <c r="A847" s="67"/>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5.75" customHeight="1">
      <c r="A848" s="67"/>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5.75" customHeight="1">
      <c r="A849" s="67"/>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5.75" customHeight="1">
      <c r="A850" s="67"/>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5.75" customHeight="1">
      <c r="A851" s="67"/>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5.75" customHeight="1">
      <c r="A852" s="67"/>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5.75" customHeight="1">
      <c r="A853" s="67"/>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5.75" customHeight="1">
      <c r="A854" s="67"/>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5.75" customHeight="1">
      <c r="A855" s="67"/>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5.75" customHeight="1">
      <c r="A856" s="67"/>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5.75" customHeight="1">
      <c r="A857" s="67"/>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5.75" customHeight="1">
      <c r="A858" s="67"/>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5.75" customHeight="1">
      <c r="A859" s="67"/>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5.75" customHeight="1">
      <c r="A860" s="67"/>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5.75" customHeight="1">
      <c r="A861" s="67"/>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5.75" customHeight="1">
      <c r="A862" s="67"/>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5.75" customHeight="1">
      <c r="A863" s="67"/>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5.75" customHeight="1">
      <c r="A864" s="67"/>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5.75" customHeight="1">
      <c r="A865" s="67"/>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5.75" customHeight="1">
      <c r="A866" s="67"/>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5.75" customHeight="1">
      <c r="A867" s="67"/>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5.75" customHeight="1">
      <c r="A868" s="67"/>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5.75" customHeight="1">
      <c r="A869" s="67"/>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5.75" customHeight="1">
      <c r="A870" s="67"/>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5.75" customHeight="1">
      <c r="A871" s="67"/>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5.75" customHeight="1">
      <c r="A872" s="67"/>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5.75" customHeight="1">
      <c r="A873" s="67"/>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5.75" customHeight="1">
      <c r="A874" s="67"/>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5.75" customHeight="1">
      <c r="A875" s="67"/>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5.75" customHeight="1">
      <c r="A876" s="67"/>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5.75" customHeight="1">
      <c r="A877" s="67"/>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5.75" customHeight="1">
      <c r="A878" s="67"/>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5.75" customHeight="1">
      <c r="A879" s="67"/>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5.75" customHeight="1">
      <c r="A880" s="67"/>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5.75" customHeight="1">
      <c r="A881" s="67"/>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5.75" customHeight="1">
      <c r="A882" s="67"/>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5.75" customHeight="1">
      <c r="A883" s="67"/>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5.75" customHeight="1">
      <c r="A884" s="67"/>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5.75" customHeight="1">
      <c r="A885" s="67"/>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5.75" customHeight="1">
      <c r="A886" s="67"/>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5.75" customHeight="1">
      <c r="A887" s="67"/>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5.75" customHeight="1">
      <c r="A888" s="67"/>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5.75" customHeight="1">
      <c r="A889" s="67"/>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5.75" customHeight="1">
      <c r="A890" s="67"/>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5.75" customHeight="1">
      <c r="A891" s="67"/>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5.75" customHeight="1">
      <c r="A892" s="67"/>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5.75" customHeight="1">
      <c r="A893" s="67"/>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5.75" customHeight="1">
      <c r="A894" s="67"/>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5.75" customHeight="1">
      <c r="A895" s="67"/>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5.75" customHeight="1">
      <c r="A896" s="67"/>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5.75" customHeight="1">
      <c r="A897" s="67"/>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5.75" customHeight="1">
      <c r="A898" s="67"/>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5.75" customHeight="1">
      <c r="A899" s="67"/>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5.75" customHeight="1">
      <c r="A900" s="67"/>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5.75" customHeight="1">
      <c r="A901" s="67"/>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5.75" customHeight="1">
      <c r="A902" s="67"/>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5.75" customHeight="1">
      <c r="A903" s="67"/>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5.75" customHeight="1">
      <c r="A904" s="67"/>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5.75" customHeight="1">
      <c r="A905" s="67"/>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5.75" customHeight="1">
      <c r="A906" s="67"/>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5.75" customHeight="1">
      <c r="A907" s="67"/>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5.75" customHeight="1">
      <c r="A908" s="67"/>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5.75" customHeight="1">
      <c r="A909" s="67"/>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5.75" customHeight="1">
      <c r="A910" s="67"/>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5.75" customHeight="1">
      <c r="A911" s="67"/>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5.75" customHeight="1">
      <c r="A912" s="67"/>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5.75" customHeight="1">
      <c r="A913" s="67"/>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5.75" customHeight="1">
      <c r="A914" s="67"/>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5.75" customHeight="1">
      <c r="A915" s="67"/>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5.75" customHeight="1">
      <c r="A916" s="67"/>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5.75" customHeight="1">
      <c r="A917" s="67"/>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5.75" customHeight="1">
      <c r="A918" s="67"/>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5.75" customHeight="1">
      <c r="A919" s="67"/>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5.75" customHeight="1">
      <c r="A920" s="67"/>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5.75" customHeight="1">
      <c r="A921" s="67"/>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5.75" customHeight="1">
      <c r="A922" s="67"/>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5.75" customHeight="1">
      <c r="A923" s="67"/>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5.75" customHeight="1">
      <c r="A924" s="67"/>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5.75" customHeight="1">
      <c r="A925" s="67"/>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5.75" customHeight="1">
      <c r="A926" s="67"/>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5.75" customHeight="1">
      <c r="A927" s="67"/>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5.75" customHeight="1">
      <c r="A928" s="67"/>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5.75" customHeight="1">
      <c r="A929" s="67"/>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5.75" customHeight="1">
      <c r="A930" s="67"/>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5.75" customHeight="1">
      <c r="A931" s="67"/>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5.75" customHeight="1">
      <c r="A932" s="67"/>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5.75" customHeight="1">
      <c r="A933" s="67"/>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5.75" customHeight="1">
      <c r="A934" s="67"/>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5.75" customHeight="1">
      <c r="A935" s="67"/>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5.75" customHeight="1">
      <c r="A936" s="67"/>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5.75" customHeight="1">
      <c r="A937" s="67"/>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5.75" customHeight="1">
      <c r="A938" s="67"/>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5.75" customHeight="1">
      <c r="A939" s="67"/>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5.75" customHeight="1">
      <c r="A940" s="67"/>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5.75" customHeight="1">
      <c r="A941" s="67"/>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5.75" customHeight="1">
      <c r="A942" s="67"/>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5.75" customHeight="1">
      <c r="A943" s="67"/>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5.75" customHeight="1">
      <c r="A944" s="67"/>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5.75" customHeight="1">
      <c r="A945" s="67"/>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5.75" customHeight="1">
      <c r="A946" s="67"/>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5.75" customHeight="1">
      <c r="A947" s="67"/>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5.75" customHeight="1">
      <c r="A948" s="67"/>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5.75" customHeight="1">
      <c r="A949" s="67"/>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5.75" customHeight="1">
      <c r="A950" s="67"/>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5.75" customHeight="1">
      <c r="A951" s="67"/>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5.75" customHeight="1">
      <c r="A952" s="67"/>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5.75" customHeight="1">
      <c r="A953" s="67"/>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5.75" customHeight="1">
      <c r="A954" s="67"/>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5.75" customHeight="1">
      <c r="A955" s="67"/>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5.75" customHeight="1">
      <c r="A956" s="67"/>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5.75" customHeight="1">
      <c r="A957" s="67"/>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5.75" customHeight="1">
      <c r="A958" s="67"/>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5.75" customHeight="1">
      <c r="A959" s="67"/>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5.75" customHeight="1">
      <c r="A960" s="67"/>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5.75" customHeight="1">
      <c r="A961" s="67"/>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5.75" customHeight="1">
      <c r="A962" s="67"/>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5.75" customHeight="1">
      <c r="A963" s="67"/>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5.75" customHeight="1">
      <c r="A964" s="67"/>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5.75" customHeight="1">
      <c r="A965" s="67"/>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5.75" customHeight="1">
      <c r="A966" s="67"/>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5.75" customHeight="1">
      <c r="A967" s="67"/>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5.75" customHeight="1">
      <c r="A968" s="67"/>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5.75" customHeight="1">
      <c r="A969" s="67"/>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5.75" customHeight="1">
      <c r="A970" s="67"/>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5.75" customHeight="1">
      <c r="A971" s="67"/>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5.75" customHeight="1">
      <c r="A972" s="67"/>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5.75" customHeight="1">
      <c r="A973" s="67"/>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5.75" customHeight="1">
      <c r="A974" s="67"/>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5.75" customHeight="1">
      <c r="A975" s="67"/>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5.75" customHeight="1">
      <c r="A976" s="67"/>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5.75" customHeight="1">
      <c r="A977" s="67"/>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5.75" customHeight="1">
      <c r="A978" s="67"/>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5.75" customHeight="1">
      <c r="A979" s="67"/>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5.75" customHeight="1">
      <c r="A980" s="67"/>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5.75" customHeight="1">
      <c r="A981" s="67"/>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5.75" customHeight="1">
      <c r="A982" s="67"/>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5.75" customHeight="1">
      <c r="A983" s="67"/>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5.75" customHeight="1">
      <c r="A984" s="67"/>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5.75" customHeight="1">
      <c r="A985" s="67"/>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5.75" customHeight="1">
      <c r="A986" s="67"/>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5.75" customHeight="1">
      <c r="A987" s="67"/>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5.75" customHeight="1">
      <c r="A988" s="67"/>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5.75" customHeight="1">
      <c r="A989" s="67"/>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5.75" customHeight="1">
      <c r="A990" s="67"/>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5.75" customHeight="1">
      <c r="A991" s="67"/>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5.75" customHeight="1">
      <c r="A992" s="67"/>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5.75" customHeight="1">
      <c r="A993" s="67"/>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5.75" customHeight="1">
      <c r="A994" s="67"/>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5.75" customHeight="1">
      <c r="A995" s="67"/>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5.75" customHeight="1">
      <c r="A996" s="67"/>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5.75" customHeight="1">
      <c r="A997" s="67"/>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5.75" customHeight="1">
      <c r="A998" s="67"/>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ht="15.75" customHeight="1">
      <c r="A999" s="67"/>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ht="15.75" customHeight="1">
      <c r="A1000" s="67"/>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ySplit="8" topLeftCell="A9" activePane="bottomLeft" state="frozen"/>
      <selection pane="bottomLeft" activeCell="B10" sqref="B10"/>
    </sheetView>
  </sheetViews>
  <sheetFormatPr baseColWidth="10" defaultColWidth="14.44140625" defaultRowHeight="15" customHeight="1"/>
  <cols>
    <col min="1" max="1" width="4" customWidth="1"/>
    <col min="2" max="2" width="18.88671875" customWidth="1"/>
    <col min="3" max="3" width="28.88671875" customWidth="1"/>
    <col min="4" max="4" width="27.88671875" customWidth="1"/>
    <col min="5" max="5" width="35.6640625" customWidth="1"/>
    <col min="6" max="6" width="27.88671875" customWidth="1"/>
    <col min="7" max="7" width="50.6640625" customWidth="1"/>
    <col min="8" max="8" width="24.33203125" customWidth="1"/>
    <col min="9" max="9" width="22.33203125" customWidth="1"/>
    <col min="10" max="10" width="33.5546875" customWidth="1"/>
    <col min="11" max="11" width="16.5546875" customWidth="1"/>
    <col min="12" max="12" width="7.109375" customWidth="1"/>
    <col min="13" max="13" width="40.88671875" customWidth="1"/>
    <col min="14" max="14" width="17.5546875" customWidth="1"/>
    <col min="15" max="15" width="6.33203125" customWidth="1"/>
    <col min="16" max="16" width="16" customWidth="1"/>
    <col min="17" max="17" width="17" customWidth="1"/>
    <col min="18" max="18" width="18" customWidth="1"/>
    <col min="19" max="19" width="17.6640625" customWidth="1"/>
    <col min="20" max="20" width="20.88671875" customWidth="1"/>
    <col min="21" max="21" width="17.44140625" customWidth="1"/>
    <col min="22" max="22" width="48.6640625" customWidth="1"/>
    <col min="23" max="26" width="10.6640625" customWidth="1"/>
  </cols>
  <sheetData>
    <row r="1" spans="1:26" ht="16.5" customHeight="1">
      <c r="A1" s="95"/>
      <c r="B1" s="77"/>
      <c r="C1" s="96" t="s">
        <v>0</v>
      </c>
      <c r="D1" s="83"/>
      <c r="E1" s="83"/>
      <c r="F1" s="83"/>
      <c r="G1" s="83"/>
      <c r="H1" s="83"/>
      <c r="I1" s="83"/>
      <c r="J1" s="83"/>
      <c r="K1" s="83"/>
      <c r="L1" s="83"/>
      <c r="M1" s="83"/>
      <c r="N1" s="83"/>
      <c r="O1" s="83"/>
      <c r="P1" s="83"/>
      <c r="Q1" s="83"/>
      <c r="R1" s="83"/>
      <c r="S1" s="83"/>
      <c r="T1" s="83"/>
      <c r="U1" s="77"/>
      <c r="V1" s="12" t="s">
        <v>72</v>
      </c>
      <c r="W1" s="4"/>
      <c r="X1" s="4"/>
      <c r="Y1" s="4"/>
      <c r="Z1" s="4"/>
    </row>
    <row r="2" spans="1:26" ht="16.5" customHeight="1">
      <c r="A2" s="78"/>
      <c r="B2" s="79"/>
      <c r="C2" s="78"/>
      <c r="D2" s="84"/>
      <c r="E2" s="84"/>
      <c r="F2" s="84"/>
      <c r="G2" s="84"/>
      <c r="H2" s="84"/>
      <c r="I2" s="84"/>
      <c r="J2" s="84"/>
      <c r="K2" s="84"/>
      <c r="L2" s="84"/>
      <c r="M2" s="84"/>
      <c r="N2" s="84"/>
      <c r="O2" s="84"/>
      <c r="P2" s="84"/>
      <c r="Q2" s="84"/>
      <c r="R2" s="84"/>
      <c r="S2" s="84"/>
      <c r="T2" s="84"/>
      <c r="U2" s="79"/>
      <c r="V2" s="12" t="s">
        <v>73</v>
      </c>
      <c r="W2" s="4"/>
      <c r="X2" s="4"/>
      <c r="Y2" s="4"/>
      <c r="Z2" s="4"/>
    </row>
    <row r="3" spans="1:26" ht="16.5" customHeight="1">
      <c r="A3" s="78"/>
      <c r="B3" s="79"/>
      <c r="C3" s="78"/>
      <c r="D3" s="84"/>
      <c r="E3" s="84"/>
      <c r="F3" s="84"/>
      <c r="G3" s="84"/>
      <c r="H3" s="84"/>
      <c r="I3" s="84"/>
      <c r="J3" s="84"/>
      <c r="K3" s="84"/>
      <c r="L3" s="84"/>
      <c r="M3" s="84"/>
      <c r="N3" s="84"/>
      <c r="O3" s="84"/>
      <c r="P3" s="84"/>
      <c r="Q3" s="84"/>
      <c r="R3" s="84"/>
      <c r="S3" s="84"/>
      <c r="T3" s="84"/>
      <c r="U3" s="79"/>
      <c r="V3" s="12" t="s">
        <v>74</v>
      </c>
      <c r="W3" s="4"/>
      <c r="X3" s="4"/>
      <c r="Y3" s="4"/>
      <c r="Z3" s="4"/>
    </row>
    <row r="4" spans="1:26" ht="15.75" customHeight="1">
      <c r="A4" s="80"/>
      <c r="B4" s="81"/>
      <c r="C4" s="80"/>
      <c r="D4" s="85"/>
      <c r="E4" s="85"/>
      <c r="F4" s="85"/>
      <c r="G4" s="85"/>
      <c r="H4" s="85"/>
      <c r="I4" s="85"/>
      <c r="J4" s="85"/>
      <c r="K4" s="85"/>
      <c r="L4" s="85"/>
      <c r="M4" s="85"/>
      <c r="N4" s="85"/>
      <c r="O4" s="85"/>
      <c r="P4" s="85"/>
      <c r="Q4" s="85"/>
      <c r="R4" s="85"/>
      <c r="S4" s="85"/>
      <c r="T4" s="85"/>
      <c r="U4" s="81"/>
      <c r="V4" s="12" t="s">
        <v>75</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7" t="s">
        <v>76</v>
      </c>
      <c r="B6" s="99" t="s">
        <v>77</v>
      </c>
      <c r="C6" s="100" t="s">
        <v>78</v>
      </c>
      <c r="D6" s="69"/>
      <c r="E6" s="69"/>
      <c r="F6" s="69"/>
      <c r="G6" s="69"/>
      <c r="H6" s="69"/>
      <c r="I6" s="69"/>
      <c r="J6" s="70"/>
      <c r="K6" s="100" t="s">
        <v>79</v>
      </c>
      <c r="L6" s="69"/>
      <c r="M6" s="69"/>
      <c r="N6" s="69"/>
      <c r="O6" s="69"/>
      <c r="P6" s="70"/>
      <c r="Q6" s="100" t="s">
        <v>80</v>
      </c>
      <c r="R6" s="69"/>
      <c r="S6" s="69"/>
      <c r="T6" s="69"/>
      <c r="U6" s="69"/>
      <c r="V6" s="70"/>
      <c r="W6" s="4"/>
      <c r="X6" s="4"/>
      <c r="Y6" s="4"/>
      <c r="Z6" s="4"/>
    </row>
    <row r="7" spans="1:26" ht="18" customHeight="1">
      <c r="A7" s="98"/>
      <c r="B7" s="98"/>
      <c r="C7" s="92" t="s">
        <v>81</v>
      </c>
      <c r="D7" s="92" t="s">
        <v>82</v>
      </c>
      <c r="E7" s="92" t="s">
        <v>83</v>
      </c>
      <c r="F7" s="92" t="s">
        <v>84</v>
      </c>
      <c r="G7" s="101" t="s">
        <v>85</v>
      </c>
      <c r="H7" s="92" t="s">
        <v>86</v>
      </c>
      <c r="I7" s="92" t="s">
        <v>87</v>
      </c>
      <c r="J7" s="92" t="s">
        <v>88</v>
      </c>
      <c r="K7" s="94" t="s">
        <v>89</v>
      </c>
      <c r="L7" s="99" t="s">
        <v>90</v>
      </c>
      <c r="M7" s="102" t="s">
        <v>91</v>
      </c>
      <c r="N7" s="94" t="s">
        <v>92</v>
      </c>
      <c r="O7" s="99" t="s">
        <v>90</v>
      </c>
      <c r="P7" s="94" t="s">
        <v>93</v>
      </c>
      <c r="Q7" s="92" t="s">
        <v>94</v>
      </c>
      <c r="R7" s="92" t="s">
        <v>95</v>
      </c>
      <c r="S7" s="92" t="s">
        <v>96</v>
      </c>
      <c r="T7" s="92" t="s">
        <v>97</v>
      </c>
      <c r="U7" s="94" t="s">
        <v>98</v>
      </c>
      <c r="V7" s="92" t="s">
        <v>99</v>
      </c>
      <c r="W7" s="4"/>
      <c r="X7" s="4"/>
      <c r="Y7" s="4"/>
      <c r="Z7" s="4"/>
    </row>
    <row r="8" spans="1:26" ht="34.5" customHeight="1">
      <c r="A8" s="93"/>
      <c r="B8" s="93"/>
      <c r="C8" s="93"/>
      <c r="D8" s="93"/>
      <c r="E8" s="93"/>
      <c r="F8" s="93"/>
      <c r="G8" s="93"/>
      <c r="H8" s="93"/>
      <c r="I8" s="93"/>
      <c r="J8" s="93"/>
      <c r="K8" s="93"/>
      <c r="L8" s="93"/>
      <c r="M8" s="93"/>
      <c r="N8" s="93"/>
      <c r="O8" s="93"/>
      <c r="P8" s="93"/>
      <c r="Q8" s="93"/>
      <c r="R8" s="93"/>
      <c r="S8" s="93"/>
      <c r="T8" s="93"/>
      <c r="U8" s="93"/>
      <c r="V8" s="93"/>
      <c r="W8" s="4"/>
      <c r="X8" s="4"/>
      <c r="Y8" s="4"/>
      <c r="Z8" s="4"/>
    </row>
    <row r="9" spans="1:26" ht="16.5" customHeight="1">
      <c r="A9" s="103">
        <v>1</v>
      </c>
      <c r="B9" s="104" t="str">
        <f>IF(C9="","",
IF('1. Punto de Partida'!$C$6="","",'1. Punto de Partida'!$C$6))</f>
        <v>Gestión Financiera</v>
      </c>
      <c r="C9" s="105" t="s">
        <v>100</v>
      </c>
      <c r="D9" s="105" t="s">
        <v>101</v>
      </c>
      <c r="E9" s="105" t="s">
        <v>102</v>
      </c>
      <c r="F9" s="105" t="s">
        <v>103</v>
      </c>
      <c r="G9" s="105" t="s">
        <v>104</v>
      </c>
      <c r="H9" s="105" t="s">
        <v>105</v>
      </c>
      <c r="I9" s="105" t="s">
        <v>106</v>
      </c>
      <c r="J9" s="105" t="s">
        <v>107</v>
      </c>
      <c r="K9" s="112" t="str">
        <f>IFERROR(MID(J9,1,SEARCH(":",J9,1)-1),"")</f>
        <v>Baja</v>
      </c>
      <c r="L9" s="109">
        <f>IF(OR(K9="Rara vez",K9="Muy Baja"),0.2,
IF(OR(K9="Improbable",K9="Baja"),0.4,
IF(OR(K9="Posible",K9="Media"),0.6,
IF(OR(K9="Probable",K9="Alta"),0.8,
IF(OR(K9="Casi seguro",K9="Muy Alta"),1,"")))))</f>
        <v>0.4</v>
      </c>
      <c r="M9" s="105" t="s">
        <v>108</v>
      </c>
      <c r="N9" s="112"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Menor</v>
      </c>
      <c r="O9" s="109">
        <f>IF(N9="Leve",0.2,
IF(N9="Menor",0.4,
IF(N9="Moderado",0.6,
IF(N9="Mayor",0.8,
IF(N9="Catastrófico",1,"")))))</f>
        <v>0.4</v>
      </c>
      <c r="P9" s="110"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106" t="s">
        <v>109</v>
      </c>
      <c r="R9" s="106" t="s">
        <v>109</v>
      </c>
      <c r="S9" s="106" t="s">
        <v>109</v>
      </c>
      <c r="T9" s="106" t="s">
        <v>110</v>
      </c>
      <c r="U9" s="107" t="s">
        <v>111</v>
      </c>
      <c r="V9" s="108" t="s">
        <v>112</v>
      </c>
      <c r="W9" s="4"/>
      <c r="X9" s="4"/>
      <c r="Y9" s="4"/>
      <c r="Z9" s="4"/>
    </row>
    <row r="10" spans="1:26" ht="16.5" customHeight="1">
      <c r="A10" s="98"/>
      <c r="B10" s="98"/>
      <c r="C10" s="98"/>
      <c r="D10" s="98"/>
      <c r="E10" s="98"/>
      <c r="F10" s="98"/>
      <c r="G10" s="98"/>
      <c r="H10" s="98"/>
      <c r="I10" s="98"/>
      <c r="J10" s="98"/>
      <c r="K10" s="98"/>
      <c r="L10" s="98"/>
      <c r="M10" s="98"/>
      <c r="N10" s="98"/>
      <c r="O10" s="98"/>
      <c r="P10" s="98"/>
      <c r="Q10" s="98"/>
      <c r="R10" s="98"/>
      <c r="S10" s="98"/>
      <c r="T10" s="98"/>
      <c r="U10" s="98"/>
      <c r="V10" s="98"/>
      <c r="W10" s="4"/>
      <c r="X10" s="4"/>
      <c r="Y10" s="4"/>
      <c r="Z10" s="4"/>
    </row>
    <row r="11" spans="1:26" ht="16.5" customHeight="1">
      <c r="A11" s="93"/>
      <c r="B11" s="93"/>
      <c r="C11" s="93"/>
      <c r="D11" s="93"/>
      <c r="E11" s="93"/>
      <c r="F11" s="93"/>
      <c r="G11" s="93"/>
      <c r="H11" s="93"/>
      <c r="I11" s="93"/>
      <c r="J11" s="93"/>
      <c r="K11" s="93"/>
      <c r="L11" s="93"/>
      <c r="M11" s="93"/>
      <c r="N11" s="93"/>
      <c r="O11" s="93"/>
      <c r="P11" s="93"/>
      <c r="Q11" s="93"/>
      <c r="R11" s="93"/>
      <c r="S11" s="93"/>
      <c r="T11" s="93"/>
      <c r="U11" s="93"/>
      <c r="V11" s="93"/>
      <c r="W11" s="4"/>
      <c r="X11" s="4"/>
      <c r="Y11" s="4"/>
      <c r="Z11" s="4"/>
    </row>
    <row r="12" spans="1:26" ht="16.5" customHeight="1">
      <c r="A12" s="103">
        <v>2</v>
      </c>
      <c r="B12" s="104" t="str">
        <f>IF(C12="","",
IF('1. Punto de Partida'!$C$6="","",'1. Punto de Partida'!$C$6))</f>
        <v>Gestión Financiera</v>
      </c>
      <c r="C12" s="111" t="s">
        <v>100</v>
      </c>
      <c r="D12" s="111" t="s">
        <v>101</v>
      </c>
      <c r="E12" s="111" t="s">
        <v>113</v>
      </c>
      <c r="F12" s="111" t="s">
        <v>114</v>
      </c>
      <c r="G12" s="111" t="s">
        <v>115</v>
      </c>
      <c r="H12" s="111" t="s">
        <v>105</v>
      </c>
      <c r="I12" s="111" t="s">
        <v>106</v>
      </c>
      <c r="J12" s="111" t="s">
        <v>107</v>
      </c>
      <c r="K12" s="112" t="str">
        <f>IFERROR(MID(J12,1,SEARCH(":",J12,1)-1),"")</f>
        <v>Baja</v>
      </c>
      <c r="L12" s="109">
        <f>IF(OR(K12="Rara vez",K12="Muy Baja"),0.2,
IF(OR(K12="Improbable",K12="Baja"),0.4,
IF(OR(K12="Posible",K12="Media"),0.6,
IF(OR(K12="Probable",K12="Alta"),0.8,
IF(OR(K12="Casi seguro",K12="Muy Alta"),1,"")))))</f>
        <v>0.4</v>
      </c>
      <c r="M12" s="111" t="s">
        <v>116</v>
      </c>
      <c r="N12" s="112"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Leve</v>
      </c>
      <c r="O12" s="109">
        <f>IF(N12="Leve",0.2,
IF(N12="Menor",0.4,
IF(N12="Moderado",0.6,
IF(N12="Mayor",0.8,
IF(N12="Catastrófico",1,"")))))</f>
        <v>0.2</v>
      </c>
      <c r="P12" s="110"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Bajo</v>
      </c>
      <c r="Q12" s="113" t="s">
        <v>117</v>
      </c>
      <c r="R12" s="113" t="s">
        <v>118</v>
      </c>
      <c r="S12" s="113" t="s">
        <v>119</v>
      </c>
      <c r="T12" s="114" t="s">
        <v>120</v>
      </c>
      <c r="U12" s="115" t="s">
        <v>111</v>
      </c>
      <c r="V12" s="116" t="s">
        <v>121</v>
      </c>
      <c r="W12" s="4"/>
      <c r="X12" s="4"/>
      <c r="Y12" s="4"/>
      <c r="Z12" s="4"/>
    </row>
    <row r="13" spans="1:26" ht="16.5" customHeight="1">
      <c r="A13" s="98"/>
      <c r="B13" s="98"/>
      <c r="C13" s="98"/>
      <c r="D13" s="98"/>
      <c r="E13" s="98"/>
      <c r="F13" s="98"/>
      <c r="G13" s="98"/>
      <c r="H13" s="98"/>
      <c r="I13" s="98"/>
      <c r="J13" s="98"/>
      <c r="K13" s="98"/>
      <c r="L13" s="98"/>
      <c r="M13" s="98"/>
      <c r="N13" s="98"/>
      <c r="O13" s="98"/>
      <c r="P13" s="98"/>
      <c r="Q13" s="98"/>
      <c r="R13" s="98"/>
      <c r="S13" s="98"/>
      <c r="T13" s="98"/>
      <c r="U13" s="98"/>
      <c r="V13" s="98"/>
      <c r="W13" s="4"/>
      <c r="X13" s="4"/>
      <c r="Y13" s="4"/>
      <c r="Z13" s="4"/>
    </row>
    <row r="14" spans="1:26" ht="16.5" customHeight="1">
      <c r="A14" s="93"/>
      <c r="B14" s="93"/>
      <c r="C14" s="93"/>
      <c r="D14" s="93"/>
      <c r="E14" s="93"/>
      <c r="F14" s="93"/>
      <c r="G14" s="93"/>
      <c r="H14" s="93"/>
      <c r="I14" s="93"/>
      <c r="J14" s="93"/>
      <c r="K14" s="93"/>
      <c r="L14" s="93"/>
      <c r="M14" s="93"/>
      <c r="N14" s="93"/>
      <c r="O14" s="93"/>
      <c r="P14" s="93"/>
      <c r="Q14" s="93"/>
      <c r="R14" s="93"/>
      <c r="S14" s="93"/>
      <c r="T14" s="93"/>
      <c r="U14" s="93"/>
      <c r="V14" s="93"/>
      <c r="W14" s="4"/>
      <c r="X14" s="4"/>
      <c r="Y14" s="4"/>
      <c r="Z14" s="4"/>
    </row>
    <row r="15" spans="1:26" ht="16.5" customHeight="1">
      <c r="A15" s="103">
        <v>3</v>
      </c>
      <c r="B15" s="104" t="str">
        <f>IF(C15="","",
IF('1. Punto de Partida'!$C$6="","",'1. Punto de Partida'!$C$6))</f>
        <v>Gestión Financiera</v>
      </c>
      <c r="C15" s="111" t="s">
        <v>122</v>
      </c>
      <c r="D15" s="111" t="s">
        <v>101</v>
      </c>
      <c r="E15" s="111" t="s">
        <v>123</v>
      </c>
      <c r="F15" s="111" t="s">
        <v>124</v>
      </c>
      <c r="G15" s="111" t="s">
        <v>125</v>
      </c>
      <c r="H15" s="111" t="s">
        <v>105</v>
      </c>
      <c r="I15" s="111" t="s">
        <v>126</v>
      </c>
      <c r="J15" s="111" t="s">
        <v>127</v>
      </c>
      <c r="K15" s="112" t="str">
        <f>IFERROR(MID(J15,1,SEARCH(":",J15,1)-1),"")</f>
        <v>Alta</v>
      </c>
      <c r="L15" s="109">
        <f>IF(OR(K15="Rara vez",K15="Muy Baja"),0.2,
IF(OR(K15="Improbable",K15="Baja"),0.4,
IF(OR(K15="Posible",K15="Media"),0.6,
IF(OR(K15="Probable",K15="Alta"),0.8,
IF(OR(K15="Casi seguro",K15="Muy Alta"),1,"")))))</f>
        <v>0.8</v>
      </c>
      <c r="M15" s="111" t="s">
        <v>116</v>
      </c>
      <c r="N15" s="112"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Leve</v>
      </c>
      <c r="O15" s="109">
        <f>IF(N15="Leve",0.2,
IF(N15="Menor",0.4,
IF(N15="Moderado",0.6,
IF(N15="Mayor",0.8,
IF(N15="Catastrófico",1,"")))))</f>
        <v>0.2</v>
      </c>
      <c r="P15" s="110"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Moderado</v>
      </c>
      <c r="Q15" s="113" t="s">
        <v>109</v>
      </c>
      <c r="R15" s="113" t="s">
        <v>109</v>
      </c>
      <c r="S15" s="113" t="s">
        <v>109</v>
      </c>
      <c r="T15" s="113" t="s">
        <v>110</v>
      </c>
      <c r="U15" s="115" t="s">
        <v>111</v>
      </c>
      <c r="V15" s="116" t="s">
        <v>128</v>
      </c>
      <c r="W15" s="4"/>
      <c r="X15" s="4"/>
      <c r="Y15" s="4"/>
      <c r="Z15" s="4"/>
    </row>
    <row r="16" spans="1:26" ht="16.5" customHeight="1">
      <c r="A16" s="98"/>
      <c r="B16" s="98"/>
      <c r="C16" s="98"/>
      <c r="D16" s="98"/>
      <c r="E16" s="98"/>
      <c r="F16" s="98"/>
      <c r="G16" s="98"/>
      <c r="H16" s="98"/>
      <c r="I16" s="98"/>
      <c r="J16" s="98"/>
      <c r="K16" s="98"/>
      <c r="L16" s="98"/>
      <c r="M16" s="98"/>
      <c r="N16" s="98"/>
      <c r="O16" s="98"/>
      <c r="P16" s="98"/>
      <c r="Q16" s="98"/>
      <c r="R16" s="98"/>
      <c r="S16" s="98"/>
      <c r="T16" s="98"/>
      <c r="U16" s="98"/>
      <c r="V16" s="98"/>
      <c r="W16" s="4"/>
      <c r="X16" s="4"/>
      <c r="Y16" s="4"/>
      <c r="Z16" s="4"/>
    </row>
    <row r="17" spans="1:26" ht="16.5" customHeight="1">
      <c r="A17" s="93"/>
      <c r="B17" s="93"/>
      <c r="C17" s="93"/>
      <c r="D17" s="93"/>
      <c r="E17" s="93"/>
      <c r="F17" s="93"/>
      <c r="G17" s="93"/>
      <c r="H17" s="93"/>
      <c r="I17" s="93"/>
      <c r="J17" s="93"/>
      <c r="K17" s="93"/>
      <c r="L17" s="93"/>
      <c r="M17" s="93"/>
      <c r="N17" s="93"/>
      <c r="O17" s="93"/>
      <c r="P17" s="93"/>
      <c r="Q17" s="93"/>
      <c r="R17" s="93"/>
      <c r="S17" s="93"/>
      <c r="T17" s="93"/>
      <c r="U17" s="93"/>
      <c r="V17" s="93"/>
      <c r="W17" s="4"/>
      <c r="X17" s="4"/>
      <c r="Y17" s="4"/>
      <c r="Z17" s="4"/>
    </row>
    <row r="18" spans="1:26" ht="47.25" customHeight="1">
      <c r="A18" s="103">
        <v>4</v>
      </c>
      <c r="B18" s="104" t="str">
        <f>IF(C18="","",
IF('1. Punto de Partida'!$C$6="","",'1. Punto de Partida'!$C$6))</f>
        <v>Gestión Financiera</v>
      </c>
      <c r="C18" s="111" t="s">
        <v>129</v>
      </c>
      <c r="D18" s="111" t="s">
        <v>101</v>
      </c>
      <c r="E18" s="111" t="s">
        <v>130</v>
      </c>
      <c r="F18" s="111" t="s">
        <v>131</v>
      </c>
      <c r="G18" s="111" t="s">
        <v>132</v>
      </c>
      <c r="H18" s="111" t="s">
        <v>105</v>
      </c>
      <c r="I18" s="111" t="s">
        <v>106</v>
      </c>
      <c r="J18" s="111" t="s">
        <v>133</v>
      </c>
      <c r="K18" s="112" t="str">
        <f>IFERROR(MID(J18,1,SEARCH(":",J18,1)-1),"")</f>
        <v>Muy Baja</v>
      </c>
      <c r="L18" s="109">
        <f>IF(OR(K18="Rara vez",K18="Muy Baja"),0.2,
IF(OR(K18="Improbable",K18="Baja"),0.4,
IF(OR(K18="Posible",K18="Media"),0.6,
IF(OR(K18="Probable",K18="Alta"),0.8,
IF(OR(K18="Casi seguro",K18="Muy Alta"),1,"")))))</f>
        <v>0.2</v>
      </c>
      <c r="M18" s="111" t="s">
        <v>116</v>
      </c>
      <c r="N18" s="112"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Leve</v>
      </c>
      <c r="O18" s="109">
        <f>IF(N18="Leve",0.2,
IF(N18="Menor",0.4,
IF(N18="Moderado",0.6,
IF(N18="Mayor",0.8,
IF(N18="Catastrófico",1,"")))))</f>
        <v>0.2</v>
      </c>
      <c r="P18" s="110"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Bajo</v>
      </c>
      <c r="Q18" s="113" t="s">
        <v>109</v>
      </c>
      <c r="R18" s="113" t="s">
        <v>109</v>
      </c>
      <c r="S18" s="113" t="s">
        <v>109</v>
      </c>
      <c r="T18" s="113" t="s">
        <v>134</v>
      </c>
      <c r="U18" s="115" t="s">
        <v>111</v>
      </c>
      <c r="V18" s="116" t="s">
        <v>135</v>
      </c>
      <c r="W18" s="4"/>
      <c r="X18" s="4"/>
      <c r="Y18" s="4"/>
      <c r="Z18" s="4"/>
    </row>
    <row r="19" spans="1:26" ht="42" customHeight="1">
      <c r="A19" s="98"/>
      <c r="B19" s="98"/>
      <c r="C19" s="98"/>
      <c r="D19" s="98"/>
      <c r="E19" s="98"/>
      <c r="F19" s="98"/>
      <c r="G19" s="98"/>
      <c r="H19" s="98"/>
      <c r="I19" s="98"/>
      <c r="J19" s="98"/>
      <c r="K19" s="98"/>
      <c r="L19" s="98"/>
      <c r="M19" s="98"/>
      <c r="N19" s="98"/>
      <c r="O19" s="98"/>
      <c r="P19" s="98"/>
      <c r="Q19" s="98"/>
      <c r="R19" s="98"/>
      <c r="S19" s="98"/>
      <c r="T19" s="98"/>
      <c r="U19" s="98"/>
      <c r="V19" s="98"/>
      <c r="W19" s="4"/>
      <c r="X19" s="4"/>
      <c r="Y19" s="4"/>
      <c r="Z19" s="4"/>
    </row>
    <row r="20" spans="1:26" ht="39.75" customHeight="1">
      <c r="A20" s="93"/>
      <c r="B20" s="93"/>
      <c r="C20" s="93"/>
      <c r="D20" s="93"/>
      <c r="E20" s="93"/>
      <c r="F20" s="93"/>
      <c r="G20" s="93"/>
      <c r="H20" s="93"/>
      <c r="I20" s="93"/>
      <c r="J20" s="93"/>
      <c r="K20" s="93"/>
      <c r="L20" s="93"/>
      <c r="M20" s="93"/>
      <c r="N20" s="93"/>
      <c r="O20" s="93"/>
      <c r="P20" s="93"/>
      <c r="Q20" s="93"/>
      <c r="R20" s="93"/>
      <c r="S20" s="93"/>
      <c r="T20" s="93"/>
      <c r="U20" s="93"/>
      <c r="V20" s="93"/>
      <c r="W20" s="4"/>
      <c r="X20" s="4"/>
      <c r="Y20" s="4"/>
      <c r="Z20" s="4"/>
    </row>
    <row r="21" spans="1:26" ht="16.5" customHeight="1">
      <c r="A21" s="103">
        <v>5</v>
      </c>
      <c r="B21" s="104" t="str">
        <f>IF(C21="","",
IF('1. Punto de Partida'!$C$6="","",'1. Punto de Partida'!$C$6))</f>
        <v>Gestión Financiera</v>
      </c>
      <c r="C21" s="111" t="s">
        <v>100</v>
      </c>
      <c r="D21" s="111" t="s">
        <v>101</v>
      </c>
      <c r="E21" s="111" t="s">
        <v>136</v>
      </c>
      <c r="F21" s="111" t="s">
        <v>137</v>
      </c>
      <c r="G21" s="111" t="s">
        <v>138</v>
      </c>
      <c r="H21" s="111" t="s">
        <v>105</v>
      </c>
      <c r="I21" s="111" t="s">
        <v>106</v>
      </c>
      <c r="J21" s="111" t="s">
        <v>107</v>
      </c>
      <c r="K21" s="112" t="str">
        <f>IFERROR(MID(J21,1,SEARCH(":",J21,1)-1),"")</f>
        <v>Baja</v>
      </c>
      <c r="L21" s="109">
        <f>IF(OR(K21="Rara vez",K21="Muy Baja"),0.2,
IF(OR(K21="Improbable",K21="Baja"),0.4,
IF(OR(K21="Posible",K21="Media"),0.6,
IF(OR(K21="Probable",K21="Alta"),0.8,
IF(OR(K21="Casi seguro",K21="Muy Alta"),1,"")))))</f>
        <v>0.4</v>
      </c>
      <c r="M21" s="111" t="s">
        <v>116</v>
      </c>
      <c r="N21" s="112"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Leve</v>
      </c>
      <c r="O21" s="109">
        <f>IF(N21="Leve",0.2,
IF(N21="Menor",0.4,
IF(N21="Moderado",0.6,
IF(N21="Mayor",0.8,
IF(N21="Catastrófico",1,"")))))</f>
        <v>0.2</v>
      </c>
      <c r="P21" s="110"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Bajo</v>
      </c>
      <c r="Q21" s="113" t="s">
        <v>109</v>
      </c>
      <c r="R21" s="113" t="s">
        <v>109</v>
      </c>
      <c r="S21" s="113" t="s">
        <v>109</v>
      </c>
      <c r="T21" s="113" t="s">
        <v>110</v>
      </c>
      <c r="U21" s="115" t="s">
        <v>111</v>
      </c>
      <c r="V21" s="116" t="s">
        <v>139</v>
      </c>
      <c r="W21" s="4"/>
      <c r="X21" s="4"/>
      <c r="Y21" s="4"/>
      <c r="Z21" s="4"/>
    </row>
    <row r="22" spans="1:26" ht="15" customHeight="1">
      <c r="A22" s="98"/>
      <c r="B22" s="98"/>
      <c r="C22" s="98"/>
      <c r="D22" s="98"/>
      <c r="E22" s="98"/>
      <c r="F22" s="98"/>
      <c r="G22" s="98"/>
      <c r="H22" s="98"/>
      <c r="I22" s="98"/>
      <c r="J22" s="98"/>
      <c r="K22" s="98"/>
      <c r="L22" s="98"/>
      <c r="M22" s="98"/>
      <c r="N22" s="98"/>
      <c r="O22" s="98"/>
      <c r="P22" s="98"/>
      <c r="Q22" s="98"/>
      <c r="R22" s="98"/>
      <c r="S22" s="98"/>
      <c r="T22" s="98"/>
      <c r="U22" s="98"/>
      <c r="V22" s="98"/>
      <c r="W22" s="4"/>
      <c r="X22" s="4"/>
      <c r="Y22" s="4"/>
      <c r="Z22" s="4"/>
    </row>
    <row r="23" spans="1:26" ht="15" customHeight="1">
      <c r="A23" s="93"/>
      <c r="B23" s="93"/>
      <c r="C23" s="93"/>
      <c r="D23" s="93"/>
      <c r="E23" s="93"/>
      <c r="F23" s="93"/>
      <c r="G23" s="93"/>
      <c r="H23" s="93"/>
      <c r="I23" s="93"/>
      <c r="J23" s="93"/>
      <c r="K23" s="93"/>
      <c r="L23" s="93"/>
      <c r="M23" s="93"/>
      <c r="N23" s="93"/>
      <c r="O23" s="93"/>
      <c r="P23" s="93"/>
      <c r="Q23" s="93"/>
      <c r="R23" s="93"/>
      <c r="S23" s="93"/>
      <c r="T23" s="93"/>
      <c r="U23" s="93"/>
      <c r="V23" s="93"/>
      <c r="W23" s="4"/>
      <c r="X23" s="4"/>
      <c r="Y23" s="4"/>
      <c r="Z23" s="4"/>
    </row>
    <row r="24" spans="1:26" ht="16.5" customHeight="1">
      <c r="A24" s="103">
        <v>6</v>
      </c>
      <c r="B24" s="104" t="str">
        <f>IF(C24="","",
IF('1. Punto de Partida'!$C$6="","",'1. Punto de Partida'!$C$6))</f>
        <v>Gestión Financiera</v>
      </c>
      <c r="C24" s="111" t="s">
        <v>122</v>
      </c>
      <c r="D24" s="111" t="s">
        <v>101</v>
      </c>
      <c r="E24" s="111" t="s">
        <v>140</v>
      </c>
      <c r="F24" s="111" t="s">
        <v>141</v>
      </c>
      <c r="G24" s="111" t="s">
        <v>142</v>
      </c>
      <c r="H24" s="111" t="s">
        <v>105</v>
      </c>
      <c r="I24" s="111" t="s">
        <v>126</v>
      </c>
      <c r="J24" s="111" t="s">
        <v>127</v>
      </c>
      <c r="K24" s="112" t="str">
        <f>IFERROR(MID(J24,1,SEARCH(":",J24,1)-1),"")</f>
        <v>Alta</v>
      </c>
      <c r="L24" s="109">
        <f>IF(OR(K24="Rara vez",K24="Muy Baja"),0.2,
IF(OR(K24="Improbable",K24="Baja"),0.4,
IF(OR(K24="Posible",K24="Media"),0.6,
IF(OR(K24="Probable",K24="Alta"),0.8,
IF(OR(K24="Casi seguro",K24="Muy Alta"),1,"")))))</f>
        <v>0.8</v>
      </c>
      <c r="M24" s="111" t="s">
        <v>116</v>
      </c>
      <c r="N24" s="112"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Leve</v>
      </c>
      <c r="O24" s="109">
        <f>IF(N24="Leve",0.2,
IF(N24="Menor",0.4,
IF(N24="Moderado",0.6,
IF(N24="Mayor",0.8,
IF(N24="Catastrófico",1,"")))))</f>
        <v>0.2</v>
      </c>
      <c r="P24" s="110"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Moderado</v>
      </c>
      <c r="Q24" s="114" t="s">
        <v>109</v>
      </c>
      <c r="R24" s="114" t="s">
        <v>109</v>
      </c>
      <c r="S24" s="114" t="s">
        <v>109</v>
      </c>
      <c r="T24" s="114" t="s">
        <v>110</v>
      </c>
      <c r="U24" s="111" t="s">
        <v>111</v>
      </c>
      <c r="V24" s="111" t="s">
        <v>143</v>
      </c>
      <c r="W24" s="4"/>
      <c r="X24" s="4"/>
      <c r="Y24" s="4"/>
      <c r="Z24" s="4"/>
    </row>
    <row r="25" spans="1:26" ht="15" customHeight="1">
      <c r="A25" s="98"/>
      <c r="B25" s="98"/>
      <c r="C25" s="98"/>
      <c r="D25" s="98"/>
      <c r="E25" s="98"/>
      <c r="F25" s="98"/>
      <c r="G25" s="98"/>
      <c r="H25" s="98"/>
      <c r="I25" s="98"/>
      <c r="J25" s="98"/>
      <c r="K25" s="98"/>
      <c r="L25" s="98"/>
      <c r="M25" s="98"/>
      <c r="N25" s="98"/>
      <c r="O25" s="98"/>
      <c r="P25" s="98"/>
      <c r="Q25" s="98"/>
      <c r="R25" s="98"/>
      <c r="S25" s="98"/>
      <c r="T25" s="98"/>
      <c r="U25" s="98"/>
      <c r="V25" s="98"/>
      <c r="W25" s="4"/>
      <c r="X25" s="4"/>
      <c r="Y25" s="4"/>
      <c r="Z25" s="4"/>
    </row>
    <row r="26" spans="1:26" ht="61.5" customHeight="1">
      <c r="A26" s="93"/>
      <c r="B26" s="93"/>
      <c r="C26" s="93"/>
      <c r="D26" s="93"/>
      <c r="E26" s="93"/>
      <c r="F26" s="93"/>
      <c r="G26" s="93"/>
      <c r="H26" s="93"/>
      <c r="I26" s="93"/>
      <c r="J26" s="93"/>
      <c r="K26" s="93"/>
      <c r="L26" s="93"/>
      <c r="M26" s="93"/>
      <c r="N26" s="93"/>
      <c r="O26" s="93"/>
      <c r="P26" s="93"/>
      <c r="Q26" s="93"/>
      <c r="R26" s="93"/>
      <c r="S26" s="93"/>
      <c r="T26" s="93"/>
      <c r="U26" s="93"/>
      <c r="V26" s="93"/>
      <c r="W26" s="4"/>
      <c r="X26" s="4"/>
      <c r="Y26" s="4"/>
      <c r="Z26" s="4"/>
    </row>
    <row r="27" spans="1:26" ht="16.5" customHeight="1">
      <c r="A27" s="103">
        <v>7</v>
      </c>
      <c r="B27" s="104" t="str">
        <f>IF(C27="","",
IF('1. Punto de Partida'!$C$6="","",'1. Punto de Partida'!$C$6))</f>
        <v>Gestión Financiera</v>
      </c>
      <c r="C27" s="111" t="s">
        <v>122</v>
      </c>
      <c r="D27" s="111" t="s">
        <v>144</v>
      </c>
      <c r="E27" s="111" t="s">
        <v>145</v>
      </c>
      <c r="F27" s="111" t="s">
        <v>146</v>
      </c>
      <c r="G27" s="111" t="s">
        <v>147</v>
      </c>
      <c r="H27" s="111" t="s">
        <v>148</v>
      </c>
      <c r="I27" s="111" t="s">
        <v>149</v>
      </c>
      <c r="J27" s="111" t="s">
        <v>150</v>
      </c>
      <c r="K27" s="112" t="str">
        <f>IFERROR(MID(J27,1,SEARCH(":",J27,1)-1),"")</f>
        <v>Rara vez</v>
      </c>
      <c r="L27" s="109">
        <f>IF(OR(K27="Rara vez",K27="Muy Baja"),0.2,
IF(OR(K27="Improbable",K27="Baja"),0.4,
IF(OR(K27="Posible",K27="Media"),0.6,
IF(OR(K27="Probable",K27="Alta"),0.8,
IF(OR(K27="Casi seguro",K27="Muy Alta"),1,"")))))</f>
        <v>0.2</v>
      </c>
      <c r="M27" s="119"/>
      <c r="N27" s="112"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Catastrófico</v>
      </c>
      <c r="O27" s="109">
        <f>IF(N27="Leve",0.2,
IF(N27="Menor",0.4,
IF(N27="Moderado",0.6,
IF(N27="Mayor",0.8,
IF(N27="Catastrófico",1,"")))))</f>
        <v>1</v>
      </c>
      <c r="P27" s="110"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Extremo</v>
      </c>
      <c r="Q27" s="118"/>
      <c r="R27" s="118"/>
      <c r="S27" s="118"/>
      <c r="T27" s="118"/>
      <c r="U27" s="104" t="str">
        <f>IF(S27="","","Cuatrimestral")</f>
        <v/>
      </c>
      <c r="V27" s="104"/>
      <c r="W27" s="4"/>
      <c r="X27" s="4"/>
      <c r="Y27" s="4"/>
      <c r="Z27" s="4"/>
    </row>
    <row r="28" spans="1:26" ht="15" customHeight="1">
      <c r="A28" s="98"/>
      <c r="B28" s="98"/>
      <c r="C28" s="98"/>
      <c r="D28" s="98"/>
      <c r="E28" s="98"/>
      <c r="F28" s="98"/>
      <c r="G28" s="98"/>
      <c r="H28" s="98"/>
      <c r="I28" s="98"/>
      <c r="J28" s="98"/>
      <c r="K28" s="98"/>
      <c r="L28" s="98"/>
      <c r="M28" s="98"/>
      <c r="N28" s="98"/>
      <c r="O28" s="98"/>
      <c r="P28" s="98"/>
      <c r="Q28" s="98"/>
      <c r="R28" s="98"/>
      <c r="S28" s="98"/>
      <c r="T28" s="98"/>
      <c r="U28" s="98"/>
      <c r="V28" s="98"/>
      <c r="W28" s="4"/>
      <c r="X28" s="4"/>
      <c r="Y28" s="4"/>
      <c r="Z28" s="4"/>
    </row>
    <row r="29" spans="1:26" ht="66.75" customHeight="1">
      <c r="A29" s="93"/>
      <c r="B29" s="93"/>
      <c r="C29" s="93"/>
      <c r="D29" s="93"/>
      <c r="E29" s="93"/>
      <c r="F29" s="93"/>
      <c r="G29" s="93"/>
      <c r="H29" s="93"/>
      <c r="I29" s="93"/>
      <c r="J29" s="93"/>
      <c r="K29" s="93"/>
      <c r="L29" s="93"/>
      <c r="M29" s="93"/>
      <c r="N29" s="93"/>
      <c r="O29" s="93"/>
      <c r="P29" s="93"/>
      <c r="Q29" s="93"/>
      <c r="R29" s="93"/>
      <c r="S29" s="93"/>
      <c r="T29" s="93"/>
      <c r="U29" s="93"/>
      <c r="V29" s="93"/>
      <c r="W29" s="4"/>
      <c r="X29" s="4"/>
      <c r="Y29" s="4"/>
      <c r="Z29" s="4"/>
    </row>
    <row r="30" spans="1:26" ht="16.5" customHeight="1">
      <c r="A30" s="103">
        <v>8</v>
      </c>
      <c r="B30" s="104" t="str">
        <f>IF(C30="","",
IF('1. Punto de Partida'!$C$6="","",'1. Punto de Partida'!$C$6))</f>
        <v>Gestión Financiera</v>
      </c>
      <c r="C30" s="111" t="s">
        <v>100</v>
      </c>
      <c r="D30" s="111" t="s">
        <v>144</v>
      </c>
      <c r="E30" s="111" t="s">
        <v>151</v>
      </c>
      <c r="F30" s="111" t="s">
        <v>152</v>
      </c>
      <c r="G30" s="111" t="s">
        <v>153</v>
      </c>
      <c r="H30" s="111" t="s">
        <v>148</v>
      </c>
      <c r="I30" s="111" t="s">
        <v>149</v>
      </c>
      <c r="J30" s="111" t="s">
        <v>154</v>
      </c>
      <c r="K30" s="112" t="str">
        <f>IFERROR(MID(J30,1,SEARCH(":",J30,1)-1),"")</f>
        <v>Probable</v>
      </c>
      <c r="L30" s="109">
        <f>IF(OR(K30="Rara vez",K30="Muy Baja"),0.2,
IF(OR(K30="Improbable",K30="Baja"),0.4,
IF(OR(K30="Posible",K30="Media"),0.6,
IF(OR(K30="Probable",K30="Alta"),0.8,
IF(OR(K30="Casi seguro",K30="Muy Alta"),1,"")))))</f>
        <v>0.8</v>
      </c>
      <c r="M30" s="111"/>
      <c r="N30" s="112"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Catastrófico</v>
      </c>
      <c r="O30" s="109">
        <f>IF(N30="Leve",0.2,
IF(N30="Menor",0.4,
IF(N30="Moderado",0.6,
IF(N30="Mayor",0.8,
IF(N30="Catastrófico",1,"")))))</f>
        <v>1</v>
      </c>
      <c r="P30" s="110"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Extremo</v>
      </c>
      <c r="Q30" s="120" t="s">
        <v>109</v>
      </c>
      <c r="R30" s="120" t="s">
        <v>109</v>
      </c>
      <c r="S30" s="120" t="s">
        <v>109</v>
      </c>
      <c r="T30" s="120" t="s">
        <v>110</v>
      </c>
      <c r="U30" s="121" t="s">
        <v>111</v>
      </c>
      <c r="V30" s="121" t="s">
        <v>155</v>
      </c>
      <c r="W30" s="4"/>
      <c r="X30" s="4"/>
      <c r="Y30" s="4"/>
      <c r="Z30" s="4"/>
    </row>
    <row r="31" spans="1:26" ht="15" customHeight="1">
      <c r="A31" s="98"/>
      <c r="B31" s="98"/>
      <c r="C31" s="98"/>
      <c r="D31" s="98"/>
      <c r="E31" s="98"/>
      <c r="F31" s="98"/>
      <c r="G31" s="98"/>
      <c r="H31" s="98"/>
      <c r="I31" s="98"/>
      <c r="J31" s="98"/>
      <c r="K31" s="98"/>
      <c r="L31" s="98"/>
      <c r="M31" s="98"/>
      <c r="N31" s="98"/>
      <c r="O31" s="98"/>
      <c r="P31" s="98"/>
      <c r="Q31" s="98"/>
      <c r="R31" s="98"/>
      <c r="S31" s="98"/>
      <c r="T31" s="98"/>
      <c r="U31" s="98"/>
      <c r="V31" s="98"/>
      <c r="W31" s="4"/>
      <c r="X31" s="4"/>
      <c r="Y31" s="4"/>
      <c r="Z31" s="4"/>
    </row>
    <row r="32" spans="1:26" ht="195.75" customHeight="1">
      <c r="A32" s="93"/>
      <c r="B32" s="93"/>
      <c r="C32" s="93"/>
      <c r="D32" s="93"/>
      <c r="E32" s="93"/>
      <c r="F32" s="93"/>
      <c r="G32" s="93"/>
      <c r="H32" s="93"/>
      <c r="I32" s="93"/>
      <c r="J32" s="93"/>
      <c r="K32" s="93"/>
      <c r="L32" s="93"/>
      <c r="M32" s="93"/>
      <c r="N32" s="93"/>
      <c r="O32" s="93"/>
      <c r="P32" s="93"/>
      <c r="Q32" s="93"/>
      <c r="R32" s="93"/>
      <c r="S32" s="93"/>
      <c r="T32" s="93"/>
      <c r="U32" s="93"/>
      <c r="V32" s="93"/>
      <c r="W32" s="4"/>
      <c r="X32" s="4"/>
      <c r="Y32" s="4"/>
      <c r="Z32" s="4"/>
    </row>
    <row r="33" spans="1:26" ht="16.5" customHeight="1">
      <c r="A33" s="103">
        <v>9</v>
      </c>
      <c r="B33" s="104" t="str">
        <f>IF(C33="","",
IF('1. Punto de Partida'!$C$6="","",'1. Punto de Partida'!$C$6))</f>
        <v/>
      </c>
      <c r="C33" s="104"/>
      <c r="D33" s="104"/>
      <c r="E33" s="104"/>
      <c r="F33" s="104"/>
      <c r="G33" s="104"/>
      <c r="H33" s="104"/>
      <c r="I33" s="104"/>
      <c r="J33" s="104"/>
      <c r="K33" s="112" t="str">
        <f>IFERROR(MID(J33,1,SEARCH(":",J33,1)-1),"")</f>
        <v/>
      </c>
      <c r="L33" s="109" t="str">
        <f>IF(OR(K33="Rara vez",K33="Muy Baja"),0.2,
IF(OR(K33="Improbable",K33="Baja"),0.4,
IF(OR(K33="Posible",K33="Media"),0.6,
IF(OR(K33="Probable",K33="Alta"),0.8,
IF(OR(K33="Casi seguro",K33="Muy Alta"),1,"")))))</f>
        <v/>
      </c>
      <c r="M33" s="117"/>
      <c r="N33" s="112"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109" t="str">
        <f>IF(N33="Leve",0.2,
IF(N33="Menor",0.4,
IF(N33="Moderado",0.6,
IF(N33="Mayor",0.8,
IF(N33="Catastrófico",1,"")))))</f>
        <v/>
      </c>
      <c r="P33" s="110"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118"/>
      <c r="R33" s="118"/>
      <c r="S33" s="118"/>
      <c r="T33" s="118"/>
      <c r="U33" s="104" t="str">
        <f>IF(S33="","","Cuatrimestral")</f>
        <v/>
      </c>
      <c r="V33" s="104"/>
      <c r="W33" s="4"/>
      <c r="X33" s="4"/>
      <c r="Y33" s="4"/>
      <c r="Z33" s="4"/>
    </row>
    <row r="34" spans="1:26" ht="15" customHeight="1">
      <c r="A34" s="98"/>
      <c r="B34" s="98"/>
      <c r="C34" s="98"/>
      <c r="D34" s="98"/>
      <c r="E34" s="98"/>
      <c r="F34" s="98"/>
      <c r="G34" s="98"/>
      <c r="H34" s="98"/>
      <c r="I34" s="98"/>
      <c r="J34" s="98"/>
      <c r="K34" s="98"/>
      <c r="L34" s="98"/>
      <c r="M34" s="98"/>
      <c r="N34" s="98"/>
      <c r="O34" s="98"/>
      <c r="P34" s="98"/>
      <c r="Q34" s="98"/>
      <c r="R34" s="98"/>
      <c r="S34" s="98"/>
      <c r="T34" s="98"/>
      <c r="U34" s="98"/>
      <c r="V34" s="98"/>
      <c r="W34" s="4"/>
      <c r="X34" s="4"/>
      <c r="Y34" s="4"/>
      <c r="Z34" s="4"/>
    </row>
    <row r="35" spans="1:26" ht="15" customHeight="1">
      <c r="A35" s="93"/>
      <c r="B35" s="93"/>
      <c r="C35" s="93"/>
      <c r="D35" s="93"/>
      <c r="E35" s="93"/>
      <c r="F35" s="93"/>
      <c r="G35" s="93"/>
      <c r="H35" s="93"/>
      <c r="I35" s="93"/>
      <c r="J35" s="93"/>
      <c r="K35" s="93"/>
      <c r="L35" s="93"/>
      <c r="M35" s="93"/>
      <c r="N35" s="93"/>
      <c r="O35" s="93"/>
      <c r="P35" s="93"/>
      <c r="Q35" s="93"/>
      <c r="R35" s="93"/>
      <c r="S35" s="93"/>
      <c r="T35" s="93"/>
      <c r="U35" s="93"/>
      <c r="V35" s="93"/>
      <c r="W35" s="4"/>
      <c r="X35" s="4"/>
      <c r="Y35" s="4"/>
      <c r="Z35" s="4"/>
    </row>
    <row r="36" spans="1:26" ht="16.5" customHeight="1">
      <c r="A36" s="103">
        <v>10</v>
      </c>
      <c r="B36" s="104" t="str">
        <f>IF(C36="","",
IF('1. Punto de Partida'!$C$6="","",'1. Punto de Partida'!$C$6))</f>
        <v/>
      </c>
      <c r="C36" s="104"/>
      <c r="D36" s="104"/>
      <c r="E36" s="104"/>
      <c r="F36" s="104"/>
      <c r="G36" s="104"/>
      <c r="H36" s="104"/>
      <c r="I36" s="104"/>
      <c r="J36" s="104"/>
      <c r="K36" s="112" t="str">
        <f>IFERROR(MID(J36,1,SEARCH(":",J36,1)-1),"")</f>
        <v/>
      </c>
      <c r="L36" s="109" t="str">
        <f>IF(OR(K36="Rara vez",K36="Muy Baja"),0.2,
IF(OR(K36="Improbable",K36="Baja"),0.4,
IF(OR(K36="Posible",K36="Media"),0.6,
IF(OR(K36="Probable",K36="Alta"),0.8,
IF(OR(K36="Casi seguro",K36="Muy Alta"),1,"")))))</f>
        <v/>
      </c>
      <c r="M36" s="117"/>
      <c r="N36" s="112"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109" t="str">
        <f>IF(N36="Leve",0.2,
IF(N36="Menor",0.4,
IF(N36="Moderado",0.6,
IF(N36="Mayor",0.8,
IF(N36="Catastrófico",1,"")))))</f>
        <v/>
      </c>
      <c r="P36" s="110"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118"/>
      <c r="R36" s="118"/>
      <c r="S36" s="118"/>
      <c r="T36" s="118"/>
      <c r="U36" s="104" t="str">
        <f>IF(S36="","","Cuatrimestral")</f>
        <v/>
      </c>
      <c r="V36" s="104"/>
      <c r="W36" s="4"/>
      <c r="X36" s="4"/>
      <c r="Y36" s="4"/>
      <c r="Z36" s="4"/>
    </row>
    <row r="37" spans="1:26" ht="15" customHeight="1">
      <c r="A37" s="98"/>
      <c r="B37" s="98"/>
      <c r="C37" s="98"/>
      <c r="D37" s="98"/>
      <c r="E37" s="98"/>
      <c r="F37" s="98"/>
      <c r="G37" s="98"/>
      <c r="H37" s="98"/>
      <c r="I37" s="98"/>
      <c r="J37" s="98"/>
      <c r="K37" s="98"/>
      <c r="L37" s="98"/>
      <c r="M37" s="98"/>
      <c r="N37" s="98"/>
      <c r="O37" s="98"/>
      <c r="P37" s="98"/>
      <c r="Q37" s="98"/>
      <c r="R37" s="98"/>
      <c r="S37" s="98"/>
      <c r="T37" s="98"/>
      <c r="U37" s="98"/>
      <c r="V37" s="98"/>
      <c r="W37" s="4"/>
      <c r="X37" s="4"/>
      <c r="Y37" s="4"/>
      <c r="Z37" s="4"/>
    </row>
    <row r="38" spans="1:26" ht="15" customHeight="1">
      <c r="A38" s="93"/>
      <c r="B38" s="93"/>
      <c r="C38" s="93"/>
      <c r="D38" s="93"/>
      <c r="E38" s="93"/>
      <c r="F38" s="93"/>
      <c r="G38" s="93"/>
      <c r="H38" s="93"/>
      <c r="I38" s="93"/>
      <c r="J38" s="93"/>
      <c r="K38" s="93"/>
      <c r="L38" s="93"/>
      <c r="M38" s="93"/>
      <c r="N38" s="93"/>
      <c r="O38" s="93"/>
      <c r="P38" s="93"/>
      <c r="Q38" s="93"/>
      <c r="R38" s="93"/>
      <c r="S38" s="93"/>
      <c r="T38" s="93"/>
      <c r="U38" s="93"/>
      <c r="V38" s="93"/>
      <c r="W38" s="4"/>
      <c r="X38" s="4"/>
      <c r="Y38" s="4"/>
      <c r="Z38" s="4"/>
    </row>
    <row r="39" spans="1:26" ht="16.5" customHeight="1">
      <c r="A39" s="103">
        <v>11</v>
      </c>
      <c r="B39" s="104" t="str">
        <f>IF(C39="","",
IF('1. Punto de Partida'!$C$6="","",'1. Punto de Partida'!$C$6))</f>
        <v/>
      </c>
      <c r="C39" s="104"/>
      <c r="D39" s="104"/>
      <c r="E39" s="104"/>
      <c r="F39" s="104"/>
      <c r="G39" s="104"/>
      <c r="H39" s="104"/>
      <c r="I39" s="104"/>
      <c r="J39" s="104"/>
      <c r="K39" s="112" t="str">
        <f>IFERROR(MID(J39,1,SEARCH(":",J39,1)-1),"")</f>
        <v/>
      </c>
      <c r="L39" s="109" t="str">
        <f>IF(OR(K39="Rara vez",K39="Muy Baja"),0.2,
IF(OR(K39="Improbable",K39="Baja"),0.4,
IF(OR(K39="Posible",K39="Media"),0.6,
IF(OR(K39="Probable",K39="Alta"),0.8,
IF(OR(K39="Casi seguro",K39="Muy Alta"),1,"")))))</f>
        <v/>
      </c>
      <c r="M39" s="117"/>
      <c r="N39" s="112"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109" t="str">
        <f>IF(N39="Leve",0.2,
IF(N39="Menor",0.4,
IF(N39="Moderado",0.6,
IF(N39="Mayor",0.8,
IF(N39="Catastrófico",1,"")))))</f>
        <v/>
      </c>
      <c r="P39" s="110"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118"/>
      <c r="R39" s="118"/>
      <c r="S39" s="118"/>
      <c r="T39" s="118"/>
      <c r="U39" s="104" t="str">
        <f>IF(S39="","","Cuatrimestral")</f>
        <v/>
      </c>
      <c r="V39" s="104"/>
      <c r="W39" s="4"/>
      <c r="X39" s="4"/>
      <c r="Y39" s="4"/>
      <c r="Z39" s="4"/>
    </row>
    <row r="40" spans="1:26" ht="15" customHeight="1">
      <c r="A40" s="98"/>
      <c r="B40" s="98"/>
      <c r="C40" s="98"/>
      <c r="D40" s="98"/>
      <c r="E40" s="98"/>
      <c r="F40" s="98"/>
      <c r="G40" s="98"/>
      <c r="H40" s="98"/>
      <c r="I40" s="98"/>
      <c r="J40" s="98"/>
      <c r="K40" s="98"/>
      <c r="L40" s="98"/>
      <c r="M40" s="98"/>
      <c r="N40" s="98"/>
      <c r="O40" s="98"/>
      <c r="P40" s="98"/>
      <c r="Q40" s="98"/>
      <c r="R40" s="98"/>
      <c r="S40" s="98"/>
      <c r="T40" s="98"/>
      <c r="U40" s="98"/>
      <c r="V40" s="98"/>
      <c r="W40" s="4"/>
      <c r="X40" s="4"/>
      <c r="Y40" s="4"/>
      <c r="Z40" s="4"/>
    </row>
    <row r="41" spans="1:26" ht="15" customHeight="1">
      <c r="A41" s="93"/>
      <c r="B41" s="93"/>
      <c r="C41" s="93"/>
      <c r="D41" s="93"/>
      <c r="E41" s="93"/>
      <c r="F41" s="93"/>
      <c r="G41" s="93"/>
      <c r="H41" s="93"/>
      <c r="I41" s="93"/>
      <c r="J41" s="93"/>
      <c r="K41" s="93"/>
      <c r="L41" s="93"/>
      <c r="M41" s="93"/>
      <c r="N41" s="93"/>
      <c r="O41" s="93"/>
      <c r="P41" s="93"/>
      <c r="Q41" s="93"/>
      <c r="R41" s="93"/>
      <c r="S41" s="93"/>
      <c r="T41" s="93"/>
      <c r="U41" s="93"/>
      <c r="V41" s="93"/>
      <c r="W41" s="4"/>
      <c r="X41" s="4"/>
      <c r="Y41" s="4"/>
      <c r="Z41" s="4"/>
    </row>
    <row r="42" spans="1:26" ht="16.5" customHeight="1">
      <c r="A42" s="103">
        <v>12</v>
      </c>
      <c r="B42" s="104" t="str">
        <f>IF(C42="","",
IF('1. Punto de Partida'!$C$6="","",'1. Punto de Partida'!$C$6))</f>
        <v/>
      </c>
      <c r="C42" s="104"/>
      <c r="D42" s="104"/>
      <c r="E42" s="104"/>
      <c r="F42" s="104"/>
      <c r="G42" s="104"/>
      <c r="H42" s="104"/>
      <c r="I42" s="104"/>
      <c r="J42" s="104"/>
      <c r="K42" s="112" t="str">
        <f>IFERROR(MID(J42,1,SEARCH(":",J42,1)-1),"")</f>
        <v/>
      </c>
      <c r="L42" s="109" t="str">
        <f>IF(OR(K42="Rara vez",K42="Muy Baja"),0.2,
IF(OR(K42="Improbable",K42="Baja"),0.4,
IF(OR(K42="Posible",K42="Media"),0.6,
IF(OR(K42="Probable",K42="Alta"),0.8,
IF(OR(K42="Casi seguro",K42="Muy Alta"),1,"")))))</f>
        <v/>
      </c>
      <c r="M42" s="117"/>
      <c r="N42" s="112"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109" t="str">
        <f>IF(N42="Leve",0.2,
IF(N42="Menor",0.4,
IF(N42="Moderado",0.6,
IF(N42="Mayor",0.8,
IF(N42="Catastrófico",1,"")))))</f>
        <v/>
      </c>
      <c r="P42" s="110"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118"/>
      <c r="R42" s="118"/>
      <c r="S42" s="118"/>
      <c r="T42" s="118"/>
      <c r="U42" s="104" t="str">
        <f>IF(S42="","","Cuatrimestral")</f>
        <v/>
      </c>
      <c r="V42" s="104"/>
      <c r="W42" s="4"/>
      <c r="X42" s="4"/>
      <c r="Y42" s="4"/>
      <c r="Z42" s="4"/>
    </row>
    <row r="43" spans="1:26" ht="15" customHeight="1">
      <c r="A43" s="98"/>
      <c r="B43" s="98"/>
      <c r="C43" s="98"/>
      <c r="D43" s="98"/>
      <c r="E43" s="98"/>
      <c r="F43" s="98"/>
      <c r="G43" s="98"/>
      <c r="H43" s="98"/>
      <c r="I43" s="98"/>
      <c r="J43" s="98"/>
      <c r="K43" s="98"/>
      <c r="L43" s="98"/>
      <c r="M43" s="98"/>
      <c r="N43" s="98"/>
      <c r="O43" s="98"/>
      <c r="P43" s="98"/>
      <c r="Q43" s="98"/>
      <c r="R43" s="98"/>
      <c r="S43" s="98"/>
      <c r="T43" s="98"/>
      <c r="U43" s="98"/>
      <c r="V43" s="98"/>
      <c r="W43" s="4"/>
      <c r="X43" s="4"/>
      <c r="Y43" s="4"/>
      <c r="Z43" s="4"/>
    </row>
    <row r="44" spans="1:26" ht="15" customHeight="1">
      <c r="A44" s="93"/>
      <c r="B44" s="93"/>
      <c r="C44" s="93"/>
      <c r="D44" s="93"/>
      <c r="E44" s="93"/>
      <c r="F44" s="93"/>
      <c r="G44" s="93"/>
      <c r="H44" s="93"/>
      <c r="I44" s="93"/>
      <c r="J44" s="93"/>
      <c r="K44" s="93"/>
      <c r="L44" s="93"/>
      <c r="M44" s="93"/>
      <c r="N44" s="93"/>
      <c r="O44" s="93"/>
      <c r="P44" s="93"/>
      <c r="Q44" s="93"/>
      <c r="R44" s="93"/>
      <c r="S44" s="93"/>
      <c r="T44" s="93"/>
      <c r="U44" s="93"/>
      <c r="V44" s="93"/>
      <c r="W44" s="4"/>
      <c r="X44" s="4"/>
      <c r="Y44" s="4"/>
      <c r="Z44" s="4"/>
    </row>
    <row r="45" spans="1:26" ht="16.5" customHeight="1">
      <c r="A45" s="103">
        <v>13</v>
      </c>
      <c r="B45" s="104" t="str">
        <f>IF(C45="","",
IF('1. Punto de Partida'!$C$6="","",'1. Punto de Partida'!$C$6))</f>
        <v/>
      </c>
      <c r="C45" s="104"/>
      <c r="D45" s="104"/>
      <c r="E45" s="104"/>
      <c r="F45" s="104"/>
      <c r="G45" s="104"/>
      <c r="H45" s="104"/>
      <c r="I45" s="104"/>
      <c r="J45" s="104"/>
      <c r="K45" s="112" t="str">
        <f>IFERROR(MID(J45,1,SEARCH(":",J45,1)-1),"")</f>
        <v/>
      </c>
      <c r="L45" s="109" t="str">
        <f>IF(OR(K45="Rara vez",K45="Muy Baja"),0.2,
IF(OR(K45="Improbable",K45="Baja"),0.4,
IF(OR(K45="Posible",K45="Media"),0.6,
IF(OR(K45="Probable",K45="Alta"),0.8,
IF(OR(K45="Casi seguro",K45="Muy Alta"),1,"")))))</f>
        <v/>
      </c>
      <c r="M45" s="117"/>
      <c r="N45" s="112"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109" t="str">
        <f>IF(N45="Leve",0.2,
IF(N45="Menor",0.4,
IF(N45="Moderado",0.6,
IF(N45="Mayor",0.8,
IF(N45="Catastrófico",1,"")))))</f>
        <v/>
      </c>
      <c r="P45" s="110"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118"/>
      <c r="R45" s="118"/>
      <c r="S45" s="118"/>
      <c r="T45" s="118"/>
      <c r="U45" s="104" t="str">
        <f>IF(S45="","","Cuatrimestral")</f>
        <v/>
      </c>
      <c r="V45" s="104"/>
      <c r="W45" s="4"/>
      <c r="X45" s="4"/>
      <c r="Y45" s="4"/>
      <c r="Z45" s="4"/>
    </row>
    <row r="46" spans="1:26" ht="15" customHeight="1">
      <c r="A46" s="98"/>
      <c r="B46" s="98"/>
      <c r="C46" s="98"/>
      <c r="D46" s="98"/>
      <c r="E46" s="98"/>
      <c r="F46" s="98"/>
      <c r="G46" s="98"/>
      <c r="H46" s="98"/>
      <c r="I46" s="98"/>
      <c r="J46" s="98"/>
      <c r="K46" s="98"/>
      <c r="L46" s="98"/>
      <c r="M46" s="98"/>
      <c r="N46" s="98"/>
      <c r="O46" s="98"/>
      <c r="P46" s="98"/>
      <c r="Q46" s="98"/>
      <c r="R46" s="98"/>
      <c r="S46" s="98"/>
      <c r="T46" s="98"/>
      <c r="U46" s="98"/>
      <c r="V46" s="98"/>
      <c r="W46" s="4"/>
      <c r="X46" s="4"/>
      <c r="Y46" s="4"/>
      <c r="Z46" s="4"/>
    </row>
    <row r="47" spans="1:26" ht="15" customHeight="1">
      <c r="A47" s="93"/>
      <c r="B47" s="93"/>
      <c r="C47" s="93"/>
      <c r="D47" s="93"/>
      <c r="E47" s="93"/>
      <c r="F47" s="93"/>
      <c r="G47" s="93"/>
      <c r="H47" s="93"/>
      <c r="I47" s="93"/>
      <c r="J47" s="93"/>
      <c r="K47" s="93"/>
      <c r="L47" s="93"/>
      <c r="M47" s="93"/>
      <c r="N47" s="93"/>
      <c r="O47" s="93"/>
      <c r="P47" s="93"/>
      <c r="Q47" s="93"/>
      <c r="R47" s="93"/>
      <c r="S47" s="93"/>
      <c r="T47" s="93"/>
      <c r="U47" s="93"/>
      <c r="V47" s="93"/>
      <c r="W47" s="4"/>
      <c r="X47" s="4"/>
      <c r="Y47" s="4"/>
      <c r="Z47" s="4"/>
    </row>
    <row r="48" spans="1:26" ht="16.5" customHeight="1">
      <c r="A48" s="103">
        <v>14</v>
      </c>
      <c r="B48" s="104" t="str">
        <f>IF(C48="","",
IF('1. Punto de Partida'!$C$6="","",'1. Punto de Partida'!$C$6))</f>
        <v/>
      </c>
      <c r="C48" s="104"/>
      <c r="D48" s="104"/>
      <c r="E48" s="104"/>
      <c r="F48" s="104"/>
      <c r="G48" s="104"/>
      <c r="H48" s="104"/>
      <c r="I48" s="104"/>
      <c r="J48" s="104"/>
      <c r="K48" s="112" t="str">
        <f>IFERROR(MID(J48,1,SEARCH(":",J48,1)-1),"")</f>
        <v/>
      </c>
      <c r="L48" s="109" t="str">
        <f>IF(OR(K48="Rara vez",K48="Muy Baja"),0.2,
IF(OR(K48="Improbable",K48="Baja"),0.4,
IF(OR(K48="Posible",K48="Media"),0.6,
IF(OR(K48="Probable",K48="Alta"),0.8,
IF(OR(K48="Casi seguro",K48="Muy Alta"),1,"")))))</f>
        <v/>
      </c>
      <c r="M48" s="117"/>
      <c r="N48" s="112"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109" t="str">
        <f>IF(N48="Leve",0.2,
IF(N48="Menor",0.4,
IF(N48="Moderado",0.6,
IF(N48="Mayor",0.8,
IF(N48="Catastrófico",1,"")))))</f>
        <v/>
      </c>
      <c r="P48" s="110"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118"/>
      <c r="R48" s="118"/>
      <c r="S48" s="118"/>
      <c r="T48" s="118"/>
      <c r="U48" s="104" t="str">
        <f>IF(S48="","","Cuatrimestral")</f>
        <v/>
      </c>
      <c r="V48" s="104"/>
      <c r="W48" s="4"/>
      <c r="X48" s="4"/>
      <c r="Y48" s="4"/>
      <c r="Z48" s="4"/>
    </row>
    <row r="49" spans="1:26" ht="15" customHeight="1">
      <c r="A49" s="98"/>
      <c r="B49" s="98"/>
      <c r="C49" s="98"/>
      <c r="D49" s="98"/>
      <c r="E49" s="98"/>
      <c r="F49" s="98"/>
      <c r="G49" s="98"/>
      <c r="H49" s="98"/>
      <c r="I49" s="98"/>
      <c r="J49" s="98"/>
      <c r="K49" s="98"/>
      <c r="L49" s="98"/>
      <c r="M49" s="98"/>
      <c r="N49" s="98"/>
      <c r="O49" s="98"/>
      <c r="P49" s="98"/>
      <c r="Q49" s="98"/>
      <c r="R49" s="98"/>
      <c r="S49" s="98"/>
      <c r="T49" s="98"/>
      <c r="U49" s="98"/>
      <c r="V49" s="98"/>
      <c r="W49" s="4"/>
      <c r="X49" s="4"/>
      <c r="Y49" s="4"/>
      <c r="Z49" s="4"/>
    </row>
    <row r="50" spans="1:26" ht="15" customHeight="1">
      <c r="A50" s="93"/>
      <c r="B50" s="93"/>
      <c r="C50" s="93"/>
      <c r="D50" s="93"/>
      <c r="E50" s="93"/>
      <c r="F50" s="93"/>
      <c r="G50" s="93"/>
      <c r="H50" s="93"/>
      <c r="I50" s="93"/>
      <c r="J50" s="93"/>
      <c r="K50" s="93"/>
      <c r="L50" s="93"/>
      <c r="M50" s="93"/>
      <c r="N50" s="93"/>
      <c r="O50" s="93"/>
      <c r="P50" s="93"/>
      <c r="Q50" s="93"/>
      <c r="R50" s="93"/>
      <c r="S50" s="93"/>
      <c r="T50" s="93"/>
      <c r="U50" s="93"/>
      <c r="V50" s="93"/>
      <c r="W50" s="4"/>
      <c r="X50" s="4"/>
      <c r="Y50" s="4"/>
      <c r="Z50" s="4"/>
    </row>
    <row r="51" spans="1:26" ht="16.5" customHeight="1">
      <c r="A51" s="103">
        <v>15</v>
      </c>
      <c r="B51" s="104" t="str">
        <f>IF(C51="","",
IF('1. Punto de Partida'!$C$6="","",'1. Punto de Partida'!$C$6))</f>
        <v/>
      </c>
      <c r="C51" s="104"/>
      <c r="D51" s="104"/>
      <c r="E51" s="104"/>
      <c r="F51" s="104"/>
      <c r="G51" s="104"/>
      <c r="H51" s="104"/>
      <c r="I51" s="104"/>
      <c r="J51" s="104"/>
      <c r="K51" s="112" t="str">
        <f>IFERROR(MID(J51,1,SEARCH(":",J51,1)-1),"")</f>
        <v/>
      </c>
      <c r="L51" s="109" t="str">
        <f>IF(OR(K51="Rara vez",K51="Muy Baja"),0.2,
IF(OR(K51="Improbable",K51="Baja"),0.4,
IF(OR(K51="Posible",K51="Media"),0.6,
IF(OR(K51="Probable",K51="Alta"),0.8,
IF(OR(K51="Casi seguro",K51="Muy Alta"),1,"")))))</f>
        <v/>
      </c>
      <c r="M51" s="117"/>
      <c r="N51" s="112"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109" t="str">
        <f>IF(N51="Leve",0.2,
IF(N51="Menor",0.4,
IF(N51="Moderado",0.6,
IF(N51="Mayor",0.8,
IF(N51="Catastrófico",1,"")))))</f>
        <v/>
      </c>
      <c r="P51" s="110"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118"/>
      <c r="R51" s="118"/>
      <c r="S51" s="118"/>
      <c r="T51" s="118"/>
      <c r="U51" s="104" t="str">
        <f>IF(S51="","","Cuatrimestral")</f>
        <v/>
      </c>
      <c r="V51" s="104"/>
      <c r="W51" s="4"/>
      <c r="X51" s="4"/>
      <c r="Y51" s="4"/>
      <c r="Z51" s="4"/>
    </row>
    <row r="52" spans="1:26" ht="15" customHeight="1">
      <c r="A52" s="98"/>
      <c r="B52" s="98"/>
      <c r="C52" s="98"/>
      <c r="D52" s="98"/>
      <c r="E52" s="98"/>
      <c r="F52" s="98"/>
      <c r="G52" s="98"/>
      <c r="H52" s="98"/>
      <c r="I52" s="98"/>
      <c r="J52" s="98"/>
      <c r="K52" s="98"/>
      <c r="L52" s="98"/>
      <c r="M52" s="98"/>
      <c r="N52" s="98"/>
      <c r="O52" s="98"/>
      <c r="P52" s="98"/>
      <c r="Q52" s="98"/>
      <c r="R52" s="98"/>
      <c r="S52" s="98"/>
      <c r="T52" s="98"/>
      <c r="U52" s="98"/>
      <c r="V52" s="98"/>
      <c r="W52" s="4"/>
      <c r="X52" s="4"/>
      <c r="Y52" s="4"/>
      <c r="Z52" s="4"/>
    </row>
    <row r="53" spans="1:26" ht="15" customHeight="1">
      <c r="A53" s="93"/>
      <c r="B53" s="93"/>
      <c r="C53" s="93"/>
      <c r="D53" s="93"/>
      <c r="E53" s="93"/>
      <c r="F53" s="93"/>
      <c r="G53" s="93"/>
      <c r="H53" s="93"/>
      <c r="I53" s="93"/>
      <c r="J53" s="93"/>
      <c r="K53" s="93"/>
      <c r="L53" s="93"/>
      <c r="M53" s="93"/>
      <c r="N53" s="93"/>
      <c r="O53" s="93"/>
      <c r="P53" s="93"/>
      <c r="Q53" s="93"/>
      <c r="R53" s="93"/>
      <c r="S53" s="93"/>
      <c r="T53" s="93"/>
      <c r="U53" s="93"/>
      <c r="V53" s="93"/>
      <c r="W53" s="4"/>
      <c r="X53" s="4"/>
      <c r="Y53" s="4"/>
      <c r="Z53" s="4"/>
    </row>
    <row r="54" spans="1:26" ht="16.5" customHeight="1">
      <c r="A54" s="103">
        <v>16</v>
      </c>
      <c r="B54" s="104" t="str">
        <f>IF(C54="","",
IF('1. Punto de Partida'!$C$6="","",'1. Punto de Partida'!$C$6))</f>
        <v/>
      </c>
      <c r="C54" s="104"/>
      <c r="D54" s="104"/>
      <c r="E54" s="104"/>
      <c r="F54" s="104"/>
      <c r="G54" s="104"/>
      <c r="H54" s="104"/>
      <c r="I54" s="104"/>
      <c r="J54" s="104"/>
      <c r="K54" s="112" t="str">
        <f>IFERROR(MID(J54,1,SEARCH(":",J54,1)-1),"")</f>
        <v/>
      </c>
      <c r="L54" s="109" t="str">
        <f>IF(OR(K54="Rara vez",K54="Muy Baja"),0.2,
IF(OR(K54="Improbable",K54="Baja"),0.4,
IF(OR(K54="Posible",K54="Media"),0.6,
IF(OR(K54="Probable",K54="Alta"),0.8,
IF(OR(K54="Casi seguro",K54="Muy Alta"),1,"")))))</f>
        <v/>
      </c>
      <c r="M54" s="117"/>
      <c r="N54" s="112"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109" t="str">
        <f>IF(N54="Leve",0.2,
IF(N54="Menor",0.4,
IF(N54="Moderado",0.6,
IF(N54="Mayor",0.8,
IF(N54="Catastrófico",1,"")))))</f>
        <v/>
      </c>
      <c r="P54" s="110"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118"/>
      <c r="R54" s="118"/>
      <c r="S54" s="118"/>
      <c r="T54" s="118"/>
      <c r="U54" s="104" t="str">
        <f>IF(S54="","","Cuatrimestral")</f>
        <v/>
      </c>
      <c r="V54" s="104"/>
      <c r="W54" s="4"/>
      <c r="X54" s="4"/>
      <c r="Y54" s="4"/>
      <c r="Z54" s="4"/>
    </row>
    <row r="55" spans="1:26" ht="15" customHeight="1">
      <c r="A55" s="98"/>
      <c r="B55" s="98"/>
      <c r="C55" s="98"/>
      <c r="D55" s="98"/>
      <c r="E55" s="98"/>
      <c r="F55" s="98"/>
      <c r="G55" s="98"/>
      <c r="H55" s="98"/>
      <c r="I55" s="98"/>
      <c r="J55" s="98"/>
      <c r="K55" s="98"/>
      <c r="L55" s="98"/>
      <c r="M55" s="98"/>
      <c r="N55" s="98"/>
      <c r="O55" s="98"/>
      <c r="P55" s="98"/>
      <c r="Q55" s="98"/>
      <c r="R55" s="98"/>
      <c r="S55" s="98"/>
      <c r="T55" s="98"/>
      <c r="U55" s="98"/>
      <c r="V55" s="98"/>
      <c r="W55" s="4"/>
      <c r="X55" s="4"/>
      <c r="Y55" s="4"/>
      <c r="Z55" s="4"/>
    </row>
    <row r="56" spans="1:26" ht="15" customHeight="1">
      <c r="A56" s="93"/>
      <c r="B56" s="93"/>
      <c r="C56" s="93"/>
      <c r="D56" s="93"/>
      <c r="E56" s="93"/>
      <c r="F56" s="93"/>
      <c r="G56" s="93"/>
      <c r="H56" s="93"/>
      <c r="I56" s="93"/>
      <c r="J56" s="93"/>
      <c r="K56" s="93"/>
      <c r="L56" s="93"/>
      <c r="M56" s="93"/>
      <c r="N56" s="93"/>
      <c r="O56" s="93"/>
      <c r="P56" s="93"/>
      <c r="Q56" s="93"/>
      <c r="R56" s="93"/>
      <c r="S56" s="93"/>
      <c r="T56" s="93"/>
      <c r="U56" s="93"/>
      <c r="V56" s="93"/>
      <c r="W56" s="4"/>
      <c r="X56" s="4"/>
      <c r="Y56" s="4"/>
      <c r="Z56" s="4"/>
    </row>
    <row r="57" spans="1:26" ht="16.5" customHeight="1">
      <c r="A57" s="103">
        <v>17</v>
      </c>
      <c r="B57" s="104" t="str">
        <f>IF(C57="","",
IF('1. Punto de Partida'!$C$6="","",'1. Punto de Partida'!$C$6))</f>
        <v/>
      </c>
      <c r="C57" s="104"/>
      <c r="D57" s="104"/>
      <c r="E57" s="104"/>
      <c r="F57" s="104"/>
      <c r="G57" s="104"/>
      <c r="H57" s="104"/>
      <c r="I57" s="104"/>
      <c r="J57" s="104"/>
      <c r="K57" s="112" t="str">
        <f>IFERROR(MID(J57,1,SEARCH(":",J57,1)-1),"")</f>
        <v/>
      </c>
      <c r="L57" s="109" t="str">
        <f>IF(OR(K57="Rara vez",K57="Muy Baja"),0.2,
IF(OR(K57="Improbable",K57="Baja"),0.4,
IF(OR(K57="Posible",K57="Media"),0.6,
IF(OR(K57="Probable",K57="Alta"),0.8,
IF(OR(K57="Casi seguro",K57="Muy Alta"),1,"")))))</f>
        <v/>
      </c>
      <c r="M57" s="117"/>
      <c r="N57" s="112"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109" t="str">
        <f>IF(N57="Leve",0.2,
IF(N57="Menor",0.4,
IF(N57="Moderado",0.6,
IF(N57="Mayor",0.8,
IF(N57="Catastrófico",1,"")))))</f>
        <v/>
      </c>
      <c r="P57" s="110"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118"/>
      <c r="R57" s="118"/>
      <c r="S57" s="118"/>
      <c r="T57" s="118"/>
      <c r="U57" s="104" t="str">
        <f>IF(S57="","","Cuatrimestral")</f>
        <v/>
      </c>
      <c r="V57" s="104"/>
      <c r="W57" s="4"/>
      <c r="X57" s="4"/>
      <c r="Y57" s="4"/>
      <c r="Z57" s="4"/>
    </row>
    <row r="58" spans="1:26" ht="15" customHeight="1">
      <c r="A58" s="98"/>
      <c r="B58" s="98"/>
      <c r="C58" s="98"/>
      <c r="D58" s="98"/>
      <c r="E58" s="98"/>
      <c r="F58" s="98"/>
      <c r="G58" s="98"/>
      <c r="H58" s="98"/>
      <c r="I58" s="98"/>
      <c r="J58" s="98"/>
      <c r="K58" s="98"/>
      <c r="L58" s="98"/>
      <c r="M58" s="98"/>
      <c r="N58" s="98"/>
      <c r="O58" s="98"/>
      <c r="P58" s="98"/>
      <c r="Q58" s="98"/>
      <c r="R58" s="98"/>
      <c r="S58" s="98"/>
      <c r="T58" s="98"/>
      <c r="U58" s="98"/>
      <c r="V58" s="98"/>
      <c r="W58" s="4"/>
      <c r="X58" s="4"/>
      <c r="Y58" s="4"/>
      <c r="Z58" s="4"/>
    </row>
    <row r="59" spans="1:26" ht="15" customHeight="1">
      <c r="A59" s="93"/>
      <c r="B59" s="93"/>
      <c r="C59" s="93"/>
      <c r="D59" s="93"/>
      <c r="E59" s="93"/>
      <c r="F59" s="93"/>
      <c r="G59" s="93"/>
      <c r="H59" s="93"/>
      <c r="I59" s="93"/>
      <c r="J59" s="93"/>
      <c r="K59" s="93"/>
      <c r="L59" s="93"/>
      <c r="M59" s="93"/>
      <c r="N59" s="93"/>
      <c r="O59" s="93"/>
      <c r="P59" s="93"/>
      <c r="Q59" s="93"/>
      <c r="R59" s="93"/>
      <c r="S59" s="93"/>
      <c r="T59" s="93"/>
      <c r="U59" s="93"/>
      <c r="V59" s="93"/>
      <c r="W59" s="4"/>
      <c r="X59" s="4"/>
      <c r="Y59" s="4"/>
      <c r="Z59" s="4"/>
    </row>
    <row r="60" spans="1:26" ht="16.5" customHeight="1">
      <c r="A60" s="103">
        <v>18</v>
      </c>
      <c r="B60" s="104" t="str">
        <f>IF(C60="","",
IF('1. Punto de Partida'!$C$6="","",'1. Punto de Partida'!$C$6))</f>
        <v/>
      </c>
      <c r="C60" s="104"/>
      <c r="D60" s="104"/>
      <c r="E60" s="104"/>
      <c r="F60" s="104"/>
      <c r="G60" s="104"/>
      <c r="H60" s="104"/>
      <c r="I60" s="104"/>
      <c r="J60" s="104"/>
      <c r="K60" s="112" t="str">
        <f>IFERROR(MID(J60,1,SEARCH(":",J60,1)-1),"")</f>
        <v/>
      </c>
      <c r="L60" s="109" t="str">
        <f>IF(OR(K60="Rara vez",K60="Muy Baja"),0.2,
IF(OR(K60="Improbable",K60="Baja"),0.4,
IF(OR(K60="Posible",K60="Media"),0.6,
IF(OR(K60="Probable",K60="Alta"),0.8,
IF(OR(K60="Casi seguro",K60="Muy Alta"),1,"")))))</f>
        <v/>
      </c>
      <c r="M60" s="117"/>
      <c r="N60" s="112"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109" t="str">
        <f>IF(N60="Leve",0.2,
IF(N60="Menor",0.4,
IF(N60="Moderado",0.6,
IF(N60="Mayor",0.8,
IF(N60="Catastrófico",1,"")))))</f>
        <v/>
      </c>
      <c r="P60" s="110"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118"/>
      <c r="R60" s="118"/>
      <c r="S60" s="118"/>
      <c r="T60" s="118"/>
      <c r="U60" s="104" t="str">
        <f>IF(S60="","","Cuatrimestral")</f>
        <v/>
      </c>
      <c r="V60" s="104"/>
      <c r="W60" s="4"/>
      <c r="X60" s="4"/>
      <c r="Y60" s="4"/>
      <c r="Z60" s="4"/>
    </row>
    <row r="61" spans="1:26" ht="15" customHeight="1">
      <c r="A61" s="98"/>
      <c r="B61" s="98"/>
      <c r="C61" s="98"/>
      <c r="D61" s="98"/>
      <c r="E61" s="98"/>
      <c r="F61" s="98"/>
      <c r="G61" s="98"/>
      <c r="H61" s="98"/>
      <c r="I61" s="98"/>
      <c r="J61" s="98"/>
      <c r="K61" s="98"/>
      <c r="L61" s="98"/>
      <c r="M61" s="98"/>
      <c r="N61" s="98"/>
      <c r="O61" s="98"/>
      <c r="P61" s="98"/>
      <c r="Q61" s="98"/>
      <c r="R61" s="98"/>
      <c r="S61" s="98"/>
      <c r="T61" s="98"/>
      <c r="U61" s="98"/>
      <c r="V61" s="98"/>
      <c r="W61" s="4"/>
      <c r="X61" s="4"/>
      <c r="Y61" s="4"/>
      <c r="Z61" s="4"/>
    </row>
    <row r="62" spans="1:26" ht="15" customHeight="1">
      <c r="A62" s="93"/>
      <c r="B62" s="93"/>
      <c r="C62" s="93"/>
      <c r="D62" s="93"/>
      <c r="E62" s="93"/>
      <c r="F62" s="93"/>
      <c r="G62" s="93"/>
      <c r="H62" s="93"/>
      <c r="I62" s="93"/>
      <c r="J62" s="93"/>
      <c r="K62" s="93"/>
      <c r="L62" s="93"/>
      <c r="M62" s="93"/>
      <c r="N62" s="93"/>
      <c r="O62" s="93"/>
      <c r="P62" s="93"/>
      <c r="Q62" s="93"/>
      <c r="R62" s="93"/>
      <c r="S62" s="93"/>
      <c r="T62" s="93"/>
      <c r="U62" s="93"/>
      <c r="V62" s="93"/>
      <c r="W62" s="4"/>
      <c r="X62" s="4"/>
      <c r="Y62" s="4"/>
      <c r="Z62" s="4"/>
    </row>
    <row r="63" spans="1:26" ht="16.5" customHeight="1">
      <c r="A63" s="103">
        <v>19</v>
      </c>
      <c r="B63" s="104" t="str">
        <f>IF(C63="","",
IF('1. Punto de Partida'!$C$6="","",'1. Punto de Partida'!$C$6))</f>
        <v/>
      </c>
      <c r="C63" s="104"/>
      <c r="D63" s="104"/>
      <c r="E63" s="104"/>
      <c r="F63" s="104"/>
      <c r="G63" s="104"/>
      <c r="H63" s="104"/>
      <c r="I63" s="104"/>
      <c r="J63" s="104"/>
      <c r="K63" s="112" t="str">
        <f>IFERROR(MID(J63,1,SEARCH(":",J63,1)-1),"")</f>
        <v/>
      </c>
      <c r="L63" s="109" t="str">
        <f>IF(OR(K63="Rara vez",K63="Muy Baja"),0.2,
IF(OR(K63="Improbable",K63="Baja"),0.4,
IF(OR(K63="Posible",K63="Media"),0.6,
IF(OR(K63="Probable",K63="Alta"),0.8,
IF(OR(K63="Casi seguro",K63="Muy Alta"),1,"")))))</f>
        <v/>
      </c>
      <c r="M63" s="117"/>
      <c r="N63" s="112"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109" t="str">
        <f>IF(N63="Leve",0.2,
IF(N63="Menor",0.4,
IF(N63="Moderado",0.6,
IF(N63="Mayor",0.8,
IF(N63="Catastrófico",1,"")))))</f>
        <v/>
      </c>
      <c r="P63" s="110"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118"/>
      <c r="R63" s="118"/>
      <c r="S63" s="118"/>
      <c r="T63" s="118"/>
      <c r="U63" s="104" t="str">
        <f>IF(S63="","","Cuatrimestral")</f>
        <v/>
      </c>
      <c r="V63" s="104"/>
      <c r="W63" s="4"/>
      <c r="X63" s="4"/>
      <c r="Y63" s="4"/>
      <c r="Z63" s="4"/>
    </row>
    <row r="64" spans="1:26" ht="15" customHeight="1">
      <c r="A64" s="98"/>
      <c r="B64" s="98"/>
      <c r="C64" s="98"/>
      <c r="D64" s="98"/>
      <c r="E64" s="98"/>
      <c r="F64" s="98"/>
      <c r="G64" s="98"/>
      <c r="H64" s="98"/>
      <c r="I64" s="98"/>
      <c r="J64" s="98"/>
      <c r="K64" s="98"/>
      <c r="L64" s="98"/>
      <c r="M64" s="98"/>
      <c r="N64" s="98"/>
      <c r="O64" s="98"/>
      <c r="P64" s="98"/>
      <c r="Q64" s="98"/>
      <c r="R64" s="98"/>
      <c r="S64" s="98"/>
      <c r="T64" s="98"/>
      <c r="U64" s="98"/>
      <c r="V64" s="98"/>
      <c r="W64" s="4"/>
      <c r="X64" s="4"/>
      <c r="Y64" s="4"/>
      <c r="Z64" s="4"/>
    </row>
    <row r="65" spans="1:26" ht="15" customHeight="1">
      <c r="A65" s="93"/>
      <c r="B65" s="93"/>
      <c r="C65" s="93"/>
      <c r="D65" s="93"/>
      <c r="E65" s="93"/>
      <c r="F65" s="93"/>
      <c r="G65" s="93"/>
      <c r="H65" s="93"/>
      <c r="I65" s="93"/>
      <c r="J65" s="93"/>
      <c r="K65" s="93"/>
      <c r="L65" s="93"/>
      <c r="M65" s="93"/>
      <c r="N65" s="93"/>
      <c r="O65" s="93"/>
      <c r="P65" s="93"/>
      <c r="Q65" s="93"/>
      <c r="R65" s="93"/>
      <c r="S65" s="93"/>
      <c r="T65" s="93"/>
      <c r="U65" s="93"/>
      <c r="V65" s="93"/>
      <c r="W65" s="4"/>
      <c r="X65" s="4"/>
      <c r="Y65" s="4"/>
      <c r="Z65" s="4"/>
    </row>
    <row r="66" spans="1:26" ht="16.5" customHeight="1">
      <c r="A66" s="103">
        <v>20</v>
      </c>
      <c r="B66" s="104" t="str">
        <f>IF(C66="","",
IF('1. Punto de Partida'!$C$6="","",'1. Punto de Partida'!$C$6))</f>
        <v/>
      </c>
      <c r="C66" s="104"/>
      <c r="D66" s="104"/>
      <c r="E66" s="104"/>
      <c r="F66" s="104"/>
      <c r="G66" s="104"/>
      <c r="H66" s="104"/>
      <c r="I66" s="104"/>
      <c r="J66" s="104"/>
      <c r="K66" s="112" t="str">
        <f>IFERROR(MID(J66,1,SEARCH(":",J66,1)-1),"")</f>
        <v/>
      </c>
      <c r="L66" s="109" t="str">
        <f>IF(OR(K66="Rara vez",K66="Muy Baja"),0.2,
IF(OR(K66="Improbable",K66="Baja"),0.4,
IF(OR(K66="Posible",K66="Media"),0.6,
IF(OR(K66="Probable",K66="Alta"),0.8,
IF(OR(K66="Casi seguro",K66="Muy Alta"),1,"")))))</f>
        <v/>
      </c>
      <c r="M66" s="117"/>
      <c r="N66" s="112"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109" t="str">
        <f>IF(N66="Leve",0.2,
IF(N66="Menor",0.4,
IF(N66="Moderado",0.6,
IF(N66="Mayor",0.8,
IF(N66="Catastrófico",1,"")))))</f>
        <v/>
      </c>
      <c r="P66" s="110"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118"/>
      <c r="R66" s="118"/>
      <c r="S66" s="118"/>
      <c r="T66" s="118"/>
      <c r="U66" s="104" t="str">
        <f>IF(S66="","","Cuatrimestral")</f>
        <v/>
      </c>
      <c r="V66" s="104"/>
      <c r="W66" s="4"/>
      <c r="X66" s="4"/>
      <c r="Y66" s="4"/>
      <c r="Z66" s="4"/>
    </row>
    <row r="67" spans="1:26" ht="15" customHeight="1">
      <c r="A67" s="98"/>
      <c r="B67" s="98"/>
      <c r="C67" s="98"/>
      <c r="D67" s="98"/>
      <c r="E67" s="98"/>
      <c r="F67" s="98"/>
      <c r="G67" s="98"/>
      <c r="H67" s="98"/>
      <c r="I67" s="98"/>
      <c r="J67" s="98"/>
      <c r="K67" s="98"/>
      <c r="L67" s="98"/>
      <c r="M67" s="98"/>
      <c r="N67" s="98"/>
      <c r="O67" s="98"/>
      <c r="P67" s="98"/>
      <c r="Q67" s="98"/>
      <c r="R67" s="98"/>
      <c r="S67" s="98"/>
      <c r="T67" s="98"/>
      <c r="U67" s="98"/>
      <c r="V67" s="98"/>
      <c r="W67" s="4"/>
      <c r="X67" s="4"/>
      <c r="Y67" s="4"/>
      <c r="Z67" s="4"/>
    </row>
    <row r="68" spans="1:26" ht="15" customHeight="1">
      <c r="A68" s="93"/>
      <c r="B68" s="93"/>
      <c r="C68" s="93"/>
      <c r="D68" s="93"/>
      <c r="E68" s="93"/>
      <c r="F68" s="93"/>
      <c r="G68" s="93"/>
      <c r="H68" s="93"/>
      <c r="I68" s="93"/>
      <c r="J68" s="93"/>
      <c r="K68" s="93"/>
      <c r="L68" s="93"/>
      <c r="M68" s="93"/>
      <c r="N68" s="93"/>
      <c r="O68" s="93"/>
      <c r="P68" s="93"/>
      <c r="Q68" s="93"/>
      <c r="R68" s="93"/>
      <c r="S68" s="93"/>
      <c r="T68" s="93"/>
      <c r="U68" s="93"/>
      <c r="V68" s="93"/>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P60:P62"/>
    <mergeCell ref="H60:H62"/>
    <mergeCell ref="I60:I62"/>
    <mergeCell ref="J60:J62"/>
    <mergeCell ref="K60:K62"/>
    <mergeCell ref="L60:L62"/>
    <mergeCell ref="M60:M62"/>
    <mergeCell ref="N60:N62"/>
    <mergeCell ref="Q51:Q53"/>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42:A44"/>
    <mergeCell ref="B42:B44"/>
    <mergeCell ref="C42:C44"/>
    <mergeCell ref="D42:D44"/>
    <mergeCell ref="E42:E44"/>
    <mergeCell ref="F42:F44"/>
    <mergeCell ref="G42:G44"/>
    <mergeCell ref="O45:O47"/>
    <mergeCell ref="P45:P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G27:G29"/>
    <mergeCell ref="H30:H32"/>
    <mergeCell ref="I30:I32"/>
    <mergeCell ref="J30:J32"/>
    <mergeCell ref="K30:K32"/>
    <mergeCell ref="L30:L32"/>
    <mergeCell ref="M30:M32"/>
    <mergeCell ref="N30:N32"/>
    <mergeCell ref="O30:O32"/>
    <mergeCell ref="Q27:Q29"/>
    <mergeCell ref="R27:R29"/>
    <mergeCell ref="S27:S29"/>
    <mergeCell ref="T27:T29"/>
    <mergeCell ref="U27:U29"/>
    <mergeCell ref="V27:V29"/>
    <mergeCell ref="H27:H29"/>
    <mergeCell ref="I27:I29"/>
    <mergeCell ref="J27:J29"/>
    <mergeCell ref="K27:K29"/>
    <mergeCell ref="L27:L29"/>
    <mergeCell ref="M27:M29"/>
    <mergeCell ref="N27:N29"/>
    <mergeCell ref="O36:O38"/>
    <mergeCell ref="P36:P38"/>
    <mergeCell ref="H36:H38"/>
    <mergeCell ref="I36:I38"/>
    <mergeCell ref="J36:J38"/>
    <mergeCell ref="K36:K38"/>
    <mergeCell ref="L36:L38"/>
    <mergeCell ref="M36:M38"/>
    <mergeCell ref="N36:N38"/>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J57:J59"/>
    <mergeCell ref="K57:K59"/>
    <mergeCell ref="L57:L59"/>
    <mergeCell ref="M57:M59"/>
    <mergeCell ref="N57:N59"/>
    <mergeCell ref="O57:O59"/>
    <mergeCell ref="P57:P59"/>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57:A59"/>
    <mergeCell ref="B57:B59"/>
    <mergeCell ref="C57:C59"/>
    <mergeCell ref="D57:D59"/>
    <mergeCell ref="E57:E59"/>
    <mergeCell ref="F57:F59"/>
    <mergeCell ref="G57:G5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O33:O35"/>
    <mergeCell ref="P33:P35"/>
    <mergeCell ref="H33:H35"/>
    <mergeCell ref="I33:I35"/>
    <mergeCell ref="J33:J35"/>
    <mergeCell ref="K33:K35"/>
    <mergeCell ref="L33:L35"/>
    <mergeCell ref="M33:M35"/>
    <mergeCell ref="N33:N35"/>
    <mergeCell ref="O27:O29"/>
    <mergeCell ref="P27:P29"/>
    <mergeCell ref="A27:A29"/>
    <mergeCell ref="B27:B29"/>
    <mergeCell ref="C27:C29"/>
    <mergeCell ref="D27:D29"/>
    <mergeCell ref="E27:E29"/>
    <mergeCell ref="F27:F29"/>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O18:O20"/>
    <mergeCell ref="P18:P20"/>
    <mergeCell ref="H18:H20"/>
    <mergeCell ref="I18:I20"/>
    <mergeCell ref="J18:J20"/>
    <mergeCell ref="K18:K20"/>
    <mergeCell ref="L18:L20"/>
    <mergeCell ref="M18:M20"/>
    <mergeCell ref="N18:N20"/>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05" priority="1" operator="equal">
      <formula>"Muy Alta"</formula>
    </cfRule>
    <cfRule type="cellIs" dxfId="304" priority="2" operator="equal">
      <formula>"Alta"</formula>
    </cfRule>
    <cfRule type="cellIs" dxfId="303" priority="3" operator="equal">
      <formula>"Media"</formula>
    </cfRule>
    <cfRule type="cellIs" dxfId="302" priority="4" operator="equal">
      <formula>"Baja"</formula>
    </cfRule>
    <cfRule type="cellIs" dxfId="301" priority="5" operator="equal">
      <formula>"Muy Baja"</formula>
    </cfRule>
  </conditionalFormatting>
  <conditionalFormatting sqref="K9:K53">
    <cfRule type="expression" dxfId="300" priority="21">
      <formula>IF($K9="Casi seguro",1,0)</formula>
    </cfRule>
    <cfRule type="expression" dxfId="299" priority="22">
      <formula>IF($K9="Probable",1,0)</formula>
    </cfRule>
    <cfRule type="expression" dxfId="298" priority="23">
      <formula>IF($K9="Posible",1,0)</formula>
    </cfRule>
    <cfRule type="expression" dxfId="297" priority="24">
      <formula>IF($K9="Improbable",1,0)</formula>
    </cfRule>
    <cfRule type="expression" dxfId="296" priority="25">
      <formula>IF($K9="Rara vez",1,0)</formula>
    </cfRule>
  </conditionalFormatting>
  <conditionalFormatting sqref="K12 K15 K18 K21 K24 K27 K30 K33 K36 K39 K42 K45 K48 K51">
    <cfRule type="cellIs" dxfId="295" priority="26" operator="equal">
      <formula>"Muy Alta"</formula>
    </cfRule>
    <cfRule type="cellIs" dxfId="294" priority="27" operator="equal">
      <formula>"Alta"</formula>
    </cfRule>
    <cfRule type="cellIs" dxfId="293" priority="28" operator="equal">
      <formula>"Media"</formula>
    </cfRule>
    <cfRule type="cellIs" dxfId="292" priority="29" operator="equal">
      <formula>"Baja"</formula>
    </cfRule>
    <cfRule type="cellIs" dxfId="291" priority="30" operator="equal">
      <formula>"Muy Baja"</formula>
    </cfRule>
  </conditionalFormatting>
  <conditionalFormatting sqref="K12 K15 K18 K21 K24 K27 K30 K33 K36">
    <cfRule type="cellIs" dxfId="290" priority="11" operator="equal">
      <formula>"Muy Alta"</formula>
    </cfRule>
    <cfRule type="cellIs" dxfId="289" priority="12" operator="equal">
      <formula>"Alta"</formula>
    </cfRule>
    <cfRule type="cellIs" dxfId="288" priority="13" operator="equal">
      <formula>"Media"</formula>
    </cfRule>
    <cfRule type="cellIs" dxfId="287" priority="14" operator="equal">
      <formula>"Baja"</formula>
    </cfRule>
    <cfRule type="cellIs" dxfId="286" priority="15" operator="equal">
      <formula>"Muy Baja"</formula>
    </cfRule>
  </conditionalFormatting>
  <conditionalFormatting sqref="K39 K42 K45 K48 K51">
    <cfRule type="cellIs" dxfId="285" priority="17" operator="equal">
      <formula>"Alta"</formula>
    </cfRule>
    <cfRule type="cellIs" dxfId="284" priority="16" operator="equal">
      <formula>"Muy Alta"</formula>
    </cfRule>
    <cfRule type="cellIs" dxfId="283" priority="18" operator="equal">
      <formula>"Media"</formula>
    </cfRule>
    <cfRule type="cellIs" dxfId="282" priority="19" operator="equal">
      <formula>"Baja"</formula>
    </cfRule>
    <cfRule type="cellIs" dxfId="281" priority="20" operator="equal">
      <formula>"Muy Baja"</formula>
    </cfRule>
  </conditionalFormatting>
  <conditionalFormatting sqref="K54 K57 K60 K63 K66">
    <cfRule type="cellIs" dxfId="280" priority="41" operator="equal">
      <formula>"Muy Alta"</formula>
    </cfRule>
    <cfRule type="cellIs" dxfId="279" priority="42" operator="equal">
      <formula>"Alta"</formula>
    </cfRule>
    <cfRule type="cellIs" dxfId="278" priority="43" operator="equal">
      <formula>"Media"</formula>
    </cfRule>
    <cfRule type="cellIs" dxfId="277" priority="44" operator="equal">
      <formula>"Baja"</formula>
    </cfRule>
    <cfRule type="cellIs" dxfId="276" priority="45" operator="equal">
      <formula>"Muy Baja"</formula>
    </cfRule>
    <cfRule type="cellIs" dxfId="275" priority="31" operator="equal">
      <formula>"Muy Alta"</formula>
    </cfRule>
    <cfRule type="cellIs" dxfId="274" priority="32" operator="equal">
      <formula>"Alta"</formula>
    </cfRule>
    <cfRule type="cellIs" dxfId="273" priority="33" operator="equal">
      <formula>"Media"</formula>
    </cfRule>
    <cfRule type="cellIs" dxfId="272" priority="34" operator="equal">
      <formula>"Baja"</formula>
    </cfRule>
    <cfRule type="cellIs" dxfId="271" priority="35" operator="equal">
      <formula>"Muy Baja"</formula>
    </cfRule>
  </conditionalFormatting>
  <conditionalFormatting sqref="K54:K68">
    <cfRule type="expression" dxfId="270" priority="36">
      <formula>IF($K54="Casi seguro",1,0)</formula>
    </cfRule>
    <cfRule type="expression" dxfId="269" priority="37">
      <formula>IF($K54="Probable",1,0)</formula>
    </cfRule>
    <cfRule type="expression" dxfId="268" priority="38">
      <formula>IF($K54="Posible",1,0)</formula>
    </cfRule>
    <cfRule type="expression" dxfId="267" priority="39">
      <formula>IF($K54="Improbable",1,0)</formula>
    </cfRule>
    <cfRule type="expression" dxfId="266" priority="40">
      <formula>IF($K54="Rara vez",1,0)</formula>
    </cfRule>
  </conditionalFormatting>
  <conditionalFormatting sqref="N9">
    <cfRule type="cellIs" dxfId="265" priority="6" operator="equal">
      <formula>"Catastrófico"</formula>
    </cfRule>
    <cfRule type="cellIs" dxfId="264" priority="7" operator="equal">
      <formula>"Mayor"</formula>
    </cfRule>
    <cfRule type="cellIs" dxfId="263" priority="8" operator="equal">
      <formula>"Moderado"</formula>
    </cfRule>
    <cfRule type="cellIs" dxfId="262" priority="10" operator="equal">
      <formula>"Leve"</formula>
    </cfRule>
    <cfRule type="cellIs" dxfId="261" priority="9" operator="equal">
      <formula>"Menor"</formula>
    </cfRule>
  </conditionalFormatting>
  <conditionalFormatting sqref="N12 N15 N18 N21 N24 N27 N30 N33 N36 N39 N42 N45 N48 N51 N54 N57 N60 N63 N66">
    <cfRule type="cellIs" dxfId="260" priority="46" operator="equal">
      <formula>"Catastrófico"</formula>
    </cfRule>
    <cfRule type="cellIs" dxfId="259" priority="47" operator="equal">
      <formula>"Mayor"</formula>
    </cfRule>
    <cfRule type="cellIs" dxfId="258" priority="48" operator="equal">
      <formula>"Moderado"</formula>
    </cfRule>
    <cfRule type="cellIs" dxfId="257" priority="49" operator="equal">
      <formula>"Menor"</formula>
    </cfRule>
    <cfRule type="cellIs" dxfId="256" priority="50" operator="equal">
      <formula>"Leve"</formula>
    </cfRule>
  </conditionalFormatting>
  <conditionalFormatting sqref="P9">
    <cfRule type="cellIs" dxfId="255" priority="53" operator="equal">
      <formula>"Extremo"</formula>
    </cfRule>
    <cfRule type="cellIs" dxfId="254" priority="54" operator="equal">
      <formula>"Alto"</formula>
    </cfRule>
    <cfRule type="cellIs" dxfId="253" priority="55" operator="equal">
      <formula>"Moderado"</formula>
    </cfRule>
    <cfRule type="cellIs" dxfId="252" priority="56" operator="equal">
      <formula>"Bajo"</formula>
    </cfRule>
  </conditionalFormatting>
  <conditionalFormatting sqref="P12">
    <cfRule type="cellIs" dxfId="251" priority="60" operator="equal">
      <formula>"Bajo"</formula>
    </cfRule>
    <cfRule type="cellIs" dxfId="250" priority="57" operator="equal">
      <formula>"Extremo"</formula>
    </cfRule>
    <cfRule type="cellIs" dxfId="249" priority="58" operator="equal">
      <formula>"Alto"</formula>
    </cfRule>
    <cfRule type="cellIs" dxfId="248" priority="59" operator="equal">
      <formula>"Moderado"</formula>
    </cfRule>
  </conditionalFormatting>
  <conditionalFormatting sqref="P15 P18 P21">
    <cfRule type="cellIs" dxfId="247" priority="61" operator="equal">
      <formula>"Extremo"</formula>
    </cfRule>
    <cfRule type="cellIs" dxfId="246" priority="62" operator="equal">
      <formula>"Alto"</formula>
    </cfRule>
    <cfRule type="cellIs" dxfId="245" priority="63" operator="equal">
      <formula>"Moderado"</formula>
    </cfRule>
    <cfRule type="cellIs" dxfId="244" priority="64" operator="equal">
      <formula>"Bajo"</formula>
    </cfRule>
  </conditionalFormatting>
  <conditionalFormatting sqref="P24 P27 P30 P33 P36 P39 P42 P45 P48 P51 P54 P57 P60 P63 P66">
    <cfRule type="cellIs" dxfId="243" priority="68" operator="equal">
      <formula>"Bajo"</formula>
    </cfRule>
    <cfRule type="cellIs" dxfId="242" priority="65" operator="equal">
      <formula>"Extremo"</formula>
    </cfRule>
    <cfRule type="cellIs" dxfId="241" priority="66" operator="equal">
      <formula>"Alto"</formula>
    </cfRule>
    <cfRule type="cellIs" dxfId="240" priority="67" operator="equal">
      <formula>"Moderado"</formula>
    </cfRule>
  </conditionalFormatting>
  <conditionalFormatting sqref="Q9:V68">
    <cfRule type="expression" dxfId="239" priority="51">
      <formula>IF(OR($H9="Corrupción",$H9="Lavado de Activos",$H9="Corrupción en Trámites, OPAs y Consultas de Acceso a la Información Pública",$H9="Financiación del Terrorismo"),1,0)</formula>
    </cfRule>
  </conditionalFormatting>
  <dataValidations count="1">
    <dataValidation type="list" allowBlank="1" showErrorMessage="1" sqref="J9 J12 J15 J18 J21 J24 J27 J30 J33 J36 J39 J42 J45 J48 J51 J54 J57 J60 J63 J66" xr:uid="{00000000-0002-0000-0100-000002000000}">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r:uid="{00000000-0002-0000-0100-000000000000}">
          <x14:formula1>
            <xm:f>Listas!$A$2:$A$4</xm:f>
          </x14:formula1>
          <xm:sqref>D9 D12 D15 D18 D21 D24 D27 D30 D33 D36 D39 D42 D45 D48 D51 D54 D57 D60 D63 D66</xm:sqref>
        </x14:dataValidation>
        <x14:dataValidation type="list" allowBlank="1" showErrorMessage="1" xr:uid="{00000000-0002-0000-0100-000001000000}">
          <x14:formula1>
            <xm:f>IF($G9&gt;0,TipoRiesgo,Listas!$R$2)</xm:f>
          </x14:formula1>
          <xm:sqref>H9 H12 H15 H18 H21 H24 H27 H30 H33 H36 H39 H42 H45 H48 H51 H54 H57 H60 H63 H66</xm:sqref>
        </x14:dataValidation>
        <x14:dataValidation type="list" allowBlank="1" showErrorMessage="1" xr:uid="{00000000-0002-0000-0100-000003000000}">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r:uid="{00000000-0002-0000-0100-000004000000}">
          <x14:formula1>
            <xm:f>Listas!$C$2:$C$8</xm:f>
          </x14:formula1>
          <xm:sqref>I9 I12 I15 I18 I21 I24 I27 I30 I33 I36 I39 I42 I45 I48 I51 I54 I57 I60 I63 I66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1000"/>
  <sheetViews>
    <sheetView workbookViewId="0">
      <pane ySplit="8" topLeftCell="A9" activePane="bottomLeft" state="frozen"/>
      <selection pane="bottomLeft" activeCell="B9" sqref="B9:B11"/>
    </sheetView>
  </sheetViews>
  <sheetFormatPr baseColWidth="10" defaultColWidth="14.44140625" defaultRowHeight="15" customHeight="1"/>
  <cols>
    <col min="1" max="1" width="4" customWidth="1"/>
    <col min="2" max="3" width="18.88671875" customWidth="1"/>
    <col min="4" max="4" width="39" customWidth="1"/>
    <col min="5" max="5" width="21.109375" customWidth="1"/>
    <col min="6" max="6" width="13.88671875" customWidth="1"/>
    <col min="7" max="7" width="20.33203125" customWidth="1"/>
    <col min="8" max="8" width="14.5546875" customWidth="1"/>
    <col min="9" max="9" width="23.33203125" customWidth="1"/>
    <col min="10" max="10" width="19.6640625" customWidth="1"/>
    <col min="11" max="11" width="14.6640625" customWidth="1"/>
    <col min="12" max="12" width="11.33203125" customWidth="1"/>
    <col min="13" max="13" width="17.5546875" customWidth="1"/>
    <col min="14" max="14" width="17" customWidth="1"/>
    <col min="15" max="15" width="19.6640625" customWidth="1"/>
    <col min="16" max="16" width="16.33203125" customWidth="1"/>
    <col min="17" max="17" width="15.33203125" customWidth="1"/>
    <col min="18" max="18" width="11.6640625" customWidth="1"/>
    <col min="19" max="19" width="10.109375" customWidth="1"/>
    <col min="20" max="20" width="13.5546875" customWidth="1"/>
    <col min="21" max="21" width="15.6640625" customWidth="1"/>
    <col min="22" max="23" width="10.44140625" customWidth="1"/>
    <col min="24" max="24" width="11.6640625" customWidth="1"/>
    <col min="25" max="25" width="13.5546875" customWidth="1"/>
    <col min="26" max="27" width="11.44140625" customWidth="1"/>
    <col min="28" max="37" width="11.44140625" hidden="1" customWidth="1"/>
  </cols>
  <sheetData>
    <row r="1" spans="1:37" ht="19.5" customHeight="1">
      <c r="A1" s="124"/>
      <c r="B1" s="77"/>
      <c r="C1" s="82" t="s">
        <v>0</v>
      </c>
      <c r="D1" s="83"/>
      <c r="E1" s="83"/>
      <c r="F1" s="83"/>
      <c r="G1" s="83"/>
      <c r="H1" s="83"/>
      <c r="I1" s="83"/>
      <c r="J1" s="83"/>
      <c r="K1" s="83"/>
      <c r="L1" s="83"/>
      <c r="M1" s="83"/>
      <c r="N1" s="83"/>
      <c r="O1" s="83"/>
      <c r="P1" s="83"/>
      <c r="Q1" s="83"/>
      <c r="R1" s="83"/>
      <c r="S1" s="83"/>
      <c r="T1" s="83"/>
      <c r="U1" s="83"/>
      <c r="V1" s="83"/>
      <c r="W1" s="77"/>
      <c r="X1" s="122" t="s">
        <v>156</v>
      </c>
      <c r="Y1" s="69"/>
      <c r="Z1" s="70"/>
      <c r="AA1" s="3"/>
      <c r="AB1" s="3"/>
      <c r="AC1" s="3"/>
      <c r="AD1" s="3"/>
      <c r="AE1" s="3"/>
      <c r="AF1" s="3"/>
      <c r="AG1" s="3"/>
      <c r="AH1" s="3"/>
      <c r="AI1" s="3"/>
      <c r="AJ1" s="3"/>
      <c r="AK1" s="3"/>
    </row>
    <row r="2" spans="1:37" ht="19.5" customHeight="1">
      <c r="A2" s="78"/>
      <c r="B2" s="79"/>
      <c r="C2" s="78"/>
      <c r="D2" s="84"/>
      <c r="E2" s="84"/>
      <c r="F2" s="84"/>
      <c r="G2" s="84"/>
      <c r="H2" s="84"/>
      <c r="I2" s="84"/>
      <c r="J2" s="84"/>
      <c r="K2" s="84"/>
      <c r="L2" s="84"/>
      <c r="M2" s="84"/>
      <c r="N2" s="84"/>
      <c r="O2" s="84"/>
      <c r="P2" s="84"/>
      <c r="Q2" s="84"/>
      <c r="R2" s="84"/>
      <c r="S2" s="84"/>
      <c r="T2" s="84"/>
      <c r="U2" s="84"/>
      <c r="V2" s="84"/>
      <c r="W2" s="79"/>
      <c r="X2" s="122" t="s">
        <v>157</v>
      </c>
      <c r="Y2" s="69"/>
      <c r="Z2" s="70"/>
      <c r="AA2" s="3"/>
      <c r="AB2" s="3"/>
      <c r="AC2" s="3"/>
      <c r="AD2" s="3"/>
      <c r="AE2" s="3"/>
      <c r="AF2" s="3"/>
      <c r="AG2" s="3"/>
      <c r="AH2" s="3"/>
      <c r="AI2" s="3"/>
      <c r="AJ2" s="3"/>
      <c r="AK2" s="3"/>
    </row>
    <row r="3" spans="1:37" ht="19.5" customHeight="1">
      <c r="A3" s="78"/>
      <c r="B3" s="79"/>
      <c r="C3" s="78"/>
      <c r="D3" s="84"/>
      <c r="E3" s="84"/>
      <c r="F3" s="84"/>
      <c r="G3" s="84"/>
      <c r="H3" s="84"/>
      <c r="I3" s="84"/>
      <c r="J3" s="84"/>
      <c r="K3" s="84"/>
      <c r="L3" s="84"/>
      <c r="M3" s="84"/>
      <c r="N3" s="84"/>
      <c r="O3" s="84"/>
      <c r="P3" s="84"/>
      <c r="Q3" s="84"/>
      <c r="R3" s="84"/>
      <c r="S3" s="84"/>
      <c r="T3" s="84"/>
      <c r="U3" s="84"/>
      <c r="V3" s="84"/>
      <c r="W3" s="79"/>
      <c r="X3" s="122" t="s">
        <v>158</v>
      </c>
      <c r="Y3" s="69"/>
      <c r="Z3" s="70"/>
      <c r="AA3" s="3"/>
      <c r="AB3" s="3"/>
      <c r="AC3" s="3"/>
      <c r="AD3" s="3"/>
      <c r="AE3" s="3"/>
      <c r="AF3" s="3"/>
      <c r="AG3" s="3"/>
      <c r="AH3" s="3"/>
      <c r="AI3" s="3"/>
      <c r="AJ3" s="3"/>
      <c r="AK3" s="3"/>
    </row>
    <row r="4" spans="1:37" ht="19.5" customHeight="1">
      <c r="A4" s="80"/>
      <c r="B4" s="81"/>
      <c r="C4" s="80"/>
      <c r="D4" s="85"/>
      <c r="E4" s="85"/>
      <c r="F4" s="85"/>
      <c r="G4" s="85"/>
      <c r="H4" s="85"/>
      <c r="I4" s="85"/>
      <c r="J4" s="85"/>
      <c r="K4" s="85"/>
      <c r="L4" s="85"/>
      <c r="M4" s="85"/>
      <c r="N4" s="85"/>
      <c r="O4" s="85"/>
      <c r="P4" s="85"/>
      <c r="Q4" s="85"/>
      <c r="R4" s="85"/>
      <c r="S4" s="85"/>
      <c r="T4" s="85"/>
      <c r="U4" s="85"/>
      <c r="V4" s="85"/>
      <c r="W4" s="81"/>
      <c r="X4" s="122" t="s">
        <v>159</v>
      </c>
      <c r="Y4" s="69"/>
      <c r="Z4" s="70"/>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100" t="s">
        <v>78</v>
      </c>
      <c r="B6" s="69"/>
      <c r="C6" s="69"/>
      <c r="D6" s="69"/>
      <c r="E6" s="70"/>
      <c r="F6" s="100" t="s">
        <v>160</v>
      </c>
      <c r="G6" s="69"/>
      <c r="H6" s="69"/>
      <c r="I6" s="69"/>
      <c r="J6" s="69"/>
      <c r="K6" s="69"/>
      <c r="L6" s="69"/>
      <c r="M6" s="69"/>
      <c r="N6" s="69"/>
      <c r="O6" s="69"/>
      <c r="P6" s="69"/>
      <c r="Q6" s="69"/>
      <c r="R6" s="69"/>
      <c r="S6" s="69"/>
      <c r="T6" s="69"/>
      <c r="U6" s="69"/>
      <c r="V6" s="69"/>
      <c r="W6" s="69"/>
      <c r="X6" s="70"/>
      <c r="Y6" s="94" t="s">
        <v>161</v>
      </c>
      <c r="Z6" s="94" t="s">
        <v>92</v>
      </c>
      <c r="AA6" s="3"/>
      <c r="AB6" s="3"/>
      <c r="AC6" s="3"/>
      <c r="AD6" s="3"/>
      <c r="AE6" s="3"/>
      <c r="AF6" s="3"/>
      <c r="AG6" s="3"/>
      <c r="AH6" s="3"/>
      <c r="AI6" s="3"/>
      <c r="AJ6" s="3"/>
      <c r="AK6" s="3"/>
    </row>
    <row r="7" spans="1:37" ht="18" customHeight="1">
      <c r="A7" s="97" t="s">
        <v>76</v>
      </c>
      <c r="B7" s="99" t="s">
        <v>77</v>
      </c>
      <c r="C7" s="99" t="s">
        <v>81</v>
      </c>
      <c r="D7" s="99" t="s">
        <v>85</v>
      </c>
      <c r="E7" s="99" t="s">
        <v>86</v>
      </c>
      <c r="F7" s="123" t="s">
        <v>162</v>
      </c>
      <c r="G7" s="123" t="s">
        <v>163</v>
      </c>
      <c r="H7" s="123" t="s">
        <v>164</v>
      </c>
      <c r="I7" s="123" t="s">
        <v>165</v>
      </c>
      <c r="J7" s="123" t="s">
        <v>166</v>
      </c>
      <c r="K7" s="123" t="s">
        <v>167</v>
      </c>
      <c r="L7" s="123" t="s">
        <v>168</v>
      </c>
      <c r="M7" s="123" t="s">
        <v>169</v>
      </c>
      <c r="N7" s="123" t="s">
        <v>170</v>
      </c>
      <c r="O7" s="123" t="s">
        <v>171</v>
      </c>
      <c r="P7" s="123" t="s">
        <v>172</v>
      </c>
      <c r="Q7" s="123" t="s">
        <v>173</v>
      </c>
      <c r="R7" s="123" t="s">
        <v>174</v>
      </c>
      <c r="S7" s="123" t="s">
        <v>175</v>
      </c>
      <c r="T7" s="123" t="s">
        <v>176</v>
      </c>
      <c r="U7" s="123" t="s">
        <v>177</v>
      </c>
      <c r="V7" s="123" t="s">
        <v>178</v>
      </c>
      <c r="W7" s="123" t="s">
        <v>179</v>
      </c>
      <c r="X7" s="123" t="s">
        <v>180</v>
      </c>
      <c r="Y7" s="98"/>
      <c r="Z7" s="98"/>
      <c r="AA7" s="3"/>
      <c r="AB7" s="3"/>
      <c r="AC7" s="3"/>
      <c r="AD7" s="3"/>
      <c r="AE7" s="3"/>
      <c r="AF7" s="3"/>
      <c r="AG7" s="3"/>
      <c r="AH7" s="3"/>
      <c r="AI7" s="3"/>
      <c r="AJ7" s="3"/>
      <c r="AK7" s="3"/>
    </row>
    <row r="8" spans="1:37" ht="35.25" customHeight="1">
      <c r="A8" s="93"/>
      <c r="B8" s="93"/>
      <c r="C8" s="93"/>
      <c r="D8" s="93"/>
      <c r="E8" s="93"/>
      <c r="F8" s="93"/>
      <c r="G8" s="93"/>
      <c r="H8" s="93"/>
      <c r="I8" s="93"/>
      <c r="J8" s="93"/>
      <c r="K8" s="93"/>
      <c r="L8" s="93"/>
      <c r="M8" s="93"/>
      <c r="N8" s="93"/>
      <c r="O8" s="93"/>
      <c r="P8" s="93"/>
      <c r="Q8" s="93"/>
      <c r="R8" s="93"/>
      <c r="S8" s="93"/>
      <c r="T8" s="93"/>
      <c r="U8" s="93"/>
      <c r="V8" s="93"/>
      <c r="W8" s="93"/>
      <c r="X8" s="93"/>
      <c r="Y8" s="93"/>
      <c r="Z8" s="93"/>
      <c r="AA8" s="16"/>
      <c r="AB8" s="16"/>
      <c r="AC8" s="16"/>
      <c r="AD8" s="16"/>
      <c r="AE8" s="16"/>
      <c r="AF8" s="16"/>
      <c r="AG8" s="16"/>
      <c r="AH8" s="16"/>
      <c r="AI8" s="16"/>
      <c r="AJ8" s="16"/>
      <c r="AK8" s="16"/>
    </row>
    <row r="9" spans="1:37" ht="16.5" customHeight="1">
      <c r="A9" s="103">
        <v>1</v>
      </c>
      <c r="B9" s="10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10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10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10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104"/>
      <c r="G9" s="104"/>
      <c r="H9" s="104"/>
      <c r="I9" s="104"/>
      <c r="J9" s="104"/>
      <c r="K9" s="104"/>
      <c r="L9" s="104"/>
      <c r="M9" s="104"/>
      <c r="N9" s="104"/>
      <c r="O9" s="104"/>
      <c r="P9" s="104"/>
      <c r="Q9" s="104"/>
      <c r="R9" s="104"/>
      <c r="S9" s="104"/>
      <c r="T9" s="104"/>
      <c r="U9" s="104"/>
      <c r="V9" s="104"/>
      <c r="W9" s="104"/>
      <c r="X9" s="104"/>
      <c r="Y9" s="104" t="str">
        <f>IF(OR(E9="",E9="No Aplica"),"",COUNTIF(F9:X11,"SI"))</f>
        <v/>
      </c>
      <c r="Z9" s="112"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c r="A10" s="98"/>
      <c r="B10" s="98"/>
      <c r="C10" s="98"/>
      <c r="D10" s="98"/>
      <c r="E10" s="98"/>
      <c r="F10" s="98"/>
      <c r="G10" s="98"/>
      <c r="H10" s="98"/>
      <c r="I10" s="98"/>
      <c r="J10" s="98"/>
      <c r="K10" s="98"/>
      <c r="L10" s="98"/>
      <c r="M10" s="98"/>
      <c r="N10" s="98"/>
      <c r="O10" s="98"/>
      <c r="P10" s="98"/>
      <c r="Q10" s="98"/>
      <c r="R10" s="98"/>
      <c r="S10" s="98"/>
      <c r="T10" s="98"/>
      <c r="U10" s="98"/>
      <c r="V10" s="98"/>
      <c r="W10" s="98"/>
      <c r="X10" s="98"/>
      <c r="Y10" s="98"/>
      <c r="Z10" s="98"/>
      <c r="AA10" s="3"/>
      <c r="AB10" s="3"/>
      <c r="AC10" s="3"/>
      <c r="AD10" s="3"/>
      <c r="AE10" s="3"/>
      <c r="AF10" s="3"/>
      <c r="AG10" s="3"/>
      <c r="AH10" s="3"/>
      <c r="AI10" s="3"/>
      <c r="AJ10" s="3"/>
      <c r="AK10" s="3"/>
    </row>
    <row r="11" spans="1:37" ht="16.5" customHeight="1">
      <c r="A11" s="93"/>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3"/>
      <c r="AB11" s="3"/>
      <c r="AC11" s="3"/>
      <c r="AD11" s="3"/>
      <c r="AE11" s="3"/>
      <c r="AF11" s="3"/>
      <c r="AG11" s="3"/>
      <c r="AH11" s="3"/>
      <c r="AI11" s="3"/>
      <c r="AJ11" s="3"/>
      <c r="AK11" s="3"/>
    </row>
    <row r="12" spans="1:37" ht="16.5" customHeight="1">
      <c r="A12" s="103">
        <v>2</v>
      </c>
      <c r="B12" s="10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10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10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10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104"/>
      <c r="G12" s="104"/>
      <c r="H12" s="104"/>
      <c r="I12" s="104"/>
      <c r="J12" s="104"/>
      <c r="K12" s="104"/>
      <c r="L12" s="104"/>
      <c r="M12" s="104"/>
      <c r="N12" s="104"/>
      <c r="O12" s="104"/>
      <c r="P12" s="104"/>
      <c r="Q12" s="104"/>
      <c r="R12" s="104"/>
      <c r="S12" s="104"/>
      <c r="T12" s="104"/>
      <c r="U12" s="104"/>
      <c r="V12" s="104"/>
      <c r="W12" s="104"/>
      <c r="X12" s="104"/>
      <c r="Y12" s="104" t="str">
        <f>IF(OR(E12="",E12="No Aplica"),"",COUNTIF(F12:X14,"SI"))</f>
        <v/>
      </c>
      <c r="Z12" s="112"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98"/>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3"/>
      <c r="AB13" s="3"/>
      <c r="AC13" s="3"/>
      <c r="AD13" s="3"/>
      <c r="AE13" s="3"/>
      <c r="AF13" s="3"/>
      <c r="AG13" s="3"/>
      <c r="AH13" s="3"/>
      <c r="AI13" s="3"/>
      <c r="AJ13" s="3"/>
      <c r="AK13" s="3"/>
    </row>
    <row r="14" spans="1:37" ht="16.5" customHeight="1">
      <c r="A14" s="93"/>
      <c r="B14" s="93"/>
      <c r="C14" s="93"/>
      <c r="D14" s="93"/>
      <c r="E14" s="93"/>
      <c r="F14" s="93"/>
      <c r="G14" s="93"/>
      <c r="H14" s="93"/>
      <c r="I14" s="93"/>
      <c r="J14" s="93"/>
      <c r="K14" s="93"/>
      <c r="L14" s="93"/>
      <c r="M14" s="93"/>
      <c r="N14" s="93"/>
      <c r="O14" s="93"/>
      <c r="P14" s="93"/>
      <c r="Q14" s="93"/>
      <c r="R14" s="93"/>
      <c r="S14" s="93"/>
      <c r="T14" s="93"/>
      <c r="U14" s="93"/>
      <c r="V14" s="93"/>
      <c r="W14" s="93"/>
      <c r="X14" s="93"/>
      <c r="Y14" s="93"/>
      <c r="Z14" s="93"/>
      <c r="AA14" s="3"/>
      <c r="AB14" s="3"/>
      <c r="AC14" s="3"/>
      <c r="AD14" s="3"/>
      <c r="AE14" s="3"/>
      <c r="AF14" s="3"/>
      <c r="AG14" s="3"/>
      <c r="AH14" s="3"/>
      <c r="AI14" s="3"/>
      <c r="AJ14" s="3"/>
      <c r="AK14" s="3"/>
    </row>
    <row r="15" spans="1:37" ht="16.5" customHeight="1">
      <c r="A15" s="103">
        <v>3</v>
      </c>
      <c r="B15" s="10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10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10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10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104"/>
      <c r="G15" s="104"/>
      <c r="H15" s="104"/>
      <c r="I15" s="104"/>
      <c r="J15" s="104"/>
      <c r="K15" s="104"/>
      <c r="L15" s="104"/>
      <c r="M15" s="104"/>
      <c r="N15" s="104"/>
      <c r="O15" s="104"/>
      <c r="P15" s="104"/>
      <c r="Q15" s="104"/>
      <c r="R15" s="104"/>
      <c r="S15" s="104"/>
      <c r="T15" s="104"/>
      <c r="U15" s="104"/>
      <c r="V15" s="104"/>
      <c r="W15" s="104"/>
      <c r="X15" s="104"/>
      <c r="Y15" s="104" t="str">
        <f>IF(OR(E15="",E15="No Aplica"),"",COUNTIF(F15:X17,"SI"))</f>
        <v/>
      </c>
      <c r="Z15" s="112"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98"/>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3"/>
      <c r="AB16" s="3"/>
      <c r="AC16" s="3"/>
      <c r="AD16" s="3"/>
      <c r="AE16" s="3"/>
      <c r="AF16" s="3"/>
      <c r="AG16" s="3"/>
      <c r="AH16" s="3"/>
      <c r="AI16" s="3"/>
      <c r="AJ16" s="3"/>
      <c r="AK16" s="3"/>
    </row>
    <row r="17" spans="1:37" ht="16.5" customHeight="1">
      <c r="A17" s="93"/>
      <c r="B17" s="93"/>
      <c r="C17" s="93"/>
      <c r="D17" s="93"/>
      <c r="E17" s="93"/>
      <c r="F17" s="93"/>
      <c r="G17" s="93"/>
      <c r="H17" s="93"/>
      <c r="I17" s="93"/>
      <c r="J17" s="93"/>
      <c r="K17" s="93"/>
      <c r="L17" s="93"/>
      <c r="M17" s="93"/>
      <c r="N17" s="93"/>
      <c r="O17" s="93"/>
      <c r="P17" s="93"/>
      <c r="Q17" s="93"/>
      <c r="R17" s="93"/>
      <c r="S17" s="93"/>
      <c r="T17" s="93"/>
      <c r="U17" s="93"/>
      <c r="V17" s="93"/>
      <c r="W17" s="93"/>
      <c r="X17" s="93"/>
      <c r="Y17" s="93"/>
      <c r="Z17" s="93"/>
      <c r="AA17" s="3"/>
      <c r="AB17" s="3"/>
      <c r="AC17" s="3"/>
      <c r="AD17" s="3"/>
      <c r="AE17" s="3"/>
      <c r="AF17" s="3"/>
      <c r="AG17" s="3"/>
      <c r="AH17" s="3"/>
      <c r="AI17" s="3"/>
      <c r="AJ17" s="3"/>
      <c r="AK17" s="3"/>
    </row>
    <row r="18" spans="1:37" ht="16.5" customHeight="1">
      <c r="A18" s="103">
        <v>4</v>
      </c>
      <c r="B18" s="10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10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10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10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F18" s="104"/>
      <c r="G18" s="104"/>
      <c r="H18" s="104"/>
      <c r="I18" s="104"/>
      <c r="J18" s="104"/>
      <c r="K18" s="104"/>
      <c r="L18" s="104"/>
      <c r="M18" s="104"/>
      <c r="N18" s="104"/>
      <c r="O18" s="104"/>
      <c r="P18" s="104"/>
      <c r="Q18" s="104"/>
      <c r="R18" s="104"/>
      <c r="S18" s="104"/>
      <c r="T18" s="104"/>
      <c r="U18" s="104"/>
      <c r="V18" s="104"/>
      <c r="W18" s="104"/>
      <c r="X18" s="104"/>
      <c r="Y18" s="104" t="str">
        <f>IF(OR(E18="",E18="No Aplica"),"",COUNTIF(F18:X20,"SI"))</f>
        <v/>
      </c>
      <c r="Z18" s="112"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98"/>
      <c r="B19" s="98"/>
      <c r="C19" s="98"/>
      <c r="D19" s="98"/>
      <c r="E19" s="98"/>
      <c r="F19" s="98"/>
      <c r="G19" s="98"/>
      <c r="H19" s="98"/>
      <c r="I19" s="98"/>
      <c r="J19" s="98"/>
      <c r="K19" s="98"/>
      <c r="L19" s="98"/>
      <c r="M19" s="98"/>
      <c r="N19" s="98"/>
      <c r="O19" s="98"/>
      <c r="P19" s="98"/>
      <c r="Q19" s="98"/>
      <c r="R19" s="98"/>
      <c r="S19" s="98"/>
      <c r="T19" s="98"/>
      <c r="U19" s="98"/>
      <c r="V19" s="98"/>
      <c r="W19" s="98"/>
      <c r="X19" s="98"/>
      <c r="Y19" s="98"/>
      <c r="Z19" s="98"/>
      <c r="AA19" s="3"/>
      <c r="AB19" s="3"/>
      <c r="AC19" s="3"/>
      <c r="AD19" s="3"/>
      <c r="AE19" s="3"/>
      <c r="AF19" s="3"/>
      <c r="AG19" s="3"/>
      <c r="AH19" s="3"/>
      <c r="AI19" s="3"/>
      <c r="AJ19" s="3"/>
      <c r="AK19" s="3"/>
    </row>
    <row r="20" spans="1:37" ht="16.5" customHeight="1">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3"/>
      <c r="AB20" s="3"/>
      <c r="AC20" s="3"/>
      <c r="AD20" s="3"/>
      <c r="AE20" s="3"/>
      <c r="AF20" s="3"/>
      <c r="AG20" s="3"/>
      <c r="AH20" s="3"/>
      <c r="AI20" s="3"/>
      <c r="AJ20" s="3"/>
      <c r="AK20" s="3"/>
    </row>
    <row r="21" spans="1:37" ht="16.5" customHeight="1">
      <c r="A21" s="103">
        <v>5</v>
      </c>
      <c r="B21" s="10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10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10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10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F21" s="104"/>
      <c r="G21" s="104"/>
      <c r="H21" s="104"/>
      <c r="I21" s="104"/>
      <c r="J21" s="104"/>
      <c r="K21" s="104"/>
      <c r="L21" s="104"/>
      <c r="M21" s="104"/>
      <c r="N21" s="104"/>
      <c r="O21" s="104"/>
      <c r="P21" s="104"/>
      <c r="Q21" s="104"/>
      <c r="R21" s="104"/>
      <c r="S21" s="104"/>
      <c r="T21" s="104"/>
      <c r="U21" s="104"/>
      <c r="V21" s="104"/>
      <c r="W21" s="104"/>
      <c r="X21" s="104"/>
      <c r="Y21" s="104" t="str">
        <f>IF(OR(E21="",E21="No Aplica"),"",COUNTIF(F21:X23,"SI"))</f>
        <v/>
      </c>
      <c r="Z21" s="112"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3"/>
      <c r="AB22" s="3"/>
      <c r="AC22" s="3"/>
      <c r="AD22" s="3"/>
      <c r="AE22" s="3"/>
      <c r="AF22" s="3"/>
      <c r="AG22" s="3"/>
      <c r="AH22" s="3"/>
      <c r="AI22" s="3"/>
      <c r="AJ22" s="3"/>
      <c r="AK22" s="3"/>
    </row>
    <row r="23" spans="1:37" ht="16.5" customHeight="1">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3"/>
      <c r="AB23" s="3"/>
      <c r="AC23" s="3"/>
      <c r="AD23" s="3"/>
      <c r="AE23" s="3"/>
      <c r="AF23" s="3"/>
      <c r="AG23" s="3"/>
      <c r="AH23" s="3"/>
      <c r="AI23" s="3"/>
      <c r="AJ23" s="3"/>
      <c r="AK23" s="3"/>
    </row>
    <row r="24" spans="1:37" ht="16.5" customHeight="1">
      <c r="A24" s="103">
        <v>6</v>
      </c>
      <c r="B24" s="10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10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10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10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F24" s="104"/>
      <c r="G24" s="104"/>
      <c r="H24" s="104"/>
      <c r="I24" s="104"/>
      <c r="J24" s="104"/>
      <c r="K24" s="104"/>
      <c r="L24" s="104"/>
      <c r="M24" s="104"/>
      <c r="N24" s="104"/>
      <c r="O24" s="104"/>
      <c r="P24" s="104"/>
      <c r="Q24" s="104"/>
      <c r="R24" s="104"/>
      <c r="S24" s="104"/>
      <c r="T24" s="104"/>
      <c r="U24" s="104"/>
      <c r="V24" s="104"/>
      <c r="W24" s="104"/>
      <c r="X24" s="104"/>
      <c r="Y24" s="104" t="str">
        <f>IF(OR(E24="",E24="No Aplica"),"",COUNTIF(F24:X26,"SI"))</f>
        <v/>
      </c>
      <c r="Z24" s="112"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98"/>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3"/>
      <c r="AB25" s="3"/>
      <c r="AC25" s="3"/>
      <c r="AD25" s="3"/>
      <c r="AE25" s="3"/>
      <c r="AF25" s="3"/>
      <c r="AG25" s="3"/>
      <c r="AH25" s="3"/>
      <c r="AI25" s="3"/>
      <c r="AJ25" s="3"/>
      <c r="AK25" s="3"/>
    </row>
    <row r="26" spans="1:37" ht="16.5" customHeight="1">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3"/>
      <c r="AB26" s="3"/>
      <c r="AC26" s="3"/>
      <c r="AD26" s="3"/>
      <c r="AE26" s="3"/>
      <c r="AF26" s="3"/>
      <c r="AG26" s="3"/>
      <c r="AH26" s="3"/>
      <c r="AI26" s="3"/>
      <c r="AJ26" s="3"/>
      <c r="AK26" s="3"/>
    </row>
    <row r="27" spans="1:37" ht="16.5" customHeight="1">
      <c r="A27" s="103">
        <v>7</v>
      </c>
      <c r="B27" s="10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Gestión Financiera</v>
      </c>
      <c r="C27" s="10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Presupuesto</v>
      </c>
      <c r="D27" s="10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Posibilidad de Afectación Económica (o presupuestal) y Reputacional por la afectación de rubros que no corresponden con el objeto de gasto en beneficio propio o a cambio de una retribución económica</v>
      </c>
      <c r="E27" s="10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Corrupción</v>
      </c>
      <c r="F27" s="104" t="s">
        <v>181</v>
      </c>
      <c r="G27" s="104" t="s">
        <v>181</v>
      </c>
      <c r="H27" s="104" t="s">
        <v>181</v>
      </c>
      <c r="I27" s="104" t="s">
        <v>181</v>
      </c>
      <c r="J27" s="104" t="s">
        <v>181</v>
      </c>
      <c r="K27" s="104" t="s">
        <v>181</v>
      </c>
      <c r="L27" s="104" t="s">
        <v>181</v>
      </c>
      <c r="M27" s="104" t="s">
        <v>181</v>
      </c>
      <c r="N27" s="104" t="s">
        <v>182</v>
      </c>
      <c r="O27" s="104" t="s">
        <v>181</v>
      </c>
      <c r="P27" s="104" t="s">
        <v>181</v>
      </c>
      <c r="Q27" s="104" t="s">
        <v>181</v>
      </c>
      <c r="R27" s="104" t="s">
        <v>181</v>
      </c>
      <c r="S27" s="104" t="s">
        <v>181</v>
      </c>
      <c r="T27" s="104" t="s">
        <v>181</v>
      </c>
      <c r="U27" s="104" t="s">
        <v>181</v>
      </c>
      <c r="V27" s="104" t="s">
        <v>181</v>
      </c>
      <c r="W27" s="104" t="s">
        <v>182</v>
      </c>
      <c r="X27" s="104" t="s">
        <v>182</v>
      </c>
      <c r="Y27" s="104">
        <f>IF(OR(E27="",E27="No Aplica"),"",COUNTIF(F27:X29,"SI"))</f>
        <v>16</v>
      </c>
      <c r="Z27" s="112"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Catastrófico</v>
      </c>
      <c r="AA27" s="3"/>
      <c r="AB27" s="3"/>
      <c r="AC27" s="3"/>
      <c r="AD27" s="3"/>
      <c r="AE27" s="3"/>
      <c r="AF27" s="3"/>
      <c r="AG27" s="3"/>
      <c r="AH27" s="3"/>
      <c r="AI27" s="3"/>
      <c r="AJ27" s="3"/>
      <c r="AK27" s="3"/>
    </row>
    <row r="28" spans="1:37" ht="16.5" customHeight="1">
      <c r="A28" s="98"/>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3"/>
      <c r="AB28" s="3"/>
      <c r="AC28" s="3"/>
      <c r="AD28" s="3"/>
      <c r="AE28" s="3"/>
      <c r="AF28" s="3"/>
      <c r="AG28" s="3"/>
      <c r="AH28" s="3"/>
      <c r="AI28" s="3"/>
      <c r="AJ28" s="3"/>
      <c r="AK28" s="3"/>
    </row>
    <row r="29" spans="1:37" ht="55.5" customHeight="1">
      <c r="A29" s="9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3"/>
      <c r="AB29" s="3"/>
      <c r="AC29" s="3"/>
      <c r="AD29" s="3"/>
      <c r="AE29" s="3"/>
      <c r="AF29" s="3"/>
      <c r="AG29" s="3"/>
      <c r="AH29" s="3"/>
      <c r="AI29" s="3"/>
      <c r="AJ29" s="3"/>
      <c r="AK29" s="3"/>
    </row>
    <row r="30" spans="1:37" ht="16.5" customHeight="1">
      <c r="A30" s="103">
        <v>8</v>
      </c>
      <c r="B30" s="10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Gestión Financiera</v>
      </c>
      <c r="C30" s="10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Pagos</v>
      </c>
      <c r="D30" s="10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v>
      </c>
      <c r="E30" s="10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Corrupción</v>
      </c>
      <c r="F30" s="104" t="s">
        <v>181</v>
      </c>
      <c r="G30" s="104" t="s">
        <v>181</v>
      </c>
      <c r="H30" s="104" t="s">
        <v>181</v>
      </c>
      <c r="I30" s="104" t="s">
        <v>181</v>
      </c>
      <c r="J30" s="104" t="s">
        <v>181</v>
      </c>
      <c r="K30" s="104" t="s">
        <v>181</v>
      </c>
      <c r="L30" s="104" t="s">
        <v>181</v>
      </c>
      <c r="M30" s="104" t="s">
        <v>181</v>
      </c>
      <c r="N30" s="104" t="s">
        <v>182</v>
      </c>
      <c r="O30" s="104" t="s">
        <v>181</v>
      </c>
      <c r="P30" s="104" t="s">
        <v>181</v>
      </c>
      <c r="Q30" s="104" t="s">
        <v>181</v>
      </c>
      <c r="R30" s="104" t="s">
        <v>181</v>
      </c>
      <c r="S30" s="104" t="s">
        <v>181</v>
      </c>
      <c r="T30" s="104" t="s">
        <v>181</v>
      </c>
      <c r="U30" s="104" t="s">
        <v>181</v>
      </c>
      <c r="V30" s="104" t="s">
        <v>181</v>
      </c>
      <c r="W30" s="104" t="s">
        <v>182</v>
      </c>
      <c r="X30" s="104" t="s">
        <v>182</v>
      </c>
      <c r="Y30" s="104">
        <f>IF(OR(E30="",E30="No Aplica"),"",COUNTIF(F30:X32,"SI"))</f>
        <v>16</v>
      </c>
      <c r="Z30" s="112"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Catastrófico</v>
      </c>
      <c r="AA30" s="3"/>
      <c r="AB30" s="3"/>
      <c r="AC30" s="3"/>
      <c r="AD30" s="3"/>
      <c r="AE30" s="3"/>
      <c r="AF30" s="3"/>
      <c r="AG30" s="3"/>
      <c r="AH30" s="3"/>
      <c r="AI30" s="3"/>
      <c r="AJ30" s="3"/>
      <c r="AK30" s="3"/>
    </row>
    <row r="31" spans="1:37" ht="16.5" customHeight="1">
      <c r="A31" s="98"/>
      <c r="B31" s="98"/>
      <c r="C31" s="98"/>
      <c r="D31" s="98"/>
      <c r="E31" s="98"/>
      <c r="F31" s="98"/>
      <c r="G31" s="98"/>
      <c r="H31" s="98"/>
      <c r="I31" s="98"/>
      <c r="J31" s="98"/>
      <c r="K31" s="98"/>
      <c r="L31" s="98"/>
      <c r="M31" s="98"/>
      <c r="N31" s="98"/>
      <c r="O31" s="98"/>
      <c r="P31" s="98"/>
      <c r="Q31" s="98"/>
      <c r="R31" s="98"/>
      <c r="S31" s="98"/>
      <c r="T31" s="98"/>
      <c r="U31" s="98"/>
      <c r="V31" s="98"/>
      <c r="W31" s="98"/>
      <c r="X31" s="98"/>
      <c r="Y31" s="98"/>
      <c r="Z31" s="98"/>
      <c r="AA31" s="3"/>
      <c r="AB31" s="3"/>
      <c r="AC31" s="3"/>
      <c r="AD31" s="3"/>
      <c r="AE31" s="3"/>
      <c r="AF31" s="3"/>
      <c r="AG31" s="3"/>
      <c r="AH31" s="3"/>
      <c r="AI31" s="3"/>
      <c r="AJ31" s="3"/>
      <c r="AK31" s="3"/>
    </row>
    <row r="32" spans="1:37" ht="16.5" customHeight="1">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3"/>
      <c r="AB32" s="3"/>
      <c r="AC32" s="3"/>
      <c r="AD32" s="3"/>
      <c r="AE32" s="3"/>
      <c r="AF32" s="3"/>
      <c r="AG32" s="3"/>
      <c r="AH32" s="3"/>
      <c r="AI32" s="3"/>
      <c r="AJ32" s="3"/>
      <c r="AK32" s="3"/>
    </row>
    <row r="33" spans="1:37" ht="16.5" customHeight="1">
      <c r="A33" s="103">
        <v>9</v>
      </c>
      <c r="B33" s="10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10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10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10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104"/>
      <c r="G33" s="104"/>
      <c r="H33" s="104"/>
      <c r="I33" s="104"/>
      <c r="J33" s="104"/>
      <c r="K33" s="104"/>
      <c r="L33" s="104"/>
      <c r="M33" s="104"/>
      <c r="N33" s="104"/>
      <c r="O33" s="104"/>
      <c r="P33" s="104"/>
      <c r="Q33" s="104"/>
      <c r="R33" s="104"/>
      <c r="S33" s="104"/>
      <c r="T33" s="104"/>
      <c r="U33" s="104"/>
      <c r="V33" s="104"/>
      <c r="W33" s="104"/>
      <c r="X33" s="104"/>
      <c r="Y33" s="104" t="str">
        <f>IF(OR(E33="",E33="No Aplica"),"",COUNTIF(F33:X35,"SI"))</f>
        <v/>
      </c>
      <c r="Z33" s="112"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98"/>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3"/>
      <c r="AB34" s="3"/>
      <c r="AC34" s="3"/>
      <c r="AD34" s="3"/>
      <c r="AE34" s="3"/>
      <c r="AF34" s="3"/>
      <c r="AG34" s="3"/>
      <c r="AH34" s="3"/>
      <c r="AI34" s="3"/>
      <c r="AJ34" s="3"/>
      <c r="AK34" s="3"/>
    </row>
    <row r="35" spans="1:37" ht="16.5" customHeight="1">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3"/>
      <c r="AB35" s="3"/>
      <c r="AC35" s="3"/>
      <c r="AD35" s="3"/>
      <c r="AE35" s="3"/>
      <c r="AF35" s="3"/>
      <c r="AG35" s="3"/>
      <c r="AH35" s="3"/>
      <c r="AI35" s="3"/>
      <c r="AJ35" s="3"/>
      <c r="AK35" s="3"/>
    </row>
    <row r="36" spans="1:37" ht="16.5" customHeight="1">
      <c r="A36" s="103">
        <v>10</v>
      </c>
      <c r="B36" s="10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10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10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10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104"/>
      <c r="G36" s="104"/>
      <c r="H36" s="104"/>
      <c r="I36" s="104"/>
      <c r="J36" s="104"/>
      <c r="K36" s="104"/>
      <c r="L36" s="104"/>
      <c r="M36" s="104"/>
      <c r="N36" s="104"/>
      <c r="O36" s="104"/>
      <c r="P36" s="104"/>
      <c r="Q36" s="104"/>
      <c r="R36" s="104"/>
      <c r="S36" s="104"/>
      <c r="T36" s="104"/>
      <c r="U36" s="104"/>
      <c r="V36" s="104"/>
      <c r="W36" s="104"/>
      <c r="X36" s="104"/>
      <c r="Y36" s="104" t="str">
        <f>IF(OR(E36="",E36="No Aplica"),"",COUNTIF(F36:X38,"SI"))</f>
        <v/>
      </c>
      <c r="Z36" s="112"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98"/>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2"/>
      <c r="AB37" s="2"/>
      <c r="AC37" s="2"/>
      <c r="AD37" s="2"/>
      <c r="AE37" s="2"/>
      <c r="AF37" s="2"/>
      <c r="AG37" s="2"/>
      <c r="AH37" s="2"/>
      <c r="AI37" s="2"/>
      <c r="AJ37" s="2"/>
      <c r="AK37" s="2"/>
    </row>
    <row r="38" spans="1:37" ht="16.5" customHeight="1">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2"/>
      <c r="AB38" s="2"/>
      <c r="AC38" s="2"/>
      <c r="AD38" s="2"/>
      <c r="AE38" s="2"/>
      <c r="AF38" s="2"/>
      <c r="AG38" s="2"/>
      <c r="AH38" s="2"/>
      <c r="AI38" s="2"/>
      <c r="AJ38" s="2"/>
      <c r="AK38" s="2"/>
    </row>
    <row r="39" spans="1:37" ht="16.5" customHeight="1">
      <c r="A39" s="103">
        <v>11</v>
      </c>
      <c r="B39" s="10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10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10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10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104"/>
      <c r="G39" s="104"/>
      <c r="H39" s="104"/>
      <c r="I39" s="104"/>
      <c r="J39" s="104"/>
      <c r="K39" s="104"/>
      <c r="L39" s="104"/>
      <c r="M39" s="104"/>
      <c r="N39" s="104"/>
      <c r="O39" s="104"/>
      <c r="P39" s="104"/>
      <c r="Q39" s="104"/>
      <c r="R39" s="104"/>
      <c r="S39" s="104"/>
      <c r="T39" s="104"/>
      <c r="U39" s="104"/>
      <c r="V39" s="104"/>
      <c r="W39" s="104"/>
      <c r="X39" s="104"/>
      <c r="Y39" s="104" t="str">
        <f>IF(OR(E39="",E39="No Aplica"),"",COUNTIF(F39:X41,"SI"))</f>
        <v/>
      </c>
      <c r="Z39" s="112"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c r="AA40" s="2"/>
      <c r="AB40" s="2"/>
      <c r="AC40" s="2"/>
      <c r="AD40" s="2"/>
      <c r="AE40" s="2"/>
      <c r="AF40" s="2"/>
      <c r="AG40" s="2"/>
      <c r="AH40" s="2"/>
      <c r="AI40" s="2"/>
      <c r="AJ40" s="2"/>
      <c r="AK40" s="2"/>
    </row>
    <row r="41" spans="1:37" ht="16.5" customHeight="1">
      <c r="A41" s="93"/>
      <c r="B41" s="93"/>
      <c r="C41" s="93"/>
      <c r="D41" s="93"/>
      <c r="E41" s="93"/>
      <c r="F41" s="93"/>
      <c r="G41" s="93"/>
      <c r="H41" s="93"/>
      <c r="I41" s="93"/>
      <c r="J41" s="93"/>
      <c r="K41" s="93"/>
      <c r="L41" s="93"/>
      <c r="M41" s="93"/>
      <c r="N41" s="93"/>
      <c r="O41" s="93"/>
      <c r="P41" s="93"/>
      <c r="Q41" s="93"/>
      <c r="R41" s="93"/>
      <c r="S41" s="93"/>
      <c r="T41" s="93"/>
      <c r="U41" s="93"/>
      <c r="V41" s="93"/>
      <c r="W41" s="93"/>
      <c r="X41" s="93"/>
      <c r="Y41" s="93"/>
      <c r="Z41" s="93"/>
      <c r="AA41" s="2"/>
      <c r="AB41" s="2"/>
      <c r="AC41" s="2"/>
      <c r="AD41" s="2"/>
      <c r="AE41" s="2"/>
      <c r="AF41" s="2"/>
      <c r="AG41" s="2"/>
      <c r="AH41" s="2"/>
      <c r="AI41" s="2"/>
      <c r="AJ41" s="2"/>
      <c r="AK41" s="2"/>
    </row>
    <row r="42" spans="1:37" ht="16.5" customHeight="1">
      <c r="A42" s="103">
        <v>12</v>
      </c>
      <c r="B42" s="10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10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10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10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104"/>
      <c r="G42" s="104"/>
      <c r="H42" s="104"/>
      <c r="I42" s="104"/>
      <c r="J42" s="104"/>
      <c r="K42" s="104"/>
      <c r="L42" s="104"/>
      <c r="M42" s="104"/>
      <c r="N42" s="104"/>
      <c r="O42" s="104"/>
      <c r="P42" s="104"/>
      <c r="Q42" s="104"/>
      <c r="R42" s="104"/>
      <c r="S42" s="104"/>
      <c r="T42" s="104"/>
      <c r="U42" s="104"/>
      <c r="V42" s="104"/>
      <c r="W42" s="104"/>
      <c r="X42" s="104"/>
      <c r="Y42" s="104" t="str">
        <f>IF(OR(E42="",E42="No Aplica"),"",COUNTIF(F42:X44,"SI"))</f>
        <v/>
      </c>
      <c r="Z42" s="112"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98"/>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2"/>
      <c r="AB43" s="2"/>
      <c r="AC43" s="2"/>
      <c r="AD43" s="2"/>
      <c r="AE43" s="2"/>
      <c r="AF43" s="2"/>
      <c r="AG43" s="2"/>
      <c r="AH43" s="2"/>
      <c r="AI43" s="2"/>
      <c r="AJ43" s="2"/>
      <c r="AK43" s="2"/>
    </row>
    <row r="44" spans="1:37" ht="16.5" customHeight="1">
      <c r="A44" s="93"/>
      <c r="B44" s="93"/>
      <c r="C44" s="93"/>
      <c r="D44" s="93"/>
      <c r="E44" s="93"/>
      <c r="F44" s="93"/>
      <c r="G44" s="93"/>
      <c r="H44" s="93"/>
      <c r="I44" s="93"/>
      <c r="J44" s="93"/>
      <c r="K44" s="93"/>
      <c r="L44" s="93"/>
      <c r="M44" s="93"/>
      <c r="N44" s="93"/>
      <c r="O44" s="93"/>
      <c r="P44" s="93"/>
      <c r="Q44" s="93"/>
      <c r="R44" s="93"/>
      <c r="S44" s="93"/>
      <c r="T44" s="93"/>
      <c r="U44" s="93"/>
      <c r="V44" s="93"/>
      <c r="W44" s="93"/>
      <c r="X44" s="93"/>
      <c r="Y44" s="93"/>
      <c r="Z44" s="93"/>
      <c r="AA44" s="2"/>
      <c r="AB44" s="2"/>
      <c r="AC44" s="2"/>
      <c r="AD44" s="2"/>
      <c r="AE44" s="2"/>
      <c r="AF44" s="2"/>
      <c r="AG44" s="2"/>
      <c r="AH44" s="2"/>
      <c r="AI44" s="2"/>
      <c r="AJ44" s="2"/>
      <c r="AK44" s="2"/>
    </row>
    <row r="45" spans="1:37" ht="16.5" customHeight="1">
      <c r="A45" s="103">
        <v>13</v>
      </c>
      <c r="B45" s="10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10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10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10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104"/>
      <c r="G45" s="104"/>
      <c r="H45" s="104"/>
      <c r="I45" s="104"/>
      <c r="J45" s="104"/>
      <c r="K45" s="104"/>
      <c r="L45" s="104"/>
      <c r="M45" s="104"/>
      <c r="N45" s="104"/>
      <c r="O45" s="104"/>
      <c r="P45" s="104"/>
      <c r="Q45" s="104"/>
      <c r="R45" s="104"/>
      <c r="S45" s="104"/>
      <c r="T45" s="104"/>
      <c r="U45" s="104"/>
      <c r="V45" s="104"/>
      <c r="W45" s="104"/>
      <c r="X45" s="104"/>
      <c r="Y45" s="104" t="str">
        <f>IF(OR(E45="",E45="No Aplica"),"",COUNTIF(F45:X47,"SI"))</f>
        <v/>
      </c>
      <c r="Z45" s="112"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2"/>
      <c r="AB46" s="2"/>
      <c r="AC46" s="2"/>
      <c r="AD46" s="2"/>
      <c r="AE46" s="2"/>
      <c r="AF46" s="2"/>
      <c r="AG46" s="2"/>
      <c r="AH46" s="2"/>
      <c r="AI46" s="2"/>
      <c r="AJ46" s="2"/>
      <c r="AK46" s="2"/>
    </row>
    <row r="47" spans="1:37" ht="16.5" customHeight="1">
      <c r="A47" s="93"/>
      <c r="B47" s="93"/>
      <c r="C47" s="93"/>
      <c r="D47" s="93"/>
      <c r="E47" s="93"/>
      <c r="F47" s="93"/>
      <c r="G47" s="93"/>
      <c r="H47" s="93"/>
      <c r="I47" s="93"/>
      <c r="J47" s="93"/>
      <c r="K47" s="93"/>
      <c r="L47" s="93"/>
      <c r="M47" s="93"/>
      <c r="N47" s="93"/>
      <c r="O47" s="93"/>
      <c r="P47" s="93"/>
      <c r="Q47" s="93"/>
      <c r="R47" s="93"/>
      <c r="S47" s="93"/>
      <c r="T47" s="93"/>
      <c r="U47" s="93"/>
      <c r="V47" s="93"/>
      <c r="W47" s="93"/>
      <c r="X47" s="93"/>
      <c r="Y47" s="93"/>
      <c r="Z47" s="93"/>
      <c r="AA47" s="2"/>
      <c r="AB47" s="2"/>
      <c r="AC47" s="2"/>
      <c r="AD47" s="2"/>
      <c r="AE47" s="2"/>
      <c r="AF47" s="2"/>
      <c r="AG47" s="2"/>
      <c r="AH47" s="2"/>
      <c r="AI47" s="2"/>
      <c r="AJ47" s="2"/>
      <c r="AK47" s="2"/>
    </row>
    <row r="48" spans="1:37" ht="16.5" customHeight="1">
      <c r="A48" s="103">
        <v>14</v>
      </c>
      <c r="B48" s="10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10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10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10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104"/>
      <c r="G48" s="104"/>
      <c r="H48" s="104"/>
      <c r="I48" s="104"/>
      <c r="J48" s="104"/>
      <c r="K48" s="104"/>
      <c r="L48" s="104"/>
      <c r="M48" s="104"/>
      <c r="N48" s="104"/>
      <c r="O48" s="104"/>
      <c r="P48" s="104"/>
      <c r="Q48" s="104"/>
      <c r="R48" s="104"/>
      <c r="S48" s="104"/>
      <c r="T48" s="104"/>
      <c r="U48" s="104"/>
      <c r="V48" s="104"/>
      <c r="W48" s="104"/>
      <c r="X48" s="104"/>
      <c r="Y48" s="104" t="str">
        <f>IF(OR(E48="",E48="No Aplica"),"",COUNTIF(F48:X50,"SI"))</f>
        <v/>
      </c>
      <c r="Z48" s="112"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c r="AA49" s="2"/>
      <c r="AB49" s="2"/>
      <c r="AC49" s="2"/>
      <c r="AD49" s="2"/>
      <c r="AE49" s="2"/>
      <c r="AF49" s="2"/>
      <c r="AG49" s="2"/>
      <c r="AH49" s="2"/>
      <c r="AI49" s="2"/>
      <c r="AJ49" s="2"/>
      <c r="AK49" s="2"/>
    </row>
    <row r="50" spans="1:37" ht="16.5" customHeight="1">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2"/>
      <c r="AB50" s="2"/>
      <c r="AC50" s="2"/>
      <c r="AD50" s="2"/>
      <c r="AE50" s="2"/>
      <c r="AF50" s="2"/>
      <c r="AG50" s="2"/>
      <c r="AH50" s="2"/>
      <c r="AI50" s="2"/>
      <c r="AJ50" s="2"/>
      <c r="AK50" s="2"/>
    </row>
    <row r="51" spans="1:37" ht="16.5" customHeight="1">
      <c r="A51" s="103">
        <v>15</v>
      </c>
      <c r="B51" s="10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10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10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10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104"/>
      <c r="G51" s="104"/>
      <c r="H51" s="104"/>
      <c r="I51" s="104"/>
      <c r="J51" s="104"/>
      <c r="K51" s="104"/>
      <c r="L51" s="104"/>
      <c r="M51" s="104"/>
      <c r="N51" s="104"/>
      <c r="O51" s="104"/>
      <c r="P51" s="104"/>
      <c r="Q51" s="104"/>
      <c r="R51" s="104"/>
      <c r="S51" s="104"/>
      <c r="T51" s="104"/>
      <c r="U51" s="104"/>
      <c r="V51" s="104"/>
      <c r="W51" s="104"/>
      <c r="X51" s="104"/>
      <c r="Y51" s="104" t="str">
        <f>IF(OR(E51="",E51="No Aplica"),"",COUNTIF(F51:X53,"SI"))</f>
        <v/>
      </c>
      <c r="Z51" s="112"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2"/>
      <c r="AB52" s="2"/>
      <c r="AC52" s="2"/>
      <c r="AD52" s="2"/>
      <c r="AE52" s="2"/>
      <c r="AF52" s="2"/>
      <c r="AG52" s="2"/>
      <c r="AH52" s="2"/>
      <c r="AI52" s="2"/>
      <c r="AJ52" s="2"/>
      <c r="AK52" s="2"/>
    </row>
    <row r="53" spans="1:37" ht="16.5" customHeight="1">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2"/>
      <c r="AB53" s="2"/>
      <c r="AC53" s="2"/>
      <c r="AD53" s="2"/>
      <c r="AE53" s="2"/>
      <c r="AF53" s="2"/>
      <c r="AG53" s="2"/>
      <c r="AH53" s="2"/>
      <c r="AI53" s="2"/>
      <c r="AJ53" s="2"/>
      <c r="AK53" s="2"/>
    </row>
    <row r="54" spans="1:37" ht="16.5" customHeight="1">
      <c r="A54" s="103">
        <v>16</v>
      </c>
      <c r="B54" s="10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10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10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10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104"/>
      <c r="G54" s="104"/>
      <c r="H54" s="104"/>
      <c r="I54" s="104"/>
      <c r="J54" s="104"/>
      <c r="K54" s="104"/>
      <c r="L54" s="104"/>
      <c r="M54" s="104"/>
      <c r="N54" s="104"/>
      <c r="O54" s="104"/>
      <c r="P54" s="104"/>
      <c r="Q54" s="104"/>
      <c r="R54" s="104"/>
      <c r="S54" s="104"/>
      <c r="T54" s="104"/>
      <c r="U54" s="104"/>
      <c r="V54" s="104"/>
      <c r="W54" s="104"/>
      <c r="X54" s="104"/>
      <c r="Y54" s="104" t="str">
        <f>IF(OR(E54="",E54="No Aplica"),"",COUNTIF(F54:X56,"SI"))</f>
        <v/>
      </c>
      <c r="Z54" s="112"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2"/>
      <c r="AB55" s="2"/>
      <c r="AC55" s="2"/>
      <c r="AD55" s="2"/>
      <c r="AE55" s="2"/>
      <c r="AF55" s="2"/>
      <c r="AG55" s="2"/>
      <c r="AH55" s="2"/>
      <c r="AI55" s="2"/>
      <c r="AJ55" s="2"/>
      <c r="AK55" s="2"/>
    </row>
    <row r="56" spans="1:37" ht="16.5" customHeight="1">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2"/>
      <c r="AB56" s="2"/>
      <c r="AC56" s="2"/>
      <c r="AD56" s="2"/>
      <c r="AE56" s="2"/>
      <c r="AF56" s="2"/>
      <c r="AG56" s="2"/>
      <c r="AH56" s="2"/>
      <c r="AI56" s="2"/>
      <c r="AJ56" s="2"/>
      <c r="AK56" s="2"/>
    </row>
    <row r="57" spans="1:37" ht="16.5" customHeight="1">
      <c r="A57" s="103">
        <v>17</v>
      </c>
      <c r="B57" s="10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10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10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10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104"/>
      <c r="G57" s="104"/>
      <c r="H57" s="104"/>
      <c r="I57" s="104"/>
      <c r="J57" s="104"/>
      <c r="K57" s="104"/>
      <c r="L57" s="104"/>
      <c r="M57" s="104"/>
      <c r="N57" s="104"/>
      <c r="O57" s="104"/>
      <c r="P57" s="104"/>
      <c r="Q57" s="104"/>
      <c r="R57" s="104"/>
      <c r="S57" s="104"/>
      <c r="T57" s="104"/>
      <c r="U57" s="104"/>
      <c r="V57" s="104"/>
      <c r="W57" s="104"/>
      <c r="X57" s="104"/>
      <c r="Y57" s="104" t="str">
        <f>IF(OR(E57="",E57="No Aplica"),"",COUNTIF(F57:X59,"SI"))</f>
        <v/>
      </c>
      <c r="Z57" s="112"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c r="AA58" s="2"/>
      <c r="AB58" s="2"/>
      <c r="AC58" s="2"/>
      <c r="AD58" s="2"/>
      <c r="AE58" s="2"/>
      <c r="AF58" s="2"/>
      <c r="AG58" s="2"/>
      <c r="AH58" s="2"/>
      <c r="AI58" s="2"/>
      <c r="AJ58" s="2"/>
      <c r="AK58" s="2"/>
    </row>
    <row r="59" spans="1:37" ht="16.5" customHeight="1">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2"/>
      <c r="AB59" s="2"/>
      <c r="AC59" s="2"/>
      <c r="AD59" s="2"/>
      <c r="AE59" s="2"/>
      <c r="AF59" s="2"/>
      <c r="AG59" s="2"/>
      <c r="AH59" s="2"/>
      <c r="AI59" s="2"/>
      <c r="AJ59" s="2"/>
      <c r="AK59" s="2"/>
    </row>
    <row r="60" spans="1:37" ht="16.5" customHeight="1">
      <c r="A60" s="103">
        <v>18</v>
      </c>
      <c r="B60" s="10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10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10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10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104"/>
      <c r="G60" s="104"/>
      <c r="H60" s="104"/>
      <c r="I60" s="104"/>
      <c r="J60" s="104"/>
      <c r="K60" s="104"/>
      <c r="L60" s="104"/>
      <c r="M60" s="104"/>
      <c r="N60" s="104"/>
      <c r="O60" s="104"/>
      <c r="P60" s="104"/>
      <c r="Q60" s="104"/>
      <c r="R60" s="104"/>
      <c r="S60" s="104"/>
      <c r="T60" s="104"/>
      <c r="U60" s="104"/>
      <c r="V60" s="104"/>
      <c r="W60" s="104"/>
      <c r="X60" s="104"/>
      <c r="Y60" s="104" t="str">
        <f>IF(OR(E60="",E60="No Aplica"),"",COUNTIF(F60:X62,"SI"))</f>
        <v/>
      </c>
      <c r="Z60" s="112"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2"/>
      <c r="AB61" s="2"/>
      <c r="AC61" s="2"/>
      <c r="AD61" s="2"/>
      <c r="AE61" s="2"/>
      <c r="AF61" s="2"/>
      <c r="AG61" s="2"/>
      <c r="AH61" s="2"/>
      <c r="AI61" s="2"/>
      <c r="AJ61" s="2"/>
      <c r="AK61" s="2"/>
    </row>
    <row r="62" spans="1:37" ht="16.5" customHeight="1">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2"/>
      <c r="AB62" s="2"/>
      <c r="AC62" s="2"/>
      <c r="AD62" s="2"/>
      <c r="AE62" s="2"/>
      <c r="AF62" s="2"/>
      <c r="AG62" s="2"/>
      <c r="AH62" s="2"/>
      <c r="AI62" s="2"/>
      <c r="AJ62" s="2"/>
      <c r="AK62" s="2"/>
    </row>
    <row r="63" spans="1:37" ht="16.5" customHeight="1">
      <c r="A63" s="103">
        <v>19</v>
      </c>
      <c r="B63" s="10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10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10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10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104"/>
      <c r="G63" s="104"/>
      <c r="H63" s="104"/>
      <c r="I63" s="104"/>
      <c r="J63" s="104"/>
      <c r="K63" s="104"/>
      <c r="L63" s="104"/>
      <c r="M63" s="104"/>
      <c r="N63" s="104"/>
      <c r="O63" s="104"/>
      <c r="P63" s="104"/>
      <c r="Q63" s="104"/>
      <c r="R63" s="104"/>
      <c r="S63" s="104"/>
      <c r="T63" s="104"/>
      <c r="U63" s="104"/>
      <c r="V63" s="104"/>
      <c r="W63" s="104"/>
      <c r="X63" s="104"/>
      <c r="Y63" s="104" t="str">
        <f>IF(OR(E63="",E63="No Aplica"),"",COUNTIF(F63:X65,"SI"))</f>
        <v/>
      </c>
      <c r="Z63" s="112"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98"/>
      <c r="B64" s="98"/>
      <c r="C64" s="98"/>
      <c r="D64" s="98"/>
      <c r="E64" s="98"/>
      <c r="F64" s="98"/>
      <c r="G64" s="98"/>
      <c r="H64" s="98"/>
      <c r="I64" s="98"/>
      <c r="J64" s="98"/>
      <c r="K64" s="98"/>
      <c r="L64" s="98"/>
      <c r="M64" s="98"/>
      <c r="N64" s="98"/>
      <c r="O64" s="98"/>
      <c r="P64" s="98"/>
      <c r="Q64" s="98"/>
      <c r="R64" s="98"/>
      <c r="S64" s="98"/>
      <c r="T64" s="98"/>
      <c r="U64" s="98"/>
      <c r="V64" s="98"/>
      <c r="W64" s="98"/>
      <c r="X64" s="98"/>
      <c r="Y64" s="98"/>
      <c r="Z64" s="98"/>
      <c r="AA64" s="2"/>
      <c r="AB64" s="2"/>
      <c r="AC64" s="2"/>
      <c r="AD64" s="2"/>
      <c r="AE64" s="2"/>
      <c r="AF64" s="2"/>
      <c r="AG64" s="2"/>
      <c r="AH64" s="2"/>
      <c r="AI64" s="2"/>
      <c r="AJ64" s="2"/>
      <c r="AK64" s="2"/>
    </row>
    <row r="65" spans="1:37" ht="16.5" customHeight="1">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2"/>
      <c r="AB65" s="2"/>
      <c r="AC65" s="2"/>
      <c r="AD65" s="2"/>
      <c r="AE65" s="2"/>
      <c r="AF65" s="2"/>
      <c r="AG65" s="2"/>
      <c r="AH65" s="2"/>
      <c r="AI65" s="2"/>
      <c r="AJ65" s="2"/>
      <c r="AK65" s="2"/>
    </row>
    <row r="66" spans="1:37" ht="16.5" customHeight="1">
      <c r="A66" s="103">
        <v>20</v>
      </c>
      <c r="B66" s="10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10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10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10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104"/>
      <c r="G66" s="104"/>
      <c r="H66" s="104"/>
      <c r="I66" s="104"/>
      <c r="J66" s="104"/>
      <c r="K66" s="104"/>
      <c r="L66" s="104"/>
      <c r="M66" s="104"/>
      <c r="N66" s="104"/>
      <c r="O66" s="104"/>
      <c r="P66" s="104"/>
      <c r="Q66" s="104"/>
      <c r="R66" s="104"/>
      <c r="S66" s="104"/>
      <c r="T66" s="104"/>
      <c r="U66" s="104"/>
      <c r="V66" s="104"/>
      <c r="W66" s="104"/>
      <c r="X66" s="104"/>
      <c r="Y66" s="104" t="str">
        <f>IF(OR(E66="",E66="No Aplica"),"",COUNTIF(F66:X68,"SI"))</f>
        <v/>
      </c>
      <c r="Z66" s="112"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98"/>
      <c r="B67" s="98"/>
      <c r="C67" s="98"/>
      <c r="D67" s="98"/>
      <c r="E67" s="98"/>
      <c r="F67" s="98"/>
      <c r="G67" s="98"/>
      <c r="H67" s="98"/>
      <c r="I67" s="98"/>
      <c r="J67" s="98"/>
      <c r="K67" s="98"/>
      <c r="L67" s="98"/>
      <c r="M67" s="98"/>
      <c r="N67" s="98"/>
      <c r="O67" s="98"/>
      <c r="P67" s="98"/>
      <c r="Q67" s="98"/>
      <c r="R67" s="98"/>
      <c r="S67" s="98"/>
      <c r="T67" s="98"/>
      <c r="U67" s="98"/>
      <c r="V67" s="98"/>
      <c r="W67" s="98"/>
      <c r="X67" s="98"/>
      <c r="Y67" s="98"/>
      <c r="Z67" s="98"/>
      <c r="AA67" s="2"/>
      <c r="AB67" s="2"/>
      <c r="AC67" s="2"/>
      <c r="AD67" s="2"/>
      <c r="AE67" s="2"/>
      <c r="AF67" s="2"/>
      <c r="AG67" s="2"/>
      <c r="AH67" s="2"/>
      <c r="AI67" s="2"/>
      <c r="AJ67" s="2"/>
      <c r="AK67" s="2"/>
    </row>
    <row r="68" spans="1:37" ht="16.5" customHeight="1">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X21:X23"/>
    <mergeCell ref="Y21:Y23"/>
    <mergeCell ref="Q21:Q23"/>
    <mergeCell ref="R21:R23"/>
    <mergeCell ref="S21:S23"/>
    <mergeCell ref="T21:T23"/>
    <mergeCell ref="U21:U23"/>
    <mergeCell ref="V21:V23"/>
    <mergeCell ref="W21:W23"/>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X9:X11"/>
    <mergeCell ref="Y9:Y11"/>
    <mergeCell ref="Q9:Q11"/>
    <mergeCell ref="R9:R11"/>
    <mergeCell ref="S9:S11"/>
    <mergeCell ref="T9:T11"/>
    <mergeCell ref="U9:U11"/>
    <mergeCell ref="V9:V11"/>
    <mergeCell ref="W9:W11"/>
    <mergeCell ref="X60:X62"/>
    <mergeCell ref="Y60:Y62"/>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X54:X56"/>
    <mergeCell ref="Y54:Y56"/>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J54:J56"/>
    <mergeCell ref="K54:K56"/>
    <mergeCell ref="L54:L56"/>
    <mergeCell ref="M54:M56"/>
    <mergeCell ref="N54:N56"/>
    <mergeCell ref="V54:V56"/>
    <mergeCell ref="W54:W56"/>
    <mergeCell ref="U54:U56"/>
    <mergeCell ref="O51:O53"/>
    <mergeCell ref="P51:P53"/>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X48:X50"/>
    <mergeCell ref="Y48:Y50"/>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X42:X44"/>
    <mergeCell ref="Y42:Y44"/>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J42:J44"/>
    <mergeCell ref="K42:K44"/>
    <mergeCell ref="L42:L44"/>
    <mergeCell ref="M42:M44"/>
    <mergeCell ref="N42:N44"/>
    <mergeCell ref="V42:V44"/>
    <mergeCell ref="W42:W44"/>
    <mergeCell ref="U42:U44"/>
    <mergeCell ref="O39:O41"/>
    <mergeCell ref="P39:P41"/>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X36:X38"/>
    <mergeCell ref="Y36:Y38"/>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X30:X32"/>
    <mergeCell ref="Y30:Y32"/>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J30:J32"/>
    <mergeCell ref="K30:K32"/>
    <mergeCell ref="L30:L32"/>
    <mergeCell ref="M30:M32"/>
    <mergeCell ref="N30:N32"/>
    <mergeCell ref="V30:V32"/>
    <mergeCell ref="W30:W32"/>
    <mergeCell ref="U30:U32"/>
    <mergeCell ref="O27:O29"/>
    <mergeCell ref="P27:P29"/>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X24:X26"/>
    <mergeCell ref="Y24:Y26"/>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H21:H23"/>
    <mergeCell ref="I21:I23"/>
    <mergeCell ref="J21:J23"/>
    <mergeCell ref="K21:K23"/>
    <mergeCell ref="L21:L23"/>
    <mergeCell ref="M21:M23"/>
    <mergeCell ref="N21:N23"/>
    <mergeCell ref="X18:X20"/>
    <mergeCell ref="Y18:Y20"/>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J18:J20"/>
    <mergeCell ref="K18:K20"/>
    <mergeCell ref="L18:L20"/>
    <mergeCell ref="M18:M20"/>
    <mergeCell ref="N18:N20"/>
    <mergeCell ref="V18:V20"/>
    <mergeCell ref="W18:W20"/>
    <mergeCell ref="U18:U20"/>
    <mergeCell ref="O15:O17"/>
    <mergeCell ref="P15:P17"/>
    <mergeCell ref="H15:H17"/>
    <mergeCell ref="I15:I17"/>
    <mergeCell ref="J15:J17"/>
    <mergeCell ref="K15:K17"/>
    <mergeCell ref="L15:L17"/>
    <mergeCell ref="M15:M17"/>
    <mergeCell ref="N15:N17"/>
  </mergeCells>
  <conditionalFormatting sqref="B9:Y68">
    <cfRule type="expression" dxfId="238" priority="1">
      <formula>IF($E9="No aplica",1,0)</formula>
    </cfRule>
  </conditionalFormatting>
  <conditionalFormatting sqref="Z9">
    <cfRule type="cellIs" dxfId="237" priority="2" operator="equal">
      <formula>"Catastrófico"</formula>
    </cfRule>
    <cfRule type="cellIs" dxfId="236" priority="3" operator="equal">
      <formula>"Mayor"</formula>
    </cfRule>
    <cfRule type="cellIs" dxfId="235" priority="4" operator="equal">
      <formula>"Moderado"</formula>
    </cfRule>
    <cfRule type="cellIs" dxfId="234" priority="5" operator="equal">
      <formula>"Menor"</formula>
    </cfRule>
    <cfRule type="cellIs" dxfId="233" priority="6" operator="equal">
      <formula>"Leve"</formula>
    </cfRule>
  </conditionalFormatting>
  <conditionalFormatting sqref="Z9:Z11">
    <cfRule type="expression" dxfId="232" priority="7">
      <formula>IF($E9="No aplica",1,0)</formula>
    </cfRule>
  </conditionalFormatting>
  <conditionalFormatting sqref="Z12 Z15 Z18 Z21 Z24 Z27 Z30 Z33 Z36 Z39 Z42 Z45 Z48 Z51 Z54 Z57 Z60 Z63 Z66">
    <cfRule type="cellIs" dxfId="231" priority="13" operator="equal">
      <formula>"Catastrófico"</formula>
    </cfRule>
    <cfRule type="cellIs" dxfId="230" priority="14" operator="equal">
      <formula>"Mayor"</formula>
    </cfRule>
    <cfRule type="cellIs" dxfId="229" priority="15" operator="equal">
      <formula>"Moderado"</formula>
    </cfRule>
    <cfRule type="cellIs" dxfId="228" priority="16" operator="equal">
      <formula>"Menor"</formula>
    </cfRule>
    <cfRule type="cellIs" dxfId="227" priority="17" operator="equal">
      <formula>"Leve"</formula>
    </cfRule>
  </conditionalFormatting>
  <conditionalFormatting sqref="Z12:Z68">
    <cfRule type="expression" dxfId="226"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ySplit="8" topLeftCell="A9" activePane="bottomLeft" state="frozen"/>
      <selection pane="bottomLeft" activeCell="B9" sqref="B9:B11"/>
    </sheetView>
  </sheetViews>
  <sheetFormatPr baseColWidth="10" defaultColWidth="14.44140625" defaultRowHeight="15" customHeight="1"/>
  <cols>
    <col min="1" max="1" width="4" customWidth="1"/>
    <col min="2" max="3" width="18.88671875" customWidth="1"/>
    <col min="4" max="4" width="27.44140625" customWidth="1"/>
    <col min="5" max="5" width="20.33203125" customWidth="1"/>
    <col min="6" max="6" width="19.5546875" customWidth="1"/>
    <col min="7" max="7" width="22.6640625" customWidth="1"/>
    <col min="8" max="8" width="29.44140625" customWidth="1"/>
    <col min="9" max="9" width="20.33203125" customWidth="1"/>
    <col min="10" max="10" width="42" customWidth="1"/>
    <col min="11" max="12" width="26.33203125" customWidth="1"/>
    <col min="13" max="13" width="11.44140625" customWidth="1"/>
    <col min="14" max="16" width="11.44140625" hidden="1" customWidth="1"/>
    <col min="17" max="26" width="10.6640625" customWidth="1"/>
  </cols>
  <sheetData>
    <row r="1" spans="1:26" ht="15.75" customHeight="1">
      <c r="A1" s="124"/>
      <c r="B1" s="77"/>
      <c r="C1" s="82" t="s">
        <v>0</v>
      </c>
      <c r="D1" s="83"/>
      <c r="E1" s="83"/>
      <c r="F1" s="83"/>
      <c r="G1" s="83"/>
      <c r="H1" s="83"/>
      <c r="I1" s="83"/>
      <c r="J1" s="77"/>
      <c r="K1" s="122" t="s">
        <v>183</v>
      </c>
      <c r="L1" s="70"/>
      <c r="M1" s="3"/>
      <c r="N1" s="3"/>
      <c r="O1" s="3"/>
      <c r="P1" s="3"/>
      <c r="Q1" s="4"/>
      <c r="R1" s="4"/>
      <c r="S1" s="4"/>
      <c r="T1" s="4"/>
      <c r="U1" s="4"/>
      <c r="V1" s="4"/>
      <c r="W1" s="4"/>
      <c r="X1" s="4"/>
      <c r="Y1" s="4"/>
      <c r="Z1" s="4"/>
    </row>
    <row r="2" spans="1:26" ht="15.75" customHeight="1">
      <c r="A2" s="78"/>
      <c r="B2" s="79"/>
      <c r="C2" s="78"/>
      <c r="D2" s="84"/>
      <c r="E2" s="84"/>
      <c r="F2" s="84"/>
      <c r="G2" s="84"/>
      <c r="H2" s="84"/>
      <c r="I2" s="84"/>
      <c r="J2" s="79"/>
      <c r="K2" s="122" t="s">
        <v>184</v>
      </c>
      <c r="L2" s="70"/>
      <c r="M2" s="3"/>
      <c r="N2" s="3"/>
      <c r="O2" s="3"/>
      <c r="P2" s="3"/>
      <c r="Q2" s="4"/>
      <c r="R2" s="4"/>
      <c r="S2" s="4"/>
      <c r="T2" s="4"/>
      <c r="U2" s="4"/>
      <c r="V2" s="4"/>
      <c r="W2" s="4"/>
      <c r="X2" s="4"/>
      <c r="Y2" s="4"/>
      <c r="Z2" s="4"/>
    </row>
    <row r="3" spans="1:26" ht="15.75" customHeight="1">
      <c r="A3" s="78"/>
      <c r="B3" s="79"/>
      <c r="C3" s="78"/>
      <c r="D3" s="84"/>
      <c r="E3" s="84"/>
      <c r="F3" s="84"/>
      <c r="G3" s="84"/>
      <c r="H3" s="84"/>
      <c r="I3" s="84"/>
      <c r="J3" s="79"/>
      <c r="K3" s="122" t="s">
        <v>185</v>
      </c>
      <c r="L3" s="70"/>
      <c r="M3" s="3"/>
      <c r="N3" s="3"/>
      <c r="O3" s="3"/>
      <c r="P3" s="3"/>
      <c r="Q3" s="4"/>
      <c r="R3" s="4"/>
      <c r="S3" s="4"/>
      <c r="T3" s="4"/>
      <c r="U3" s="4"/>
      <c r="V3" s="4"/>
      <c r="W3" s="4"/>
      <c r="X3" s="4"/>
      <c r="Y3" s="4"/>
      <c r="Z3" s="4"/>
    </row>
    <row r="4" spans="1:26" ht="15.75" customHeight="1">
      <c r="A4" s="80"/>
      <c r="B4" s="81"/>
      <c r="C4" s="80"/>
      <c r="D4" s="85"/>
      <c r="E4" s="85"/>
      <c r="F4" s="85"/>
      <c r="G4" s="85"/>
      <c r="H4" s="85"/>
      <c r="I4" s="85"/>
      <c r="J4" s="81"/>
      <c r="K4" s="122" t="s">
        <v>186</v>
      </c>
      <c r="L4" s="70"/>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100" t="s">
        <v>78</v>
      </c>
      <c r="B6" s="69"/>
      <c r="C6" s="69"/>
      <c r="D6" s="69"/>
      <c r="E6" s="69"/>
      <c r="F6" s="69"/>
      <c r="G6" s="70"/>
      <c r="H6" s="100" t="s">
        <v>187</v>
      </c>
      <c r="I6" s="69"/>
      <c r="J6" s="69"/>
      <c r="K6" s="69"/>
      <c r="L6" s="70"/>
      <c r="M6" s="3"/>
      <c r="N6" s="3"/>
      <c r="O6" s="3"/>
      <c r="P6" s="3"/>
      <c r="Q6" s="4"/>
      <c r="R6" s="4"/>
      <c r="S6" s="4"/>
      <c r="T6" s="4"/>
      <c r="U6" s="4"/>
      <c r="V6" s="4"/>
      <c r="W6" s="4"/>
      <c r="X6" s="4"/>
      <c r="Y6" s="4"/>
      <c r="Z6" s="4"/>
    </row>
    <row r="7" spans="1:26" ht="18" customHeight="1">
      <c r="A7" s="97" t="s">
        <v>76</v>
      </c>
      <c r="B7" s="99" t="s">
        <v>77</v>
      </c>
      <c r="C7" s="99" t="s">
        <v>81</v>
      </c>
      <c r="D7" s="99" t="s">
        <v>85</v>
      </c>
      <c r="E7" s="99" t="s">
        <v>86</v>
      </c>
      <c r="F7" s="94" t="s">
        <v>87</v>
      </c>
      <c r="G7" s="94" t="s">
        <v>188</v>
      </c>
      <c r="H7" s="123" t="s">
        <v>189</v>
      </c>
      <c r="I7" s="123" t="s">
        <v>190</v>
      </c>
      <c r="J7" s="99" t="s">
        <v>191</v>
      </c>
      <c r="K7" s="123" t="s">
        <v>192</v>
      </c>
      <c r="L7" s="123" t="s">
        <v>193</v>
      </c>
      <c r="M7" s="3"/>
      <c r="N7" s="3"/>
      <c r="O7" s="3"/>
      <c r="P7" s="3"/>
      <c r="Q7" s="4"/>
      <c r="R7" s="4"/>
      <c r="S7" s="4"/>
      <c r="T7" s="4"/>
      <c r="U7" s="4"/>
      <c r="V7" s="4"/>
      <c r="W7" s="4"/>
      <c r="X7" s="4"/>
      <c r="Y7" s="4"/>
      <c r="Z7" s="4"/>
    </row>
    <row r="8" spans="1:26" ht="35.25" customHeight="1">
      <c r="A8" s="93"/>
      <c r="B8" s="93"/>
      <c r="C8" s="93"/>
      <c r="D8" s="93"/>
      <c r="E8" s="93"/>
      <c r="F8" s="93"/>
      <c r="G8" s="93"/>
      <c r="H8" s="93"/>
      <c r="I8" s="93"/>
      <c r="J8" s="93"/>
      <c r="K8" s="93"/>
      <c r="L8" s="93"/>
      <c r="M8" s="16"/>
      <c r="N8" s="16"/>
      <c r="O8" s="16"/>
      <c r="P8" s="16"/>
      <c r="Q8" s="4"/>
      <c r="R8" s="4"/>
      <c r="S8" s="4"/>
      <c r="T8" s="4"/>
      <c r="U8" s="4"/>
      <c r="V8" s="4"/>
      <c r="W8" s="4"/>
      <c r="X8" s="4"/>
      <c r="Y8" s="4"/>
      <c r="Z8" s="4"/>
    </row>
    <row r="9" spans="1:26" ht="16.5" customHeight="1">
      <c r="A9" s="103">
        <v>1</v>
      </c>
      <c r="B9" s="104" t="str">
        <f>IF(MID('2. Identificación del Riesgo'!H9:H11,1,27)="Seguridad de la Información",'2. Identificación del Riesgo'!B9:B11,
IF('2. Identificación del Riesgo'!H9:H11="","",
IF(MID('2. Identificación del Riesgo'!H9:H11,1,27)&lt;&gt;"Seguridad de la Información","No aplica")))</f>
        <v>No aplica</v>
      </c>
      <c r="C9" s="104" t="str">
        <f>IF(MID('2. Identificación del Riesgo'!H9:H11,1,27)="Seguridad de la Información",'2. Identificación del Riesgo'!C9:C11,
IF('2. Identificación del Riesgo'!H9:H11="","",
IF(MID('2. Identificación del Riesgo'!H9:H11,1,27)&lt;&gt;"Seguridad de la Información","No aplica")))</f>
        <v>No aplica</v>
      </c>
      <c r="D9" s="104" t="str">
        <f>IF(MID('2. Identificación del Riesgo'!H9:H11,1,27)="Seguridad de la Información",'2. Identificación del Riesgo'!G9:G11,
IF('2. Identificación del Riesgo'!H9:H11="","",
IF(MID('2. Identificación del Riesgo'!H9:H11,1,27)&lt;&gt;"Seguridad de la Información","No aplica")))</f>
        <v>No aplica</v>
      </c>
      <c r="E9" s="104" t="str">
        <f>IF(MID('2. Identificación del Riesgo'!H9:H11,1,27)="Seguridad de la Información",'2. Identificación del Riesgo'!H9:H11,
IF('2. Identificación del Riesgo'!H9:H11="","",
IF(MID('2. Identificación del Riesgo'!H9:H11,1,27)&lt;&gt;"Seguridad de la Información","No aplica")))</f>
        <v>No aplica</v>
      </c>
      <c r="F9" s="104" t="str">
        <f>IF(MID('2. Identificación del Riesgo'!H9:H11,1,27)="Seguridad de la Información",'2. Identificación del Riesgo'!I9:I11,
IF('2. Identificación del Riesgo'!H9:H11="","",
IF(MID('2. Identificación del Riesgo'!H9:H11,1,27)&lt;&gt;"Seguridad de la Información","No aplica")))</f>
        <v>No aplica</v>
      </c>
      <c r="G9" s="104"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104"/>
      <c r="I9" s="104"/>
      <c r="J9" s="125"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104"/>
      <c r="L9" s="104"/>
      <c r="M9" s="17"/>
      <c r="N9" s="17"/>
      <c r="O9" s="17"/>
      <c r="P9" s="17"/>
      <c r="Q9" s="4"/>
      <c r="R9" s="4"/>
      <c r="S9" s="4"/>
      <c r="T9" s="4"/>
      <c r="U9" s="4"/>
      <c r="V9" s="4"/>
      <c r="W9" s="4"/>
      <c r="X9" s="4"/>
      <c r="Y9" s="4"/>
      <c r="Z9" s="4"/>
    </row>
    <row r="10" spans="1:26" ht="16.5" customHeight="1">
      <c r="A10" s="98"/>
      <c r="B10" s="98"/>
      <c r="C10" s="98"/>
      <c r="D10" s="98"/>
      <c r="E10" s="98"/>
      <c r="F10" s="98"/>
      <c r="G10" s="98"/>
      <c r="H10" s="98"/>
      <c r="I10" s="98"/>
      <c r="J10" s="98"/>
      <c r="K10" s="98"/>
      <c r="L10" s="98"/>
      <c r="M10" s="3"/>
      <c r="N10" s="3"/>
      <c r="O10" s="3"/>
      <c r="P10" s="3"/>
      <c r="Q10" s="4"/>
      <c r="R10" s="4"/>
      <c r="S10" s="4"/>
      <c r="T10" s="4"/>
      <c r="U10" s="4"/>
      <c r="V10" s="4"/>
      <c r="W10" s="4"/>
      <c r="X10" s="4"/>
      <c r="Y10" s="4"/>
      <c r="Z10" s="4"/>
    </row>
    <row r="11" spans="1:26" ht="16.5" customHeight="1">
      <c r="A11" s="93"/>
      <c r="B11" s="93"/>
      <c r="C11" s="93"/>
      <c r="D11" s="93"/>
      <c r="E11" s="93"/>
      <c r="F11" s="93"/>
      <c r="G11" s="93"/>
      <c r="H11" s="93"/>
      <c r="I11" s="93"/>
      <c r="J11" s="93"/>
      <c r="K11" s="93"/>
      <c r="L11" s="93"/>
      <c r="M11" s="3"/>
      <c r="N11" s="3"/>
      <c r="O11" s="3"/>
      <c r="P11" s="3"/>
      <c r="Q11" s="4"/>
      <c r="R11" s="4"/>
      <c r="S11" s="4"/>
      <c r="T11" s="4"/>
      <c r="U11" s="4"/>
      <c r="V11" s="4"/>
      <c r="W11" s="4"/>
      <c r="X11" s="4"/>
      <c r="Y11" s="4"/>
      <c r="Z11" s="4"/>
    </row>
    <row r="12" spans="1:26" ht="16.5" customHeight="1">
      <c r="A12" s="103">
        <v>2</v>
      </c>
      <c r="B12" s="104" t="str">
        <f>IF(MID('2. Identificación del Riesgo'!H12:H14,1,27)="Seguridad de la Información",'2. Identificación del Riesgo'!B12:B14,
IF('2. Identificación del Riesgo'!H12:H14="","",
IF(MID('2. Identificación del Riesgo'!H12:H14,1,27)&lt;&gt;"Seguridad de la Información","No aplica")))</f>
        <v>No aplica</v>
      </c>
      <c r="C12" s="104" t="str">
        <f>IF(MID('2. Identificación del Riesgo'!H12:H14,1,27)="Seguridad de la Información",'2. Identificación del Riesgo'!C12:C14,
IF('2. Identificación del Riesgo'!H12:H14="","",
IF(MID('2. Identificación del Riesgo'!H12:H14,1,27)&lt;&gt;"Seguridad de la Información","No aplica")))</f>
        <v>No aplica</v>
      </c>
      <c r="D12" s="104" t="str">
        <f>IF(MID('2. Identificación del Riesgo'!H12:H14,1,27)="Seguridad de la Información",'2. Identificación del Riesgo'!G12:G14,
IF('2. Identificación del Riesgo'!H12:H14="","",
IF(MID('2. Identificación del Riesgo'!H12:H14,1,27)&lt;&gt;"Seguridad de la Información","No aplica")))</f>
        <v>No aplica</v>
      </c>
      <c r="E12" s="104" t="str">
        <f>IF(MID('2. Identificación del Riesgo'!H12:H14,1,27)="Seguridad de la Información",'2. Identificación del Riesgo'!H12:H14,
IF('2. Identificación del Riesgo'!H12:H14="","",
IF(MID('2. Identificación del Riesgo'!H12:H14,1,27)&lt;&gt;"Seguridad de la Información","No aplica")))</f>
        <v>No aplica</v>
      </c>
      <c r="F12" s="104" t="str">
        <f>IF(MID('2. Identificación del Riesgo'!H12:H14,1,27)="Seguridad de la Información",'2. Identificación del Riesgo'!I12:I14,
IF('2. Identificación del Riesgo'!H12:H14="","",
IF(MID('2. Identificación del Riesgo'!H12:H14,1,27)&lt;&gt;"Seguridad de la Información","No aplica")))</f>
        <v>No aplica</v>
      </c>
      <c r="G12" s="104"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104"/>
      <c r="I12" s="104"/>
      <c r="J12" s="125"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104"/>
      <c r="L12" s="104"/>
      <c r="M12" s="3"/>
      <c r="N12" s="3"/>
      <c r="O12" s="3"/>
      <c r="P12" s="3"/>
      <c r="Q12" s="4"/>
      <c r="R12" s="4"/>
      <c r="S12" s="4"/>
      <c r="T12" s="4"/>
      <c r="U12" s="4"/>
      <c r="V12" s="4"/>
      <c r="W12" s="4"/>
      <c r="X12" s="4"/>
      <c r="Y12" s="4"/>
      <c r="Z12" s="4"/>
    </row>
    <row r="13" spans="1:26" ht="16.5" customHeight="1">
      <c r="A13" s="98"/>
      <c r="B13" s="98"/>
      <c r="C13" s="98"/>
      <c r="D13" s="98"/>
      <c r="E13" s="98"/>
      <c r="F13" s="98"/>
      <c r="G13" s="98"/>
      <c r="H13" s="98"/>
      <c r="I13" s="98"/>
      <c r="J13" s="98"/>
      <c r="K13" s="98"/>
      <c r="L13" s="98"/>
      <c r="M13" s="3"/>
      <c r="N13" s="3"/>
      <c r="O13" s="3"/>
      <c r="P13" s="3"/>
      <c r="Q13" s="4"/>
      <c r="R13" s="4"/>
      <c r="S13" s="4"/>
      <c r="T13" s="4"/>
      <c r="U13" s="4"/>
      <c r="V13" s="4"/>
      <c r="W13" s="4"/>
      <c r="X13" s="4"/>
      <c r="Y13" s="4"/>
      <c r="Z13" s="4"/>
    </row>
    <row r="14" spans="1:26" ht="16.5" customHeight="1">
      <c r="A14" s="93"/>
      <c r="B14" s="93"/>
      <c r="C14" s="93"/>
      <c r="D14" s="93"/>
      <c r="E14" s="93"/>
      <c r="F14" s="93"/>
      <c r="G14" s="93"/>
      <c r="H14" s="93"/>
      <c r="I14" s="93"/>
      <c r="J14" s="93"/>
      <c r="K14" s="93"/>
      <c r="L14" s="93"/>
      <c r="M14" s="3"/>
      <c r="N14" s="3"/>
      <c r="O14" s="3"/>
      <c r="P14" s="3"/>
      <c r="Q14" s="4"/>
      <c r="R14" s="4"/>
      <c r="S14" s="4"/>
      <c r="T14" s="4"/>
      <c r="U14" s="4"/>
      <c r="V14" s="4"/>
      <c r="W14" s="4"/>
      <c r="X14" s="4"/>
      <c r="Y14" s="4"/>
      <c r="Z14" s="4"/>
    </row>
    <row r="15" spans="1:26" ht="16.5" customHeight="1">
      <c r="A15" s="103">
        <v>3</v>
      </c>
      <c r="B15" s="104" t="str">
        <f>IF(MID('2. Identificación del Riesgo'!H15:H17,1,27)="Seguridad de la Información",'2. Identificación del Riesgo'!B15:B17,
IF('2. Identificación del Riesgo'!H15:H17="","",
IF(MID('2. Identificación del Riesgo'!H15:H17,1,27)&lt;&gt;"Seguridad de la Información","No aplica")))</f>
        <v>No aplica</v>
      </c>
      <c r="C15" s="104" t="str">
        <f>IF(MID('2. Identificación del Riesgo'!H15:H17,1,27)="Seguridad de la Información",'2. Identificación del Riesgo'!C15:C17,
IF('2. Identificación del Riesgo'!H15:H17="","",
IF(MID('2. Identificación del Riesgo'!H15:H17,1,27)&lt;&gt;"Seguridad de la Información","No aplica")))</f>
        <v>No aplica</v>
      </c>
      <c r="D15" s="104" t="str">
        <f>IF(MID('2. Identificación del Riesgo'!H15:H17,1,27)="Seguridad de la Información",'2. Identificación del Riesgo'!G15:G17,
IF('2. Identificación del Riesgo'!H15:H17="","",
IF(MID('2. Identificación del Riesgo'!H15:H17,1,27)&lt;&gt;"Seguridad de la Información","No aplica")))</f>
        <v>No aplica</v>
      </c>
      <c r="E15" s="104" t="str">
        <f>IF(MID('2. Identificación del Riesgo'!H15:H17,1,27)="Seguridad de la Información",'2. Identificación del Riesgo'!H15:H17,
IF('2. Identificación del Riesgo'!H15:H17="","",
IF(MID('2. Identificación del Riesgo'!H15:H17,1,27)&lt;&gt;"Seguridad de la Información","No aplica")))</f>
        <v>No aplica</v>
      </c>
      <c r="F15" s="104" t="str">
        <f>IF(MID('2. Identificación del Riesgo'!H15:H17,1,27)="Seguridad de la Información",'2. Identificación del Riesgo'!I15:I17,
IF('2. Identificación del Riesgo'!H15:H17="","",
IF(MID('2. Identificación del Riesgo'!H15:H17,1,27)&lt;&gt;"Seguridad de la Información","No aplica")))</f>
        <v>No aplica</v>
      </c>
      <c r="G15" s="104"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104"/>
      <c r="I15" s="104"/>
      <c r="J15" s="125"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104"/>
      <c r="L15" s="104"/>
      <c r="M15" s="3"/>
      <c r="N15" s="3"/>
      <c r="O15" s="3"/>
      <c r="P15" s="3"/>
      <c r="Q15" s="4"/>
      <c r="R15" s="4"/>
      <c r="S15" s="4"/>
      <c r="T15" s="4"/>
      <c r="U15" s="4"/>
      <c r="V15" s="4"/>
      <c r="W15" s="4"/>
      <c r="X15" s="4"/>
      <c r="Y15" s="4"/>
      <c r="Z15" s="4"/>
    </row>
    <row r="16" spans="1:26" ht="16.5" customHeight="1">
      <c r="A16" s="98"/>
      <c r="B16" s="98"/>
      <c r="C16" s="98"/>
      <c r="D16" s="98"/>
      <c r="E16" s="98"/>
      <c r="F16" s="98"/>
      <c r="G16" s="98"/>
      <c r="H16" s="98"/>
      <c r="I16" s="98"/>
      <c r="J16" s="98"/>
      <c r="K16" s="98"/>
      <c r="L16" s="98"/>
      <c r="M16" s="3"/>
      <c r="N16" s="3"/>
      <c r="O16" s="3"/>
      <c r="P16" s="3"/>
      <c r="Q16" s="4"/>
      <c r="R16" s="4"/>
      <c r="S16" s="4"/>
      <c r="T16" s="4"/>
      <c r="U16" s="4"/>
      <c r="V16" s="4"/>
      <c r="W16" s="4"/>
      <c r="X16" s="4"/>
      <c r="Y16" s="4"/>
      <c r="Z16" s="4"/>
    </row>
    <row r="17" spans="1:26" ht="16.5" customHeight="1">
      <c r="A17" s="93"/>
      <c r="B17" s="93"/>
      <c r="C17" s="93"/>
      <c r="D17" s="93"/>
      <c r="E17" s="93"/>
      <c r="F17" s="93"/>
      <c r="G17" s="93"/>
      <c r="H17" s="93"/>
      <c r="I17" s="93"/>
      <c r="J17" s="93"/>
      <c r="K17" s="93"/>
      <c r="L17" s="93"/>
      <c r="M17" s="3"/>
      <c r="N17" s="3"/>
      <c r="O17" s="3"/>
      <c r="P17" s="3"/>
      <c r="Q17" s="4"/>
      <c r="R17" s="4"/>
      <c r="S17" s="4"/>
      <c r="T17" s="4"/>
      <c r="U17" s="4"/>
      <c r="V17" s="4"/>
      <c r="W17" s="4"/>
      <c r="X17" s="4"/>
      <c r="Y17" s="4"/>
      <c r="Z17" s="4"/>
    </row>
    <row r="18" spans="1:26" ht="16.5" customHeight="1">
      <c r="A18" s="103">
        <v>4</v>
      </c>
      <c r="B18" s="104" t="str">
        <f>IF(MID('2. Identificación del Riesgo'!H18:H20,1,27)="Seguridad de la Información",'2. Identificación del Riesgo'!B18:B20,
IF('2. Identificación del Riesgo'!H18:H20="","",
IF(MID('2. Identificación del Riesgo'!H18:H20,1,27)&lt;&gt;"Seguridad de la Información","No aplica")))</f>
        <v>No aplica</v>
      </c>
      <c r="C18" s="104" t="str">
        <f>IF(MID('2. Identificación del Riesgo'!H18:H20,1,27)="Seguridad de la Información",'2. Identificación del Riesgo'!C18:C20,
IF('2. Identificación del Riesgo'!H18:H20="","",
IF(MID('2. Identificación del Riesgo'!H18:H20,1,27)&lt;&gt;"Seguridad de la Información","No aplica")))</f>
        <v>No aplica</v>
      </c>
      <c r="D18" s="104" t="str">
        <f>IF(MID('2. Identificación del Riesgo'!H18:H20,1,27)="Seguridad de la Información",'2. Identificación del Riesgo'!G18:G20,
IF('2. Identificación del Riesgo'!H18:H20="","",
IF(MID('2. Identificación del Riesgo'!H18:H20,1,27)&lt;&gt;"Seguridad de la Información","No aplica")))</f>
        <v>No aplica</v>
      </c>
      <c r="E18" s="104" t="str">
        <f>IF(MID('2. Identificación del Riesgo'!H18:H20,1,27)="Seguridad de la Información",'2. Identificación del Riesgo'!H18:H20,
IF('2. Identificación del Riesgo'!H18:H20="","",
IF(MID('2. Identificación del Riesgo'!H18:H20,1,27)&lt;&gt;"Seguridad de la Información","No aplica")))</f>
        <v>No aplica</v>
      </c>
      <c r="F18" s="104" t="str">
        <f>IF(MID('2. Identificación del Riesgo'!H18:H20,1,27)="Seguridad de la Información",'2. Identificación del Riesgo'!I18:I20,
IF('2. Identificación del Riesgo'!H18:H20="","",
IF(MID('2. Identificación del Riesgo'!H18:H20,1,27)&lt;&gt;"Seguridad de la Información","No aplica")))</f>
        <v>No aplica</v>
      </c>
      <c r="G18" s="104"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104"/>
      <c r="I18" s="104"/>
      <c r="J18" s="125"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104"/>
      <c r="L18" s="104"/>
      <c r="M18" s="3"/>
      <c r="N18" s="3"/>
      <c r="O18" s="3"/>
      <c r="P18" s="3"/>
      <c r="Q18" s="4"/>
      <c r="R18" s="4"/>
      <c r="S18" s="4"/>
      <c r="T18" s="4"/>
      <c r="U18" s="4"/>
      <c r="V18" s="4"/>
      <c r="W18" s="4"/>
      <c r="X18" s="4"/>
      <c r="Y18" s="4"/>
      <c r="Z18" s="4"/>
    </row>
    <row r="19" spans="1:26" ht="16.5" customHeight="1">
      <c r="A19" s="98"/>
      <c r="B19" s="98"/>
      <c r="C19" s="98"/>
      <c r="D19" s="98"/>
      <c r="E19" s="98"/>
      <c r="F19" s="98"/>
      <c r="G19" s="98"/>
      <c r="H19" s="98"/>
      <c r="I19" s="98"/>
      <c r="J19" s="98"/>
      <c r="K19" s="98"/>
      <c r="L19" s="98"/>
      <c r="M19" s="3"/>
      <c r="N19" s="3"/>
      <c r="O19" s="3"/>
      <c r="P19" s="3"/>
      <c r="Q19" s="4"/>
      <c r="R19" s="4"/>
      <c r="S19" s="4"/>
      <c r="T19" s="4"/>
      <c r="U19" s="4"/>
      <c r="V19" s="4"/>
      <c r="W19" s="4"/>
      <c r="X19" s="4"/>
      <c r="Y19" s="4"/>
      <c r="Z19" s="4"/>
    </row>
    <row r="20" spans="1:26" ht="16.5" customHeight="1">
      <c r="A20" s="93"/>
      <c r="B20" s="93"/>
      <c r="C20" s="93"/>
      <c r="D20" s="93"/>
      <c r="E20" s="93"/>
      <c r="F20" s="93"/>
      <c r="G20" s="93"/>
      <c r="H20" s="93"/>
      <c r="I20" s="93"/>
      <c r="J20" s="93"/>
      <c r="K20" s="93"/>
      <c r="L20" s="93"/>
      <c r="M20" s="3"/>
      <c r="N20" s="3"/>
      <c r="O20" s="3"/>
      <c r="P20" s="3"/>
      <c r="Q20" s="4"/>
      <c r="R20" s="4"/>
      <c r="S20" s="4"/>
      <c r="T20" s="4"/>
      <c r="U20" s="4"/>
      <c r="V20" s="4"/>
      <c r="W20" s="4"/>
      <c r="X20" s="4"/>
      <c r="Y20" s="4"/>
      <c r="Z20" s="4"/>
    </row>
    <row r="21" spans="1:26" ht="16.5" customHeight="1">
      <c r="A21" s="103">
        <v>5</v>
      </c>
      <c r="B21" s="104" t="str">
        <f>IF(MID('2. Identificación del Riesgo'!H21:H23,1,27)="Seguridad de la Información",'2. Identificación del Riesgo'!B21:B23,
IF('2. Identificación del Riesgo'!H21:H23="","",
IF(MID('2. Identificación del Riesgo'!H21:H23,1,27)&lt;&gt;"Seguridad de la Información","No aplica")))</f>
        <v>No aplica</v>
      </c>
      <c r="C21" s="104" t="str">
        <f>IF(MID('2. Identificación del Riesgo'!H21:H23,1,27)="Seguridad de la Información",'2. Identificación del Riesgo'!C21:C23,
IF('2. Identificación del Riesgo'!H21:H23="","",
IF(MID('2. Identificación del Riesgo'!H21:H23,1,27)&lt;&gt;"Seguridad de la Información","No aplica")))</f>
        <v>No aplica</v>
      </c>
      <c r="D21" s="104" t="str">
        <f>IF(MID('2. Identificación del Riesgo'!H21:H23,1,27)="Seguridad de la Información",'2. Identificación del Riesgo'!G21:G23,
IF('2. Identificación del Riesgo'!H21:H23="","",
IF(MID('2. Identificación del Riesgo'!H21:H23,1,27)&lt;&gt;"Seguridad de la Información","No aplica")))</f>
        <v>No aplica</v>
      </c>
      <c r="E21" s="104" t="str">
        <f>IF(MID('2. Identificación del Riesgo'!H21:H23,1,27)="Seguridad de la Información",'2. Identificación del Riesgo'!H21:H23,
IF('2. Identificación del Riesgo'!H21:H23="","",
IF(MID('2. Identificación del Riesgo'!H21:H23,1,27)&lt;&gt;"Seguridad de la Información","No aplica")))</f>
        <v>No aplica</v>
      </c>
      <c r="F21" s="104" t="str">
        <f>IF(MID('2. Identificación del Riesgo'!H21:H23,1,27)="Seguridad de la Información",'2. Identificación del Riesgo'!I21:I23,
IF('2. Identificación del Riesgo'!H21:H23="","",
IF(MID('2. Identificación del Riesgo'!H21:H23,1,27)&lt;&gt;"Seguridad de la Información","No aplica")))</f>
        <v>No aplica</v>
      </c>
      <c r="G21" s="104"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104"/>
      <c r="I21" s="104"/>
      <c r="J21" s="125"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104"/>
      <c r="L21" s="104"/>
      <c r="M21" s="3"/>
      <c r="N21" s="3"/>
      <c r="O21" s="3"/>
      <c r="P21" s="3"/>
      <c r="Q21" s="4"/>
      <c r="R21" s="4"/>
      <c r="S21" s="4"/>
      <c r="T21" s="4"/>
      <c r="U21" s="4"/>
      <c r="V21" s="4"/>
      <c r="W21" s="4"/>
      <c r="X21" s="4"/>
      <c r="Y21" s="4"/>
      <c r="Z21" s="4"/>
    </row>
    <row r="22" spans="1:26" ht="16.5" customHeight="1">
      <c r="A22" s="98"/>
      <c r="B22" s="98"/>
      <c r="C22" s="98"/>
      <c r="D22" s="98"/>
      <c r="E22" s="98"/>
      <c r="F22" s="98"/>
      <c r="G22" s="98"/>
      <c r="H22" s="98"/>
      <c r="I22" s="98"/>
      <c r="J22" s="98"/>
      <c r="K22" s="98"/>
      <c r="L22" s="98"/>
      <c r="M22" s="3"/>
      <c r="N22" s="3"/>
      <c r="O22" s="3"/>
      <c r="P22" s="3"/>
      <c r="Q22" s="4"/>
      <c r="R22" s="4"/>
      <c r="S22" s="4"/>
      <c r="T22" s="4"/>
      <c r="U22" s="4"/>
      <c r="V22" s="4"/>
      <c r="W22" s="4"/>
      <c r="X22" s="4"/>
      <c r="Y22" s="4"/>
      <c r="Z22" s="4"/>
    </row>
    <row r="23" spans="1:26" ht="16.5" customHeight="1">
      <c r="A23" s="93"/>
      <c r="B23" s="93"/>
      <c r="C23" s="93"/>
      <c r="D23" s="93"/>
      <c r="E23" s="93"/>
      <c r="F23" s="93"/>
      <c r="G23" s="93"/>
      <c r="H23" s="93"/>
      <c r="I23" s="93"/>
      <c r="J23" s="93"/>
      <c r="K23" s="93"/>
      <c r="L23" s="93"/>
      <c r="M23" s="3"/>
      <c r="N23" s="3"/>
      <c r="O23" s="3"/>
      <c r="P23" s="3"/>
      <c r="Q23" s="4"/>
      <c r="R23" s="4"/>
      <c r="S23" s="4"/>
      <c r="T23" s="4"/>
      <c r="U23" s="4"/>
      <c r="V23" s="4"/>
      <c r="W23" s="4"/>
      <c r="X23" s="4"/>
      <c r="Y23" s="4"/>
      <c r="Z23" s="4"/>
    </row>
    <row r="24" spans="1:26" ht="16.5" customHeight="1">
      <c r="A24" s="103">
        <v>6</v>
      </c>
      <c r="B24" s="104" t="str">
        <f>IF(MID('2. Identificación del Riesgo'!H24:H26,1,27)="Seguridad de la Información",'2. Identificación del Riesgo'!B24:B26,
IF('2. Identificación del Riesgo'!H24:H26="","",
IF(MID('2. Identificación del Riesgo'!H24:H26,1,27)&lt;&gt;"Seguridad de la Información","No aplica")))</f>
        <v>No aplica</v>
      </c>
      <c r="C24" s="104" t="str">
        <f>IF(MID('2. Identificación del Riesgo'!H24:H26,1,27)="Seguridad de la Información",'2. Identificación del Riesgo'!C24:C26,
IF('2. Identificación del Riesgo'!H24:H26="","",
IF(MID('2. Identificación del Riesgo'!H24:H26,1,27)&lt;&gt;"Seguridad de la Información","No aplica")))</f>
        <v>No aplica</v>
      </c>
      <c r="D24" s="104" t="str">
        <f>IF(MID('2. Identificación del Riesgo'!H24:H26,1,27)="Seguridad de la Información",'2. Identificación del Riesgo'!G24:G26,
IF('2. Identificación del Riesgo'!H24:H26="","",
IF(MID('2. Identificación del Riesgo'!H24:H26,1,27)&lt;&gt;"Seguridad de la Información","No aplica")))</f>
        <v>No aplica</v>
      </c>
      <c r="E24" s="104" t="str">
        <f>IF(MID('2. Identificación del Riesgo'!H24:H26,1,27)="Seguridad de la Información",'2. Identificación del Riesgo'!H24:H26,
IF('2. Identificación del Riesgo'!H24:H26="","",
IF(MID('2. Identificación del Riesgo'!H24:H26,1,27)&lt;&gt;"Seguridad de la Información","No aplica")))</f>
        <v>No aplica</v>
      </c>
      <c r="F24" s="104" t="str">
        <f>IF(MID('2. Identificación del Riesgo'!H24:H26,1,27)="Seguridad de la Información",'2. Identificación del Riesgo'!I24:I26,
IF('2. Identificación del Riesgo'!H24:H26="","",
IF(MID('2. Identificación del Riesgo'!H24:H26,1,27)&lt;&gt;"Seguridad de la Información","No aplica")))</f>
        <v>No aplica</v>
      </c>
      <c r="G24" s="104"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No aplica</v>
      </c>
      <c r="H24" s="104"/>
      <c r="I24" s="104"/>
      <c r="J24" s="125"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104"/>
      <c r="L24" s="104"/>
      <c r="M24" s="3"/>
      <c r="N24" s="3"/>
      <c r="O24" s="3"/>
      <c r="P24" s="3"/>
      <c r="Q24" s="4"/>
      <c r="R24" s="4"/>
      <c r="S24" s="4"/>
      <c r="T24" s="4"/>
      <c r="U24" s="4"/>
      <c r="V24" s="4"/>
      <c r="W24" s="4"/>
      <c r="X24" s="4"/>
      <c r="Y24" s="4"/>
      <c r="Z24" s="4"/>
    </row>
    <row r="25" spans="1:26" ht="16.5" customHeight="1">
      <c r="A25" s="98"/>
      <c r="B25" s="98"/>
      <c r="C25" s="98"/>
      <c r="D25" s="98"/>
      <c r="E25" s="98"/>
      <c r="F25" s="98"/>
      <c r="G25" s="98"/>
      <c r="H25" s="98"/>
      <c r="I25" s="98"/>
      <c r="J25" s="98"/>
      <c r="K25" s="98"/>
      <c r="L25" s="98"/>
      <c r="M25" s="3"/>
      <c r="N25" s="3"/>
      <c r="O25" s="3"/>
      <c r="P25" s="3"/>
      <c r="Q25" s="4"/>
      <c r="R25" s="4"/>
      <c r="S25" s="4"/>
      <c r="T25" s="4"/>
      <c r="U25" s="4"/>
      <c r="V25" s="4"/>
      <c r="W25" s="4"/>
      <c r="X25" s="4"/>
      <c r="Y25" s="4"/>
      <c r="Z25" s="4"/>
    </row>
    <row r="26" spans="1:26" ht="16.5" customHeight="1">
      <c r="A26" s="93"/>
      <c r="B26" s="93"/>
      <c r="C26" s="93"/>
      <c r="D26" s="93"/>
      <c r="E26" s="93"/>
      <c r="F26" s="93"/>
      <c r="G26" s="93"/>
      <c r="H26" s="93"/>
      <c r="I26" s="93"/>
      <c r="J26" s="93"/>
      <c r="K26" s="93"/>
      <c r="L26" s="93"/>
      <c r="M26" s="3"/>
      <c r="N26" s="3"/>
      <c r="O26" s="3"/>
      <c r="P26" s="3"/>
      <c r="Q26" s="4"/>
      <c r="R26" s="4"/>
      <c r="S26" s="4"/>
      <c r="T26" s="4"/>
      <c r="U26" s="4"/>
      <c r="V26" s="4"/>
      <c r="W26" s="4"/>
      <c r="X26" s="4"/>
      <c r="Y26" s="4"/>
      <c r="Z26" s="4"/>
    </row>
    <row r="27" spans="1:26" ht="16.5" customHeight="1">
      <c r="A27" s="103">
        <v>7</v>
      </c>
      <c r="B27" s="104" t="str">
        <f>IF(MID('2. Identificación del Riesgo'!H27:H29,1,27)="Seguridad de la Información",'2. Identificación del Riesgo'!B27:B29,
IF('2. Identificación del Riesgo'!H27:H29="","",
IF(MID('2. Identificación del Riesgo'!H27:H29,1,27)&lt;&gt;"Seguridad de la Información","No aplica")))</f>
        <v>No aplica</v>
      </c>
      <c r="C27" s="104" t="str">
        <f>IF(MID('2. Identificación del Riesgo'!H27:H29,1,27)="Seguridad de la Información",'2. Identificación del Riesgo'!C27:C29,
IF('2. Identificación del Riesgo'!H27:H29="","",
IF(MID('2. Identificación del Riesgo'!H27:H29,1,27)&lt;&gt;"Seguridad de la Información","No aplica")))</f>
        <v>No aplica</v>
      </c>
      <c r="D27" s="104" t="str">
        <f>IF(MID('2. Identificación del Riesgo'!H27:H29,1,27)="Seguridad de la Información",'2. Identificación del Riesgo'!G27:G29,
IF('2. Identificación del Riesgo'!H27:H29="","",
IF(MID('2. Identificación del Riesgo'!H27:H29,1,27)&lt;&gt;"Seguridad de la Información","No aplica")))</f>
        <v>No aplica</v>
      </c>
      <c r="E27" s="104" t="str">
        <f>IF(MID('2. Identificación del Riesgo'!H27:H29,1,27)="Seguridad de la Información",'2. Identificación del Riesgo'!H27:H29,
IF('2. Identificación del Riesgo'!H27:H29="","",
IF(MID('2. Identificación del Riesgo'!H27:H29,1,27)&lt;&gt;"Seguridad de la Información","No aplica")))</f>
        <v>No aplica</v>
      </c>
      <c r="F27" s="104" t="str">
        <f>IF(MID('2. Identificación del Riesgo'!H27:H29,1,27)="Seguridad de la Información",'2. Identificación del Riesgo'!I27:I29,
IF('2. Identificación del Riesgo'!H27:H29="","",
IF(MID('2. Identificación del Riesgo'!H27:H29,1,27)&lt;&gt;"Seguridad de la Información","No aplica")))</f>
        <v>No aplica</v>
      </c>
      <c r="G27" s="104"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No aplica</v>
      </c>
      <c r="H27" s="104"/>
      <c r="I27" s="104"/>
      <c r="J27" s="125"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104"/>
      <c r="L27" s="104"/>
      <c r="M27" s="3"/>
      <c r="N27" s="3"/>
      <c r="O27" s="3"/>
      <c r="P27" s="3"/>
      <c r="Q27" s="4"/>
      <c r="R27" s="4"/>
      <c r="S27" s="4"/>
      <c r="T27" s="4"/>
      <c r="U27" s="4"/>
      <c r="V27" s="4"/>
      <c r="W27" s="4"/>
      <c r="X27" s="4"/>
      <c r="Y27" s="4"/>
      <c r="Z27" s="4"/>
    </row>
    <row r="28" spans="1:26" ht="16.5" customHeight="1">
      <c r="A28" s="98"/>
      <c r="B28" s="98"/>
      <c r="C28" s="98"/>
      <c r="D28" s="98"/>
      <c r="E28" s="98"/>
      <c r="F28" s="98"/>
      <c r="G28" s="98"/>
      <c r="H28" s="98"/>
      <c r="I28" s="98"/>
      <c r="J28" s="98"/>
      <c r="K28" s="98"/>
      <c r="L28" s="98"/>
      <c r="M28" s="3"/>
      <c r="N28" s="3"/>
      <c r="O28" s="3"/>
      <c r="P28" s="3"/>
      <c r="Q28" s="4"/>
      <c r="R28" s="4"/>
      <c r="S28" s="4"/>
      <c r="T28" s="4"/>
      <c r="U28" s="4"/>
      <c r="V28" s="4"/>
      <c r="W28" s="4"/>
      <c r="X28" s="4"/>
      <c r="Y28" s="4"/>
      <c r="Z28" s="4"/>
    </row>
    <row r="29" spans="1:26" ht="16.5" customHeight="1">
      <c r="A29" s="93"/>
      <c r="B29" s="93"/>
      <c r="C29" s="93"/>
      <c r="D29" s="93"/>
      <c r="E29" s="93"/>
      <c r="F29" s="93"/>
      <c r="G29" s="93"/>
      <c r="H29" s="93"/>
      <c r="I29" s="93"/>
      <c r="J29" s="93"/>
      <c r="K29" s="93"/>
      <c r="L29" s="93"/>
      <c r="M29" s="3"/>
      <c r="N29" s="3"/>
      <c r="O29" s="3"/>
      <c r="P29" s="3"/>
      <c r="Q29" s="4"/>
      <c r="R29" s="4"/>
      <c r="S29" s="4"/>
      <c r="T29" s="4"/>
      <c r="U29" s="4"/>
      <c r="V29" s="4"/>
      <c r="W29" s="4"/>
      <c r="X29" s="4"/>
      <c r="Y29" s="4"/>
      <c r="Z29" s="4"/>
    </row>
    <row r="30" spans="1:26" ht="16.5" customHeight="1">
      <c r="A30" s="103">
        <v>8</v>
      </c>
      <c r="B30" s="104" t="str">
        <f>IF(MID('2. Identificación del Riesgo'!H30:H32,1,27)="Seguridad de la Información",'2. Identificación del Riesgo'!B30:B32,
IF('2. Identificación del Riesgo'!H30:H32="","",
IF(MID('2. Identificación del Riesgo'!H30:H32,1,27)&lt;&gt;"Seguridad de la Información","No aplica")))</f>
        <v>No aplica</v>
      </c>
      <c r="C30" s="104" t="str">
        <f>IF(MID('2. Identificación del Riesgo'!H30:H32,1,27)="Seguridad de la Información",'2. Identificación del Riesgo'!C30:C32,
IF('2. Identificación del Riesgo'!H30:H32="","",
IF(MID('2. Identificación del Riesgo'!H30:H32,1,27)&lt;&gt;"Seguridad de la Información","No aplica")))</f>
        <v>No aplica</v>
      </c>
      <c r="D30" s="104" t="str">
        <f>IF(MID('2. Identificación del Riesgo'!H30:H32,1,27)="Seguridad de la Información",'2. Identificación del Riesgo'!G30:G32,
IF('2. Identificación del Riesgo'!H30:H32="","",
IF(MID('2. Identificación del Riesgo'!H30:H32,1,27)&lt;&gt;"Seguridad de la Información","No aplica")))</f>
        <v>No aplica</v>
      </c>
      <c r="E30" s="104" t="str">
        <f>IF(MID('2. Identificación del Riesgo'!H30:H32,1,27)="Seguridad de la Información",'2. Identificación del Riesgo'!H30:H32,
IF('2. Identificación del Riesgo'!H30:H32="","",
IF(MID('2. Identificación del Riesgo'!H30:H32,1,27)&lt;&gt;"Seguridad de la Información","No aplica")))</f>
        <v>No aplica</v>
      </c>
      <c r="F30" s="104" t="str">
        <f>IF(MID('2. Identificación del Riesgo'!H30:H32,1,27)="Seguridad de la Información",'2. Identificación del Riesgo'!I30:I32,
IF('2. Identificación del Riesgo'!H30:H32="","",
IF(MID('2. Identificación del Riesgo'!H30:H32,1,27)&lt;&gt;"Seguridad de la Información","No aplica")))</f>
        <v>No aplica</v>
      </c>
      <c r="G30" s="104"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No aplica</v>
      </c>
      <c r="H30" s="104"/>
      <c r="I30" s="104"/>
      <c r="J30" s="125"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104"/>
      <c r="L30" s="104"/>
      <c r="M30" s="3"/>
      <c r="N30" s="3"/>
      <c r="O30" s="3"/>
      <c r="P30" s="3"/>
      <c r="Q30" s="4"/>
      <c r="R30" s="4"/>
      <c r="S30" s="4"/>
      <c r="T30" s="4"/>
      <c r="U30" s="4"/>
      <c r="V30" s="4"/>
      <c r="W30" s="4"/>
      <c r="X30" s="4"/>
      <c r="Y30" s="4"/>
      <c r="Z30" s="4"/>
    </row>
    <row r="31" spans="1:26" ht="16.5" customHeight="1">
      <c r="A31" s="98"/>
      <c r="B31" s="98"/>
      <c r="C31" s="98"/>
      <c r="D31" s="98"/>
      <c r="E31" s="98"/>
      <c r="F31" s="98"/>
      <c r="G31" s="98"/>
      <c r="H31" s="98"/>
      <c r="I31" s="98"/>
      <c r="J31" s="98"/>
      <c r="K31" s="98"/>
      <c r="L31" s="98"/>
      <c r="M31" s="3"/>
      <c r="N31" s="3"/>
      <c r="O31" s="3"/>
      <c r="P31" s="3"/>
      <c r="Q31" s="4"/>
      <c r="R31" s="4"/>
      <c r="S31" s="4"/>
      <c r="T31" s="4"/>
      <c r="U31" s="4"/>
      <c r="V31" s="4"/>
      <c r="W31" s="4"/>
      <c r="X31" s="4"/>
      <c r="Y31" s="4"/>
      <c r="Z31" s="4"/>
    </row>
    <row r="32" spans="1:26" ht="16.5" customHeight="1">
      <c r="A32" s="93"/>
      <c r="B32" s="93"/>
      <c r="C32" s="93"/>
      <c r="D32" s="93"/>
      <c r="E32" s="93"/>
      <c r="F32" s="93"/>
      <c r="G32" s="93"/>
      <c r="H32" s="93"/>
      <c r="I32" s="93"/>
      <c r="J32" s="93"/>
      <c r="K32" s="93"/>
      <c r="L32" s="93"/>
      <c r="M32" s="3"/>
      <c r="N32" s="3"/>
      <c r="O32" s="3"/>
      <c r="P32" s="3"/>
      <c r="Q32" s="4"/>
      <c r="R32" s="4"/>
      <c r="S32" s="4"/>
      <c r="T32" s="4"/>
      <c r="U32" s="4"/>
      <c r="V32" s="4"/>
      <c r="W32" s="4"/>
      <c r="X32" s="4"/>
      <c r="Y32" s="4"/>
      <c r="Z32" s="4"/>
    </row>
    <row r="33" spans="1:26" ht="16.5" customHeight="1">
      <c r="A33" s="103">
        <v>9</v>
      </c>
      <c r="B33" s="104" t="str">
        <f>IF(MID('2. Identificación del Riesgo'!H33:H35,1,27)="Seguridad de la Información",'2. Identificación del Riesgo'!B33:B35,
IF('2. Identificación del Riesgo'!H33:H35="","",
IF(MID('2. Identificación del Riesgo'!H33:H35,1,27)&lt;&gt;"Seguridad de la Información","No aplica")))</f>
        <v/>
      </c>
      <c r="C33" s="104" t="str">
        <f>IF(MID('2. Identificación del Riesgo'!H33:H35,1,27)="Seguridad de la Información",'2. Identificación del Riesgo'!C33:C35,
IF('2. Identificación del Riesgo'!H33:H35="","",
IF(MID('2. Identificación del Riesgo'!H33:H35,1,27)&lt;&gt;"Seguridad de la Información","No aplica")))</f>
        <v/>
      </c>
      <c r="D33" s="104" t="str">
        <f>IF(MID('2. Identificación del Riesgo'!H33:H35,1,27)="Seguridad de la Información",'2. Identificación del Riesgo'!G33:G35,
IF('2. Identificación del Riesgo'!H33:H35="","",
IF(MID('2. Identificación del Riesgo'!H33:H35,1,27)&lt;&gt;"Seguridad de la Información","No aplica")))</f>
        <v/>
      </c>
      <c r="E33" s="104" t="str">
        <f>IF(MID('2. Identificación del Riesgo'!H33:H35,1,27)="Seguridad de la Información",'2. Identificación del Riesgo'!H33:H35,
IF('2. Identificación del Riesgo'!H33:H35="","",
IF(MID('2. Identificación del Riesgo'!H33:H35,1,27)&lt;&gt;"Seguridad de la Información","No aplica")))</f>
        <v/>
      </c>
      <c r="F33" s="104" t="str">
        <f>IF(MID('2. Identificación del Riesgo'!H33:H35,1,27)="Seguridad de la Información",'2. Identificación del Riesgo'!I33:I35,
IF('2. Identificación del Riesgo'!H33:H35="","",
IF(MID('2. Identificación del Riesgo'!H33:H35,1,27)&lt;&gt;"Seguridad de la Información","No aplica")))</f>
        <v/>
      </c>
      <c r="G33" s="104"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104"/>
      <c r="I33" s="104"/>
      <c r="J33" s="125"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104"/>
      <c r="L33" s="104"/>
      <c r="M33" s="3"/>
      <c r="N33" s="3"/>
      <c r="O33" s="3"/>
      <c r="P33" s="3"/>
      <c r="Q33" s="4"/>
      <c r="R33" s="4"/>
      <c r="S33" s="4"/>
      <c r="T33" s="4"/>
      <c r="U33" s="4"/>
      <c r="V33" s="4"/>
      <c r="W33" s="4"/>
      <c r="X33" s="4"/>
      <c r="Y33" s="4"/>
      <c r="Z33" s="4"/>
    </row>
    <row r="34" spans="1:26" ht="16.5" customHeight="1">
      <c r="A34" s="98"/>
      <c r="B34" s="98"/>
      <c r="C34" s="98"/>
      <c r="D34" s="98"/>
      <c r="E34" s="98"/>
      <c r="F34" s="98"/>
      <c r="G34" s="98"/>
      <c r="H34" s="98"/>
      <c r="I34" s="98"/>
      <c r="J34" s="98"/>
      <c r="K34" s="98"/>
      <c r="L34" s="98"/>
      <c r="M34" s="3"/>
      <c r="N34" s="3"/>
      <c r="O34" s="3"/>
      <c r="P34" s="3"/>
      <c r="Q34" s="4"/>
      <c r="R34" s="4"/>
      <c r="S34" s="4"/>
      <c r="T34" s="4"/>
      <c r="U34" s="4"/>
      <c r="V34" s="4"/>
      <c r="W34" s="4"/>
      <c r="X34" s="4"/>
      <c r="Y34" s="4"/>
      <c r="Z34" s="4"/>
    </row>
    <row r="35" spans="1:26" ht="16.5" customHeight="1">
      <c r="A35" s="93"/>
      <c r="B35" s="93"/>
      <c r="C35" s="93"/>
      <c r="D35" s="93"/>
      <c r="E35" s="93"/>
      <c r="F35" s="93"/>
      <c r="G35" s="93"/>
      <c r="H35" s="93"/>
      <c r="I35" s="93"/>
      <c r="J35" s="93"/>
      <c r="K35" s="93"/>
      <c r="L35" s="93"/>
      <c r="M35" s="3"/>
      <c r="N35" s="3"/>
      <c r="O35" s="3"/>
      <c r="P35" s="3"/>
      <c r="Q35" s="4"/>
      <c r="R35" s="4"/>
      <c r="S35" s="4"/>
      <c r="T35" s="4"/>
      <c r="U35" s="4"/>
      <c r="V35" s="4"/>
      <c r="W35" s="4"/>
      <c r="X35" s="4"/>
      <c r="Y35" s="4"/>
      <c r="Z35" s="4"/>
    </row>
    <row r="36" spans="1:26" ht="16.5" customHeight="1">
      <c r="A36" s="103">
        <v>10</v>
      </c>
      <c r="B36" s="104" t="str">
        <f>IF(MID('2. Identificación del Riesgo'!H36:H38,1,27)="Seguridad de la Información",'2. Identificación del Riesgo'!B36:B38,
IF('2. Identificación del Riesgo'!H36:H38="","",
IF(MID('2. Identificación del Riesgo'!H36:H38,1,27)&lt;&gt;"Seguridad de la Información","No aplica")))</f>
        <v/>
      </c>
      <c r="C36" s="104" t="str">
        <f>IF(MID('2. Identificación del Riesgo'!H36:H38,1,27)="Seguridad de la Información",'2. Identificación del Riesgo'!C36:C38,
IF('2. Identificación del Riesgo'!H36:H38="","",
IF(MID('2. Identificación del Riesgo'!H36:H38,1,27)&lt;&gt;"Seguridad de la Información","No aplica")))</f>
        <v/>
      </c>
      <c r="D36" s="104" t="str">
        <f>IF(MID('2. Identificación del Riesgo'!H36:H38,1,27)="Seguridad de la Información",'2. Identificación del Riesgo'!G36:G38,
IF('2. Identificación del Riesgo'!H36:H38="","",
IF(MID('2. Identificación del Riesgo'!H36:H38,1,27)&lt;&gt;"Seguridad de la Información","No aplica")))</f>
        <v/>
      </c>
      <c r="E36" s="104" t="str">
        <f>IF(MID('2. Identificación del Riesgo'!H36:H38,1,27)="Seguridad de la Información",'2. Identificación del Riesgo'!H36:H38,
IF('2. Identificación del Riesgo'!H36:H38="","",
IF(MID('2. Identificación del Riesgo'!H36:H38,1,27)&lt;&gt;"Seguridad de la Información","No aplica")))</f>
        <v/>
      </c>
      <c r="F36" s="104" t="str">
        <f>IF(MID('2. Identificación del Riesgo'!H36:H38,1,27)="Seguridad de la Información",'2. Identificación del Riesgo'!I36:I38,
IF('2. Identificación del Riesgo'!H36:H38="","",
IF(MID('2. Identificación del Riesgo'!H36:H38,1,27)&lt;&gt;"Seguridad de la Información","No aplica")))</f>
        <v/>
      </c>
      <c r="G36" s="104"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104"/>
      <c r="I36" s="104"/>
      <c r="J36" s="125"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104"/>
      <c r="L36" s="104"/>
      <c r="M36" s="3"/>
      <c r="N36" s="3"/>
      <c r="O36" s="3"/>
      <c r="P36" s="3"/>
      <c r="Q36" s="4"/>
      <c r="R36" s="4"/>
      <c r="S36" s="4"/>
      <c r="T36" s="4"/>
      <c r="U36" s="4"/>
      <c r="V36" s="4"/>
      <c r="W36" s="4"/>
      <c r="X36" s="4"/>
      <c r="Y36" s="4"/>
      <c r="Z36" s="4"/>
    </row>
    <row r="37" spans="1:26" ht="16.5" customHeight="1">
      <c r="A37" s="98"/>
      <c r="B37" s="98"/>
      <c r="C37" s="98"/>
      <c r="D37" s="98"/>
      <c r="E37" s="98"/>
      <c r="F37" s="98"/>
      <c r="G37" s="98"/>
      <c r="H37" s="98"/>
      <c r="I37" s="98"/>
      <c r="J37" s="98"/>
      <c r="K37" s="98"/>
      <c r="L37" s="98"/>
      <c r="M37" s="2"/>
      <c r="N37" s="2"/>
      <c r="O37" s="2"/>
      <c r="P37" s="2"/>
      <c r="Q37" s="4"/>
      <c r="R37" s="4"/>
      <c r="S37" s="4"/>
      <c r="T37" s="4"/>
      <c r="U37" s="4"/>
      <c r="V37" s="4"/>
      <c r="W37" s="4"/>
      <c r="X37" s="4"/>
      <c r="Y37" s="4"/>
      <c r="Z37" s="4"/>
    </row>
    <row r="38" spans="1:26" ht="16.5" customHeight="1">
      <c r="A38" s="93"/>
      <c r="B38" s="93"/>
      <c r="C38" s="93"/>
      <c r="D38" s="93"/>
      <c r="E38" s="93"/>
      <c r="F38" s="93"/>
      <c r="G38" s="93"/>
      <c r="H38" s="93"/>
      <c r="I38" s="93"/>
      <c r="J38" s="93"/>
      <c r="K38" s="93"/>
      <c r="L38" s="93"/>
      <c r="M38" s="2"/>
      <c r="N38" s="2"/>
      <c r="O38" s="2"/>
      <c r="P38" s="2"/>
      <c r="Q38" s="4"/>
      <c r="R38" s="4"/>
      <c r="S38" s="4"/>
      <c r="T38" s="4"/>
      <c r="U38" s="4"/>
      <c r="V38" s="4"/>
      <c r="W38" s="4"/>
      <c r="X38" s="4"/>
      <c r="Y38" s="4"/>
      <c r="Z38" s="4"/>
    </row>
    <row r="39" spans="1:26" ht="16.5" customHeight="1">
      <c r="A39" s="103">
        <v>11</v>
      </c>
      <c r="B39" s="104" t="str">
        <f>IF(MID('2. Identificación del Riesgo'!H39:H41,1,27)="Seguridad de la Información",'2. Identificación del Riesgo'!B39:B41,
IF('2. Identificación del Riesgo'!H39:H41="","",
IF(MID('2. Identificación del Riesgo'!H39:H41,1,27)&lt;&gt;"Seguridad de la Información","No aplica")))</f>
        <v/>
      </c>
      <c r="C39" s="104" t="str">
        <f>IF(MID('2. Identificación del Riesgo'!H39:H41,1,27)="Seguridad de la Información",'2. Identificación del Riesgo'!C39:C41,
IF('2. Identificación del Riesgo'!H39:H41="","",
IF(MID('2. Identificación del Riesgo'!H39:H41,1,27)&lt;&gt;"Seguridad de la Información","No aplica")))</f>
        <v/>
      </c>
      <c r="D39" s="104" t="str">
        <f>IF(MID('2. Identificación del Riesgo'!H39:H41,1,27)="Seguridad de la Información",'2. Identificación del Riesgo'!G39:G41,
IF('2. Identificación del Riesgo'!H39:H41="","",
IF(MID('2. Identificación del Riesgo'!H39:H41,1,27)&lt;&gt;"Seguridad de la Información","No aplica")))</f>
        <v/>
      </c>
      <c r="E39" s="104" t="str">
        <f>IF(MID('2. Identificación del Riesgo'!H39:H41,1,27)="Seguridad de la Información",'2. Identificación del Riesgo'!H39:H41,
IF('2. Identificación del Riesgo'!H39:H41="","",
IF(MID('2. Identificación del Riesgo'!H39:H41,1,27)&lt;&gt;"Seguridad de la Información","No aplica")))</f>
        <v/>
      </c>
      <c r="F39" s="104" t="str">
        <f>IF(MID('2. Identificación del Riesgo'!H39:H41,1,27)="Seguridad de la Información",'2. Identificación del Riesgo'!I39:I41,
IF('2. Identificación del Riesgo'!H39:H41="","",
IF(MID('2. Identificación del Riesgo'!H39:H41,1,27)&lt;&gt;"Seguridad de la Información","No aplica")))</f>
        <v/>
      </c>
      <c r="G39" s="104"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104"/>
      <c r="I39" s="104"/>
      <c r="J39" s="125"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104"/>
      <c r="L39" s="104"/>
      <c r="M39" s="3"/>
      <c r="N39" s="3"/>
      <c r="O39" s="3"/>
      <c r="P39" s="3"/>
      <c r="Q39" s="4"/>
      <c r="R39" s="4"/>
      <c r="S39" s="4"/>
      <c r="T39" s="4"/>
      <c r="U39" s="4"/>
      <c r="V39" s="4"/>
      <c r="W39" s="4"/>
      <c r="X39" s="4"/>
      <c r="Y39" s="4"/>
      <c r="Z39" s="4"/>
    </row>
    <row r="40" spans="1:26" ht="16.5" customHeight="1">
      <c r="A40" s="98"/>
      <c r="B40" s="98"/>
      <c r="C40" s="98"/>
      <c r="D40" s="98"/>
      <c r="E40" s="98"/>
      <c r="F40" s="98"/>
      <c r="G40" s="98"/>
      <c r="H40" s="98"/>
      <c r="I40" s="98"/>
      <c r="J40" s="98"/>
      <c r="K40" s="98"/>
      <c r="L40" s="98"/>
      <c r="M40" s="2"/>
      <c r="N40" s="2"/>
      <c r="O40" s="2"/>
      <c r="P40" s="2"/>
      <c r="Q40" s="4"/>
      <c r="R40" s="4"/>
      <c r="S40" s="4"/>
      <c r="T40" s="4"/>
      <c r="U40" s="4"/>
      <c r="V40" s="4"/>
      <c r="W40" s="4"/>
      <c r="X40" s="4"/>
      <c r="Y40" s="4"/>
      <c r="Z40" s="4"/>
    </row>
    <row r="41" spans="1:26" ht="16.5" customHeight="1">
      <c r="A41" s="93"/>
      <c r="B41" s="93"/>
      <c r="C41" s="93"/>
      <c r="D41" s="93"/>
      <c r="E41" s="93"/>
      <c r="F41" s="93"/>
      <c r="G41" s="93"/>
      <c r="H41" s="93"/>
      <c r="I41" s="93"/>
      <c r="J41" s="93"/>
      <c r="K41" s="93"/>
      <c r="L41" s="93"/>
      <c r="M41" s="2"/>
      <c r="N41" s="2"/>
      <c r="O41" s="2"/>
      <c r="P41" s="2"/>
      <c r="Q41" s="4"/>
      <c r="R41" s="4"/>
      <c r="S41" s="4"/>
      <c r="T41" s="4"/>
      <c r="U41" s="4"/>
      <c r="V41" s="4"/>
      <c r="W41" s="4"/>
      <c r="X41" s="4"/>
      <c r="Y41" s="4"/>
      <c r="Z41" s="4"/>
    </row>
    <row r="42" spans="1:26" ht="16.5" customHeight="1">
      <c r="A42" s="103">
        <v>12</v>
      </c>
      <c r="B42" s="104" t="str">
        <f>IF(MID('2. Identificación del Riesgo'!H42:H44,1,27)="Seguridad de la Información",'2. Identificación del Riesgo'!B42:B44,
IF('2. Identificación del Riesgo'!H42:H44="","",
IF(MID('2. Identificación del Riesgo'!H42:H44,1,27)&lt;&gt;"Seguridad de la Información","No aplica")))</f>
        <v/>
      </c>
      <c r="C42" s="104" t="str">
        <f>IF(MID('2. Identificación del Riesgo'!H42:H44,1,27)="Seguridad de la Información",'2. Identificación del Riesgo'!C42:C44,
IF('2. Identificación del Riesgo'!H42:H44="","",
IF(MID('2. Identificación del Riesgo'!H42:H44,1,27)&lt;&gt;"Seguridad de la Información","No aplica")))</f>
        <v/>
      </c>
      <c r="D42" s="104" t="str">
        <f>IF(MID('2. Identificación del Riesgo'!H42:H44,1,27)="Seguridad de la Información",'2. Identificación del Riesgo'!G42:G44,
IF('2. Identificación del Riesgo'!H42:H44="","",
IF(MID('2. Identificación del Riesgo'!H42:H44,1,27)&lt;&gt;"Seguridad de la Información","No aplica")))</f>
        <v/>
      </c>
      <c r="E42" s="104" t="str">
        <f>IF(MID('2. Identificación del Riesgo'!H42:H44,1,27)="Seguridad de la Información",'2. Identificación del Riesgo'!H42:H44,
IF('2. Identificación del Riesgo'!H42:H44="","",
IF(MID('2. Identificación del Riesgo'!H42:H44,1,27)&lt;&gt;"Seguridad de la Información","No aplica")))</f>
        <v/>
      </c>
      <c r="F42" s="104" t="str">
        <f>IF(MID('2. Identificación del Riesgo'!H42:H44,1,27)="Seguridad de la Información",'2. Identificación del Riesgo'!I42:I44,
IF('2. Identificación del Riesgo'!H42:H44="","",
IF(MID('2. Identificación del Riesgo'!H42:H44,1,27)&lt;&gt;"Seguridad de la Información","No aplica")))</f>
        <v/>
      </c>
      <c r="G42" s="104"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104"/>
      <c r="I42" s="104"/>
      <c r="J42" s="125"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104"/>
      <c r="L42" s="104"/>
      <c r="M42" s="3"/>
      <c r="N42" s="3"/>
      <c r="O42" s="3"/>
      <c r="P42" s="3"/>
      <c r="Q42" s="4"/>
      <c r="R42" s="4"/>
      <c r="S42" s="4"/>
      <c r="T42" s="4"/>
      <c r="U42" s="4"/>
      <c r="V42" s="4"/>
      <c r="W42" s="4"/>
      <c r="X42" s="4"/>
      <c r="Y42" s="4"/>
      <c r="Z42" s="4"/>
    </row>
    <row r="43" spans="1:26" ht="16.5" customHeight="1">
      <c r="A43" s="98"/>
      <c r="B43" s="98"/>
      <c r="C43" s="98"/>
      <c r="D43" s="98"/>
      <c r="E43" s="98"/>
      <c r="F43" s="98"/>
      <c r="G43" s="98"/>
      <c r="H43" s="98"/>
      <c r="I43" s="98"/>
      <c r="J43" s="98"/>
      <c r="K43" s="98"/>
      <c r="L43" s="98"/>
      <c r="M43" s="2"/>
      <c r="N43" s="2"/>
      <c r="O43" s="2"/>
      <c r="P43" s="2"/>
      <c r="Q43" s="4"/>
      <c r="R43" s="4"/>
      <c r="S43" s="4"/>
      <c r="T43" s="4"/>
      <c r="U43" s="4"/>
      <c r="V43" s="4"/>
      <c r="W43" s="4"/>
      <c r="X43" s="4"/>
      <c r="Y43" s="4"/>
      <c r="Z43" s="4"/>
    </row>
    <row r="44" spans="1:26" ht="16.5" customHeight="1">
      <c r="A44" s="93"/>
      <c r="B44" s="93"/>
      <c r="C44" s="93"/>
      <c r="D44" s="93"/>
      <c r="E44" s="93"/>
      <c r="F44" s="93"/>
      <c r="G44" s="93"/>
      <c r="H44" s="93"/>
      <c r="I44" s="93"/>
      <c r="J44" s="93"/>
      <c r="K44" s="93"/>
      <c r="L44" s="93"/>
      <c r="M44" s="2"/>
      <c r="N44" s="2"/>
      <c r="O44" s="2"/>
      <c r="P44" s="2"/>
      <c r="Q44" s="4"/>
      <c r="R44" s="4"/>
      <c r="S44" s="4"/>
      <c r="T44" s="4"/>
      <c r="U44" s="4"/>
      <c r="V44" s="4"/>
      <c r="W44" s="4"/>
      <c r="X44" s="4"/>
      <c r="Y44" s="4"/>
      <c r="Z44" s="4"/>
    </row>
    <row r="45" spans="1:26" ht="16.5" customHeight="1">
      <c r="A45" s="103">
        <v>13</v>
      </c>
      <c r="B45" s="104" t="str">
        <f>IF(MID('2. Identificación del Riesgo'!H45:H47,1,27)="Seguridad de la Información",'2. Identificación del Riesgo'!B45:B47,
IF('2. Identificación del Riesgo'!H45:H47="","",
IF(MID('2. Identificación del Riesgo'!H45:H47,1,27)&lt;&gt;"Seguridad de la Información","No aplica")))</f>
        <v/>
      </c>
      <c r="C45" s="104" t="str">
        <f>IF(MID('2. Identificación del Riesgo'!H45:H47,1,27)="Seguridad de la Información",'2. Identificación del Riesgo'!C45:C47,
IF('2. Identificación del Riesgo'!H45:H47="","",
IF(MID('2. Identificación del Riesgo'!H45:H47,1,27)&lt;&gt;"Seguridad de la Información","No aplica")))</f>
        <v/>
      </c>
      <c r="D45" s="104" t="str">
        <f>IF(MID('2. Identificación del Riesgo'!H45:H47,1,27)="Seguridad de la Información",'2. Identificación del Riesgo'!G45:G47,
IF('2. Identificación del Riesgo'!H45:H47="","",
IF(MID('2. Identificación del Riesgo'!H45:H47,1,27)&lt;&gt;"Seguridad de la Información","No aplica")))</f>
        <v/>
      </c>
      <c r="E45" s="104" t="str">
        <f>IF(MID('2. Identificación del Riesgo'!H45:H47,1,27)="Seguridad de la Información",'2. Identificación del Riesgo'!H45:H47,
IF('2. Identificación del Riesgo'!H45:H47="","",
IF(MID('2. Identificación del Riesgo'!H45:H47,1,27)&lt;&gt;"Seguridad de la Información","No aplica")))</f>
        <v/>
      </c>
      <c r="F45" s="104" t="str">
        <f>IF(MID('2. Identificación del Riesgo'!H45:H47,1,27)="Seguridad de la Información",'2. Identificación del Riesgo'!I45:I47,
IF('2. Identificación del Riesgo'!H45:H47="","",
IF(MID('2. Identificación del Riesgo'!H45:H47,1,27)&lt;&gt;"Seguridad de la Información","No aplica")))</f>
        <v/>
      </c>
      <c r="G45" s="104"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104"/>
      <c r="I45" s="104"/>
      <c r="J45" s="125"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104"/>
      <c r="L45" s="104"/>
      <c r="M45" s="3"/>
      <c r="N45" s="3"/>
      <c r="O45" s="3"/>
      <c r="P45" s="3"/>
      <c r="Q45" s="4"/>
      <c r="R45" s="4"/>
      <c r="S45" s="4"/>
      <c r="T45" s="4"/>
      <c r="U45" s="4"/>
      <c r="V45" s="4"/>
      <c r="W45" s="4"/>
      <c r="X45" s="4"/>
      <c r="Y45" s="4"/>
      <c r="Z45" s="4"/>
    </row>
    <row r="46" spans="1:26" ht="16.5" customHeight="1">
      <c r="A46" s="98"/>
      <c r="B46" s="98"/>
      <c r="C46" s="98"/>
      <c r="D46" s="98"/>
      <c r="E46" s="98"/>
      <c r="F46" s="98"/>
      <c r="G46" s="98"/>
      <c r="H46" s="98"/>
      <c r="I46" s="98"/>
      <c r="J46" s="98"/>
      <c r="K46" s="98"/>
      <c r="L46" s="98"/>
      <c r="M46" s="2"/>
      <c r="N46" s="2"/>
      <c r="O46" s="2"/>
      <c r="P46" s="2"/>
      <c r="Q46" s="4"/>
      <c r="R46" s="4"/>
      <c r="S46" s="4"/>
      <c r="T46" s="4"/>
      <c r="U46" s="4"/>
      <c r="V46" s="4"/>
      <c r="W46" s="4"/>
      <c r="X46" s="4"/>
      <c r="Y46" s="4"/>
      <c r="Z46" s="4"/>
    </row>
    <row r="47" spans="1:26" ht="16.5" customHeight="1">
      <c r="A47" s="93"/>
      <c r="B47" s="93"/>
      <c r="C47" s="93"/>
      <c r="D47" s="93"/>
      <c r="E47" s="93"/>
      <c r="F47" s="93"/>
      <c r="G47" s="93"/>
      <c r="H47" s="93"/>
      <c r="I47" s="93"/>
      <c r="J47" s="93"/>
      <c r="K47" s="93"/>
      <c r="L47" s="93"/>
      <c r="M47" s="2"/>
      <c r="N47" s="2"/>
      <c r="O47" s="2"/>
      <c r="P47" s="2"/>
      <c r="Q47" s="4"/>
      <c r="R47" s="4"/>
      <c r="S47" s="4"/>
      <c r="T47" s="4"/>
      <c r="U47" s="4"/>
      <c r="V47" s="4"/>
      <c r="W47" s="4"/>
      <c r="X47" s="4"/>
      <c r="Y47" s="4"/>
      <c r="Z47" s="4"/>
    </row>
    <row r="48" spans="1:26" ht="16.5" customHeight="1">
      <c r="A48" s="103">
        <v>14</v>
      </c>
      <c r="B48" s="104" t="str">
        <f>IF(MID('2. Identificación del Riesgo'!H48:H50,1,27)="Seguridad de la Información",'2. Identificación del Riesgo'!B48:B50,
IF('2. Identificación del Riesgo'!H48:H50="","",
IF(MID('2. Identificación del Riesgo'!H48:H50,1,27)&lt;&gt;"Seguridad de la Información","No aplica")))</f>
        <v/>
      </c>
      <c r="C48" s="104" t="str">
        <f>IF(MID('2. Identificación del Riesgo'!H48:H50,1,27)="Seguridad de la Información",'2. Identificación del Riesgo'!C48:C50,
IF('2. Identificación del Riesgo'!H48:H50="","",
IF(MID('2. Identificación del Riesgo'!H48:H50,1,27)&lt;&gt;"Seguridad de la Información","No aplica")))</f>
        <v/>
      </c>
      <c r="D48" s="104" t="str">
        <f>IF(MID('2. Identificación del Riesgo'!H48:H50,1,27)="Seguridad de la Información",'2. Identificación del Riesgo'!G48:G50,
IF('2. Identificación del Riesgo'!H48:H50="","",
IF(MID('2. Identificación del Riesgo'!H48:H50,1,27)&lt;&gt;"Seguridad de la Información","No aplica")))</f>
        <v/>
      </c>
      <c r="E48" s="104" t="str">
        <f>IF(MID('2. Identificación del Riesgo'!H48:H50,1,27)="Seguridad de la Información",'2. Identificación del Riesgo'!H48:H50,
IF('2. Identificación del Riesgo'!H48:H50="","",
IF(MID('2. Identificación del Riesgo'!H48:H50,1,27)&lt;&gt;"Seguridad de la Información","No aplica")))</f>
        <v/>
      </c>
      <c r="F48" s="104" t="str">
        <f>IF(MID('2. Identificación del Riesgo'!H48:H50,1,27)="Seguridad de la Información",'2. Identificación del Riesgo'!I48:I50,
IF('2. Identificación del Riesgo'!H48:H50="","",
IF(MID('2. Identificación del Riesgo'!H48:H50,1,27)&lt;&gt;"Seguridad de la Información","No aplica")))</f>
        <v/>
      </c>
      <c r="G48" s="104"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104"/>
      <c r="I48" s="104"/>
      <c r="J48" s="125"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104"/>
      <c r="L48" s="104"/>
      <c r="M48" s="3"/>
      <c r="N48" s="3"/>
      <c r="O48" s="3"/>
      <c r="P48" s="3"/>
      <c r="Q48" s="4"/>
      <c r="R48" s="4"/>
      <c r="S48" s="4"/>
      <c r="T48" s="4"/>
      <c r="U48" s="4"/>
      <c r="V48" s="4"/>
      <c r="W48" s="4"/>
      <c r="X48" s="4"/>
      <c r="Y48" s="4"/>
      <c r="Z48" s="4"/>
    </row>
    <row r="49" spans="1:26" ht="16.5" customHeight="1">
      <c r="A49" s="98"/>
      <c r="B49" s="98"/>
      <c r="C49" s="98"/>
      <c r="D49" s="98"/>
      <c r="E49" s="98"/>
      <c r="F49" s="98"/>
      <c r="G49" s="98"/>
      <c r="H49" s="98"/>
      <c r="I49" s="98"/>
      <c r="J49" s="98"/>
      <c r="K49" s="98"/>
      <c r="L49" s="98"/>
      <c r="M49" s="2"/>
      <c r="N49" s="2"/>
      <c r="O49" s="2"/>
      <c r="P49" s="2"/>
      <c r="Q49" s="4"/>
      <c r="R49" s="4"/>
      <c r="S49" s="4"/>
      <c r="T49" s="4"/>
      <c r="U49" s="4"/>
      <c r="V49" s="4"/>
      <c r="W49" s="4"/>
      <c r="X49" s="4"/>
      <c r="Y49" s="4"/>
      <c r="Z49" s="4"/>
    </row>
    <row r="50" spans="1:26" ht="16.5" customHeight="1">
      <c r="A50" s="93"/>
      <c r="B50" s="93"/>
      <c r="C50" s="93"/>
      <c r="D50" s="93"/>
      <c r="E50" s="93"/>
      <c r="F50" s="93"/>
      <c r="G50" s="93"/>
      <c r="H50" s="93"/>
      <c r="I50" s="93"/>
      <c r="J50" s="93"/>
      <c r="K50" s="93"/>
      <c r="L50" s="93"/>
      <c r="M50" s="2"/>
      <c r="N50" s="2"/>
      <c r="O50" s="2"/>
      <c r="P50" s="2"/>
      <c r="Q50" s="4"/>
      <c r="R50" s="4"/>
      <c r="S50" s="4"/>
      <c r="T50" s="4"/>
      <c r="U50" s="4"/>
      <c r="V50" s="4"/>
      <c r="W50" s="4"/>
      <c r="X50" s="4"/>
      <c r="Y50" s="4"/>
      <c r="Z50" s="4"/>
    </row>
    <row r="51" spans="1:26" ht="16.5" customHeight="1">
      <c r="A51" s="103">
        <v>15</v>
      </c>
      <c r="B51" s="104" t="str">
        <f>IF(MID('2. Identificación del Riesgo'!H51:H53,1,27)="Seguridad de la Información",'2. Identificación del Riesgo'!B51:B53,
IF('2. Identificación del Riesgo'!H51:H53="","",
IF(MID('2. Identificación del Riesgo'!H51:H53,1,27)&lt;&gt;"Seguridad de la Información","No aplica")))</f>
        <v/>
      </c>
      <c r="C51" s="104" t="str">
        <f>IF(MID('2. Identificación del Riesgo'!H51:H53,1,27)="Seguridad de la Información",'2. Identificación del Riesgo'!C51:C53,
IF('2. Identificación del Riesgo'!H51:H53="","",
IF(MID('2. Identificación del Riesgo'!H51:H53,1,27)&lt;&gt;"Seguridad de la Información","No aplica")))</f>
        <v/>
      </c>
      <c r="D51" s="104" t="str">
        <f>IF(MID('2. Identificación del Riesgo'!H51:H53,1,27)="Seguridad de la Información",'2. Identificación del Riesgo'!G51:G53,
IF('2. Identificación del Riesgo'!H51:H53="","",
IF(MID('2. Identificación del Riesgo'!H51:H53,1,27)&lt;&gt;"Seguridad de la Información","No aplica")))</f>
        <v/>
      </c>
      <c r="E51" s="104" t="str">
        <f>IF(MID('2. Identificación del Riesgo'!H51:H53,1,27)="Seguridad de la Información",'2. Identificación del Riesgo'!H51:H53,
IF('2. Identificación del Riesgo'!H51:H53="","",
IF(MID('2. Identificación del Riesgo'!H51:H53,1,27)&lt;&gt;"Seguridad de la Información","No aplica")))</f>
        <v/>
      </c>
      <c r="F51" s="104" t="str">
        <f>IF(MID('2. Identificación del Riesgo'!H51:H53,1,27)="Seguridad de la Información",'2. Identificación del Riesgo'!I51:I53,
IF('2. Identificación del Riesgo'!H51:H53="","",
IF(MID('2. Identificación del Riesgo'!H51:H53,1,27)&lt;&gt;"Seguridad de la Información","No aplica")))</f>
        <v/>
      </c>
      <c r="G51" s="104"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104"/>
      <c r="I51" s="104"/>
      <c r="J51" s="125"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104"/>
      <c r="L51" s="104"/>
      <c r="M51" s="3"/>
      <c r="N51" s="3"/>
      <c r="O51" s="3"/>
      <c r="P51" s="3"/>
      <c r="Q51" s="4"/>
      <c r="R51" s="4"/>
      <c r="S51" s="4"/>
      <c r="T51" s="4"/>
      <c r="U51" s="4"/>
      <c r="V51" s="4"/>
      <c r="W51" s="4"/>
      <c r="X51" s="4"/>
      <c r="Y51" s="4"/>
      <c r="Z51" s="4"/>
    </row>
    <row r="52" spans="1:26" ht="16.5" customHeight="1">
      <c r="A52" s="98"/>
      <c r="B52" s="98"/>
      <c r="C52" s="98"/>
      <c r="D52" s="98"/>
      <c r="E52" s="98"/>
      <c r="F52" s="98"/>
      <c r="G52" s="98"/>
      <c r="H52" s="98"/>
      <c r="I52" s="98"/>
      <c r="J52" s="98"/>
      <c r="K52" s="98"/>
      <c r="L52" s="98"/>
      <c r="M52" s="2"/>
      <c r="N52" s="2"/>
      <c r="O52" s="2"/>
      <c r="P52" s="2"/>
      <c r="Q52" s="4"/>
      <c r="R52" s="4"/>
      <c r="S52" s="4"/>
      <c r="T52" s="4"/>
      <c r="U52" s="4"/>
      <c r="V52" s="4"/>
      <c r="W52" s="4"/>
      <c r="X52" s="4"/>
      <c r="Y52" s="4"/>
      <c r="Z52" s="4"/>
    </row>
    <row r="53" spans="1:26" ht="16.5" customHeight="1">
      <c r="A53" s="93"/>
      <c r="B53" s="93"/>
      <c r="C53" s="93"/>
      <c r="D53" s="93"/>
      <c r="E53" s="93"/>
      <c r="F53" s="93"/>
      <c r="G53" s="93"/>
      <c r="H53" s="93"/>
      <c r="I53" s="93"/>
      <c r="J53" s="93"/>
      <c r="K53" s="93"/>
      <c r="L53" s="93"/>
      <c r="M53" s="2"/>
      <c r="N53" s="2"/>
      <c r="O53" s="2"/>
      <c r="P53" s="2"/>
      <c r="Q53" s="4"/>
      <c r="R53" s="4"/>
      <c r="S53" s="4"/>
      <c r="T53" s="4"/>
      <c r="U53" s="4"/>
      <c r="V53" s="4"/>
      <c r="W53" s="4"/>
      <c r="X53" s="4"/>
      <c r="Y53" s="4"/>
      <c r="Z53" s="4"/>
    </row>
    <row r="54" spans="1:26" ht="16.5" customHeight="1">
      <c r="A54" s="103">
        <v>16</v>
      </c>
      <c r="B54" s="104" t="str">
        <f>IF(MID('2. Identificación del Riesgo'!H54:H56,1,27)="Seguridad de la Información",'2. Identificación del Riesgo'!B54:B56,
IF('2. Identificación del Riesgo'!H54:H56="","",
IF(MID('2. Identificación del Riesgo'!H54:H56,1,27)&lt;&gt;"Seguridad de la Información","No aplica")))</f>
        <v/>
      </c>
      <c r="C54" s="104" t="str">
        <f>IF(MID('2. Identificación del Riesgo'!H54:H56,1,27)="Seguridad de la Información",'2. Identificación del Riesgo'!C54:C56,
IF('2. Identificación del Riesgo'!H54:H56="","",
IF(MID('2. Identificación del Riesgo'!H54:H56,1,27)&lt;&gt;"Seguridad de la Información","No aplica")))</f>
        <v/>
      </c>
      <c r="D54" s="104" t="str">
        <f>IF(MID('2. Identificación del Riesgo'!H54:H56,1,27)="Seguridad de la Información",'2. Identificación del Riesgo'!G54:G56,
IF('2. Identificación del Riesgo'!H54:H56="","",
IF(MID('2. Identificación del Riesgo'!H54:H56,1,27)&lt;&gt;"Seguridad de la Información","No aplica")))</f>
        <v/>
      </c>
      <c r="E54" s="104" t="str">
        <f>IF(MID('2. Identificación del Riesgo'!H54:H56,1,27)="Seguridad de la Información",'2. Identificación del Riesgo'!H54:H56,
IF('2. Identificación del Riesgo'!H54:H56="","",
IF(MID('2. Identificación del Riesgo'!H54:H56,1,27)&lt;&gt;"Seguridad de la Información","No aplica")))</f>
        <v/>
      </c>
      <c r="F54" s="104" t="str">
        <f>IF(MID('2. Identificación del Riesgo'!H54:H56,1,27)="Seguridad de la Información",'2. Identificación del Riesgo'!I54:I56,
IF('2. Identificación del Riesgo'!H54:H56="","",
IF(MID('2. Identificación del Riesgo'!H54:H56,1,27)&lt;&gt;"Seguridad de la Información","No aplica")))</f>
        <v/>
      </c>
      <c r="G54" s="104"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104"/>
      <c r="I54" s="104"/>
      <c r="J54" s="125"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104"/>
      <c r="L54" s="104"/>
      <c r="M54" s="3"/>
      <c r="N54" s="3"/>
      <c r="O54" s="3"/>
      <c r="P54" s="3"/>
      <c r="Q54" s="4"/>
      <c r="R54" s="4"/>
      <c r="S54" s="4"/>
      <c r="T54" s="4"/>
      <c r="U54" s="4"/>
      <c r="V54" s="4"/>
      <c r="W54" s="4"/>
      <c r="X54" s="4"/>
      <c r="Y54" s="4"/>
      <c r="Z54" s="4"/>
    </row>
    <row r="55" spans="1:26" ht="16.5" customHeight="1">
      <c r="A55" s="98"/>
      <c r="B55" s="98"/>
      <c r="C55" s="98"/>
      <c r="D55" s="98"/>
      <c r="E55" s="98"/>
      <c r="F55" s="98"/>
      <c r="G55" s="98"/>
      <c r="H55" s="98"/>
      <c r="I55" s="98"/>
      <c r="J55" s="98"/>
      <c r="K55" s="98"/>
      <c r="L55" s="98"/>
      <c r="M55" s="2"/>
      <c r="N55" s="2"/>
      <c r="O55" s="2"/>
      <c r="P55" s="2"/>
      <c r="Q55" s="4"/>
      <c r="R55" s="4"/>
      <c r="S55" s="4"/>
      <c r="T55" s="4"/>
      <c r="U55" s="4"/>
      <c r="V55" s="4"/>
      <c r="W55" s="4"/>
      <c r="X55" s="4"/>
      <c r="Y55" s="4"/>
      <c r="Z55" s="4"/>
    </row>
    <row r="56" spans="1:26" ht="16.5" customHeight="1">
      <c r="A56" s="93"/>
      <c r="B56" s="93"/>
      <c r="C56" s="93"/>
      <c r="D56" s="93"/>
      <c r="E56" s="93"/>
      <c r="F56" s="93"/>
      <c r="G56" s="93"/>
      <c r="H56" s="93"/>
      <c r="I56" s="93"/>
      <c r="J56" s="93"/>
      <c r="K56" s="93"/>
      <c r="L56" s="93"/>
      <c r="M56" s="2"/>
      <c r="N56" s="2"/>
      <c r="O56" s="2"/>
      <c r="P56" s="2"/>
      <c r="Q56" s="4"/>
      <c r="R56" s="4"/>
      <c r="S56" s="4"/>
      <c r="T56" s="4"/>
      <c r="U56" s="4"/>
      <c r="V56" s="4"/>
      <c r="W56" s="4"/>
      <c r="X56" s="4"/>
      <c r="Y56" s="4"/>
      <c r="Z56" s="4"/>
    </row>
    <row r="57" spans="1:26" ht="16.5" customHeight="1">
      <c r="A57" s="103">
        <v>17</v>
      </c>
      <c r="B57" s="104" t="str">
        <f>IF(MID('2. Identificación del Riesgo'!H57:H59,1,27)="Seguridad de la Información",'2. Identificación del Riesgo'!B57:B59,
IF('2. Identificación del Riesgo'!H57:H59="","",
IF(MID('2. Identificación del Riesgo'!H57:H59,1,27)&lt;&gt;"Seguridad de la Información","No aplica")))</f>
        <v/>
      </c>
      <c r="C57" s="104" t="str">
        <f>IF(MID('2. Identificación del Riesgo'!H57:H59,1,27)="Seguridad de la Información",'2. Identificación del Riesgo'!C57:C59,
IF('2. Identificación del Riesgo'!H57:H59="","",
IF(MID('2. Identificación del Riesgo'!H57:H59,1,27)&lt;&gt;"Seguridad de la Información","No aplica")))</f>
        <v/>
      </c>
      <c r="D57" s="104" t="str">
        <f>IF(MID('2. Identificación del Riesgo'!H57:H59,1,27)="Seguridad de la Información",'2. Identificación del Riesgo'!G57:G59,
IF('2. Identificación del Riesgo'!H57:H59="","",
IF(MID('2. Identificación del Riesgo'!H57:H59,1,27)&lt;&gt;"Seguridad de la Información","No aplica")))</f>
        <v/>
      </c>
      <c r="E57" s="104" t="str">
        <f>IF(MID('2. Identificación del Riesgo'!H57:H59,1,27)="Seguridad de la Información",'2. Identificación del Riesgo'!H57:H59,
IF('2. Identificación del Riesgo'!H57:H59="","",
IF(MID('2. Identificación del Riesgo'!H57:H59,1,27)&lt;&gt;"Seguridad de la Información","No aplica")))</f>
        <v/>
      </c>
      <c r="F57" s="104" t="str">
        <f>IF(MID('2. Identificación del Riesgo'!H57:H59,1,27)="Seguridad de la Información",'2. Identificación del Riesgo'!I57:I59,
IF('2. Identificación del Riesgo'!H57:H59="","",
IF(MID('2. Identificación del Riesgo'!H57:H59,1,27)&lt;&gt;"Seguridad de la Información","No aplica")))</f>
        <v/>
      </c>
      <c r="G57" s="104"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104"/>
      <c r="I57" s="104"/>
      <c r="J57" s="125"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104"/>
      <c r="L57" s="104"/>
      <c r="M57" s="3"/>
      <c r="N57" s="3"/>
      <c r="O57" s="3"/>
      <c r="P57" s="3"/>
      <c r="Q57" s="4"/>
      <c r="R57" s="4"/>
      <c r="S57" s="4"/>
      <c r="T57" s="4"/>
      <c r="U57" s="4"/>
      <c r="V57" s="4"/>
      <c r="W57" s="4"/>
      <c r="X57" s="4"/>
      <c r="Y57" s="4"/>
      <c r="Z57" s="4"/>
    </row>
    <row r="58" spans="1:26" ht="16.5" customHeight="1">
      <c r="A58" s="98"/>
      <c r="B58" s="98"/>
      <c r="C58" s="98"/>
      <c r="D58" s="98"/>
      <c r="E58" s="98"/>
      <c r="F58" s="98"/>
      <c r="G58" s="98"/>
      <c r="H58" s="98"/>
      <c r="I58" s="98"/>
      <c r="J58" s="98"/>
      <c r="K58" s="98"/>
      <c r="L58" s="98"/>
      <c r="M58" s="2"/>
      <c r="N58" s="2"/>
      <c r="O58" s="2"/>
      <c r="P58" s="2"/>
      <c r="Q58" s="4"/>
      <c r="R58" s="4"/>
      <c r="S58" s="4"/>
      <c r="T58" s="4"/>
      <c r="U58" s="4"/>
      <c r="V58" s="4"/>
      <c r="W58" s="4"/>
      <c r="X58" s="4"/>
      <c r="Y58" s="4"/>
      <c r="Z58" s="4"/>
    </row>
    <row r="59" spans="1:26" ht="16.5" customHeight="1">
      <c r="A59" s="93"/>
      <c r="B59" s="93"/>
      <c r="C59" s="93"/>
      <c r="D59" s="93"/>
      <c r="E59" s="93"/>
      <c r="F59" s="93"/>
      <c r="G59" s="93"/>
      <c r="H59" s="93"/>
      <c r="I59" s="93"/>
      <c r="J59" s="93"/>
      <c r="K59" s="93"/>
      <c r="L59" s="93"/>
      <c r="M59" s="2"/>
      <c r="N59" s="2"/>
      <c r="O59" s="2"/>
      <c r="P59" s="2"/>
      <c r="Q59" s="4"/>
      <c r="R59" s="4"/>
      <c r="S59" s="4"/>
      <c r="T59" s="4"/>
      <c r="U59" s="4"/>
      <c r="V59" s="4"/>
      <c r="W59" s="4"/>
      <c r="X59" s="4"/>
      <c r="Y59" s="4"/>
      <c r="Z59" s="4"/>
    </row>
    <row r="60" spans="1:26" ht="16.5" customHeight="1">
      <c r="A60" s="103">
        <v>18</v>
      </c>
      <c r="B60" s="104" t="str">
        <f>IF(MID('2. Identificación del Riesgo'!H60:H62,1,27)="Seguridad de la Información",'2. Identificación del Riesgo'!B60:B62,
IF('2. Identificación del Riesgo'!H60:H62="","",
IF(MID('2. Identificación del Riesgo'!H60:H62,1,27)&lt;&gt;"Seguridad de la Información","No aplica")))</f>
        <v/>
      </c>
      <c r="C60" s="104" t="str">
        <f>IF(MID('2. Identificación del Riesgo'!H60:H62,1,27)="Seguridad de la Información",'2. Identificación del Riesgo'!C60:C62,
IF('2. Identificación del Riesgo'!H60:H62="","",
IF(MID('2. Identificación del Riesgo'!H60:H62,1,27)&lt;&gt;"Seguridad de la Información","No aplica")))</f>
        <v/>
      </c>
      <c r="D60" s="104" t="str">
        <f>IF(MID('2. Identificación del Riesgo'!H60:H62,1,27)="Seguridad de la Información",'2. Identificación del Riesgo'!G60:G62,
IF('2. Identificación del Riesgo'!H60:H62="","",
IF(MID('2. Identificación del Riesgo'!H60:H62,1,27)&lt;&gt;"Seguridad de la Información","No aplica")))</f>
        <v/>
      </c>
      <c r="E60" s="104" t="str">
        <f>IF(MID('2. Identificación del Riesgo'!H60:H62,1,27)="Seguridad de la Información",'2. Identificación del Riesgo'!H60:H62,
IF('2. Identificación del Riesgo'!H60:H62="","",
IF(MID('2. Identificación del Riesgo'!H60:H62,1,27)&lt;&gt;"Seguridad de la Información","No aplica")))</f>
        <v/>
      </c>
      <c r="F60" s="104" t="str">
        <f>IF(MID('2. Identificación del Riesgo'!H60:H62,1,27)="Seguridad de la Información",'2. Identificación del Riesgo'!I60:I62,
IF('2. Identificación del Riesgo'!H60:H62="","",
IF(MID('2. Identificación del Riesgo'!H60:H62,1,27)&lt;&gt;"Seguridad de la Información","No aplica")))</f>
        <v/>
      </c>
      <c r="G60" s="104"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104"/>
      <c r="I60" s="104"/>
      <c r="J60" s="125"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104"/>
      <c r="L60" s="104"/>
      <c r="M60" s="3"/>
      <c r="N60" s="3"/>
      <c r="O60" s="3"/>
      <c r="P60" s="3"/>
      <c r="Q60" s="4"/>
      <c r="R60" s="4"/>
      <c r="S60" s="4"/>
      <c r="T60" s="4"/>
      <c r="U60" s="4"/>
      <c r="V60" s="4"/>
      <c r="W60" s="4"/>
      <c r="X60" s="4"/>
      <c r="Y60" s="4"/>
      <c r="Z60" s="4"/>
    </row>
    <row r="61" spans="1:26" ht="16.5" customHeight="1">
      <c r="A61" s="98"/>
      <c r="B61" s="98"/>
      <c r="C61" s="98"/>
      <c r="D61" s="98"/>
      <c r="E61" s="98"/>
      <c r="F61" s="98"/>
      <c r="G61" s="98"/>
      <c r="H61" s="98"/>
      <c r="I61" s="98"/>
      <c r="J61" s="98"/>
      <c r="K61" s="98"/>
      <c r="L61" s="98"/>
      <c r="M61" s="2"/>
      <c r="N61" s="2"/>
      <c r="O61" s="2"/>
      <c r="P61" s="2"/>
      <c r="Q61" s="4"/>
      <c r="R61" s="4"/>
      <c r="S61" s="4"/>
      <c r="T61" s="4"/>
      <c r="U61" s="4"/>
      <c r="V61" s="4"/>
      <c r="W61" s="4"/>
      <c r="X61" s="4"/>
      <c r="Y61" s="4"/>
      <c r="Z61" s="4"/>
    </row>
    <row r="62" spans="1:26" ht="16.5" customHeight="1">
      <c r="A62" s="93"/>
      <c r="B62" s="93"/>
      <c r="C62" s="93"/>
      <c r="D62" s="93"/>
      <c r="E62" s="93"/>
      <c r="F62" s="93"/>
      <c r="G62" s="93"/>
      <c r="H62" s="93"/>
      <c r="I62" s="93"/>
      <c r="J62" s="93"/>
      <c r="K62" s="93"/>
      <c r="L62" s="93"/>
      <c r="M62" s="2"/>
      <c r="N62" s="2"/>
      <c r="O62" s="2"/>
      <c r="P62" s="2"/>
      <c r="Q62" s="4"/>
      <c r="R62" s="4"/>
      <c r="S62" s="4"/>
      <c r="T62" s="4"/>
      <c r="U62" s="4"/>
      <c r="V62" s="4"/>
      <c r="W62" s="4"/>
      <c r="X62" s="4"/>
      <c r="Y62" s="4"/>
      <c r="Z62" s="4"/>
    </row>
    <row r="63" spans="1:26" ht="16.5" customHeight="1">
      <c r="A63" s="103">
        <v>19</v>
      </c>
      <c r="B63" s="104" t="str">
        <f>IF(MID('2. Identificación del Riesgo'!H63:H65,1,27)="Seguridad de la Información",'2. Identificación del Riesgo'!B63:B65,
IF('2. Identificación del Riesgo'!H63:H65="","",
IF(MID('2. Identificación del Riesgo'!H63:H65,1,27)&lt;&gt;"Seguridad de la Información","No aplica")))</f>
        <v/>
      </c>
      <c r="C63" s="104" t="str">
        <f>IF(MID('2. Identificación del Riesgo'!H63:H65,1,27)="Seguridad de la Información",'2. Identificación del Riesgo'!C63:C65,
IF('2. Identificación del Riesgo'!H63:H65="","",
IF(MID('2. Identificación del Riesgo'!H63:H65,1,27)&lt;&gt;"Seguridad de la Información","No aplica")))</f>
        <v/>
      </c>
      <c r="D63" s="104" t="str">
        <f>IF(MID('2. Identificación del Riesgo'!H63:H65,1,27)="Seguridad de la Información",'2. Identificación del Riesgo'!G63:G65,
IF('2. Identificación del Riesgo'!H63:H65="","",
IF(MID('2. Identificación del Riesgo'!H63:H65,1,27)&lt;&gt;"Seguridad de la Información","No aplica")))</f>
        <v/>
      </c>
      <c r="E63" s="104" t="str">
        <f>IF(MID('2. Identificación del Riesgo'!H63:H65,1,27)="Seguridad de la Información",'2. Identificación del Riesgo'!H63:H65,
IF('2. Identificación del Riesgo'!H63:H65="","",
IF(MID('2. Identificación del Riesgo'!H63:H65,1,27)&lt;&gt;"Seguridad de la Información","No aplica")))</f>
        <v/>
      </c>
      <c r="F63" s="104" t="str">
        <f>IF(MID('2. Identificación del Riesgo'!H63:H65,1,27)="Seguridad de la Información",'2. Identificación del Riesgo'!I63:I65,
IF('2. Identificación del Riesgo'!H63:H65="","",
IF(MID('2. Identificación del Riesgo'!H63:H65,1,27)&lt;&gt;"Seguridad de la Información","No aplica")))</f>
        <v/>
      </c>
      <c r="G63" s="104"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104"/>
      <c r="I63" s="104"/>
      <c r="J63" s="125"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104"/>
      <c r="L63" s="104"/>
      <c r="M63" s="3"/>
      <c r="N63" s="3"/>
      <c r="O63" s="3"/>
      <c r="P63" s="3"/>
      <c r="Q63" s="4"/>
      <c r="R63" s="4"/>
      <c r="S63" s="4"/>
      <c r="T63" s="4"/>
      <c r="U63" s="4"/>
      <c r="V63" s="4"/>
      <c r="W63" s="4"/>
      <c r="X63" s="4"/>
      <c r="Y63" s="4"/>
      <c r="Z63" s="4"/>
    </row>
    <row r="64" spans="1:26" ht="16.5" customHeight="1">
      <c r="A64" s="98"/>
      <c r="B64" s="98"/>
      <c r="C64" s="98"/>
      <c r="D64" s="98"/>
      <c r="E64" s="98"/>
      <c r="F64" s="98"/>
      <c r="G64" s="98"/>
      <c r="H64" s="98"/>
      <c r="I64" s="98"/>
      <c r="J64" s="98"/>
      <c r="K64" s="98"/>
      <c r="L64" s="98"/>
      <c r="M64" s="2"/>
      <c r="N64" s="2"/>
      <c r="O64" s="2"/>
      <c r="P64" s="2"/>
      <c r="Q64" s="4"/>
      <c r="R64" s="4"/>
      <c r="S64" s="4"/>
      <c r="T64" s="4"/>
      <c r="U64" s="4"/>
      <c r="V64" s="4"/>
      <c r="W64" s="4"/>
      <c r="X64" s="4"/>
      <c r="Y64" s="4"/>
      <c r="Z64" s="4"/>
    </row>
    <row r="65" spans="1:26" ht="16.5" customHeight="1">
      <c r="A65" s="93"/>
      <c r="B65" s="93"/>
      <c r="C65" s="93"/>
      <c r="D65" s="93"/>
      <c r="E65" s="93"/>
      <c r="F65" s="93"/>
      <c r="G65" s="93"/>
      <c r="H65" s="93"/>
      <c r="I65" s="93"/>
      <c r="J65" s="93"/>
      <c r="K65" s="93"/>
      <c r="L65" s="93"/>
      <c r="M65" s="2"/>
      <c r="N65" s="2"/>
      <c r="O65" s="2"/>
      <c r="P65" s="2"/>
      <c r="Q65" s="4"/>
      <c r="R65" s="4"/>
      <c r="S65" s="4"/>
      <c r="T65" s="4"/>
      <c r="U65" s="4"/>
      <c r="V65" s="4"/>
      <c r="W65" s="4"/>
      <c r="X65" s="4"/>
      <c r="Y65" s="4"/>
      <c r="Z65" s="4"/>
    </row>
    <row r="66" spans="1:26" ht="16.5" customHeight="1">
      <c r="A66" s="103">
        <v>20</v>
      </c>
      <c r="B66" s="104" t="str">
        <f>IF(MID('2. Identificación del Riesgo'!H66:H68,1,27)="Seguridad de la Información",'2. Identificación del Riesgo'!B66:B68,
IF('2. Identificación del Riesgo'!H66:H68="","",
IF(MID('2. Identificación del Riesgo'!H66:H68,1,27)&lt;&gt;"Seguridad de la Información","No aplica")))</f>
        <v/>
      </c>
      <c r="C66" s="104" t="str">
        <f>IF(MID('2. Identificación del Riesgo'!H66:H68,1,27)="Seguridad de la Información",'2. Identificación del Riesgo'!C66:C68,
IF('2. Identificación del Riesgo'!H66:H68="","",
IF(MID('2. Identificación del Riesgo'!H66:H68,1,27)&lt;&gt;"Seguridad de la Información","No aplica")))</f>
        <v/>
      </c>
      <c r="D66" s="104" t="str">
        <f>IF(MID('2. Identificación del Riesgo'!H66:H68,1,27)="Seguridad de la Información",'2. Identificación del Riesgo'!G66:G68,
IF('2. Identificación del Riesgo'!H66:H68="","",
IF(MID('2. Identificación del Riesgo'!H66:H68,1,27)&lt;&gt;"Seguridad de la Información","No aplica")))</f>
        <v/>
      </c>
      <c r="E66" s="104" t="str">
        <f>IF(MID('2. Identificación del Riesgo'!H66:H68,1,27)="Seguridad de la Información",'2. Identificación del Riesgo'!H66:H68,
IF('2. Identificación del Riesgo'!H66:H68="","",
IF(MID('2. Identificación del Riesgo'!H66:H68,1,27)&lt;&gt;"Seguridad de la Información","No aplica")))</f>
        <v/>
      </c>
      <c r="F66" s="104" t="str">
        <f>IF(MID('2. Identificación del Riesgo'!H66:H68,1,27)="Seguridad de la Información",'2. Identificación del Riesgo'!I66:I68,
IF('2. Identificación del Riesgo'!H66:H68="","",
IF(MID('2. Identificación del Riesgo'!H66:H68,1,27)&lt;&gt;"Seguridad de la Información","No aplica")))</f>
        <v/>
      </c>
      <c r="G66" s="104"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104"/>
      <c r="I66" s="104"/>
      <c r="J66" s="125"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104"/>
      <c r="L66" s="104"/>
      <c r="M66" s="3"/>
      <c r="N66" s="3"/>
      <c r="O66" s="3"/>
      <c r="P66" s="3"/>
      <c r="Q66" s="4"/>
      <c r="R66" s="4"/>
      <c r="S66" s="4"/>
      <c r="T66" s="4"/>
      <c r="U66" s="4"/>
      <c r="V66" s="4"/>
      <c r="W66" s="4"/>
      <c r="X66" s="4"/>
      <c r="Y66" s="4"/>
      <c r="Z66" s="4"/>
    </row>
    <row r="67" spans="1:26" ht="16.5" customHeight="1">
      <c r="A67" s="98"/>
      <c r="B67" s="98"/>
      <c r="C67" s="98"/>
      <c r="D67" s="98"/>
      <c r="E67" s="98"/>
      <c r="F67" s="98"/>
      <c r="G67" s="98"/>
      <c r="H67" s="98"/>
      <c r="I67" s="98"/>
      <c r="J67" s="98"/>
      <c r="K67" s="98"/>
      <c r="L67" s="98"/>
      <c r="M67" s="2"/>
      <c r="N67" s="2"/>
      <c r="O67" s="2"/>
      <c r="P67" s="2"/>
      <c r="Q67" s="4"/>
      <c r="R67" s="4"/>
      <c r="S67" s="4"/>
      <c r="T67" s="4"/>
      <c r="U67" s="4"/>
      <c r="V67" s="4"/>
      <c r="W67" s="4"/>
      <c r="X67" s="4"/>
      <c r="Y67" s="4"/>
      <c r="Z67" s="4"/>
    </row>
    <row r="68" spans="1:26" ht="16.5" customHeight="1">
      <c r="A68" s="93"/>
      <c r="B68" s="93"/>
      <c r="C68" s="93"/>
      <c r="D68" s="93"/>
      <c r="E68" s="93"/>
      <c r="F68" s="93"/>
      <c r="G68" s="93"/>
      <c r="H68" s="93"/>
      <c r="I68" s="93"/>
      <c r="J68" s="93"/>
      <c r="K68" s="93"/>
      <c r="L68" s="93"/>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L68">
    <cfRule type="expression" dxfId="225" priority="1">
      <formula>IF($E9="No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00"/>
  <sheetViews>
    <sheetView workbookViewId="0">
      <pane ySplit="8" topLeftCell="A9" activePane="bottomLeft" state="frozen"/>
      <selection pane="bottomLeft" activeCell="B9" sqref="B9:B11"/>
    </sheetView>
  </sheetViews>
  <sheetFormatPr baseColWidth="10" defaultColWidth="14.44140625" defaultRowHeight="15" customHeight="1"/>
  <cols>
    <col min="1" max="1" width="4" customWidth="1"/>
    <col min="2" max="2" width="18.44140625" customWidth="1"/>
    <col min="3" max="3" width="31.6640625" customWidth="1"/>
    <col min="4" max="4" width="18.44140625" customWidth="1"/>
    <col min="5" max="5" width="23.88671875" customWidth="1"/>
    <col min="6" max="6" width="41.44140625" customWidth="1"/>
    <col min="7" max="7" width="48.33203125" customWidth="1"/>
    <col min="8" max="8" width="47.5546875" customWidth="1"/>
    <col min="9" max="9" width="10.5546875" customWidth="1"/>
    <col min="10" max="10" width="11" customWidth="1"/>
    <col min="11" max="11" width="15.109375" customWidth="1"/>
    <col min="12" max="12" width="14.109375" customWidth="1"/>
    <col min="13" max="13" width="14" customWidth="1"/>
    <col min="14" max="14" width="10.88671875" customWidth="1"/>
    <col min="15" max="15" width="27.33203125" customWidth="1"/>
    <col min="16" max="16" width="25.44140625" customWidth="1"/>
    <col min="17" max="17" width="34.5546875" customWidth="1"/>
    <col min="18" max="18" width="12.44140625" customWidth="1"/>
    <col min="19" max="22" width="16.6640625" customWidth="1"/>
    <col min="23" max="23" width="11.44140625" customWidth="1"/>
    <col min="24" max="39" width="11.44140625" hidden="1" customWidth="1"/>
  </cols>
  <sheetData>
    <row r="1" spans="1:39" ht="16.5" customHeight="1">
      <c r="A1" s="82"/>
      <c r="B1" s="77"/>
      <c r="C1" s="82" t="s">
        <v>0</v>
      </c>
      <c r="D1" s="83"/>
      <c r="E1" s="83"/>
      <c r="F1" s="83"/>
      <c r="G1" s="83"/>
      <c r="H1" s="83"/>
      <c r="I1" s="83"/>
      <c r="J1" s="83"/>
      <c r="K1" s="83"/>
      <c r="L1" s="83"/>
      <c r="M1" s="83"/>
      <c r="N1" s="83"/>
      <c r="O1" s="83"/>
      <c r="P1" s="83"/>
      <c r="Q1" s="83"/>
      <c r="R1" s="83"/>
      <c r="S1" s="77"/>
      <c r="T1" s="122" t="s">
        <v>194</v>
      </c>
      <c r="U1" s="69"/>
      <c r="V1" s="70"/>
      <c r="W1" s="3"/>
      <c r="X1" s="3"/>
      <c r="Y1" s="3"/>
      <c r="Z1" s="3"/>
      <c r="AA1" s="3"/>
      <c r="AB1" s="3"/>
      <c r="AC1" s="3"/>
      <c r="AD1" s="3"/>
      <c r="AE1" s="3"/>
      <c r="AF1" s="3"/>
      <c r="AG1" s="3"/>
      <c r="AH1" s="3"/>
      <c r="AI1" s="3"/>
      <c r="AJ1" s="3"/>
      <c r="AK1" s="3"/>
      <c r="AL1" s="3"/>
      <c r="AM1" s="3"/>
    </row>
    <row r="2" spans="1:39" ht="16.5" customHeight="1">
      <c r="A2" s="78"/>
      <c r="B2" s="79"/>
      <c r="C2" s="78"/>
      <c r="D2" s="84"/>
      <c r="E2" s="84"/>
      <c r="F2" s="84"/>
      <c r="G2" s="84"/>
      <c r="H2" s="84"/>
      <c r="I2" s="84"/>
      <c r="J2" s="84"/>
      <c r="K2" s="84"/>
      <c r="L2" s="84"/>
      <c r="M2" s="84"/>
      <c r="N2" s="84"/>
      <c r="O2" s="84"/>
      <c r="P2" s="84"/>
      <c r="Q2" s="84"/>
      <c r="R2" s="84"/>
      <c r="S2" s="79"/>
      <c r="T2" s="122" t="s">
        <v>195</v>
      </c>
      <c r="U2" s="69"/>
      <c r="V2" s="70"/>
      <c r="W2" s="3"/>
      <c r="X2" s="3"/>
      <c r="Y2" s="3"/>
      <c r="Z2" s="3"/>
      <c r="AA2" s="3"/>
      <c r="AB2" s="3"/>
      <c r="AC2" s="3"/>
      <c r="AD2" s="3"/>
      <c r="AE2" s="3"/>
      <c r="AF2" s="3"/>
      <c r="AG2" s="3"/>
      <c r="AH2" s="3"/>
      <c r="AI2" s="3"/>
      <c r="AJ2" s="3"/>
      <c r="AK2" s="3"/>
      <c r="AL2" s="3"/>
      <c r="AM2" s="3"/>
    </row>
    <row r="3" spans="1:39" ht="16.5" customHeight="1">
      <c r="A3" s="78"/>
      <c r="B3" s="79"/>
      <c r="C3" s="78"/>
      <c r="D3" s="84"/>
      <c r="E3" s="84"/>
      <c r="F3" s="84"/>
      <c r="G3" s="84"/>
      <c r="H3" s="84"/>
      <c r="I3" s="84"/>
      <c r="J3" s="84"/>
      <c r="K3" s="84"/>
      <c r="L3" s="84"/>
      <c r="M3" s="84"/>
      <c r="N3" s="84"/>
      <c r="O3" s="84"/>
      <c r="P3" s="84"/>
      <c r="Q3" s="84"/>
      <c r="R3" s="84"/>
      <c r="S3" s="79"/>
      <c r="T3" s="122" t="s">
        <v>196</v>
      </c>
      <c r="U3" s="69"/>
      <c r="V3" s="70"/>
      <c r="W3" s="3"/>
      <c r="X3" s="3"/>
      <c r="Y3" s="3"/>
      <c r="Z3" s="3"/>
      <c r="AA3" s="3"/>
      <c r="AB3" s="3"/>
      <c r="AC3" s="3"/>
      <c r="AD3" s="3"/>
      <c r="AE3" s="3"/>
      <c r="AF3" s="3"/>
      <c r="AG3" s="3"/>
      <c r="AH3" s="3"/>
      <c r="AI3" s="3"/>
      <c r="AJ3" s="3"/>
      <c r="AK3" s="3"/>
      <c r="AL3" s="3"/>
      <c r="AM3" s="3"/>
    </row>
    <row r="4" spans="1:39" ht="16.5" customHeight="1">
      <c r="A4" s="80"/>
      <c r="B4" s="81"/>
      <c r="C4" s="80"/>
      <c r="D4" s="85"/>
      <c r="E4" s="85"/>
      <c r="F4" s="85"/>
      <c r="G4" s="85"/>
      <c r="H4" s="85"/>
      <c r="I4" s="85"/>
      <c r="J4" s="85"/>
      <c r="K4" s="85"/>
      <c r="L4" s="85"/>
      <c r="M4" s="85"/>
      <c r="N4" s="85"/>
      <c r="O4" s="85"/>
      <c r="P4" s="85"/>
      <c r="Q4" s="85"/>
      <c r="R4" s="85"/>
      <c r="S4" s="81"/>
      <c r="T4" s="122" t="s">
        <v>197</v>
      </c>
      <c r="U4" s="69"/>
      <c r="V4" s="70"/>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100" t="s">
        <v>78</v>
      </c>
      <c r="B6" s="69"/>
      <c r="C6" s="69"/>
      <c r="D6" s="70"/>
      <c r="E6" s="100" t="s">
        <v>198</v>
      </c>
      <c r="F6" s="69"/>
      <c r="G6" s="69"/>
      <c r="H6" s="69"/>
      <c r="I6" s="69"/>
      <c r="J6" s="69"/>
      <c r="K6" s="69"/>
      <c r="L6" s="69"/>
      <c r="M6" s="69"/>
      <c r="N6" s="69"/>
      <c r="O6" s="69"/>
      <c r="P6" s="69"/>
      <c r="Q6" s="69"/>
      <c r="R6" s="69"/>
      <c r="S6" s="69"/>
      <c r="T6" s="69"/>
      <c r="U6" s="69"/>
      <c r="V6" s="70"/>
      <c r="W6" s="3"/>
      <c r="X6" s="3"/>
      <c r="Y6" s="3"/>
      <c r="Z6" s="3"/>
      <c r="AA6" s="3"/>
      <c r="AB6" s="3"/>
      <c r="AC6" s="3"/>
      <c r="AD6" s="3"/>
      <c r="AE6" s="3"/>
      <c r="AF6" s="3"/>
      <c r="AG6" s="3"/>
      <c r="AH6" s="3"/>
      <c r="AI6" s="3"/>
      <c r="AJ6" s="3"/>
      <c r="AK6" s="3"/>
      <c r="AL6" s="3"/>
      <c r="AM6" s="3"/>
    </row>
    <row r="7" spans="1:39" ht="15.75" customHeight="1">
      <c r="A7" s="97" t="s">
        <v>76</v>
      </c>
      <c r="B7" s="99" t="s">
        <v>77</v>
      </c>
      <c r="C7" s="94" t="s">
        <v>85</v>
      </c>
      <c r="D7" s="94" t="s">
        <v>86</v>
      </c>
      <c r="E7" s="92" t="s">
        <v>199</v>
      </c>
      <c r="F7" s="92" t="s">
        <v>200</v>
      </c>
      <c r="G7" s="92" t="s">
        <v>201</v>
      </c>
      <c r="H7" s="94" t="s">
        <v>202</v>
      </c>
      <c r="I7" s="126" t="s">
        <v>203</v>
      </c>
      <c r="J7" s="127"/>
      <c r="K7" s="128"/>
      <c r="L7" s="129" t="s">
        <v>204</v>
      </c>
      <c r="M7" s="69"/>
      <c r="N7" s="69"/>
      <c r="O7" s="69"/>
      <c r="P7" s="69"/>
      <c r="Q7" s="69"/>
      <c r="R7" s="130" t="s">
        <v>205</v>
      </c>
      <c r="S7" s="129" t="s">
        <v>79</v>
      </c>
      <c r="T7" s="69"/>
      <c r="U7" s="130" t="s">
        <v>206</v>
      </c>
      <c r="V7" s="130" t="s">
        <v>207</v>
      </c>
      <c r="W7" s="3"/>
      <c r="X7" s="3"/>
      <c r="Y7" s="3"/>
      <c r="Z7" s="3"/>
      <c r="AA7" s="3"/>
      <c r="AB7" s="3"/>
      <c r="AC7" s="3"/>
      <c r="AD7" s="3"/>
      <c r="AE7" s="3"/>
      <c r="AF7" s="3"/>
      <c r="AG7" s="3"/>
      <c r="AH7" s="3"/>
      <c r="AI7" s="3"/>
      <c r="AJ7" s="3"/>
      <c r="AK7" s="3"/>
      <c r="AL7" s="3"/>
      <c r="AM7" s="3"/>
    </row>
    <row r="8" spans="1:39" ht="52.5" customHeight="1">
      <c r="A8" s="93"/>
      <c r="B8" s="93"/>
      <c r="C8" s="93"/>
      <c r="D8" s="93"/>
      <c r="E8" s="93"/>
      <c r="F8" s="93"/>
      <c r="G8" s="93"/>
      <c r="H8" s="93"/>
      <c r="I8" s="19" t="s">
        <v>208</v>
      </c>
      <c r="J8" s="20" t="s">
        <v>209</v>
      </c>
      <c r="K8" s="19" t="s">
        <v>210</v>
      </c>
      <c r="L8" s="19" t="s">
        <v>211</v>
      </c>
      <c r="M8" s="19" t="s">
        <v>212</v>
      </c>
      <c r="N8" s="19" t="s">
        <v>213</v>
      </c>
      <c r="O8" s="19" t="s">
        <v>214</v>
      </c>
      <c r="P8" s="19" t="s">
        <v>215</v>
      </c>
      <c r="Q8" s="21" t="s">
        <v>216</v>
      </c>
      <c r="R8" s="93"/>
      <c r="S8" s="20" t="s">
        <v>217</v>
      </c>
      <c r="T8" s="20" t="s">
        <v>218</v>
      </c>
      <c r="U8" s="93"/>
      <c r="V8" s="93"/>
      <c r="W8" s="16"/>
      <c r="X8" s="16"/>
      <c r="Y8" s="16"/>
      <c r="Z8" s="16"/>
      <c r="AA8" s="16"/>
      <c r="AB8" s="16"/>
      <c r="AC8" s="16"/>
      <c r="AD8" s="16"/>
      <c r="AE8" s="16"/>
      <c r="AF8" s="16"/>
      <c r="AG8" s="16"/>
      <c r="AH8" s="16"/>
      <c r="AI8" s="16"/>
      <c r="AJ8" s="16"/>
      <c r="AK8" s="16"/>
      <c r="AL8" s="16"/>
      <c r="AM8" s="16"/>
    </row>
    <row r="9" spans="1:39" ht="186" customHeight="1">
      <c r="A9" s="103">
        <v>1</v>
      </c>
      <c r="B9" s="131"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Gestión Financiera</v>
      </c>
      <c r="C9" s="10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Afectación Económica o Presupuestal por presentarse movimientos bancarios no identificados debido a ausencia de la información no reportada por los responsables del procesos.</v>
      </c>
      <c r="D9" s="10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Gestión</v>
      </c>
      <c r="E9" s="22" t="s">
        <v>219</v>
      </c>
      <c r="F9" s="23" t="s">
        <v>220</v>
      </c>
      <c r="G9" s="23" t="s">
        <v>221</v>
      </c>
      <c r="H9" s="24" t="str">
        <f t="shared" ref="H9:H23" si="0">CONCATENATE(E9," ",F9," ",G9)</f>
        <v>Profesional Especializado pagos a demanada remite correos electrónicos a los líderes de proceso y/o gerentes de proyecto y/o supervisores de contrato solicitando la identificación de transacciones no identificadas o no programadas. Como evidencia de esto se cuenta con los correos electrónicos, los cuales reposan en la carpeta NAS según política de sostenibildad contable
 Cuando se presenta alguna observación se solicita a la entidad bancaria la información del beneficiario o responsable de la transacción bancaria para focalizar la búsqueda en la Entidad.
 El propósito de la ejecución del control es que el 100% de las transacciones sean identificadas en el mismo mes en la que tuvo ocurrencia</v>
      </c>
      <c r="I9" s="25" t="s">
        <v>222</v>
      </c>
      <c r="J9" s="25" t="str">
        <f t="shared" ref="J9:J29" si="1">IF(OR(I9="Preventivo",I9="Detectivo"),"Afecta probabilidad",
IF(I9="Correctivo","Afecta Impacto",""))</f>
        <v>Afecta probabilidad</v>
      </c>
      <c r="K9" s="25" t="s">
        <v>223</v>
      </c>
      <c r="L9" s="25" t="s">
        <v>224</v>
      </c>
      <c r="M9" s="25" t="s">
        <v>225</v>
      </c>
      <c r="N9" s="25" t="s">
        <v>226</v>
      </c>
      <c r="O9" s="25" t="s">
        <v>227</v>
      </c>
      <c r="P9" s="25" t="s">
        <v>227</v>
      </c>
      <c r="Q9" s="25" t="s">
        <v>228</v>
      </c>
      <c r="R9" s="26">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7">
        <f>IF(OR(J9="",J9=0),"",
IF(J9="Afecta probabilidad",'2. Identificación del Riesgo'!$L$9,""))</f>
        <v>0.4</v>
      </c>
      <c r="T9" s="27" t="str">
        <f>IF(OR(J9="",J9=0),"",
IF(J9="Afecta Impacto",'2. Identificación del Riesgo'!$O$9,""))</f>
        <v/>
      </c>
      <c r="U9" s="27">
        <f t="shared" ref="U9:U68" si="3">IFERROR(IF(S9="",0,S9-(S9*R9)),0)</f>
        <v>0.24</v>
      </c>
      <c r="V9" s="27">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98"/>
      <c r="B10" s="98"/>
      <c r="C10" s="98"/>
      <c r="D10" s="98"/>
      <c r="E10" s="24"/>
      <c r="F10" s="24"/>
      <c r="G10" s="24"/>
      <c r="H10" s="24" t="str">
        <f t="shared" si="0"/>
        <v xml:space="preserve">  </v>
      </c>
      <c r="I10" s="25"/>
      <c r="J10" s="25" t="str">
        <f t="shared" si="1"/>
        <v/>
      </c>
      <c r="K10" s="25"/>
      <c r="L10" s="25"/>
      <c r="M10" s="25"/>
      <c r="N10" s="25"/>
      <c r="O10" s="25"/>
      <c r="P10" s="25"/>
      <c r="Q10" s="25"/>
      <c r="R10" s="26" t="str">
        <f t="shared" si="2"/>
        <v/>
      </c>
      <c r="S10" s="27" t="str">
        <f>IF(OR(J10="",J10=0),"",
IF(J10="Afecta probabilidad",
IF(J9="Afecta probabilidad",S9-(S9*R9),'2. Identificación del Riesgo'!$L$9),""))</f>
        <v/>
      </c>
      <c r="T10" s="27" t="str">
        <f>IF(OR(J10="",J10=0),"",
IF(J10="Afecta Impacto",
IF(J9="Afecta Impacto",T9-(T9*R9),'2. Identificación del Riesgo'!$O$9),""))</f>
        <v/>
      </c>
      <c r="U10" s="27">
        <f t="shared" si="3"/>
        <v>0</v>
      </c>
      <c r="V10" s="27">
        <f t="shared" si="4"/>
        <v>0</v>
      </c>
      <c r="W10" s="3"/>
      <c r="X10" s="3"/>
      <c r="Y10" s="3"/>
      <c r="Z10" s="3"/>
      <c r="AA10" s="3"/>
      <c r="AB10" s="3"/>
      <c r="AC10" s="3"/>
      <c r="AD10" s="3"/>
      <c r="AE10" s="3"/>
      <c r="AF10" s="3"/>
      <c r="AG10" s="3"/>
      <c r="AH10" s="3"/>
      <c r="AI10" s="3"/>
      <c r="AJ10" s="3"/>
      <c r="AK10" s="3"/>
      <c r="AL10" s="3"/>
      <c r="AM10" s="3"/>
    </row>
    <row r="11" spans="1:39" ht="30.75" customHeight="1">
      <c r="A11" s="93"/>
      <c r="B11" s="93"/>
      <c r="C11" s="93"/>
      <c r="D11" s="93"/>
      <c r="E11" s="24"/>
      <c r="F11" s="24"/>
      <c r="G11" s="24"/>
      <c r="H11" s="24" t="str">
        <f t="shared" si="0"/>
        <v xml:space="preserve">  </v>
      </c>
      <c r="I11" s="25"/>
      <c r="J11" s="25" t="str">
        <f t="shared" si="1"/>
        <v/>
      </c>
      <c r="K11" s="25"/>
      <c r="L11" s="25"/>
      <c r="M11" s="25"/>
      <c r="N11" s="25"/>
      <c r="O11" s="25"/>
      <c r="P11" s="25"/>
      <c r="Q11" s="25"/>
      <c r="R11" s="26" t="str">
        <f t="shared" si="2"/>
        <v/>
      </c>
      <c r="S11" s="27" t="str">
        <f>IF(OR(J11="",J11=0),"",
IF(J11="Afecta probabilidad",
IF(J10="Afecta probabilidad",S10-(S10*R10),
IF(J9="Afecta probabilidad",S9-(S9*R9),'2. Identificación del Riesgo'!$L$9)),""))</f>
        <v/>
      </c>
      <c r="T11" s="27" t="str">
        <f>IF(OR(J11="",J11=0),"",
IF(J11="Afecta Impacto",
IF(J10="Afecta Impacto",T10-(T10*R10),
IF(J9="Afecta Impacto",T9-(T9*R9),'2. Identificación del Riesgo'!$O$9)),""))</f>
        <v/>
      </c>
      <c r="U11" s="27">
        <f t="shared" si="3"/>
        <v>0</v>
      </c>
      <c r="V11" s="27">
        <f t="shared" si="4"/>
        <v>0</v>
      </c>
      <c r="W11" s="3"/>
      <c r="X11" s="3"/>
      <c r="Y11" s="3"/>
      <c r="Z11" s="3"/>
      <c r="AA11" s="3"/>
      <c r="AB11" s="3"/>
      <c r="AC11" s="3"/>
      <c r="AD11" s="3"/>
      <c r="AE11" s="3"/>
      <c r="AF11" s="3"/>
      <c r="AG11" s="3"/>
      <c r="AH11" s="3"/>
      <c r="AI11" s="3"/>
      <c r="AJ11" s="3"/>
      <c r="AK11" s="3"/>
      <c r="AL11" s="3"/>
      <c r="AM11" s="3"/>
    </row>
    <row r="12" spans="1:39" ht="177.75" customHeight="1">
      <c r="A12" s="103">
        <v>2</v>
      </c>
      <c r="B12" s="131"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Gestión Financiera</v>
      </c>
      <c r="C12" s="10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Afectación Económica o Presupuestal por la no realización del pago oportuno debido a Falta de tiempo necesario para la verificacion de cuentas radicadas.</v>
      </c>
      <c r="D12" s="10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2" t="s">
        <v>219</v>
      </c>
      <c r="F12" s="23" t="s">
        <v>229</v>
      </c>
      <c r="G12" s="23" t="s">
        <v>230</v>
      </c>
      <c r="H12" s="24" t="str">
        <f t="shared" si="0"/>
        <v>Profesional Especializado pagos de manera mensual verifica en el cuadro de control de pagos, que la diferencia en días hábiles entre la fecha de recibido en el área de pagos y la fecha de elaboración de la OP no supere los 5 días hábiles. La evidencia corresponde a correo electrónico de seguimiento y reposa en la carpeta NAS ebuitrago.
 Si se observa alguna desviación, se informa y se retroalimenta en el correo electrónico de seguimiento.
 El propósito de la ejecución del control es verificar que las cuentas se pagan en orden de llegada y de manera oportuna para dar cumplimiento al cronograma establecido de pagos</v>
      </c>
      <c r="I12" s="25" t="s">
        <v>222</v>
      </c>
      <c r="J12" s="25" t="str">
        <f t="shared" si="1"/>
        <v>Afecta probabilidad</v>
      </c>
      <c r="K12" s="25" t="s">
        <v>223</v>
      </c>
      <c r="L12" s="25" t="s">
        <v>224</v>
      </c>
      <c r="M12" s="25" t="s">
        <v>225</v>
      </c>
      <c r="N12" s="25" t="s">
        <v>226</v>
      </c>
      <c r="O12" s="25" t="s">
        <v>231</v>
      </c>
      <c r="P12" s="25" t="s">
        <v>232</v>
      </c>
      <c r="Q12" s="25" t="s">
        <v>233</v>
      </c>
      <c r="R12" s="26">
        <f t="shared" si="2"/>
        <v>0.4</v>
      </c>
      <c r="S12" s="27">
        <f>IF(OR(J12="",J12=0),"",
IF(J12="Afecta probabilidad",'2. Identificación del Riesgo'!$L$12,""))</f>
        <v>0.4</v>
      </c>
      <c r="T12" s="27" t="str">
        <f>IF(OR(J12="",J12=0),"",
IF(J12="Afecta Impacto",'2. Identificación del Riesgo'!$O$12,""))</f>
        <v/>
      </c>
      <c r="U12" s="27">
        <f t="shared" si="3"/>
        <v>0.24</v>
      </c>
      <c r="V12" s="27">
        <f t="shared" si="4"/>
        <v>0</v>
      </c>
      <c r="W12" s="3"/>
      <c r="X12" s="3"/>
      <c r="Y12" s="3"/>
      <c r="Z12" s="3"/>
      <c r="AA12" s="3"/>
      <c r="AB12" s="3"/>
      <c r="AC12" s="3"/>
      <c r="AD12" s="3"/>
      <c r="AE12" s="3"/>
      <c r="AF12" s="3"/>
      <c r="AG12" s="3"/>
      <c r="AH12" s="3"/>
      <c r="AI12" s="3"/>
      <c r="AJ12" s="3"/>
      <c r="AK12" s="3"/>
      <c r="AL12" s="3"/>
      <c r="AM12" s="3"/>
    </row>
    <row r="13" spans="1:39" ht="30.75" customHeight="1">
      <c r="A13" s="98"/>
      <c r="B13" s="98"/>
      <c r="C13" s="98"/>
      <c r="D13" s="98"/>
      <c r="E13" s="24"/>
      <c r="F13" s="24"/>
      <c r="G13" s="24"/>
      <c r="H13" s="24" t="str">
        <f t="shared" si="0"/>
        <v xml:space="preserve">  </v>
      </c>
      <c r="I13" s="25"/>
      <c r="J13" s="25" t="str">
        <f t="shared" si="1"/>
        <v/>
      </c>
      <c r="K13" s="25"/>
      <c r="L13" s="25"/>
      <c r="M13" s="25"/>
      <c r="N13" s="25"/>
      <c r="O13" s="25"/>
      <c r="P13" s="25"/>
      <c r="Q13" s="25"/>
      <c r="R13" s="26" t="str">
        <f t="shared" si="2"/>
        <v/>
      </c>
      <c r="S13" s="27" t="str">
        <f>IF(OR(J13="",J13=0),"",
IF(J13="Afecta probabilidad",
IF(J12="Afecta probabilidad",S12-(S12*R12),'2. Identificación del Riesgo'!$L$12),""))</f>
        <v/>
      </c>
      <c r="T13" s="27" t="str">
        <f>IF(OR(J13="",J13=0),"",
IF(J13="Afecta Impacto",
IF(J12="Afecta Impacto",T12-(T12*R12),'2. Identificación del Riesgo'!$O$12),""))</f>
        <v/>
      </c>
      <c r="U13" s="27">
        <f t="shared" si="3"/>
        <v>0</v>
      </c>
      <c r="V13" s="27">
        <f t="shared" si="4"/>
        <v>0</v>
      </c>
      <c r="W13" s="3"/>
      <c r="X13" s="3"/>
      <c r="Y13" s="3"/>
      <c r="Z13" s="3"/>
      <c r="AA13" s="3"/>
      <c r="AB13" s="3"/>
      <c r="AC13" s="3"/>
      <c r="AD13" s="3"/>
      <c r="AE13" s="3"/>
      <c r="AF13" s="3"/>
      <c r="AG13" s="3"/>
      <c r="AH13" s="3"/>
      <c r="AI13" s="3"/>
      <c r="AJ13" s="3"/>
      <c r="AK13" s="3"/>
      <c r="AL13" s="3"/>
      <c r="AM13" s="3"/>
    </row>
    <row r="14" spans="1:39" ht="30.75" customHeight="1">
      <c r="A14" s="93"/>
      <c r="B14" s="93"/>
      <c r="C14" s="93"/>
      <c r="D14" s="93"/>
      <c r="E14" s="24"/>
      <c r="F14" s="24"/>
      <c r="G14" s="24"/>
      <c r="H14" s="24" t="str">
        <f t="shared" si="0"/>
        <v xml:space="preserve">  </v>
      </c>
      <c r="I14" s="25"/>
      <c r="J14" s="25" t="str">
        <f t="shared" si="1"/>
        <v/>
      </c>
      <c r="K14" s="25"/>
      <c r="L14" s="25"/>
      <c r="M14" s="25"/>
      <c r="N14" s="25"/>
      <c r="O14" s="25"/>
      <c r="P14" s="25"/>
      <c r="Q14" s="25"/>
      <c r="R14" s="26" t="str">
        <f t="shared" si="2"/>
        <v/>
      </c>
      <c r="S14" s="27" t="str">
        <f>IF(OR(J14="",J14=0),"",
IF(J14="Afecta probabilidad",
IF(J13="Afecta probabilidad",S13-(S13*R13),
IF(J12="Afecta probabilidad",S12-(S12*R12),'2. Identificación del Riesgo'!$L$12)),""))</f>
        <v/>
      </c>
      <c r="T14" s="27" t="str">
        <f>IF(OR(J14="",J14=0),"",
IF(J14="Afecta Impacto",
IF(J13="Afecta Impacto",T13-(T13*R13),
IF(J12="Afecta Impacto",T12-(T12*R12),'2. Identificación del Riesgo'!$O$12)),""))</f>
        <v/>
      </c>
      <c r="U14" s="27">
        <f t="shared" si="3"/>
        <v>0</v>
      </c>
      <c r="V14" s="27">
        <f t="shared" si="4"/>
        <v>0</v>
      </c>
      <c r="W14" s="3"/>
      <c r="X14" s="3"/>
      <c r="Y14" s="3"/>
      <c r="Z14" s="3"/>
      <c r="AA14" s="3"/>
      <c r="AB14" s="3"/>
      <c r="AC14" s="3"/>
      <c r="AD14" s="3"/>
      <c r="AE14" s="3"/>
      <c r="AF14" s="3"/>
      <c r="AG14" s="3"/>
      <c r="AH14" s="3"/>
      <c r="AI14" s="3"/>
      <c r="AJ14" s="3"/>
      <c r="AK14" s="3"/>
      <c r="AL14" s="3"/>
      <c r="AM14" s="3"/>
    </row>
    <row r="15" spans="1:39" ht="100.5" customHeight="1">
      <c r="A15" s="103">
        <v>3</v>
      </c>
      <c r="B15" s="131"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Gestión Financiera</v>
      </c>
      <c r="C15" s="10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Afectación Económica o Presupuestal por Fallas en el aplicativo SISFONDOGER para ejercer el control de los recursos debido a Falta de parametrización</v>
      </c>
      <c r="D15" s="10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28" t="s">
        <v>234</v>
      </c>
      <c r="F15" s="29" t="s">
        <v>235</v>
      </c>
      <c r="G15" s="29" t="s">
        <v>236</v>
      </c>
      <c r="H15" s="24" t="str">
        <f t="shared" si="0"/>
        <v>Profesional Especializado presupuesto Realizar conciliaciones mensuales de la bases de datos Vs informes del aplicativo de control presupuestal SISFONDIGER producto de esto son las bases, que reposan en la carpeta NAS, "Conciliaciones mensuales"
 Si durante el ejecución se evidencian observaciones, se notifica TICS para que realice las correcciones pertienentes
 El propósito del control es verificar que la información que reposa en el aplicativo sea la correcta, porque se pueden evidenciar fallas en la funcionalidad del mismo</v>
      </c>
      <c r="I15" s="25" t="s">
        <v>237</v>
      </c>
      <c r="J15" s="25" t="str">
        <f t="shared" si="1"/>
        <v>Afecta probabilidad</v>
      </c>
      <c r="K15" s="25" t="s">
        <v>223</v>
      </c>
      <c r="L15" s="25" t="s">
        <v>238</v>
      </c>
      <c r="M15" s="25" t="s">
        <v>225</v>
      </c>
      <c r="N15" s="25" t="s">
        <v>226</v>
      </c>
      <c r="O15" s="25" t="s">
        <v>239</v>
      </c>
      <c r="P15" s="25" t="s">
        <v>240</v>
      </c>
      <c r="Q15" s="25" t="s">
        <v>241</v>
      </c>
      <c r="R15" s="26">
        <f t="shared" si="2"/>
        <v>0.3</v>
      </c>
      <c r="S15" s="27">
        <f>IF(OR(J15="",J15=0),"",
IF(J15="Afecta probabilidad",'2. Identificación del Riesgo'!$L$15,""))</f>
        <v>0.8</v>
      </c>
      <c r="T15" s="27" t="str">
        <f>IF(OR(J15="",J15=0),"",
IF(J15="Afecta Impacto",'2. Identificación del Riesgo'!$O$15,""))</f>
        <v/>
      </c>
      <c r="U15" s="27">
        <f t="shared" si="3"/>
        <v>0.56000000000000005</v>
      </c>
      <c r="V15" s="27">
        <f t="shared" si="4"/>
        <v>0</v>
      </c>
      <c r="W15" s="3"/>
      <c r="X15" s="3"/>
      <c r="Y15" s="3"/>
      <c r="Z15" s="3"/>
      <c r="AA15" s="3"/>
      <c r="AB15" s="3"/>
      <c r="AC15" s="3"/>
      <c r="AD15" s="3"/>
      <c r="AE15" s="3"/>
      <c r="AF15" s="3"/>
      <c r="AG15" s="3"/>
      <c r="AH15" s="3"/>
      <c r="AI15" s="3"/>
      <c r="AJ15" s="3"/>
      <c r="AK15" s="3"/>
      <c r="AL15" s="3"/>
      <c r="AM15" s="3"/>
    </row>
    <row r="16" spans="1:39" ht="30.75" customHeight="1">
      <c r="A16" s="98"/>
      <c r="B16" s="98"/>
      <c r="C16" s="98"/>
      <c r="D16" s="98"/>
      <c r="E16" s="24"/>
      <c r="F16" s="24"/>
      <c r="G16" s="24"/>
      <c r="H16" s="24" t="str">
        <f t="shared" si="0"/>
        <v xml:space="preserve">  </v>
      </c>
      <c r="I16" s="25"/>
      <c r="J16" s="25" t="str">
        <f t="shared" si="1"/>
        <v/>
      </c>
      <c r="K16" s="25"/>
      <c r="L16" s="25"/>
      <c r="M16" s="25"/>
      <c r="N16" s="25"/>
      <c r="O16" s="25"/>
      <c r="P16" s="25"/>
      <c r="Q16" s="25"/>
      <c r="R16" s="26" t="str">
        <f t="shared" si="2"/>
        <v/>
      </c>
      <c r="S16" s="27" t="str">
        <f>IF(OR(J16="",J16=0),"",
IF(J16="Afecta probabilidad",
IF(J15="Afecta probabilidad",S15-(S15*R15),'2. Identificación del Riesgo'!$L$15),""))</f>
        <v/>
      </c>
      <c r="T16" s="27" t="str">
        <f>IF(OR(J16="",J16=0),"",
IF(J16="Afecta Impacto",
IF(J15="Afecta Impacto",T15-(T15*R15),'2. Identificación del Riesgo'!$O$15),""))</f>
        <v/>
      </c>
      <c r="U16" s="27">
        <f t="shared" si="3"/>
        <v>0</v>
      </c>
      <c r="V16" s="27">
        <f t="shared" si="4"/>
        <v>0</v>
      </c>
      <c r="W16" s="3"/>
      <c r="X16" s="3"/>
      <c r="Y16" s="3"/>
      <c r="Z16" s="3"/>
      <c r="AA16" s="3"/>
      <c r="AB16" s="3"/>
      <c r="AC16" s="3"/>
      <c r="AD16" s="3"/>
      <c r="AE16" s="3"/>
      <c r="AF16" s="3"/>
      <c r="AG16" s="3"/>
      <c r="AH16" s="3"/>
      <c r="AI16" s="3"/>
      <c r="AJ16" s="3"/>
      <c r="AK16" s="3"/>
      <c r="AL16" s="3"/>
      <c r="AM16" s="3"/>
    </row>
    <row r="17" spans="1:39" ht="30.75" customHeight="1">
      <c r="A17" s="93"/>
      <c r="B17" s="93"/>
      <c r="C17" s="93"/>
      <c r="D17" s="93"/>
      <c r="E17" s="24"/>
      <c r="F17" s="24"/>
      <c r="G17" s="24"/>
      <c r="H17" s="24" t="str">
        <f t="shared" si="0"/>
        <v xml:space="preserve">  </v>
      </c>
      <c r="I17" s="25"/>
      <c r="J17" s="25" t="str">
        <f t="shared" si="1"/>
        <v/>
      </c>
      <c r="K17" s="25"/>
      <c r="L17" s="25"/>
      <c r="M17" s="25"/>
      <c r="N17" s="25"/>
      <c r="O17" s="25"/>
      <c r="P17" s="25"/>
      <c r="Q17" s="25"/>
      <c r="R17" s="26" t="str">
        <f t="shared" si="2"/>
        <v/>
      </c>
      <c r="S17" s="27" t="str">
        <f>IF(OR(J17="",J17=0),"",
IF(J17="Afecta probabilidad",
IF(J16="Afecta probabilidad",S16-(S16*R16),
IF(J15="Afecta probabilidad",S15-(S15*R15),'2. Identificación del Riesgo'!$L$15)),""))</f>
        <v/>
      </c>
      <c r="T17" s="27" t="str">
        <f>IF(OR(J17="",J17=0),"",
IF(J17="Afecta Impacto",
IF(J16="Afecta Impacto",T16-(T16*R16),
IF(J15="Afecta Impacto",T15-(T15*R15),'2. Identificación del Riesgo'!$O$15)),""))</f>
        <v/>
      </c>
      <c r="U17" s="27">
        <f t="shared" si="3"/>
        <v>0</v>
      </c>
      <c r="V17" s="27">
        <f t="shared" si="4"/>
        <v>0</v>
      </c>
      <c r="W17" s="3"/>
      <c r="X17" s="3"/>
      <c r="Y17" s="3"/>
      <c r="Z17" s="3"/>
      <c r="AA17" s="3"/>
      <c r="AB17" s="3"/>
      <c r="AC17" s="3"/>
      <c r="AD17" s="3"/>
      <c r="AE17" s="3"/>
      <c r="AF17" s="3"/>
      <c r="AG17" s="3"/>
      <c r="AH17" s="3"/>
      <c r="AI17" s="3"/>
      <c r="AJ17" s="3"/>
      <c r="AK17" s="3"/>
      <c r="AL17" s="3"/>
      <c r="AM17" s="3"/>
    </row>
    <row r="18" spans="1:39" ht="132" customHeight="1">
      <c r="A18" s="103">
        <v>4</v>
      </c>
      <c r="B18" s="131"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Gestión Financiera</v>
      </c>
      <c r="C18" s="10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D18" s="10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Gestión</v>
      </c>
      <c r="E18" s="28" t="s">
        <v>242</v>
      </c>
      <c r="F18" s="29" t="s">
        <v>243</v>
      </c>
      <c r="G18" s="29" t="s">
        <v>244</v>
      </c>
      <c r="H18" s="24" t="str">
        <f t="shared" si="0"/>
        <v>Profesional especializado realiza a demanda   consultas sobre conceptos y nueva normativa aplicable a los procedimientos que se ejecutan en el proceso, la evidencia de esto corresponde a correo electrónicos de consulta y mesas de trabajo con entes externos, esto reposa en la carpeta NAS, si se identifica alguna observación en la ejecución del control se programa mesa de trabajo para definir la actualización del documento o socialización de nuevos lineamientos, el propósito del control es mantener actualizada la información de politicas contables</v>
      </c>
      <c r="I18" s="25" t="s">
        <v>222</v>
      </c>
      <c r="J18" s="25" t="str">
        <f t="shared" si="1"/>
        <v>Afecta probabilidad</v>
      </c>
      <c r="K18" s="25" t="s">
        <v>223</v>
      </c>
      <c r="L18" s="25" t="s">
        <v>224</v>
      </c>
      <c r="M18" s="25" t="s">
        <v>225</v>
      </c>
      <c r="N18" s="25" t="s">
        <v>226</v>
      </c>
      <c r="O18" s="25" t="s">
        <v>245</v>
      </c>
      <c r="P18" s="25" t="s">
        <v>246</v>
      </c>
      <c r="Q18" s="25" t="s">
        <v>247</v>
      </c>
      <c r="R18" s="26">
        <f t="shared" si="2"/>
        <v>0.4</v>
      </c>
      <c r="S18" s="27">
        <f>IF(OR(J18="",J18=0),"",
IF(J18="Afecta probabilidad",'2. Identificación del Riesgo'!$L$18,""))</f>
        <v>0.2</v>
      </c>
      <c r="T18" s="27" t="str">
        <f>IF(OR(J18="",J18=0),"",
IF(J18="Afecta Impacto",'2. Identificación del Riesgo'!$O$18,""))</f>
        <v/>
      </c>
      <c r="U18" s="27">
        <f t="shared" si="3"/>
        <v>0.12</v>
      </c>
      <c r="V18" s="27">
        <f t="shared" si="4"/>
        <v>0</v>
      </c>
      <c r="W18" s="3"/>
      <c r="X18" s="3"/>
      <c r="Y18" s="3"/>
      <c r="Z18" s="3"/>
      <c r="AA18" s="3"/>
      <c r="AB18" s="3"/>
      <c r="AC18" s="3"/>
      <c r="AD18" s="3"/>
      <c r="AE18" s="3"/>
      <c r="AF18" s="3"/>
      <c r="AG18" s="3"/>
      <c r="AH18" s="3"/>
      <c r="AI18" s="3"/>
      <c r="AJ18" s="3"/>
      <c r="AK18" s="3"/>
      <c r="AL18" s="3"/>
      <c r="AM18" s="3"/>
    </row>
    <row r="19" spans="1:39" ht="120" customHeight="1">
      <c r="A19" s="98"/>
      <c r="B19" s="98"/>
      <c r="C19" s="98"/>
      <c r="D19" s="98"/>
      <c r="E19" s="30" t="s">
        <v>248</v>
      </c>
      <c r="F19" s="31" t="s">
        <v>249</v>
      </c>
      <c r="G19" s="32" t="s">
        <v>250</v>
      </c>
      <c r="H19" s="24" t="str">
        <f t="shared" si="0"/>
        <v>Profesional especializado o contratista profesional a demanda elabora documento actualizado acorde a la normativa nueva identificada, posterior se realiza la publicación y socialización de manera interna a la áreas involucradas, producto de esto se evidencia a través del documento final publicado en la página web de la entidad, y en la carpeta NAS.
 El propósito del control es mantener actualizados los documentos controlados inherentes al proceso para generar la información correcta</v>
      </c>
      <c r="I19" s="25"/>
      <c r="J19" s="25" t="str">
        <f t="shared" si="1"/>
        <v/>
      </c>
      <c r="K19" s="25"/>
      <c r="L19" s="25"/>
      <c r="M19" s="25"/>
      <c r="N19" s="25"/>
      <c r="O19" s="25"/>
      <c r="P19" s="25"/>
      <c r="Q19" s="25"/>
      <c r="R19" s="26" t="str">
        <f t="shared" si="2"/>
        <v/>
      </c>
      <c r="S19" s="27" t="str">
        <f>IF(OR(J19="",J19=0),"",
IF(J19="Afecta probabilidad",
IF(J18="Afecta probabilidad",S18-(S18*R18),'2. Identificación del Riesgo'!$L$18),""))</f>
        <v/>
      </c>
      <c r="T19" s="27" t="str">
        <f>IF(OR(J19="",J19=0),"",
IF(J19="Afecta Impacto",
IF(J18="Afecta Impacto",T18-(T18*R18),'2. Identificación del Riesgo'!$O$18),""))</f>
        <v/>
      </c>
      <c r="U19" s="27">
        <f t="shared" si="3"/>
        <v>0</v>
      </c>
      <c r="V19" s="27">
        <f t="shared" si="4"/>
        <v>0</v>
      </c>
      <c r="W19" s="3"/>
      <c r="X19" s="3"/>
      <c r="Y19" s="3"/>
      <c r="Z19" s="3"/>
      <c r="AA19" s="3"/>
      <c r="AB19" s="3"/>
      <c r="AC19" s="3"/>
      <c r="AD19" s="3"/>
      <c r="AE19" s="3"/>
      <c r="AF19" s="3"/>
      <c r="AG19" s="3"/>
      <c r="AH19" s="3"/>
      <c r="AI19" s="3"/>
      <c r="AJ19" s="3"/>
      <c r="AK19" s="3"/>
      <c r="AL19" s="3"/>
      <c r="AM19" s="3"/>
    </row>
    <row r="20" spans="1:39" ht="81" customHeight="1">
      <c r="A20" s="93"/>
      <c r="B20" s="93"/>
      <c r="C20" s="93"/>
      <c r="D20" s="93"/>
      <c r="E20" s="24"/>
      <c r="F20" s="24"/>
      <c r="G20" s="24"/>
      <c r="H20" s="24" t="str">
        <f t="shared" si="0"/>
        <v xml:space="preserve">  </v>
      </c>
      <c r="I20" s="25"/>
      <c r="J20" s="25" t="str">
        <f t="shared" si="1"/>
        <v/>
      </c>
      <c r="K20" s="25"/>
      <c r="L20" s="25"/>
      <c r="M20" s="25"/>
      <c r="N20" s="25"/>
      <c r="O20" s="25"/>
      <c r="P20" s="25"/>
      <c r="Q20" s="25"/>
      <c r="R20" s="26" t="str">
        <f t="shared" si="2"/>
        <v/>
      </c>
      <c r="S20" s="27" t="str">
        <f>IF(OR(J20="",J20=0),"",
IF(J20="Afecta probabilidad",
IF(J19="Afecta probabilidad",S19-(S19*R19),
IF(J18="Afecta probabilidad",S18-(S18*R18),'2. Identificación del Riesgo'!$L$18)),""))</f>
        <v/>
      </c>
      <c r="T20" s="27" t="str">
        <f>IF(OR(J20="",J20=0),"",
IF(J20="Afecta Impacto",
IF(J19="Afecta Impacto",T19-(T19*R19),
IF(J18="Afecta Impacto",T18-(T18*R18),'2. Identificación del Riesgo'!$O$18)),""))</f>
        <v/>
      </c>
      <c r="U20" s="27">
        <f t="shared" si="3"/>
        <v>0</v>
      </c>
      <c r="V20" s="27">
        <f t="shared" si="4"/>
        <v>0</v>
      </c>
      <c r="W20" s="3"/>
      <c r="X20" s="3"/>
      <c r="Y20" s="3"/>
      <c r="Z20" s="3"/>
      <c r="AA20" s="3"/>
      <c r="AB20" s="3"/>
      <c r="AC20" s="3"/>
      <c r="AD20" s="3"/>
      <c r="AE20" s="3"/>
      <c r="AF20" s="3"/>
      <c r="AG20" s="3"/>
      <c r="AH20" s="3"/>
      <c r="AI20" s="3"/>
      <c r="AJ20" s="3"/>
      <c r="AK20" s="3"/>
      <c r="AL20" s="3"/>
      <c r="AM20" s="3"/>
    </row>
    <row r="21" spans="1:39" ht="142.5" customHeight="1">
      <c r="A21" s="103">
        <v>5</v>
      </c>
      <c r="B21" s="131"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Gestión Financiera</v>
      </c>
      <c r="C21" s="10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Afectación Económica o Presupuestal por Errores u omisiones por parte de la fiduciaria en el cumplimiento de las instrucciones de pago emitidas por el IDIGER para el pago.</v>
      </c>
      <c r="D21" s="10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Gestión</v>
      </c>
      <c r="E21" s="33" t="s">
        <v>251</v>
      </c>
      <c r="F21" s="29" t="s">
        <v>252</v>
      </c>
      <c r="G21" s="29" t="s">
        <v>253</v>
      </c>
      <c r="H21" s="24" t="str">
        <f t="shared" si="0"/>
        <v>Profesional universitario a demanda confirmar mediante correo electrónico el detalle y las instrucciones de pagos radicados al contratista responsable del contrato fiduciario vigente. Como evidencia de esto se cuenta con los correos electrónicos y el archivo en Formato Excel con el detalle y las instrucciones, reposa en la carpeta NAS ebuitrago.
 Si se detecta alguna observación, se gestiona de manera inmediata ante el responsable del contrato fiduciario para la subsanación.
 El propósito del control es cumplir con el 100% de las obligaciones contraidas con el FONDIGER.</v>
      </c>
      <c r="I21" s="25" t="s">
        <v>222</v>
      </c>
      <c r="J21" s="25" t="str">
        <f t="shared" si="1"/>
        <v>Afecta probabilidad</v>
      </c>
      <c r="K21" s="25" t="s">
        <v>223</v>
      </c>
      <c r="L21" s="25" t="s">
        <v>224</v>
      </c>
      <c r="M21" s="25" t="s">
        <v>225</v>
      </c>
      <c r="N21" s="25" t="s">
        <v>226</v>
      </c>
      <c r="O21" s="25" t="s">
        <v>254</v>
      </c>
      <c r="P21" s="25" t="s">
        <v>227</v>
      </c>
      <c r="Q21" s="25" t="s">
        <v>255</v>
      </c>
      <c r="R21" s="26">
        <f t="shared" si="2"/>
        <v>0.4</v>
      </c>
      <c r="S21" s="27">
        <f>IF(OR(J21="",J21=0),"",
IF(J21="Afecta probabilidad",'2. Identificación del Riesgo'!$L$21,""))</f>
        <v>0.4</v>
      </c>
      <c r="T21" s="27" t="str">
        <f>IF(OR(J21="",J21=0),"",
IF(J21="Afecta Impacto",'2. Identificación del Riesgo'!$O$21,""))</f>
        <v/>
      </c>
      <c r="U21" s="27">
        <f t="shared" si="3"/>
        <v>0.24</v>
      </c>
      <c r="V21" s="27">
        <f t="shared" si="4"/>
        <v>0</v>
      </c>
      <c r="W21" s="3"/>
      <c r="X21" s="3"/>
      <c r="Y21" s="3"/>
      <c r="Z21" s="3"/>
      <c r="AA21" s="3"/>
      <c r="AB21" s="3"/>
      <c r="AC21" s="3"/>
      <c r="AD21" s="3"/>
      <c r="AE21" s="3"/>
      <c r="AF21" s="3"/>
      <c r="AG21" s="3"/>
      <c r="AH21" s="3"/>
      <c r="AI21" s="3"/>
      <c r="AJ21" s="3"/>
      <c r="AK21" s="3"/>
      <c r="AL21" s="3"/>
      <c r="AM21" s="3"/>
    </row>
    <row r="22" spans="1:39" ht="30.75" customHeight="1">
      <c r="A22" s="98"/>
      <c r="B22" s="98"/>
      <c r="C22" s="98"/>
      <c r="D22" s="98"/>
      <c r="E22" s="24"/>
      <c r="F22" s="24"/>
      <c r="G22" s="24"/>
      <c r="H22" s="24" t="str">
        <f t="shared" si="0"/>
        <v xml:space="preserve">  </v>
      </c>
      <c r="I22" s="25"/>
      <c r="J22" s="25" t="str">
        <f t="shared" si="1"/>
        <v/>
      </c>
      <c r="K22" s="25"/>
      <c r="L22" s="25"/>
      <c r="M22" s="25"/>
      <c r="N22" s="25"/>
      <c r="O22" s="25"/>
      <c r="P22" s="25"/>
      <c r="Q22" s="25"/>
      <c r="R22" s="26" t="str">
        <f t="shared" si="2"/>
        <v/>
      </c>
      <c r="S22" s="27" t="str">
        <f>IF(OR(J22="",J22=0),"",
IF(J22="Afecta probabilidad",
IF(J21="Afecta probabilidad",S21-(S21*R21),'2. Identificación del Riesgo'!$L$21),""))</f>
        <v/>
      </c>
      <c r="T22" s="27" t="str">
        <f>IF(OR(J22="",J22=0),"",
IF(J22="Afecta Impacto",
IF(J21="Afecta Impacto",T21-(T21*R21),'2. Identificación del Riesgo'!$O$21),""))</f>
        <v/>
      </c>
      <c r="U22" s="27">
        <f t="shared" si="3"/>
        <v>0</v>
      </c>
      <c r="V22" s="27">
        <f t="shared" si="4"/>
        <v>0</v>
      </c>
      <c r="W22" s="3"/>
      <c r="X22" s="3"/>
      <c r="Y22" s="3"/>
      <c r="Z22" s="3"/>
      <c r="AA22" s="3"/>
      <c r="AB22" s="3"/>
      <c r="AC22" s="3"/>
      <c r="AD22" s="3"/>
      <c r="AE22" s="3"/>
      <c r="AF22" s="3"/>
      <c r="AG22" s="3"/>
      <c r="AH22" s="3"/>
      <c r="AI22" s="3"/>
      <c r="AJ22" s="3"/>
      <c r="AK22" s="3"/>
      <c r="AL22" s="3"/>
      <c r="AM22" s="3"/>
    </row>
    <row r="23" spans="1:39" ht="30.75" customHeight="1">
      <c r="A23" s="93"/>
      <c r="B23" s="93"/>
      <c r="C23" s="93"/>
      <c r="D23" s="93"/>
      <c r="E23" s="24"/>
      <c r="F23" s="24"/>
      <c r="G23" s="24"/>
      <c r="H23" s="24" t="str">
        <f t="shared" si="0"/>
        <v xml:space="preserve">  </v>
      </c>
      <c r="I23" s="25"/>
      <c r="J23" s="25" t="str">
        <f t="shared" si="1"/>
        <v/>
      </c>
      <c r="K23" s="25"/>
      <c r="L23" s="25"/>
      <c r="M23" s="25"/>
      <c r="N23" s="25"/>
      <c r="O23" s="25"/>
      <c r="P23" s="25"/>
      <c r="Q23" s="25"/>
      <c r="R23" s="26" t="str">
        <f t="shared" si="2"/>
        <v/>
      </c>
      <c r="S23" s="27" t="str">
        <f>IF(OR(J23="",J23=0),"",
IF(J23="Afecta probabilidad",
IF(J22="Afecta probabilidad",S22-(S22*R22),
IF(J21="Afecta probabilidad",S21-(S21*R21),'2. Identificación del Riesgo'!$L$21)),""))</f>
        <v/>
      </c>
      <c r="T23" s="27" t="str">
        <f>IF(OR(J23="",J23=0),"",
IF(J23="Afecta Impacto",
IF(J22="Afecta Impacto",T22-(T22*R22),
IF(J21="Afecta Impacto",T21-(T21*R21),'2. Identificación del Riesgo'!$O$21)),""))</f>
        <v/>
      </c>
      <c r="U23" s="27">
        <f t="shared" si="3"/>
        <v>0</v>
      </c>
      <c r="V23" s="27">
        <f t="shared" si="4"/>
        <v>0</v>
      </c>
      <c r="W23" s="3"/>
      <c r="X23" s="3"/>
      <c r="Y23" s="3"/>
      <c r="Z23" s="3"/>
      <c r="AA23" s="3"/>
      <c r="AB23" s="3"/>
      <c r="AC23" s="3"/>
      <c r="AD23" s="3"/>
      <c r="AE23" s="3"/>
      <c r="AF23" s="3"/>
      <c r="AG23" s="3"/>
      <c r="AH23" s="3"/>
      <c r="AI23" s="3"/>
      <c r="AJ23" s="3"/>
      <c r="AK23" s="3"/>
      <c r="AL23" s="3"/>
      <c r="AM23" s="3"/>
    </row>
    <row r="24" spans="1:39" ht="96" customHeight="1">
      <c r="A24" s="103">
        <v>6</v>
      </c>
      <c r="B24" s="131"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Gestión Financiera</v>
      </c>
      <c r="C24" s="10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Afectación Económica o Presupuestal por el error en la reproducción de la información presupuestal en el PREDIS LOCAL debido a la Ausencia de herramientas tecnológicas para reproducir en los aplicativos locales la informacion presupuestal</v>
      </c>
      <c r="D24" s="10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Gestión</v>
      </c>
      <c r="E24" s="28" t="s">
        <v>234</v>
      </c>
      <c r="F24" s="29" t="s">
        <v>256</v>
      </c>
      <c r="G24" s="29" t="s">
        <v>257</v>
      </c>
      <c r="H24" s="34" t="s">
        <v>258</v>
      </c>
      <c r="I24" s="25" t="s">
        <v>222</v>
      </c>
      <c r="J24" s="25" t="str">
        <f t="shared" si="1"/>
        <v>Afecta probabilidad</v>
      </c>
      <c r="K24" s="25" t="s">
        <v>223</v>
      </c>
      <c r="L24" s="25" t="s">
        <v>224</v>
      </c>
      <c r="M24" s="25" t="s">
        <v>225</v>
      </c>
      <c r="N24" s="25" t="s">
        <v>226</v>
      </c>
      <c r="O24" s="25" t="s">
        <v>239</v>
      </c>
      <c r="P24" s="25" t="s">
        <v>259</v>
      </c>
      <c r="Q24" s="25" t="s">
        <v>260</v>
      </c>
      <c r="R24" s="26">
        <f t="shared" si="2"/>
        <v>0.4</v>
      </c>
      <c r="S24" s="27">
        <f>IF(OR(J24="",J24=0),"",
IF(J24="Afecta probabilidad",'2. Identificación del Riesgo'!$L$24,""))</f>
        <v>0.8</v>
      </c>
      <c r="T24" s="27" t="str">
        <f>IF(OR(J24="",J24=0),"",
IF(J24="Afecta Impacto",'2. Identificación del Riesgo'!$O$24,""))</f>
        <v/>
      </c>
      <c r="U24" s="27">
        <f t="shared" si="3"/>
        <v>0.48</v>
      </c>
      <c r="V24" s="27">
        <f t="shared" si="4"/>
        <v>0</v>
      </c>
      <c r="W24" s="3"/>
      <c r="X24" s="3"/>
      <c r="Y24" s="3"/>
      <c r="Z24" s="3"/>
      <c r="AA24" s="3"/>
      <c r="AB24" s="3"/>
      <c r="AC24" s="3"/>
      <c r="AD24" s="3"/>
      <c r="AE24" s="3"/>
      <c r="AF24" s="3"/>
      <c r="AG24" s="3"/>
      <c r="AH24" s="3"/>
      <c r="AI24" s="3"/>
      <c r="AJ24" s="3"/>
      <c r="AK24" s="3"/>
      <c r="AL24" s="3"/>
      <c r="AM24" s="3"/>
    </row>
    <row r="25" spans="1:39" ht="30.75" customHeight="1">
      <c r="A25" s="98"/>
      <c r="B25" s="98"/>
      <c r="C25" s="98"/>
      <c r="D25" s="98"/>
      <c r="E25" s="24"/>
      <c r="F25" s="24"/>
      <c r="G25" s="24"/>
      <c r="H25" s="24" t="str">
        <f t="shared" ref="H25:H29" si="5">CONCATENATE(E25," ",F25," ",G25)</f>
        <v xml:space="preserve">  </v>
      </c>
      <c r="I25" s="25"/>
      <c r="J25" s="25" t="str">
        <f t="shared" si="1"/>
        <v/>
      </c>
      <c r="K25" s="25"/>
      <c r="L25" s="25"/>
      <c r="M25" s="25"/>
      <c r="N25" s="25"/>
      <c r="O25" s="25"/>
      <c r="P25" s="25"/>
      <c r="Q25" s="25"/>
      <c r="R25" s="26" t="str">
        <f t="shared" si="2"/>
        <v/>
      </c>
      <c r="S25" s="27" t="str">
        <f>IF(OR(J25="",J25=0),"",
IF(J25="Afecta probabilidad",
IF(J24="Afecta probabilidad",S24-(S24*R24),'2. Identificación del Riesgo'!$L$24),""))</f>
        <v/>
      </c>
      <c r="T25" s="27" t="str">
        <f>IF(OR(J25="",J25=0),"",
IF(J25="Afecta Impacto",
IF(J24="Afecta Impacto",T24-(T24*R24),'2. Identificación del Riesgo'!$O$24),""))</f>
        <v/>
      </c>
      <c r="U25" s="27">
        <f t="shared" si="3"/>
        <v>0</v>
      </c>
      <c r="V25" s="27">
        <f t="shared" si="4"/>
        <v>0</v>
      </c>
      <c r="W25" s="3"/>
      <c r="X25" s="3"/>
      <c r="Y25" s="3"/>
      <c r="Z25" s="3"/>
      <c r="AA25" s="3"/>
      <c r="AB25" s="3"/>
      <c r="AC25" s="3"/>
      <c r="AD25" s="3"/>
      <c r="AE25" s="3"/>
      <c r="AF25" s="3"/>
      <c r="AG25" s="3"/>
      <c r="AH25" s="3"/>
      <c r="AI25" s="3"/>
      <c r="AJ25" s="3"/>
      <c r="AK25" s="3"/>
      <c r="AL25" s="3"/>
      <c r="AM25" s="3"/>
    </row>
    <row r="26" spans="1:39" ht="30.75" customHeight="1">
      <c r="A26" s="93"/>
      <c r="B26" s="93"/>
      <c r="C26" s="93"/>
      <c r="D26" s="93"/>
      <c r="E26" s="24"/>
      <c r="F26" s="24"/>
      <c r="G26" s="24"/>
      <c r="H26" s="24" t="str">
        <f t="shared" si="5"/>
        <v xml:space="preserve">  </v>
      </c>
      <c r="I26" s="25"/>
      <c r="J26" s="25" t="str">
        <f t="shared" si="1"/>
        <v/>
      </c>
      <c r="K26" s="25"/>
      <c r="L26" s="25"/>
      <c r="M26" s="25"/>
      <c r="N26" s="25"/>
      <c r="O26" s="25"/>
      <c r="P26" s="25"/>
      <c r="Q26" s="25"/>
      <c r="R26" s="26" t="str">
        <f t="shared" si="2"/>
        <v/>
      </c>
      <c r="S26" s="27" t="str">
        <f>IF(OR(J26="",J26=0),"",
IF(J26="Afecta probabilidad",
IF(J25="Afecta probabilidad",S25-(S25*R25),
IF(J24="Afecta probabilidad",S24-(S24*R24),'2. Identificación del Riesgo'!$L$24)),""))</f>
        <v/>
      </c>
      <c r="T26" s="27" t="str">
        <f>IF(OR(J26="",J26=0),"",
IF(J26="Afecta Impacto",
IF(J25="Afecta Impacto",T25-(T25*R25),
IF(J24="Afecta Impacto",T24-(T24*R24),'2. Identificación del Riesgo'!$O$24)),""))</f>
        <v/>
      </c>
      <c r="U26" s="27">
        <f t="shared" si="3"/>
        <v>0</v>
      </c>
      <c r="V26" s="27">
        <f t="shared" si="4"/>
        <v>0</v>
      </c>
      <c r="W26" s="3"/>
      <c r="X26" s="3"/>
      <c r="Y26" s="3"/>
      <c r="Z26" s="3"/>
      <c r="AA26" s="3"/>
      <c r="AB26" s="3"/>
      <c r="AC26" s="3"/>
      <c r="AD26" s="3"/>
      <c r="AE26" s="3"/>
      <c r="AF26" s="3"/>
      <c r="AG26" s="3"/>
      <c r="AH26" s="3"/>
      <c r="AI26" s="3"/>
      <c r="AJ26" s="3"/>
      <c r="AK26" s="3"/>
      <c r="AL26" s="3"/>
      <c r="AM26" s="3"/>
    </row>
    <row r="27" spans="1:39" ht="30.75" customHeight="1">
      <c r="A27" s="103">
        <v>7</v>
      </c>
      <c r="B27" s="131"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No aplica</v>
      </c>
      <c r="C27" s="10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No aplica</v>
      </c>
      <c r="D27" s="10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No aplica</v>
      </c>
      <c r="E27" s="24"/>
      <c r="F27" s="24"/>
      <c r="G27" s="24"/>
      <c r="H27" s="24" t="str">
        <f t="shared" si="5"/>
        <v xml:space="preserve">  </v>
      </c>
      <c r="I27" s="25"/>
      <c r="J27" s="25" t="str">
        <f t="shared" si="1"/>
        <v/>
      </c>
      <c r="K27" s="25"/>
      <c r="L27" s="25"/>
      <c r="M27" s="25"/>
      <c r="N27" s="25"/>
      <c r="O27" s="25"/>
      <c r="P27" s="25"/>
      <c r="Q27" s="25"/>
      <c r="R27" s="26" t="str">
        <f t="shared" si="2"/>
        <v/>
      </c>
      <c r="S27" s="27" t="str">
        <f>IF(OR(J27="",J27=0),"",
IF(J27="Afecta probabilidad",'2. Identificación del Riesgo'!$L$27,""))</f>
        <v/>
      </c>
      <c r="T27" s="27" t="str">
        <f>IF(OR(J27="",J27=0),"",
IF(J27="Afecta Impacto",'2. Identificación del Riesgo'!$O$27,""))</f>
        <v/>
      </c>
      <c r="U27" s="27">
        <f t="shared" si="3"/>
        <v>0</v>
      </c>
      <c r="V27" s="27">
        <f t="shared" si="4"/>
        <v>0</v>
      </c>
      <c r="W27" s="3"/>
      <c r="X27" s="3"/>
      <c r="Y27" s="3"/>
      <c r="Z27" s="3"/>
      <c r="AA27" s="3"/>
      <c r="AB27" s="3"/>
      <c r="AC27" s="3"/>
      <c r="AD27" s="3"/>
      <c r="AE27" s="3"/>
      <c r="AF27" s="3"/>
      <c r="AG27" s="3"/>
      <c r="AH27" s="3"/>
      <c r="AI27" s="3"/>
      <c r="AJ27" s="3"/>
      <c r="AK27" s="3"/>
      <c r="AL27" s="3"/>
      <c r="AM27" s="3"/>
    </row>
    <row r="28" spans="1:39" ht="30.75" customHeight="1">
      <c r="A28" s="98"/>
      <c r="B28" s="98"/>
      <c r="C28" s="98"/>
      <c r="D28" s="98"/>
      <c r="E28" s="24"/>
      <c r="F28" s="24"/>
      <c r="G28" s="24"/>
      <c r="H28" s="24" t="str">
        <f t="shared" si="5"/>
        <v xml:space="preserve">  </v>
      </c>
      <c r="I28" s="25"/>
      <c r="J28" s="25" t="str">
        <f t="shared" si="1"/>
        <v/>
      </c>
      <c r="K28" s="25"/>
      <c r="L28" s="25"/>
      <c r="M28" s="25"/>
      <c r="N28" s="25"/>
      <c r="O28" s="25"/>
      <c r="P28" s="25"/>
      <c r="Q28" s="25"/>
      <c r="R28" s="26" t="str">
        <f t="shared" si="2"/>
        <v/>
      </c>
      <c r="S28" s="27" t="str">
        <f>IF(OR(J28="",J28=0),"",
IF(J28="Afecta probabilidad",
IF(J27="Afecta probabilidad",S27-(S27*R27),'2. Identificación del Riesgo'!$L$27),""))</f>
        <v/>
      </c>
      <c r="T28" s="27" t="str">
        <f>IF(OR(J28="",J28=0),"",
IF(J28="Afecta Impacto",
IF(J27="Afecta Impacto",T27-(T27*R27),'2. Identificación del Riesgo'!$O$27),""))</f>
        <v/>
      </c>
      <c r="U28" s="27">
        <f t="shared" si="3"/>
        <v>0</v>
      </c>
      <c r="V28" s="27">
        <f t="shared" si="4"/>
        <v>0</v>
      </c>
      <c r="W28" s="3"/>
      <c r="X28" s="3"/>
      <c r="Y28" s="3"/>
      <c r="Z28" s="3"/>
      <c r="AA28" s="3"/>
      <c r="AB28" s="3"/>
      <c r="AC28" s="3"/>
      <c r="AD28" s="3"/>
      <c r="AE28" s="3"/>
      <c r="AF28" s="3"/>
      <c r="AG28" s="3"/>
      <c r="AH28" s="3"/>
      <c r="AI28" s="3"/>
      <c r="AJ28" s="3"/>
      <c r="AK28" s="3"/>
      <c r="AL28" s="3"/>
      <c r="AM28" s="3"/>
    </row>
    <row r="29" spans="1:39" ht="30.75" customHeight="1">
      <c r="A29" s="93"/>
      <c r="B29" s="93"/>
      <c r="C29" s="93"/>
      <c r="D29" s="93"/>
      <c r="E29" s="24"/>
      <c r="F29" s="24"/>
      <c r="G29" s="24"/>
      <c r="H29" s="24" t="str">
        <f t="shared" si="5"/>
        <v xml:space="preserve">  </v>
      </c>
      <c r="I29" s="25"/>
      <c r="J29" s="25" t="str">
        <f t="shared" si="1"/>
        <v/>
      </c>
      <c r="K29" s="25"/>
      <c r="L29" s="25"/>
      <c r="M29" s="25"/>
      <c r="N29" s="25"/>
      <c r="O29" s="25"/>
      <c r="P29" s="25"/>
      <c r="Q29" s="25"/>
      <c r="R29" s="26" t="str">
        <f t="shared" si="2"/>
        <v/>
      </c>
      <c r="S29" s="27" t="str">
        <f>IF(OR(J29="",J29=0),"",
IF(J29="Afecta probabilidad",
IF(J28="Afecta probabilidad",S28-(S28*R28),
IF(J27="Afecta probabilidad",S27-(S27*R27),'2. Identificación del Riesgo'!$L$27)),""))</f>
        <v/>
      </c>
      <c r="T29" s="27" t="str">
        <f>IF(OR(J29="",J29=0),"",
IF(J29="Afecta Impacto",
IF(J28="Afecta Impacto",T28-(T28*R28),
IF(J27="Afecta Impacto",T27-(T27*R27),'2. Identificación del Riesgo'!$O$27)),""))</f>
        <v/>
      </c>
      <c r="U29" s="27">
        <f t="shared" si="3"/>
        <v>0</v>
      </c>
      <c r="V29" s="27">
        <f t="shared" si="4"/>
        <v>0</v>
      </c>
      <c r="W29" s="3"/>
      <c r="X29" s="3"/>
      <c r="Y29" s="3"/>
      <c r="Z29" s="3"/>
      <c r="AA29" s="3"/>
      <c r="AB29" s="3"/>
      <c r="AC29" s="3"/>
      <c r="AD29" s="3"/>
      <c r="AE29" s="3"/>
      <c r="AF29" s="3"/>
      <c r="AG29" s="3"/>
      <c r="AH29" s="3"/>
      <c r="AI29" s="3"/>
      <c r="AJ29" s="3"/>
      <c r="AK29" s="3"/>
      <c r="AL29" s="3"/>
      <c r="AM29" s="3"/>
    </row>
    <row r="30" spans="1:39" ht="30.75" customHeight="1">
      <c r="A30" s="103">
        <v>8</v>
      </c>
      <c r="B30" s="131"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No aplica</v>
      </c>
      <c r="C30" s="10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No aplica</v>
      </c>
      <c r="D30" s="10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No aplica</v>
      </c>
      <c r="E30" s="33"/>
      <c r="F30" s="34"/>
      <c r="G30" s="29"/>
      <c r="H30" s="29"/>
      <c r="I30" s="35"/>
      <c r="J30" s="36"/>
      <c r="K30" s="36"/>
      <c r="L30" s="36"/>
      <c r="M30" s="36"/>
      <c r="N30" s="36"/>
      <c r="O30" s="36"/>
      <c r="P30" s="36"/>
      <c r="Q30" s="36"/>
      <c r="R30" s="26" t="str">
        <f t="shared" si="2"/>
        <v/>
      </c>
      <c r="S30" s="27" t="str">
        <f>IF(OR(J30="",J30=0),"",
IF(J30="Afecta probabilidad",'2. Identificación del Riesgo'!$L$30,""))</f>
        <v/>
      </c>
      <c r="T30" s="27" t="str">
        <f>IF(OR(J30="",J30=0),"",
IF(J30="Afecta Impacto",'2. Identificación del Riesgo'!$O$30,""))</f>
        <v/>
      </c>
      <c r="U30" s="27">
        <f t="shared" si="3"/>
        <v>0</v>
      </c>
      <c r="V30" s="27">
        <f t="shared" si="4"/>
        <v>0</v>
      </c>
      <c r="W30" s="3"/>
      <c r="X30" s="3"/>
      <c r="Y30" s="3"/>
      <c r="Z30" s="3"/>
      <c r="AA30" s="3"/>
      <c r="AB30" s="3"/>
      <c r="AC30" s="3"/>
      <c r="AD30" s="3"/>
      <c r="AE30" s="3"/>
      <c r="AF30" s="3"/>
      <c r="AG30" s="3"/>
      <c r="AH30" s="3"/>
      <c r="AI30" s="3"/>
      <c r="AJ30" s="3"/>
      <c r="AK30" s="3"/>
      <c r="AL30" s="3"/>
      <c r="AM30" s="3"/>
    </row>
    <row r="31" spans="1:39" ht="30.75" customHeight="1">
      <c r="A31" s="98"/>
      <c r="B31" s="98"/>
      <c r="C31" s="98"/>
      <c r="D31" s="98"/>
      <c r="E31" s="24"/>
      <c r="F31" s="24"/>
      <c r="G31" s="24"/>
      <c r="H31" s="24" t="str">
        <f t="shared" ref="H31:H68" si="6">CONCATENATE(E31," ",F31," ",G31)</f>
        <v xml:space="preserve">  </v>
      </c>
      <c r="I31" s="25"/>
      <c r="J31" s="25" t="str">
        <f t="shared" ref="J31:J68" si="7">IF(OR(I31="Preventivo",I31="Detectivo"),"Afecta probabilidad",
IF(I31="Correctivo","Afecta Impacto",""))</f>
        <v/>
      </c>
      <c r="K31" s="25"/>
      <c r="L31" s="25"/>
      <c r="M31" s="25"/>
      <c r="N31" s="25"/>
      <c r="O31" s="25"/>
      <c r="P31" s="25"/>
      <c r="Q31" s="25"/>
      <c r="R31" s="26" t="str">
        <f t="shared" si="2"/>
        <v/>
      </c>
      <c r="S31" s="27" t="str">
        <f>IF(OR(J31="",J31=0),"",
IF(J31="Afecta probabilidad",
IF(J30="Afecta probabilidad",S30-(S30*R30),'2. Identificación del Riesgo'!$L$30),""))</f>
        <v/>
      </c>
      <c r="T31" s="27" t="str">
        <f>IF(OR(J31="",J31=0),"",
IF(J31="Afecta Impacto",
IF(J30="Afecta Impacto",T30-(T30*R30),'2. Identificación del Riesgo'!$O$30),""))</f>
        <v/>
      </c>
      <c r="U31" s="27">
        <f t="shared" si="3"/>
        <v>0</v>
      </c>
      <c r="V31" s="27">
        <f t="shared" si="4"/>
        <v>0</v>
      </c>
      <c r="W31" s="3"/>
      <c r="X31" s="3"/>
      <c r="Y31" s="3"/>
      <c r="Z31" s="3"/>
      <c r="AA31" s="3"/>
      <c r="AB31" s="3"/>
      <c r="AC31" s="3"/>
      <c r="AD31" s="3"/>
      <c r="AE31" s="3"/>
      <c r="AF31" s="3"/>
      <c r="AG31" s="3"/>
      <c r="AH31" s="3"/>
      <c r="AI31" s="3"/>
      <c r="AJ31" s="3"/>
      <c r="AK31" s="3"/>
      <c r="AL31" s="3"/>
      <c r="AM31" s="3"/>
    </row>
    <row r="32" spans="1:39" ht="30.75" customHeight="1">
      <c r="A32" s="93"/>
      <c r="B32" s="93"/>
      <c r="C32" s="93"/>
      <c r="D32" s="93"/>
      <c r="E32" s="24"/>
      <c r="F32" s="24"/>
      <c r="G32" s="24"/>
      <c r="H32" s="24" t="str">
        <f t="shared" si="6"/>
        <v xml:space="preserve">  </v>
      </c>
      <c r="I32" s="25"/>
      <c r="J32" s="25" t="str">
        <f t="shared" si="7"/>
        <v/>
      </c>
      <c r="K32" s="25"/>
      <c r="L32" s="25"/>
      <c r="M32" s="25"/>
      <c r="N32" s="25"/>
      <c r="O32" s="25"/>
      <c r="P32" s="25"/>
      <c r="Q32" s="25"/>
      <c r="R32" s="26" t="str">
        <f t="shared" si="2"/>
        <v/>
      </c>
      <c r="S32" s="27" t="str">
        <f>IF(OR(J32="",J32=0),"",
IF(J32="Afecta probabilidad",
IF(J31="Afecta probabilidad",S31-(S31*R31),
IF(J30="Afecta probabilidad",S30-(S30*R30),'2. Identificación del Riesgo'!$L$30)),""))</f>
        <v/>
      </c>
      <c r="T32" s="27" t="str">
        <f>IF(OR(J32="",J32=0),"",
IF(J32="Afecta Impacto",
IF(J31="Afecta Impacto",T31-(T31*R31),
IF(J30="Afecta Impacto",T30-(T30*R30),'2. Identificación del Riesgo'!$O$30)),""))</f>
        <v/>
      </c>
      <c r="U32" s="27">
        <f t="shared" si="3"/>
        <v>0</v>
      </c>
      <c r="V32" s="27">
        <f t="shared" si="4"/>
        <v>0</v>
      </c>
      <c r="W32" s="3"/>
      <c r="X32" s="3"/>
      <c r="Y32" s="3"/>
      <c r="Z32" s="3"/>
      <c r="AA32" s="3"/>
      <c r="AB32" s="3"/>
      <c r="AC32" s="3"/>
      <c r="AD32" s="3"/>
      <c r="AE32" s="3"/>
      <c r="AF32" s="3"/>
      <c r="AG32" s="3"/>
      <c r="AH32" s="3"/>
      <c r="AI32" s="3"/>
      <c r="AJ32" s="3"/>
      <c r="AK32" s="3"/>
      <c r="AL32" s="3"/>
      <c r="AM32" s="3"/>
    </row>
    <row r="33" spans="1:39" ht="30.75" customHeight="1">
      <c r="A33" s="103">
        <v>9</v>
      </c>
      <c r="B33" s="131"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10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10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4"/>
      <c r="F33" s="24"/>
      <c r="G33" s="24"/>
      <c r="H33" s="24" t="str">
        <f t="shared" si="6"/>
        <v xml:space="preserve">  </v>
      </c>
      <c r="I33" s="25"/>
      <c r="J33" s="25" t="str">
        <f t="shared" si="7"/>
        <v/>
      </c>
      <c r="K33" s="25"/>
      <c r="L33" s="25"/>
      <c r="M33" s="25"/>
      <c r="N33" s="25"/>
      <c r="O33" s="25"/>
      <c r="P33" s="25"/>
      <c r="Q33" s="25"/>
      <c r="R33" s="26" t="str">
        <f t="shared" si="2"/>
        <v/>
      </c>
      <c r="S33" s="27" t="str">
        <f>IF(OR(J33="",J33=0),"",
IF(J33="Afecta probabilidad",'2. Identificación del Riesgo'!$L$33,""))</f>
        <v/>
      </c>
      <c r="T33" s="27" t="str">
        <f>IF(OR(J33="",J33=0),"",
IF(J33="Afecta Impacto",'2. Identificación del Riesgo'!$O$33,""))</f>
        <v/>
      </c>
      <c r="U33" s="27">
        <f t="shared" si="3"/>
        <v>0</v>
      </c>
      <c r="V33" s="27">
        <f t="shared" si="4"/>
        <v>0</v>
      </c>
      <c r="W33" s="3"/>
      <c r="X33" s="3"/>
      <c r="Y33" s="3"/>
      <c r="Z33" s="3"/>
      <c r="AA33" s="3"/>
      <c r="AB33" s="3"/>
      <c r="AC33" s="3"/>
      <c r="AD33" s="3"/>
      <c r="AE33" s="3"/>
      <c r="AF33" s="3"/>
      <c r="AG33" s="3"/>
      <c r="AH33" s="3"/>
      <c r="AI33" s="3"/>
      <c r="AJ33" s="3"/>
      <c r="AK33" s="3"/>
      <c r="AL33" s="3"/>
      <c r="AM33" s="3"/>
    </row>
    <row r="34" spans="1:39" ht="30.75" customHeight="1">
      <c r="A34" s="98"/>
      <c r="B34" s="98"/>
      <c r="C34" s="98"/>
      <c r="D34" s="98"/>
      <c r="E34" s="24"/>
      <c r="F34" s="24"/>
      <c r="G34" s="24"/>
      <c r="H34" s="24" t="str">
        <f t="shared" si="6"/>
        <v xml:space="preserve">  </v>
      </c>
      <c r="I34" s="25"/>
      <c r="J34" s="25" t="str">
        <f t="shared" si="7"/>
        <v/>
      </c>
      <c r="K34" s="25"/>
      <c r="L34" s="25"/>
      <c r="M34" s="25"/>
      <c r="N34" s="25"/>
      <c r="O34" s="25"/>
      <c r="P34" s="25"/>
      <c r="Q34" s="25"/>
      <c r="R34" s="26" t="str">
        <f t="shared" si="2"/>
        <v/>
      </c>
      <c r="S34" s="27" t="str">
        <f>IF(OR(J34="",J34=0),"",
IF(J34="Afecta probabilidad",
IF(J33="Afecta probabilidad",S33-(S33*R33),'2. Identificación del Riesgo'!$L$33),""))</f>
        <v/>
      </c>
      <c r="T34" s="27" t="str">
        <f>IF(OR(J34="",J34=0),"",
IF(J34="Afecta Impacto",
IF(J33="Afecta Impacto",T33-(T33*R33),'2. Identificación del Riesgo'!$O$33),""))</f>
        <v/>
      </c>
      <c r="U34" s="27">
        <f t="shared" si="3"/>
        <v>0</v>
      </c>
      <c r="V34" s="27">
        <f t="shared" si="4"/>
        <v>0</v>
      </c>
      <c r="W34" s="3"/>
      <c r="X34" s="3"/>
      <c r="Y34" s="3"/>
      <c r="Z34" s="3"/>
      <c r="AA34" s="3"/>
      <c r="AB34" s="3"/>
      <c r="AC34" s="3"/>
      <c r="AD34" s="3"/>
      <c r="AE34" s="3"/>
      <c r="AF34" s="3"/>
      <c r="AG34" s="3"/>
      <c r="AH34" s="3"/>
      <c r="AI34" s="3"/>
      <c r="AJ34" s="3"/>
      <c r="AK34" s="3"/>
      <c r="AL34" s="3"/>
      <c r="AM34" s="3"/>
    </row>
    <row r="35" spans="1:39" ht="30.75" customHeight="1">
      <c r="A35" s="93"/>
      <c r="B35" s="93"/>
      <c r="C35" s="93"/>
      <c r="D35" s="93"/>
      <c r="E35" s="24"/>
      <c r="F35" s="24"/>
      <c r="G35" s="24"/>
      <c r="H35" s="24" t="str">
        <f t="shared" si="6"/>
        <v xml:space="preserve">  </v>
      </c>
      <c r="I35" s="25"/>
      <c r="J35" s="25" t="str">
        <f t="shared" si="7"/>
        <v/>
      </c>
      <c r="K35" s="25"/>
      <c r="L35" s="25"/>
      <c r="M35" s="25"/>
      <c r="N35" s="25"/>
      <c r="O35" s="25"/>
      <c r="P35" s="25"/>
      <c r="Q35" s="25"/>
      <c r="R35" s="26" t="str">
        <f t="shared" si="2"/>
        <v/>
      </c>
      <c r="S35" s="27" t="str">
        <f>IF(OR(J35="",J35=0),"",
IF(J35="Afecta probabilidad",
IF(J34="Afecta probabilidad",S34-(S34*R34),
IF(J33="Afecta probabilidad",S33-(S33*R33),'2. Identificación del Riesgo'!$L$33)),""))</f>
        <v/>
      </c>
      <c r="T35" s="27" t="str">
        <f>IF(OR(J35="",J35=0),"",
IF(J35="Afecta Impacto",
IF(J34="Afecta Impacto",T34-(T34*R34),
IF(J33="Afecta Impacto",T33-(T33*R33),'2. Identificación del Riesgo'!$O$33)),""))</f>
        <v/>
      </c>
      <c r="U35" s="27">
        <f t="shared" si="3"/>
        <v>0</v>
      </c>
      <c r="V35" s="27">
        <f t="shared" si="4"/>
        <v>0</v>
      </c>
      <c r="W35" s="3"/>
      <c r="X35" s="3"/>
      <c r="Y35" s="3"/>
      <c r="Z35" s="3"/>
      <c r="AA35" s="3"/>
      <c r="AB35" s="3"/>
      <c r="AC35" s="3"/>
      <c r="AD35" s="3"/>
      <c r="AE35" s="3"/>
      <c r="AF35" s="3"/>
      <c r="AG35" s="3"/>
      <c r="AH35" s="3"/>
      <c r="AI35" s="3"/>
      <c r="AJ35" s="3"/>
      <c r="AK35" s="3"/>
      <c r="AL35" s="3"/>
      <c r="AM35" s="3"/>
    </row>
    <row r="36" spans="1:39" ht="30.75" customHeight="1">
      <c r="A36" s="103">
        <v>10</v>
      </c>
      <c r="B36" s="131"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10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10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4"/>
      <c r="F36" s="24"/>
      <c r="G36" s="24"/>
      <c r="H36" s="24" t="str">
        <f t="shared" si="6"/>
        <v xml:space="preserve">  </v>
      </c>
      <c r="I36" s="25"/>
      <c r="J36" s="25" t="str">
        <f t="shared" si="7"/>
        <v/>
      </c>
      <c r="K36" s="25"/>
      <c r="L36" s="25"/>
      <c r="M36" s="25"/>
      <c r="N36" s="25"/>
      <c r="O36" s="25"/>
      <c r="P36" s="25"/>
      <c r="Q36" s="25"/>
      <c r="R36" s="26" t="str">
        <f t="shared" si="2"/>
        <v/>
      </c>
      <c r="S36" s="27" t="str">
        <f>IF(OR(J36="",J36=0),"",
IF(J36="Afecta probabilidad",'2. Identificación del Riesgo'!$L$36,""))</f>
        <v/>
      </c>
      <c r="T36" s="27" t="str">
        <f>IF(OR(J36="",J36=0),"",
IF(J36="Afecta Impacto",'2. Identificación del Riesgo'!$O$36,""))</f>
        <v/>
      </c>
      <c r="U36" s="27">
        <f t="shared" si="3"/>
        <v>0</v>
      </c>
      <c r="V36" s="27">
        <f t="shared" si="4"/>
        <v>0</v>
      </c>
      <c r="W36" s="3"/>
      <c r="X36" s="3"/>
      <c r="Y36" s="3"/>
      <c r="Z36" s="3"/>
      <c r="AA36" s="3"/>
      <c r="AB36" s="3"/>
      <c r="AC36" s="3"/>
      <c r="AD36" s="3"/>
      <c r="AE36" s="3"/>
      <c r="AF36" s="3"/>
      <c r="AG36" s="3"/>
      <c r="AH36" s="3"/>
      <c r="AI36" s="3"/>
      <c r="AJ36" s="3"/>
      <c r="AK36" s="3"/>
      <c r="AL36" s="3"/>
      <c r="AM36" s="3"/>
    </row>
    <row r="37" spans="1:39" ht="30.75" customHeight="1">
      <c r="A37" s="98"/>
      <c r="B37" s="98"/>
      <c r="C37" s="98"/>
      <c r="D37" s="98"/>
      <c r="E37" s="24"/>
      <c r="F37" s="24"/>
      <c r="G37" s="24"/>
      <c r="H37" s="24" t="str">
        <f t="shared" si="6"/>
        <v xml:space="preserve">  </v>
      </c>
      <c r="I37" s="25"/>
      <c r="J37" s="25" t="str">
        <f t="shared" si="7"/>
        <v/>
      </c>
      <c r="K37" s="25"/>
      <c r="L37" s="25"/>
      <c r="M37" s="25"/>
      <c r="N37" s="25"/>
      <c r="O37" s="25"/>
      <c r="P37" s="25"/>
      <c r="Q37" s="25"/>
      <c r="R37" s="26" t="str">
        <f t="shared" si="2"/>
        <v/>
      </c>
      <c r="S37" s="27" t="str">
        <f>IF(OR(J37="",J37=0),"",
IF(J37="Afecta probabilidad",
IF(J36="Afecta probabilidad",S36-(S36*R36),'2. Identificación del Riesgo'!$L$36),""))</f>
        <v/>
      </c>
      <c r="T37" s="27" t="str">
        <f>IF(OR(J37="",J37=0),"",
IF(J37="Afecta Impacto",
IF(J36="Afecta Impacto",T36-(T36*R36),'2. Identificación del Riesgo'!$O$36),""))</f>
        <v/>
      </c>
      <c r="U37" s="27">
        <f t="shared" si="3"/>
        <v>0</v>
      </c>
      <c r="V37" s="27">
        <f t="shared" si="4"/>
        <v>0</v>
      </c>
      <c r="W37" s="2"/>
      <c r="X37" s="2"/>
      <c r="Y37" s="2"/>
      <c r="Z37" s="2"/>
      <c r="AA37" s="2"/>
      <c r="AB37" s="2"/>
      <c r="AC37" s="2"/>
      <c r="AD37" s="2"/>
      <c r="AE37" s="2"/>
      <c r="AF37" s="2"/>
      <c r="AG37" s="2"/>
      <c r="AH37" s="2"/>
      <c r="AI37" s="2"/>
      <c r="AJ37" s="2"/>
      <c r="AK37" s="2"/>
      <c r="AL37" s="2"/>
      <c r="AM37" s="2"/>
    </row>
    <row r="38" spans="1:39" ht="30.75" customHeight="1">
      <c r="A38" s="93"/>
      <c r="B38" s="93"/>
      <c r="C38" s="93"/>
      <c r="D38" s="93"/>
      <c r="E38" s="24"/>
      <c r="F38" s="24"/>
      <c r="G38" s="24"/>
      <c r="H38" s="24" t="str">
        <f t="shared" si="6"/>
        <v xml:space="preserve">  </v>
      </c>
      <c r="I38" s="25"/>
      <c r="J38" s="25" t="str">
        <f t="shared" si="7"/>
        <v/>
      </c>
      <c r="K38" s="25"/>
      <c r="L38" s="25"/>
      <c r="M38" s="25"/>
      <c r="N38" s="25"/>
      <c r="O38" s="25"/>
      <c r="P38" s="25"/>
      <c r="Q38" s="25"/>
      <c r="R38" s="26" t="str">
        <f t="shared" si="2"/>
        <v/>
      </c>
      <c r="S38" s="27" t="str">
        <f>IF(OR(J38="",J38=0),"",
IF(J38="Afecta probabilidad",
IF(J37="Afecta probabilidad",S37-(S37*R37),
IF(J36="Afecta probabilidad",S36-(S36*R36),'2. Identificación del Riesgo'!$L$36)),""))</f>
        <v/>
      </c>
      <c r="T38" s="27" t="str">
        <f>IF(OR(J38="",J38=0),"",
IF(J38="Afecta Impacto",
IF(J37="Afecta Impacto",T37-(T37*R37),
IF(J36="Afecta Impacto",T36-(T36*R36),'2. Identificación del Riesgo'!$O$36)),""))</f>
        <v/>
      </c>
      <c r="U38" s="27">
        <f t="shared" si="3"/>
        <v>0</v>
      </c>
      <c r="V38" s="27">
        <f t="shared" si="4"/>
        <v>0</v>
      </c>
      <c r="W38" s="2"/>
      <c r="X38" s="2"/>
      <c r="Y38" s="2"/>
      <c r="Z38" s="2"/>
      <c r="AA38" s="2"/>
      <c r="AB38" s="2"/>
      <c r="AC38" s="2"/>
      <c r="AD38" s="2"/>
      <c r="AE38" s="2"/>
      <c r="AF38" s="2"/>
      <c r="AG38" s="2"/>
      <c r="AH38" s="2"/>
      <c r="AI38" s="2"/>
      <c r="AJ38" s="2"/>
      <c r="AK38" s="2"/>
      <c r="AL38" s="2"/>
      <c r="AM38" s="2"/>
    </row>
    <row r="39" spans="1:39" ht="30.75" customHeight="1">
      <c r="A39" s="103">
        <v>11</v>
      </c>
      <c r="B39" s="131"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10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10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4"/>
      <c r="F39" s="24"/>
      <c r="G39" s="24"/>
      <c r="H39" s="24" t="str">
        <f t="shared" si="6"/>
        <v xml:space="preserve">  </v>
      </c>
      <c r="I39" s="25"/>
      <c r="J39" s="25" t="str">
        <f t="shared" si="7"/>
        <v/>
      </c>
      <c r="K39" s="25"/>
      <c r="L39" s="25"/>
      <c r="M39" s="25"/>
      <c r="N39" s="25"/>
      <c r="O39" s="25"/>
      <c r="P39" s="25"/>
      <c r="Q39" s="25"/>
      <c r="R39" s="26" t="str">
        <f t="shared" si="2"/>
        <v/>
      </c>
      <c r="S39" s="27" t="str">
        <f>IF(OR(J39="",J39=0),"",
IF(J39="Afecta probabilidad",'2. Identificación del Riesgo'!$L$39,""))</f>
        <v/>
      </c>
      <c r="T39" s="27" t="str">
        <f>IF(OR(J39="",J39=0),"",
IF(J39="Afecta Impacto",'2. Identificación del Riesgo'!$O$39,""))</f>
        <v/>
      </c>
      <c r="U39" s="27">
        <f t="shared" si="3"/>
        <v>0</v>
      </c>
      <c r="V39" s="27">
        <f t="shared" si="4"/>
        <v>0</v>
      </c>
      <c r="W39" s="3"/>
      <c r="X39" s="3"/>
      <c r="Y39" s="3"/>
      <c r="Z39" s="3"/>
      <c r="AA39" s="3"/>
      <c r="AB39" s="3"/>
      <c r="AC39" s="3"/>
      <c r="AD39" s="3"/>
      <c r="AE39" s="3"/>
      <c r="AF39" s="3"/>
      <c r="AG39" s="3"/>
      <c r="AH39" s="3"/>
      <c r="AI39" s="3"/>
      <c r="AJ39" s="3"/>
      <c r="AK39" s="3"/>
      <c r="AL39" s="3"/>
      <c r="AM39" s="3"/>
    </row>
    <row r="40" spans="1:39" ht="30.75" customHeight="1">
      <c r="A40" s="98"/>
      <c r="B40" s="98"/>
      <c r="C40" s="98"/>
      <c r="D40" s="98"/>
      <c r="E40" s="24"/>
      <c r="F40" s="24"/>
      <c r="G40" s="24"/>
      <c r="H40" s="24" t="str">
        <f t="shared" si="6"/>
        <v xml:space="preserve">  </v>
      </c>
      <c r="I40" s="25"/>
      <c r="J40" s="25" t="str">
        <f t="shared" si="7"/>
        <v/>
      </c>
      <c r="K40" s="25"/>
      <c r="L40" s="25"/>
      <c r="M40" s="25"/>
      <c r="N40" s="25"/>
      <c r="O40" s="25"/>
      <c r="P40" s="25"/>
      <c r="Q40" s="25"/>
      <c r="R40" s="26" t="str">
        <f t="shared" si="2"/>
        <v/>
      </c>
      <c r="S40" s="27" t="str">
        <f>IF(OR(J40="",J40=0),"",
IF(J40="Afecta probabilidad",
IF(J39="Afecta probabilidad",S39-(S39*R39),'2. Identificación del Riesgo'!$L$39),""))</f>
        <v/>
      </c>
      <c r="T40" s="27" t="str">
        <f>IF(OR(J40="",J40=0),"",
IF(J40="Afecta Impacto",
IF(J39="Afecta Impacto",T39-(T39*R39),'2. Identificación del Riesgo'!$O$39),""))</f>
        <v/>
      </c>
      <c r="U40" s="27">
        <f t="shared" si="3"/>
        <v>0</v>
      </c>
      <c r="V40" s="27">
        <f t="shared" si="4"/>
        <v>0</v>
      </c>
      <c r="W40" s="2"/>
      <c r="X40" s="2"/>
      <c r="Y40" s="2"/>
      <c r="Z40" s="2"/>
      <c r="AA40" s="2"/>
      <c r="AB40" s="2"/>
      <c r="AC40" s="2"/>
      <c r="AD40" s="2"/>
      <c r="AE40" s="2"/>
      <c r="AF40" s="2"/>
      <c r="AG40" s="2"/>
      <c r="AH40" s="2"/>
      <c r="AI40" s="2"/>
      <c r="AJ40" s="2"/>
      <c r="AK40" s="2"/>
      <c r="AL40" s="2"/>
      <c r="AM40" s="2"/>
    </row>
    <row r="41" spans="1:39" ht="30.75" customHeight="1">
      <c r="A41" s="93"/>
      <c r="B41" s="93"/>
      <c r="C41" s="93"/>
      <c r="D41" s="93"/>
      <c r="E41" s="24"/>
      <c r="F41" s="24"/>
      <c r="G41" s="24"/>
      <c r="H41" s="24" t="str">
        <f t="shared" si="6"/>
        <v xml:space="preserve">  </v>
      </c>
      <c r="I41" s="25"/>
      <c r="J41" s="25" t="str">
        <f t="shared" si="7"/>
        <v/>
      </c>
      <c r="K41" s="25"/>
      <c r="L41" s="25"/>
      <c r="M41" s="25"/>
      <c r="N41" s="25"/>
      <c r="O41" s="25"/>
      <c r="P41" s="25"/>
      <c r="Q41" s="25"/>
      <c r="R41" s="26" t="str">
        <f t="shared" si="2"/>
        <v/>
      </c>
      <c r="S41" s="27" t="str">
        <f>IF(OR(J41="",J41=0),"",
IF(J41="Afecta probabilidad",
IF(J40="Afecta probabilidad",S40-(S40*R40),
IF(J39="Afecta probabilidad",S39-(S39*R39),'2. Identificación del Riesgo'!$L$39)),""))</f>
        <v/>
      </c>
      <c r="T41" s="27" t="str">
        <f>IF(OR(J41="",J41=0),"",
IF(J41="Afecta Impacto",
IF(J40="Afecta Impacto",T40-(T40*R40),
IF(J39="Afecta Impacto",T39-(T39*R39),'2. Identificación del Riesgo'!$O$39)),""))</f>
        <v/>
      </c>
      <c r="U41" s="27">
        <f t="shared" si="3"/>
        <v>0</v>
      </c>
      <c r="V41" s="27">
        <f t="shared" si="4"/>
        <v>0</v>
      </c>
      <c r="W41" s="2"/>
      <c r="X41" s="2"/>
      <c r="Y41" s="2"/>
      <c r="Z41" s="2"/>
      <c r="AA41" s="2"/>
      <c r="AB41" s="2"/>
      <c r="AC41" s="2"/>
      <c r="AD41" s="2"/>
      <c r="AE41" s="2"/>
      <c r="AF41" s="2"/>
      <c r="AG41" s="2"/>
      <c r="AH41" s="2"/>
      <c r="AI41" s="2"/>
      <c r="AJ41" s="2"/>
      <c r="AK41" s="2"/>
      <c r="AL41" s="2"/>
      <c r="AM41" s="2"/>
    </row>
    <row r="42" spans="1:39" ht="30.75" customHeight="1">
      <c r="A42" s="103">
        <v>12</v>
      </c>
      <c r="B42" s="131"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10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10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4"/>
      <c r="F42" s="24"/>
      <c r="G42" s="24"/>
      <c r="H42" s="24" t="str">
        <f t="shared" si="6"/>
        <v xml:space="preserve">  </v>
      </c>
      <c r="I42" s="25"/>
      <c r="J42" s="25" t="str">
        <f t="shared" si="7"/>
        <v/>
      </c>
      <c r="K42" s="25"/>
      <c r="L42" s="25"/>
      <c r="M42" s="25"/>
      <c r="N42" s="25"/>
      <c r="O42" s="25"/>
      <c r="P42" s="25"/>
      <c r="Q42" s="25"/>
      <c r="R42" s="26" t="str">
        <f t="shared" si="2"/>
        <v/>
      </c>
      <c r="S42" s="27" t="str">
        <f>IF(OR(J42="",J42=0),"",
IF(J42="Afecta probabilidad",'2. Identificación del Riesgo'!$L$42,""))</f>
        <v/>
      </c>
      <c r="T42" s="27" t="str">
        <f>IF(OR(J42="",J42=0),"",
IF(J42="Afecta Impacto",'2. Identificación del Riesgo'!$O$42,""))</f>
        <v/>
      </c>
      <c r="U42" s="27">
        <f t="shared" si="3"/>
        <v>0</v>
      </c>
      <c r="V42" s="27">
        <f t="shared" si="4"/>
        <v>0</v>
      </c>
      <c r="W42" s="3"/>
      <c r="X42" s="3"/>
      <c r="Y42" s="3"/>
      <c r="Z42" s="3"/>
      <c r="AA42" s="3"/>
      <c r="AB42" s="3"/>
      <c r="AC42" s="3"/>
      <c r="AD42" s="3"/>
      <c r="AE42" s="3"/>
      <c r="AF42" s="3"/>
      <c r="AG42" s="3"/>
      <c r="AH42" s="3"/>
      <c r="AI42" s="3"/>
      <c r="AJ42" s="3"/>
      <c r="AK42" s="3"/>
      <c r="AL42" s="3"/>
      <c r="AM42" s="3"/>
    </row>
    <row r="43" spans="1:39" ht="30.75" customHeight="1">
      <c r="A43" s="98"/>
      <c r="B43" s="98"/>
      <c r="C43" s="98"/>
      <c r="D43" s="98"/>
      <c r="E43" s="24"/>
      <c r="F43" s="24"/>
      <c r="G43" s="24"/>
      <c r="H43" s="24" t="str">
        <f t="shared" si="6"/>
        <v xml:space="preserve">  </v>
      </c>
      <c r="I43" s="25"/>
      <c r="J43" s="25" t="str">
        <f t="shared" si="7"/>
        <v/>
      </c>
      <c r="K43" s="25"/>
      <c r="L43" s="25"/>
      <c r="M43" s="25"/>
      <c r="N43" s="25"/>
      <c r="O43" s="25"/>
      <c r="P43" s="25"/>
      <c r="Q43" s="25"/>
      <c r="R43" s="26" t="str">
        <f t="shared" si="2"/>
        <v/>
      </c>
      <c r="S43" s="27" t="str">
        <f>IF(OR(J43="",J43=0),"",
IF(J43="Afecta probabilidad",
IF(J42="Afecta probabilidad",S42-(S42*R42),'2. Identificación del Riesgo'!$L$42),""))</f>
        <v/>
      </c>
      <c r="T43" s="27" t="str">
        <f>IF(OR(J43="",J43=0),"",
IF(J43="Afecta Impacto",
IF(J42="Afecta Impacto",T42-(T42*R42),'2. Identificación del Riesgo'!$O$42),""))</f>
        <v/>
      </c>
      <c r="U43" s="27">
        <f t="shared" si="3"/>
        <v>0</v>
      </c>
      <c r="V43" s="27">
        <f t="shared" si="4"/>
        <v>0</v>
      </c>
      <c r="W43" s="2"/>
      <c r="X43" s="2"/>
      <c r="Y43" s="2"/>
      <c r="Z43" s="2"/>
      <c r="AA43" s="2"/>
      <c r="AB43" s="2"/>
      <c r="AC43" s="2"/>
      <c r="AD43" s="2"/>
      <c r="AE43" s="2"/>
      <c r="AF43" s="2"/>
      <c r="AG43" s="2"/>
      <c r="AH43" s="2"/>
      <c r="AI43" s="2"/>
      <c r="AJ43" s="2"/>
      <c r="AK43" s="2"/>
      <c r="AL43" s="2"/>
      <c r="AM43" s="2"/>
    </row>
    <row r="44" spans="1:39" ht="30.75" customHeight="1">
      <c r="A44" s="93"/>
      <c r="B44" s="93"/>
      <c r="C44" s="93"/>
      <c r="D44" s="93"/>
      <c r="E44" s="24"/>
      <c r="F44" s="24"/>
      <c r="G44" s="24"/>
      <c r="H44" s="24" t="str">
        <f t="shared" si="6"/>
        <v xml:space="preserve">  </v>
      </c>
      <c r="I44" s="25"/>
      <c r="J44" s="25" t="str">
        <f t="shared" si="7"/>
        <v/>
      </c>
      <c r="K44" s="25"/>
      <c r="L44" s="25"/>
      <c r="M44" s="25"/>
      <c r="N44" s="25"/>
      <c r="O44" s="25"/>
      <c r="P44" s="25"/>
      <c r="Q44" s="25"/>
      <c r="R44" s="26" t="str">
        <f t="shared" si="2"/>
        <v/>
      </c>
      <c r="S44" s="27" t="str">
        <f>IF(OR(J44="",J44=0),"",
IF(J44="Afecta probabilidad",
IF(J43="Afecta probabilidad",S43-(S43*R43),
IF(J42="Afecta probabilidad",S42-(S42*R42),'2. Identificación del Riesgo'!$L$42)),""))</f>
        <v/>
      </c>
      <c r="T44" s="27" t="str">
        <f>IF(OR(J44="",J44=0),"",
IF(J44="Afecta Impacto",
IF(J43="Afecta Impacto",T43-(T43*R43),
IF(J42="Afecta Impacto",T42-(T42*R42),'2. Identificación del Riesgo'!$O$42)),""))</f>
        <v/>
      </c>
      <c r="U44" s="27">
        <f t="shared" si="3"/>
        <v>0</v>
      </c>
      <c r="V44" s="27">
        <f t="shared" si="4"/>
        <v>0</v>
      </c>
      <c r="W44" s="2"/>
      <c r="X44" s="2"/>
      <c r="Y44" s="2"/>
      <c r="Z44" s="2"/>
      <c r="AA44" s="2"/>
      <c r="AB44" s="2"/>
      <c r="AC44" s="2"/>
      <c r="AD44" s="2"/>
      <c r="AE44" s="2"/>
      <c r="AF44" s="2"/>
      <c r="AG44" s="2"/>
      <c r="AH44" s="2"/>
      <c r="AI44" s="2"/>
      <c r="AJ44" s="2"/>
      <c r="AK44" s="2"/>
      <c r="AL44" s="2"/>
      <c r="AM44" s="2"/>
    </row>
    <row r="45" spans="1:39" ht="30.75" customHeight="1">
      <c r="A45" s="103">
        <v>13</v>
      </c>
      <c r="B45" s="131"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10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10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4"/>
      <c r="F45" s="24"/>
      <c r="G45" s="24"/>
      <c r="H45" s="24" t="str">
        <f t="shared" si="6"/>
        <v xml:space="preserve">  </v>
      </c>
      <c r="I45" s="25"/>
      <c r="J45" s="25" t="str">
        <f t="shared" si="7"/>
        <v/>
      </c>
      <c r="K45" s="25"/>
      <c r="L45" s="25"/>
      <c r="M45" s="25"/>
      <c r="N45" s="25"/>
      <c r="O45" s="25"/>
      <c r="P45" s="25"/>
      <c r="Q45" s="25"/>
      <c r="R45" s="26" t="str">
        <f t="shared" si="2"/>
        <v/>
      </c>
      <c r="S45" s="27" t="str">
        <f>IF(OR(J45="",J45=0),"",
IF(J45="Afecta probabilidad",'2. Identificación del Riesgo'!$L$45,""))</f>
        <v/>
      </c>
      <c r="T45" s="27" t="str">
        <f>IF(OR(J45="",J45=0),"",
IF(J45="Afecta Impacto",'2. Identificación del Riesgo'!$O$45,""))</f>
        <v/>
      </c>
      <c r="U45" s="27">
        <f t="shared" si="3"/>
        <v>0</v>
      </c>
      <c r="V45" s="27">
        <f t="shared" si="4"/>
        <v>0</v>
      </c>
      <c r="W45" s="3"/>
      <c r="X45" s="3"/>
      <c r="Y45" s="3"/>
      <c r="Z45" s="3"/>
      <c r="AA45" s="3"/>
      <c r="AB45" s="3"/>
      <c r="AC45" s="3"/>
      <c r="AD45" s="3"/>
      <c r="AE45" s="3"/>
      <c r="AF45" s="3"/>
      <c r="AG45" s="3"/>
      <c r="AH45" s="3"/>
      <c r="AI45" s="3"/>
      <c r="AJ45" s="3"/>
      <c r="AK45" s="3"/>
      <c r="AL45" s="3"/>
      <c r="AM45" s="3"/>
    </row>
    <row r="46" spans="1:39" ht="30.75" customHeight="1">
      <c r="A46" s="98"/>
      <c r="B46" s="98"/>
      <c r="C46" s="98"/>
      <c r="D46" s="98"/>
      <c r="E46" s="24"/>
      <c r="F46" s="24"/>
      <c r="G46" s="24"/>
      <c r="H46" s="24" t="str">
        <f t="shared" si="6"/>
        <v xml:space="preserve">  </v>
      </c>
      <c r="I46" s="25"/>
      <c r="J46" s="25" t="str">
        <f t="shared" si="7"/>
        <v/>
      </c>
      <c r="K46" s="25"/>
      <c r="L46" s="25"/>
      <c r="M46" s="25"/>
      <c r="N46" s="25"/>
      <c r="O46" s="25"/>
      <c r="P46" s="25"/>
      <c r="Q46" s="25"/>
      <c r="R46" s="26" t="str">
        <f t="shared" si="2"/>
        <v/>
      </c>
      <c r="S46" s="27" t="str">
        <f>IF(OR(J46="",J46=0),"",
IF(J46="Afecta probabilidad",
IF(J45="Afecta probabilidad",S45-(S45*R45),'2. Identificación del Riesgo'!$L$45),""))</f>
        <v/>
      </c>
      <c r="T46" s="27" t="str">
        <f>IF(OR(J46="",J46=0),"",
IF(J46="Afecta Impacto",
IF(J45="Afecta Impacto",T45-(T45*R45),'2. Identificación del Riesgo'!$O$45),""))</f>
        <v/>
      </c>
      <c r="U46" s="27">
        <f t="shared" si="3"/>
        <v>0</v>
      </c>
      <c r="V46" s="27">
        <f t="shared" si="4"/>
        <v>0</v>
      </c>
      <c r="W46" s="2"/>
      <c r="X46" s="2"/>
      <c r="Y46" s="2"/>
      <c r="Z46" s="2"/>
      <c r="AA46" s="2"/>
      <c r="AB46" s="2"/>
      <c r="AC46" s="2"/>
      <c r="AD46" s="2"/>
      <c r="AE46" s="2"/>
      <c r="AF46" s="2"/>
      <c r="AG46" s="2"/>
      <c r="AH46" s="2"/>
      <c r="AI46" s="2"/>
      <c r="AJ46" s="2"/>
      <c r="AK46" s="2"/>
      <c r="AL46" s="2"/>
      <c r="AM46" s="2"/>
    </row>
    <row r="47" spans="1:39" ht="30.75" customHeight="1">
      <c r="A47" s="93"/>
      <c r="B47" s="93"/>
      <c r="C47" s="93"/>
      <c r="D47" s="93"/>
      <c r="E47" s="24"/>
      <c r="F47" s="24"/>
      <c r="G47" s="24"/>
      <c r="H47" s="24" t="str">
        <f t="shared" si="6"/>
        <v xml:space="preserve">  </v>
      </c>
      <c r="I47" s="25"/>
      <c r="J47" s="25" t="str">
        <f t="shared" si="7"/>
        <v/>
      </c>
      <c r="K47" s="25"/>
      <c r="L47" s="25"/>
      <c r="M47" s="25"/>
      <c r="N47" s="25"/>
      <c r="O47" s="25"/>
      <c r="P47" s="25"/>
      <c r="Q47" s="25"/>
      <c r="R47" s="26" t="str">
        <f t="shared" si="2"/>
        <v/>
      </c>
      <c r="S47" s="27" t="str">
        <f>IF(OR(J47="",J47=0),"",
IF(J47="Afecta probabilidad",
IF(J46="Afecta probabilidad",S46-(S46*R46),
IF(J45="Afecta probabilidad",S45-(S45*R45),'2. Identificación del Riesgo'!$L$45)),""))</f>
        <v/>
      </c>
      <c r="T47" s="27" t="str">
        <f>IF(OR(J47="",J47=0),"",
IF(J47="Afecta Impacto",
IF(J46="Afecta Impacto",T46-(T46*R46),
IF(J45="Afecta Impacto",T45-(T45*R45),'2. Identificación del Riesgo'!$O$45)),""))</f>
        <v/>
      </c>
      <c r="U47" s="27">
        <f t="shared" si="3"/>
        <v>0</v>
      </c>
      <c r="V47" s="27">
        <f t="shared" si="4"/>
        <v>0</v>
      </c>
      <c r="W47" s="2"/>
      <c r="X47" s="2"/>
      <c r="Y47" s="2"/>
      <c r="Z47" s="2"/>
      <c r="AA47" s="2"/>
      <c r="AB47" s="2"/>
      <c r="AC47" s="2"/>
      <c r="AD47" s="2"/>
      <c r="AE47" s="2"/>
      <c r="AF47" s="2"/>
      <c r="AG47" s="2"/>
      <c r="AH47" s="2"/>
      <c r="AI47" s="2"/>
      <c r="AJ47" s="2"/>
      <c r="AK47" s="2"/>
      <c r="AL47" s="2"/>
      <c r="AM47" s="2"/>
    </row>
    <row r="48" spans="1:39" ht="30.75" customHeight="1">
      <c r="A48" s="103">
        <v>14</v>
      </c>
      <c r="B48" s="131"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10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10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4"/>
      <c r="F48" s="24"/>
      <c r="G48" s="24"/>
      <c r="H48" s="24" t="str">
        <f t="shared" si="6"/>
        <v xml:space="preserve">  </v>
      </c>
      <c r="I48" s="25"/>
      <c r="J48" s="25" t="str">
        <f t="shared" si="7"/>
        <v/>
      </c>
      <c r="K48" s="25"/>
      <c r="L48" s="25"/>
      <c r="M48" s="25"/>
      <c r="N48" s="25"/>
      <c r="O48" s="25"/>
      <c r="P48" s="25"/>
      <c r="Q48" s="25"/>
      <c r="R48" s="26" t="str">
        <f t="shared" si="2"/>
        <v/>
      </c>
      <c r="S48" s="27" t="str">
        <f>IF(OR(J48="",J48=0),"",
IF(J48="Afecta probabilidad",'2. Identificación del Riesgo'!$L$48,""))</f>
        <v/>
      </c>
      <c r="T48" s="27" t="str">
        <f>IF(OR(J48="",J48=0),"",
IF(J48="Afecta Impacto",'2. Identificación del Riesgo'!$O$48,""))</f>
        <v/>
      </c>
      <c r="U48" s="27">
        <f t="shared" si="3"/>
        <v>0</v>
      </c>
      <c r="V48" s="27">
        <f t="shared" si="4"/>
        <v>0</v>
      </c>
      <c r="W48" s="3"/>
      <c r="X48" s="3"/>
      <c r="Y48" s="3"/>
      <c r="Z48" s="3"/>
      <c r="AA48" s="3"/>
      <c r="AB48" s="3"/>
      <c r="AC48" s="3"/>
      <c r="AD48" s="3"/>
      <c r="AE48" s="3"/>
      <c r="AF48" s="3"/>
      <c r="AG48" s="3"/>
      <c r="AH48" s="3"/>
      <c r="AI48" s="3"/>
      <c r="AJ48" s="3"/>
      <c r="AK48" s="3"/>
      <c r="AL48" s="3"/>
      <c r="AM48" s="3"/>
    </row>
    <row r="49" spans="1:39" ht="30.75" customHeight="1">
      <c r="A49" s="98"/>
      <c r="B49" s="98"/>
      <c r="C49" s="98"/>
      <c r="D49" s="98"/>
      <c r="E49" s="24"/>
      <c r="F49" s="24"/>
      <c r="G49" s="24"/>
      <c r="H49" s="24" t="str">
        <f t="shared" si="6"/>
        <v xml:space="preserve">  </v>
      </c>
      <c r="I49" s="25"/>
      <c r="J49" s="25" t="str">
        <f t="shared" si="7"/>
        <v/>
      </c>
      <c r="K49" s="25"/>
      <c r="L49" s="25"/>
      <c r="M49" s="25"/>
      <c r="N49" s="25"/>
      <c r="O49" s="25"/>
      <c r="P49" s="25"/>
      <c r="Q49" s="25"/>
      <c r="R49" s="26" t="str">
        <f t="shared" si="2"/>
        <v/>
      </c>
      <c r="S49" s="27" t="str">
        <f>IF(OR(J49="",J49=0),"",
IF(J49="Afecta probabilidad",
IF(J48="Afecta probabilidad",S48-(S48*R48),'2. Identificación del Riesgo'!$L$48),""))</f>
        <v/>
      </c>
      <c r="T49" s="27" t="str">
        <f>IF(OR(J49="",J49=0),"",
IF(J49="Afecta Impacto",
IF(J48="Afecta Impacto",T48-(T48*R48),'2. Identificación del Riesgo'!$O$48),""))</f>
        <v/>
      </c>
      <c r="U49" s="27">
        <f t="shared" si="3"/>
        <v>0</v>
      </c>
      <c r="V49" s="27">
        <f t="shared" si="4"/>
        <v>0</v>
      </c>
      <c r="W49" s="2"/>
      <c r="X49" s="2"/>
      <c r="Y49" s="2"/>
      <c r="Z49" s="2"/>
      <c r="AA49" s="2"/>
      <c r="AB49" s="2"/>
      <c r="AC49" s="2"/>
      <c r="AD49" s="2"/>
      <c r="AE49" s="2"/>
      <c r="AF49" s="2"/>
      <c r="AG49" s="2"/>
      <c r="AH49" s="2"/>
      <c r="AI49" s="2"/>
      <c r="AJ49" s="2"/>
      <c r="AK49" s="2"/>
      <c r="AL49" s="2"/>
      <c r="AM49" s="2"/>
    </row>
    <row r="50" spans="1:39" ht="30.75" customHeight="1">
      <c r="A50" s="93"/>
      <c r="B50" s="93"/>
      <c r="C50" s="93"/>
      <c r="D50" s="93"/>
      <c r="E50" s="24"/>
      <c r="F50" s="24"/>
      <c r="G50" s="24"/>
      <c r="H50" s="24" t="str">
        <f t="shared" si="6"/>
        <v xml:space="preserve">  </v>
      </c>
      <c r="I50" s="25"/>
      <c r="J50" s="25" t="str">
        <f t="shared" si="7"/>
        <v/>
      </c>
      <c r="K50" s="25"/>
      <c r="L50" s="25"/>
      <c r="M50" s="25"/>
      <c r="N50" s="25"/>
      <c r="O50" s="25"/>
      <c r="P50" s="25"/>
      <c r="Q50" s="25"/>
      <c r="R50" s="26" t="str">
        <f t="shared" si="2"/>
        <v/>
      </c>
      <c r="S50" s="27" t="str">
        <f>IF(OR(J50="",J50=0),"",
IF(J50="Afecta probabilidad",
IF(J49="Afecta probabilidad",S49-(S49*R49),
IF(J48="Afecta probabilidad",S48-(S48*R48),'2. Identificación del Riesgo'!$L$48)),""))</f>
        <v/>
      </c>
      <c r="T50" s="27" t="str">
        <f>IF(OR(J50="",J50=0),"",
IF(J50="Afecta Impacto",
IF(J49="Afecta Impacto",T49-(T49*R49),
IF(J48="Afecta Impacto",T48-(T48*R48),'2. Identificación del Riesgo'!$O$48)),""))</f>
        <v/>
      </c>
      <c r="U50" s="27">
        <f t="shared" si="3"/>
        <v>0</v>
      </c>
      <c r="V50" s="27">
        <f t="shared" si="4"/>
        <v>0</v>
      </c>
      <c r="W50" s="2"/>
      <c r="X50" s="2"/>
      <c r="Y50" s="2"/>
      <c r="Z50" s="2"/>
      <c r="AA50" s="2"/>
      <c r="AB50" s="2"/>
      <c r="AC50" s="2"/>
      <c r="AD50" s="2"/>
      <c r="AE50" s="2"/>
      <c r="AF50" s="2"/>
      <c r="AG50" s="2"/>
      <c r="AH50" s="2"/>
      <c r="AI50" s="2"/>
      <c r="AJ50" s="2"/>
      <c r="AK50" s="2"/>
      <c r="AL50" s="2"/>
      <c r="AM50" s="2"/>
    </row>
    <row r="51" spans="1:39" ht="30.75" customHeight="1">
      <c r="A51" s="103">
        <v>15</v>
      </c>
      <c r="B51" s="131"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10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10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4"/>
      <c r="F51" s="24"/>
      <c r="G51" s="24"/>
      <c r="H51" s="24" t="str">
        <f t="shared" si="6"/>
        <v xml:space="preserve">  </v>
      </c>
      <c r="I51" s="25"/>
      <c r="J51" s="25" t="str">
        <f t="shared" si="7"/>
        <v/>
      </c>
      <c r="K51" s="25"/>
      <c r="L51" s="25"/>
      <c r="M51" s="25"/>
      <c r="N51" s="25"/>
      <c r="O51" s="25"/>
      <c r="P51" s="25"/>
      <c r="Q51" s="25"/>
      <c r="R51" s="26" t="str">
        <f t="shared" si="2"/>
        <v/>
      </c>
      <c r="S51" s="27" t="str">
        <f>IF(OR(J51="",J51=0),"",
IF(J51="Afecta probabilidad",'2. Identificación del Riesgo'!$L$51,""))</f>
        <v/>
      </c>
      <c r="T51" s="27" t="str">
        <f>IF(OR(J51="",J51=0),"",
IF(J51="Afecta Impacto",'2. Identificación del Riesgo'!$O$51,""))</f>
        <v/>
      </c>
      <c r="U51" s="27">
        <f t="shared" si="3"/>
        <v>0</v>
      </c>
      <c r="V51" s="27">
        <f t="shared" si="4"/>
        <v>0</v>
      </c>
      <c r="W51" s="3"/>
      <c r="X51" s="3"/>
      <c r="Y51" s="3"/>
      <c r="Z51" s="3"/>
      <c r="AA51" s="3"/>
      <c r="AB51" s="3"/>
      <c r="AC51" s="3"/>
      <c r="AD51" s="3"/>
      <c r="AE51" s="3"/>
      <c r="AF51" s="3"/>
      <c r="AG51" s="3"/>
      <c r="AH51" s="3"/>
      <c r="AI51" s="3"/>
      <c r="AJ51" s="3"/>
      <c r="AK51" s="3"/>
      <c r="AL51" s="3"/>
      <c r="AM51" s="3"/>
    </row>
    <row r="52" spans="1:39" ht="30.75" customHeight="1">
      <c r="A52" s="98"/>
      <c r="B52" s="98"/>
      <c r="C52" s="98"/>
      <c r="D52" s="98"/>
      <c r="E52" s="24"/>
      <c r="F52" s="24"/>
      <c r="G52" s="24"/>
      <c r="H52" s="24" t="str">
        <f t="shared" si="6"/>
        <v xml:space="preserve">  </v>
      </c>
      <c r="I52" s="25"/>
      <c r="J52" s="25" t="str">
        <f t="shared" si="7"/>
        <v/>
      </c>
      <c r="K52" s="25"/>
      <c r="L52" s="25"/>
      <c r="M52" s="25"/>
      <c r="N52" s="25"/>
      <c r="O52" s="25"/>
      <c r="P52" s="25"/>
      <c r="Q52" s="25"/>
      <c r="R52" s="26" t="str">
        <f t="shared" si="2"/>
        <v/>
      </c>
      <c r="S52" s="27" t="str">
        <f>IF(OR(J52="",J52=0),"",
IF(J52="Afecta probabilidad",
IF(J51="Afecta probabilidad",S51-(S51*R51),'2. Identificación del Riesgo'!$L$51),""))</f>
        <v/>
      </c>
      <c r="T52" s="27" t="str">
        <f>IF(OR(J52="",J52=0),"",
IF(J52="Afecta Impacto",
IF(J51="Afecta Impacto",T51-(T51*R51),'2. Identificación del Riesgo'!$O$51),""))</f>
        <v/>
      </c>
      <c r="U52" s="27">
        <f t="shared" si="3"/>
        <v>0</v>
      </c>
      <c r="V52" s="27">
        <f t="shared" si="4"/>
        <v>0</v>
      </c>
      <c r="W52" s="2"/>
      <c r="X52" s="2"/>
      <c r="Y52" s="2"/>
      <c r="Z52" s="2"/>
      <c r="AA52" s="2"/>
      <c r="AB52" s="2"/>
      <c r="AC52" s="2"/>
      <c r="AD52" s="2"/>
      <c r="AE52" s="2"/>
      <c r="AF52" s="2"/>
      <c r="AG52" s="2"/>
      <c r="AH52" s="2"/>
      <c r="AI52" s="2"/>
      <c r="AJ52" s="2"/>
      <c r="AK52" s="2"/>
      <c r="AL52" s="2"/>
      <c r="AM52" s="2"/>
    </row>
    <row r="53" spans="1:39" ht="30.75" customHeight="1">
      <c r="A53" s="93"/>
      <c r="B53" s="93"/>
      <c r="C53" s="93"/>
      <c r="D53" s="93"/>
      <c r="E53" s="24"/>
      <c r="F53" s="24"/>
      <c r="G53" s="24"/>
      <c r="H53" s="24" t="str">
        <f t="shared" si="6"/>
        <v xml:space="preserve">  </v>
      </c>
      <c r="I53" s="25"/>
      <c r="J53" s="25" t="str">
        <f t="shared" si="7"/>
        <v/>
      </c>
      <c r="K53" s="25"/>
      <c r="L53" s="25"/>
      <c r="M53" s="25"/>
      <c r="N53" s="25"/>
      <c r="O53" s="25"/>
      <c r="P53" s="25"/>
      <c r="Q53" s="25"/>
      <c r="R53" s="26" t="str">
        <f t="shared" si="2"/>
        <v/>
      </c>
      <c r="S53" s="27" t="str">
        <f>IF(OR(J53="",J53=0),"",
IF(J53="Afecta probabilidad",
IF(J52="Afecta probabilidad",S52-(S52*R52),
IF(J51="Afecta probabilidad",S51-(S51*R51),'2. Identificación del Riesgo'!$L$51)),""))</f>
        <v/>
      </c>
      <c r="T53" s="27" t="str">
        <f>IF(OR(J53="",J53=0),"",
IF(J53="Afecta Impacto",
IF(J52="Afecta Impacto",T52-(T52*R52),
IF(J51="Afecta Impacto",T51-(T51*R51),'2. Identificación del Riesgo'!$O$51)),""))</f>
        <v/>
      </c>
      <c r="U53" s="27">
        <f t="shared" si="3"/>
        <v>0</v>
      </c>
      <c r="V53" s="27">
        <f t="shared" si="4"/>
        <v>0</v>
      </c>
      <c r="W53" s="2"/>
      <c r="X53" s="2"/>
      <c r="Y53" s="2"/>
      <c r="Z53" s="2"/>
      <c r="AA53" s="2"/>
      <c r="AB53" s="2"/>
      <c r="AC53" s="2"/>
      <c r="AD53" s="2"/>
      <c r="AE53" s="2"/>
      <c r="AF53" s="2"/>
      <c r="AG53" s="2"/>
      <c r="AH53" s="2"/>
      <c r="AI53" s="2"/>
      <c r="AJ53" s="2"/>
      <c r="AK53" s="2"/>
      <c r="AL53" s="2"/>
      <c r="AM53" s="2"/>
    </row>
    <row r="54" spans="1:39" ht="30.75" customHeight="1">
      <c r="A54" s="103">
        <v>16</v>
      </c>
      <c r="B54" s="131"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10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10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4"/>
      <c r="F54" s="24"/>
      <c r="G54" s="24"/>
      <c r="H54" s="24" t="str">
        <f t="shared" si="6"/>
        <v xml:space="preserve">  </v>
      </c>
      <c r="I54" s="25"/>
      <c r="J54" s="25" t="str">
        <f t="shared" si="7"/>
        <v/>
      </c>
      <c r="K54" s="25"/>
      <c r="L54" s="25"/>
      <c r="M54" s="25"/>
      <c r="N54" s="25"/>
      <c r="O54" s="25"/>
      <c r="P54" s="25"/>
      <c r="Q54" s="25"/>
      <c r="R54" s="26" t="str">
        <f t="shared" si="2"/>
        <v/>
      </c>
      <c r="S54" s="27" t="str">
        <f>IF(OR(J54="",J54=0),"",
IF(J54="Afecta probabilidad",'2. Identificación del Riesgo'!$L$54,""))</f>
        <v/>
      </c>
      <c r="T54" s="27" t="str">
        <f>IF(OR(J54="",J54=0),"",
IF(J54="Afecta Impacto",'2. Identificación del Riesgo'!$O$54,""))</f>
        <v/>
      </c>
      <c r="U54" s="27">
        <f t="shared" si="3"/>
        <v>0</v>
      </c>
      <c r="V54" s="27">
        <f t="shared" si="4"/>
        <v>0</v>
      </c>
      <c r="W54" s="3"/>
      <c r="X54" s="3"/>
      <c r="Y54" s="3"/>
      <c r="Z54" s="3"/>
      <c r="AA54" s="3"/>
      <c r="AB54" s="3"/>
      <c r="AC54" s="3"/>
      <c r="AD54" s="3"/>
      <c r="AE54" s="3"/>
      <c r="AF54" s="3"/>
      <c r="AG54" s="3"/>
      <c r="AH54" s="3"/>
      <c r="AI54" s="3"/>
      <c r="AJ54" s="3"/>
      <c r="AK54" s="3"/>
      <c r="AL54" s="3"/>
      <c r="AM54" s="3"/>
    </row>
    <row r="55" spans="1:39" ht="30.75" customHeight="1">
      <c r="A55" s="98"/>
      <c r="B55" s="98"/>
      <c r="C55" s="98"/>
      <c r="D55" s="98"/>
      <c r="E55" s="24"/>
      <c r="F55" s="24"/>
      <c r="G55" s="24"/>
      <c r="H55" s="24" t="str">
        <f t="shared" si="6"/>
        <v xml:space="preserve">  </v>
      </c>
      <c r="I55" s="25"/>
      <c r="J55" s="25" t="str">
        <f t="shared" si="7"/>
        <v/>
      </c>
      <c r="K55" s="25"/>
      <c r="L55" s="25"/>
      <c r="M55" s="25"/>
      <c r="N55" s="25"/>
      <c r="O55" s="25"/>
      <c r="P55" s="25"/>
      <c r="Q55" s="25"/>
      <c r="R55" s="26" t="str">
        <f t="shared" si="2"/>
        <v/>
      </c>
      <c r="S55" s="27" t="str">
        <f>IF(OR(J55="",J55=0),"",
IF(J55="Afecta probabilidad",
IF(J54="Afecta probabilidad",S54-(S54*R54),'2. Identificación del Riesgo'!$L$54),""))</f>
        <v/>
      </c>
      <c r="T55" s="27" t="str">
        <f>IF(OR(J55="",J55=0),"",
IF(J55="Afecta Impacto",
IF(J54="Afecta Impacto",T54-(T54*R54),'2. Identificación del Riesgo'!$O$54),""))</f>
        <v/>
      </c>
      <c r="U55" s="27">
        <f t="shared" si="3"/>
        <v>0</v>
      </c>
      <c r="V55" s="27">
        <f t="shared" si="4"/>
        <v>0</v>
      </c>
      <c r="W55" s="2"/>
      <c r="X55" s="2"/>
      <c r="Y55" s="2"/>
      <c r="Z55" s="2"/>
      <c r="AA55" s="2"/>
      <c r="AB55" s="2"/>
      <c r="AC55" s="2"/>
      <c r="AD55" s="2"/>
      <c r="AE55" s="2"/>
      <c r="AF55" s="2"/>
      <c r="AG55" s="2"/>
      <c r="AH55" s="2"/>
      <c r="AI55" s="2"/>
      <c r="AJ55" s="2"/>
      <c r="AK55" s="2"/>
      <c r="AL55" s="2"/>
      <c r="AM55" s="2"/>
    </row>
    <row r="56" spans="1:39" ht="30.75" customHeight="1">
      <c r="A56" s="93"/>
      <c r="B56" s="93"/>
      <c r="C56" s="93"/>
      <c r="D56" s="93"/>
      <c r="E56" s="24"/>
      <c r="F56" s="24"/>
      <c r="G56" s="24"/>
      <c r="H56" s="24" t="str">
        <f t="shared" si="6"/>
        <v xml:space="preserve">  </v>
      </c>
      <c r="I56" s="25"/>
      <c r="J56" s="25" t="str">
        <f t="shared" si="7"/>
        <v/>
      </c>
      <c r="K56" s="25"/>
      <c r="L56" s="25"/>
      <c r="M56" s="25"/>
      <c r="N56" s="25"/>
      <c r="O56" s="25"/>
      <c r="P56" s="25"/>
      <c r="Q56" s="25"/>
      <c r="R56" s="26" t="str">
        <f t="shared" si="2"/>
        <v/>
      </c>
      <c r="S56" s="27" t="str">
        <f>IF(OR(J56="",J56=0),"",
IF(J56="Afecta probabilidad",
IF(J55="Afecta probabilidad",S55-(S55*R55),
IF(J54="Afecta probabilidad",S54-(S54*R54),'2. Identificación del Riesgo'!$L$54)),""))</f>
        <v/>
      </c>
      <c r="T56" s="27" t="str">
        <f>IF(OR(J56="",J56=0),"",
IF(J56="Afecta Impacto",
IF(J55="Afecta Impacto",T55-(T55*R55),
IF(J54="Afecta Impacto",T54-(T54*R54),'2. Identificación del Riesgo'!$O$54)),""))</f>
        <v/>
      </c>
      <c r="U56" s="27">
        <f t="shared" si="3"/>
        <v>0</v>
      </c>
      <c r="V56" s="27">
        <f t="shared" si="4"/>
        <v>0</v>
      </c>
      <c r="W56" s="2"/>
      <c r="X56" s="2"/>
      <c r="Y56" s="2"/>
      <c r="Z56" s="2"/>
      <c r="AA56" s="2"/>
      <c r="AB56" s="2"/>
      <c r="AC56" s="2"/>
      <c r="AD56" s="2"/>
      <c r="AE56" s="2"/>
      <c r="AF56" s="2"/>
      <c r="AG56" s="2"/>
      <c r="AH56" s="2"/>
      <c r="AI56" s="2"/>
      <c r="AJ56" s="2"/>
      <c r="AK56" s="2"/>
      <c r="AL56" s="2"/>
      <c r="AM56" s="2"/>
    </row>
    <row r="57" spans="1:39" ht="30.75" customHeight="1">
      <c r="A57" s="103">
        <v>17</v>
      </c>
      <c r="B57" s="131"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10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10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4"/>
      <c r="F57" s="24"/>
      <c r="G57" s="24"/>
      <c r="H57" s="24" t="str">
        <f t="shared" si="6"/>
        <v xml:space="preserve">  </v>
      </c>
      <c r="I57" s="25"/>
      <c r="J57" s="25" t="str">
        <f t="shared" si="7"/>
        <v/>
      </c>
      <c r="K57" s="25"/>
      <c r="L57" s="25"/>
      <c r="M57" s="25"/>
      <c r="N57" s="25"/>
      <c r="O57" s="25"/>
      <c r="P57" s="25"/>
      <c r="Q57" s="25"/>
      <c r="R57" s="26" t="str">
        <f t="shared" si="2"/>
        <v/>
      </c>
      <c r="S57" s="27" t="str">
        <f>IF(OR(J57="",J57=0),"",
IF(J57="Afecta probabilidad",'2. Identificación del Riesgo'!$L$57,""))</f>
        <v/>
      </c>
      <c r="T57" s="27" t="str">
        <f>IF(OR(J57="",J57=0),"",
IF(J57="Afecta Impacto",'2. Identificación del Riesgo'!$O$57,""))</f>
        <v/>
      </c>
      <c r="U57" s="27">
        <f t="shared" si="3"/>
        <v>0</v>
      </c>
      <c r="V57" s="27">
        <f t="shared" si="4"/>
        <v>0</v>
      </c>
      <c r="W57" s="3"/>
      <c r="X57" s="3"/>
      <c r="Y57" s="3"/>
      <c r="Z57" s="3"/>
      <c r="AA57" s="3"/>
      <c r="AB57" s="3"/>
      <c r="AC57" s="3"/>
      <c r="AD57" s="3"/>
      <c r="AE57" s="3"/>
      <c r="AF57" s="3"/>
      <c r="AG57" s="3"/>
      <c r="AH57" s="3"/>
      <c r="AI57" s="3"/>
      <c r="AJ57" s="3"/>
      <c r="AK57" s="3"/>
      <c r="AL57" s="3"/>
      <c r="AM57" s="3"/>
    </row>
    <row r="58" spans="1:39" ht="30.75" customHeight="1">
      <c r="A58" s="98"/>
      <c r="B58" s="98"/>
      <c r="C58" s="98"/>
      <c r="D58" s="98"/>
      <c r="E58" s="24"/>
      <c r="F58" s="24"/>
      <c r="G58" s="24"/>
      <c r="H58" s="24" t="str">
        <f t="shared" si="6"/>
        <v xml:space="preserve">  </v>
      </c>
      <c r="I58" s="25"/>
      <c r="J58" s="25" t="str">
        <f t="shared" si="7"/>
        <v/>
      </c>
      <c r="K58" s="25"/>
      <c r="L58" s="25"/>
      <c r="M58" s="25"/>
      <c r="N58" s="25"/>
      <c r="O58" s="25"/>
      <c r="P58" s="25"/>
      <c r="Q58" s="25"/>
      <c r="R58" s="26" t="str">
        <f t="shared" si="2"/>
        <v/>
      </c>
      <c r="S58" s="27" t="str">
        <f>IF(OR(J58="",J58=0),"",
IF(J58="Afecta probabilidad",
IF(J57="Afecta probabilidad",S57-(S57*R57),'2. Identificación del Riesgo'!$L$57),""))</f>
        <v/>
      </c>
      <c r="T58" s="27" t="str">
        <f>IF(OR(J58="",J58=0),"",
IF(J58="Afecta Impacto",
IF(J57="Afecta Impacto",T57-(T57*R57),'2. Identificación del Riesgo'!$O$57),""))</f>
        <v/>
      </c>
      <c r="U58" s="27">
        <f t="shared" si="3"/>
        <v>0</v>
      </c>
      <c r="V58" s="27">
        <f t="shared" si="4"/>
        <v>0</v>
      </c>
      <c r="W58" s="2"/>
      <c r="X58" s="2"/>
      <c r="Y58" s="2"/>
      <c r="Z58" s="2"/>
      <c r="AA58" s="2"/>
      <c r="AB58" s="2"/>
      <c r="AC58" s="2"/>
      <c r="AD58" s="2"/>
      <c r="AE58" s="2"/>
      <c r="AF58" s="2"/>
      <c r="AG58" s="2"/>
      <c r="AH58" s="2"/>
      <c r="AI58" s="2"/>
      <c r="AJ58" s="2"/>
      <c r="AK58" s="2"/>
      <c r="AL58" s="2"/>
      <c r="AM58" s="2"/>
    </row>
    <row r="59" spans="1:39" ht="30.75" customHeight="1">
      <c r="A59" s="93"/>
      <c r="B59" s="93"/>
      <c r="C59" s="93"/>
      <c r="D59" s="93"/>
      <c r="E59" s="24"/>
      <c r="F59" s="24"/>
      <c r="G59" s="24"/>
      <c r="H59" s="24" t="str">
        <f t="shared" si="6"/>
        <v xml:space="preserve">  </v>
      </c>
      <c r="I59" s="25"/>
      <c r="J59" s="25" t="str">
        <f t="shared" si="7"/>
        <v/>
      </c>
      <c r="K59" s="25"/>
      <c r="L59" s="25"/>
      <c r="M59" s="25"/>
      <c r="N59" s="25"/>
      <c r="O59" s="25"/>
      <c r="P59" s="25"/>
      <c r="Q59" s="25"/>
      <c r="R59" s="26" t="str">
        <f t="shared" si="2"/>
        <v/>
      </c>
      <c r="S59" s="27" t="str">
        <f>IF(OR(J59="",J59=0),"",
IF(J59="Afecta probabilidad",
IF(J58="Afecta probabilidad",S58-(S58*R58),
IF(J57="Afecta probabilidad",S57-(S57*R57),'2. Identificación del Riesgo'!$L$57)),""))</f>
        <v/>
      </c>
      <c r="T59" s="27" t="str">
        <f>IF(OR(J59="",J59=0),"",
IF(J59="Afecta Impacto",
IF(J58="Afecta Impacto",T58-(T58*R58),
IF(J57="Afecta Impacto",T57-(T57*R57),'2. Identificación del Riesgo'!$O$57)),""))</f>
        <v/>
      </c>
      <c r="U59" s="27">
        <f t="shared" si="3"/>
        <v>0</v>
      </c>
      <c r="V59" s="27">
        <f t="shared" si="4"/>
        <v>0</v>
      </c>
      <c r="W59" s="2"/>
      <c r="X59" s="2"/>
      <c r="Y59" s="2"/>
      <c r="Z59" s="2"/>
      <c r="AA59" s="2"/>
      <c r="AB59" s="2"/>
      <c r="AC59" s="2"/>
      <c r="AD59" s="2"/>
      <c r="AE59" s="2"/>
      <c r="AF59" s="2"/>
      <c r="AG59" s="2"/>
      <c r="AH59" s="2"/>
      <c r="AI59" s="2"/>
      <c r="AJ59" s="2"/>
      <c r="AK59" s="2"/>
      <c r="AL59" s="2"/>
      <c r="AM59" s="2"/>
    </row>
    <row r="60" spans="1:39" ht="30.75" customHeight="1">
      <c r="A60" s="103">
        <v>18</v>
      </c>
      <c r="B60" s="131"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10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10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4"/>
      <c r="F60" s="24"/>
      <c r="G60" s="24"/>
      <c r="H60" s="24" t="str">
        <f t="shared" si="6"/>
        <v xml:space="preserve">  </v>
      </c>
      <c r="I60" s="25"/>
      <c r="J60" s="25" t="str">
        <f t="shared" si="7"/>
        <v/>
      </c>
      <c r="K60" s="25"/>
      <c r="L60" s="25"/>
      <c r="M60" s="25"/>
      <c r="N60" s="25"/>
      <c r="O60" s="25"/>
      <c r="P60" s="25"/>
      <c r="Q60" s="25"/>
      <c r="R60" s="26" t="str">
        <f t="shared" si="2"/>
        <v/>
      </c>
      <c r="S60" s="27" t="str">
        <f>IF(OR(J60="",J60=0),"",
IF(J60="Afecta probabilidad",'2. Identificación del Riesgo'!$L$60,""))</f>
        <v/>
      </c>
      <c r="T60" s="27" t="str">
        <f>IF(OR(J60="",J60=0),"",
IF(J60="Afecta Impacto",'2. Identificación del Riesgo'!$O$60,""))</f>
        <v/>
      </c>
      <c r="U60" s="27">
        <f t="shared" si="3"/>
        <v>0</v>
      </c>
      <c r="V60" s="27">
        <f t="shared" si="4"/>
        <v>0</v>
      </c>
      <c r="W60" s="3"/>
      <c r="X60" s="3"/>
      <c r="Y60" s="3"/>
      <c r="Z60" s="3"/>
      <c r="AA60" s="3"/>
      <c r="AB60" s="3"/>
      <c r="AC60" s="3"/>
      <c r="AD60" s="3"/>
      <c r="AE60" s="3"/>
      <c r="AF60" s="3"/>
      <c r="AG60" s="3"/>
      <c r="AH60" s="3"/>
      <c r="AI60" s="3"/>
      <c r="AJ60" s="3"/>
      <c r="AK60" s="3"/>
      <c r="AL60" s="3"/>
      <c r="AM60" s="3"/>
    </row>
    <row r="61" spans="1:39" ht="30.75" customHeight="1">
      <c r="A61" s="98"/>
      <c r="B61" s="98"/>
      <c r="C61" s="98"/>
      <c r="D61" s="98"/>
      <c r="E61" s="24"/>
      <c r="F61" s="24"/>
      <c r="G61" s="24"/>
      <c r="H61" s="24" t="str">
        <f t="shared" si="6"/>
        <v xml:space="preserve">  </v>
      </c>
      <c r="I61" s="25"/>
      <c r="J61" s="25" t="str">
        <f t="shared" si="7"/>
        <v/>
      </c>
      <c r="K61" s="25"/>
      <c r="L61" s="25"/>
      <c r="M61" s="25"/>
      <c r="N61" s="25"/>
      <c r="O61" s="25"/>
      <c r="P61" s="25"/>
      <c r="Q61" s="25"/>
      <c r="R61" s="26" t="str">
        <f t="shared" si="2"/>
        <v/>
      </c>
      <c r="S61" s="27" t="str">
        <f>IF(OR(J61="",J61=0),"",
IF(J61="Afecta probabilidad",
IF(J60="Afecta probabilidad",S60-(S60*R60),'2. Identificación del Riesgo'!$L$60),""))</f>
        <v/>
      </c>
      <c r="T61" s="27" t="str">
        <f>IF(OR(J61="",J61=0),"",
IF(J61="Afecta Impacto",
IF(J60="Afecta Impacto",T60-(T60*R60),'2. Identificación del Riesgo'!$O$60),""))</f>
        <v/>
      </c>
      <c r="U61" s="27">
        <f t="shared" si="3"/>
        <v>0</v>
      </c>
      <c r="V61" s="27">
        <f t="shared" si="4"/>
        <v>0</v>
      </c>
      <c r="W61" s="2"/>
      <c r="X61" s="2"/>
      <c r="Y61" s="2"/>
      <c r="Z61" s="2"/>
      <c r="AA61" s="2"/>
      <c r="AB61" s="2"/>
      <c r="AC61" s="2"/>
      <c r="AD61" s="2"/>
      <c r="AE61" s="2"/>
      <c r="AF61" s="2"/>
      <c r="AG61" s="2"/>
      <c r="AH61" s="2"/>
      <c r="AI61" s="2"/>
      <c r="AJ61" s="2"/>
      <c r="AK61" s="2"/>
      <c r="AL61" s="2"/>
      <c r="AM61" s="2"/>
    </row>
    <row r="62" spans="1:39" ht="30.75" customHeight="1">
      <c r="A62" s="93"/>
      <c r="B62" s="93"/>
      <c r="C62" s="93"/>
      <c r="D62" s="93"/>
      <c r="E62" s="24"/>
      <c r="F62" s="24"/>
      <c r="G62" s="24"/>
      <c r="H62" s="24" t="str">
        <f t="shared" si="6"/>
        <v xml:space="preserve">  </v>
      </c>
      <c r="I62" s="25"/>
      <c r="J62" s="25" t="str">
        <f t="shared" si="7"/>
        <v/>
      </c>
      <c r="K62" s="25"/>
      <c r="L62" s="25"/>
      <c r="M62" s="25"/>
      <c r="N62" s="25"/>
      <c r="O62" s="25"/>
      <c r="P62" s="25"/>
      <c r="Q62" s="25"/>
      <c r="R62" s="26" t="str">
        <f t="shared" si="2"/>
        <v/>
      </c>
      <c r="S62" s="27" t="str">
        <f>IF(OR(J62="",J62=0),"",
IF(J62="Afecta probabilidad",
IF(J61="Afecta probabilidad",S61-(S61*R61),
IF(J60="Afecta probabilidad",S60-(S60*R60),'2. Identificación del Riesgo'!$L$60)),""))</f>
        <v/>
      </c>
      <c r="T62" s="27" t="str">
        <f>IF(OR(J62="",J62=0),"",
IF(J62="Afecta Impacto",
IF(J61="Afecta Impacto",T61-(T61*R61),
IF(J60="Afecta Impacto",T60-(T60*R60),'2. Identificación del Riesgo'!$O$60)),""))</f>
        <v/>
      </c>
      <c r="U62" s="27">
        <f t="shared" si="3"/>
        <v>0</v>
      </c>
      <c r="V62" s="27">
        <f t="shared" si="4"/>
        <v>0</v>
      </c>
      <c r="W62" s="2"/>
      <c r="X62" s="2"/>
      <c r="Y62" s="2"/>
      <c r="Z62" s="2"/>
      <c r="AA62" s="2"/>
      <c r="AB62" s="2"/>
      <c r="AC62" s="2"/>
      <c r="AD62" s="2"/>
      <c r="AE62" s="2"/>
      <c r="AF62" s="2"/>
      <c r="AG62" s="2"/>
      <c r="AH62" s="2"/>
      <c r="AI62" s="2"/>
      <c r="AJ62" s="2"/>
      <c r="AK62" s="2"/>
      <c r="AL62" s="2"/>
      <c r="AM62" s="2"/>
    </row>
    <row r="63" spans="1:39" ht="30.75" customHeight="1">
      <c r="A63" s="103">
        <v>19</v>
      </c>
      <c r="B63" s="131"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10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10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4"/>
      <c r="F63" s="24"/>
      <c r="G63" s="24"/>
      <c r="H63" s="24" t="str">
        <f t="shared" si="6"/>
        <v xml:space="preserve">  </v>
      </c>
      <c r="I63" s="25"/>
      <c r="J63" s="25" t="str">
        <f t="shared" si="7"/>
        <v/>
      </c>
      <c r="K63" s="25"/>
      <c r="L63" s="25"/>
      <c r="M63" s="25"/>
      <c r="N63" s="25"/>
      <c r="O63" s="25"/>
      <c r="P63" s="25"/>
      <c r="Q63" s="25"/>
      <c r="R63" s="26" t="str">
        <f t="shared" si="2"/>
        <v/>
      </c>
      <c r="S63" s="27" t="str">
        <f>IF(OR(J63="",J63=0),"",
IF(J63="Afecta probabilidad",'2. Identificación del Riesgo'!$L$63,""))</f>
        <v/>
      </c>
      <c r="T63" s="27" t="str">
        <f>IF(OR(J63="",J63=0),"",
IF(J63="Afecta Impacto",'2. Identificación del Riesgo'!$O$63,""))</f>
        <v/>
      </c>
      <c r="U63" s="27">
        <f t="shared" si="3"/>
        <v>0</v>
      </c>
      <c r="V63" s="27">
        <f t="shared" si="4"/>
        <v>0</v>
      </c>
      <c r="W63" s="3"/>
      <c r="X63" s="3"/>
      <c r="Y63" s="3"/>
      <c r="Z63" s="3"/>
      <c r="AA63" s="3"/>
      <c r="AB63" s="3"/>
      <c r="AC63" s="3"/>
      <c r="AD63" s="3"/>
      <c r="AE63" s="3"/>
      <c r="AF63" s="3"/>
      <c r="AG63" s="3"/>
      <c r="AH63" s="3"/>
      <c r="AI63" s="3"/>
      <c r="AJ63" s="3"/>
      <c r="AK63" s="3"/>
      <c r="AL63" s="3"/>
      <c r="AM63" s="3"/>
    </row>
    <row r="64" spans="1:39" ht="30.75" customHeight="1">
      <c r="A64" s="98"/>
      <c r="B64" s="98"/>
      <c r="C64" s="98"/>
      <c r="D64" s="98"/>
      <c r="E64" s="24"/>
      <c r="F64" s="24"/>
      <c r="G64" s="24"/>
      <c r="H64" s="24" t="str">
        <f t="shared" si="6"/>
        <v xml:space="preserve">  </v>
      </c>
      <c r="I64" s="25"/>
      <c r="J64" s="25" t="str">
        <f t="shared" si="7"/>
        <v/>
      </c>
      <c r="K64" s="25"/>
      <c r="L64" s="25"/>
      <c r="M64" s="25"/>
      <c r="N64" s="25"/>
      <c r="O64" s="25"/>
      <c r="P64" s="25"/>
      <c r="Q64" s="25"/>
      <c r="R64" s="26" t="str">
        <f t="shared" si="2"/>
        <v/>
      </c>
      <c r="S64" s="27" t="str">
        <f>IF(OR(J64="",J64=0),"",
IF(J64="Afecta probabilidad",
IF(J63="Afecta probabilidad",S63-(S63*R63),'2. Identificación del Riesgo'!$L$63),""))</f>
        <v/>
      </c>
      <c r="T64" s="27" t="str">
        <f>IF(OR(J64="",J64=0),"",
IF(J64="Afecta Impacto",
IF(J63="Afecta Impacto",T63-(T63*R63),'2. Identificación del Riesgo'!$O$63),""))</f>
        <v/>
      </c>
      <c r="U64" s="27">
        <f t="shared" si="3"/>
        <v>0</v>
      </c>
      <c r="V64" s="27">
        <f t="shared" si="4"/>
        <v>0</v>
      </c>
      <c r="W64" s="2"/>
      <c r="X64" s="2"/>
      <c r="Y64" s="2"/>
      <c r="Z64" s="2"/>
      <c r="AA64" s="2"/>
      <c r="AB64" s="2"/>
      <c r="AC64" s="2"/>
      <c r="AD64" s="2"/>
      <c r="AE64" s="2"/>
      <c r="AF64" s="2"/>
      <c r="AG64" s="2"/>
      <c r="AH64" s="2"/>
      <c r="AI64" s="2"/>
      <c r="AJ64" s="2"/>
      <c r="AK64" s="2"/>
      <c r="AL64" s="2"/>
      <c r="AM64" s="2"/>
    </row>
    <row r="65" spans="1:39" ht="30.75" customHeight="1">
      <c r="A65" s="93"/>
      <c r="B65" s="93"/>
      <c r="C65" s="93"/>
      <c r="D65" s="93"/>
      <c r="E65" s="24"/>
      <c r="F65" s="24"/>
      <c r="G65" s="24"/>
      <c r="H65" s="24" t="str">
        <f t="shared" si="6"/>
        <v xml:space="preserve">  </v>
      </c>
      <c r="I65" s="25"/>
      <c r="J65" s="25" t="str">
        <f t="shared" si="7"/>
        <v/>
      </c>
      <c r="K65" s="25"/>
      <c r="L65" s="25"/>
      <c r="M65" s="25"/>
      <c r="N65" s="25"/>
      <c r="O65" s="25"/>
      <c r="P65" s="25"/>
      <c r="Q65" s="25"/>
      <c r="R65" s="26" t="str">
        <f t="shared" si="2"/>
        <v/>
      </c>
      <c r="S65" s="27" t="str">
        <f>IF(OR(J65="",J65=0),"",
IF(J65="Afecta probabilidad",
IF(J64="Afecta probabilidad",S64-(S64*R64),
IF(J63="Afecta probabilidad",S63-(S63*R63),'2. Identificación del Riesgo'!$L$63)),""))</f>
        <v/>
      </c>
      <c r="T65" s="27" t="str">
        <f>IF(OR(J65="",J65=0),"",
IF(J65="Afecta Impacto",
IF(J64="Afecta Impacto",T64-(T64*R64),
IF(J63="Afecta Impacto",T63-(T63*R63),'2. Identificación del Riesgo'!$O$63)),""))</f>
        <v/>
      </c>
      <c r="U65" s="27">
        <f t="shared" si="3"/>
        <v>0</v>
      </c>
      <c r="V65" s="27">
        <f t="shared" si="4"/>
        <v>0</v>
      </c>
      <c r="W65" s="2"/>
      <c r="X65" s="2"/>
      <c r="Y65" s="2"/>
      <c r="Z65" s="2"/>
      <c r="AA65" s="2"/>
      <c r="AB65" s="2"/>
      <c r="AC65" s="2"/>
      <c r="AD65" s="2"/>
      <c r="AE65" s="2"/>
      <c r="AF65" s="2"/>
      <c r="AG65" s="2"/>
      <c r="AH65" s="2"/>
      <c r="AI65" s="2"/>
      <c r="AJ65" s="2"/>
      <c r="AK65" s="2"/>
      <c r="AL65" s="2"/>
      <c r="AM65" s="2"/>
    </row>
    <row r="66" spans="1:39" ht="30.75" customHeight="1">
      <c r="A66" s="103">
        <v>20</v>
      </c>
      <c r="B66" s="131"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10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10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4"/>
      <c r="F66" s="24"/>
      <c r="G66" s="24"/>
      <c r="H66" s="24" t="str">
        <f t="shared" si="6"/>
        <v xml:space="preserve">  </v>
      </c>
      <c r="I66" s="25"/>
      <c r="J66" s="25" t="str">
        <f t="shared" si="7"/>
        <v/>
      </c>
      <c r="K66" s="25"/>
      <c r="L66" s="25"/>
      <c r="M66" s="25"/>
      <c r="N66" s="25"/>
      <c r="O66" s="25"/>
      <c r="P66" s="25"/>
      <c r="Q66" s="25"/>
      <c r="R66" s="26" t="str">
        <f t="shared" si="2"/>
        <v/>
      </c>
      <c r="S66" s="27" t="str">
        <f>IF(OR(J66="",J66=0),"",
IF(J66="Afecta probabilidad",'2. Identificación del Riesgo'!$L$66,""))</f>
        <v/>
      </c>
      <c r="T66" s="27" t="str">
        <f>IF(OR(J66="",J66=0),"",
IF(J66="Afecta Impacto",'2. Identificación del Riesgo'!$O$66,""))</f>
        <v/>
      </c>
      <c r="U66" s="27">
        <f t="shared" si="3"/>
        <v>0</v>
      </c>
      <c r="V66" s="27">
        <f t="shared" si="4"/>
        <v>0</v>
      </c>
      <c r="W66" s="3"/>
      <c r="X66" s="3"/>
      <c r="Y66" s="3"/>
      <c r="Z66" s="3"/>
      <c r="AA66" s="3"/>
      <c r="AB66" s="3"/>
      <c r="AC66" s="3"/>
      <c r="AD66" s="3"/>
      <c r="AE66" s="3"/>
      <c r="AF66" s="3"/>
      <c r="AG66" s="3"/>
      <c r="AH66" s="3"/>
      <c r="AI66" s="3"/>
      <c r="AJ66" s="3"/>
      <c r="AK66" s="3"/>
      <c r="AL66" s="3"/>
      <c r="AM66" s="3"/>
    </row>
    <row r="67" spans="1:39" ht="30.75" customHeight="1">
      <c r="A67" s="98"/>
      <c r="B67" s="98"/>
      <c r="C67" s="98"/>
      <c r="D67" s="98"/>
      <c r="E67" s="24"/>
      <c r="F67" s="24"/>
      <c r="G67" s="24"/>
      <c r="H67" s="24" t="str">
        <f t="shared" si="6"/>
        <v xml:space="preserve">  </v>
      </c>
      <c r="I67" s="25"/>
      <c r="J67" s="25" t="str">
        <f t="shared" si="7"/>
        <v/>
      </c>
      <c r="K67" s="25"/>
      <c r="L67" s="25"/>
      <c r="M67" s="25"/>
      <c r="N67" s="25"/>
      <c r="O67" s="25"/>
      <c r="P67" s="25"/>
      <c r="Q67" s="25"/>
      <c r="R67" s="26" t="str">
        <f t="shared" si="2"/>
        <v/>
      </c>
      <c r="S67" s="27" t="str">
        <f>IF(OR(J67="",J67=0),"",
IF(J67="Afecta probabilidad",
IF(J66="Afecta probabilidad",S66-(S66*R66),'2. Identificación del Riesgo'!$L$66),""))</f>
        <v/>
      </c>
      <c r="T67" s="27" t="str">
        <f>IF(OR(J67="",J67=0),"",
IF(J67="Afecta Impacto",
IF(J66="Afecta Impacto",T66-(T66*R66),'2. Identificación del Riesgo'!$O$66),""))</f>
        <v/>
      </c>
      <c r="U67" s="27">
        <f t="shared" si="3"/>
        <v>0</v>
      </c>
      <c r="V67" s="27">
        <f t="shared" si="4"/>
        <v>0</v>
      </c>
      <c r="W67" s="2"/>
      <c r="X67" s="2"/>
      <c r="Y67" s="2"/>
      <c r="Z67" s="2"/>
      <c r="AA67" s="2"/>
      <c r="AB67" s="2"/>
      <c r="AC67" s="2"/>
      <c r="AD67" s="2"/>
      <c r="AE67" s="2"/>
      <c r="AF67" s="2"/>
      <c r="AG67" s="2"/>
      <c r="AH67" s="2"/>
      <c r="AI67" s="2"/>
      <c r="AJ67" s="2"/>
      <c r="AK67" s="2"/>
      <c r="AL67" s="2"/>
      <c r="AM67" s="2"/>
    </row>
    <row r="68" spans="1:39" ht="30.75" customHeight="1">
      <c r="A68" s="93"/>
      <c r="B68" s="93"/>
      <c r="C68" s="93"/>
      <c r="D68" s="93"/>
      <c r="E68" s="24"/>
      <c r="F68" s="24"/>
      <c r="G68" s="24"/>
      <c r="H68" s="24" t="str">
        <f t="shared" si="6"/>
        <v xml:space="preserve">  </v>
      </c>
      <c r="I68" s="25"/>
      <c r="J68" s="25" t="str">
        <f t="shared" si="7"/>
        <v/>
      </c>
      <c r="K68" s="25"/>
      <c r="L68" s="25"/>
      <c r="M68" s="25"/>
      <c r="N68" s="25"/>
      <c r="O68" s="25"/>
      <c r="P68" s="25"/>
      <c r="Q68" s="25"/>
      <c r="R68" s="26" t="str">
        <f t="shared" si="2"/>
        <v/>
      </c>
      <c r="S68" s="27" t="str">
        <f>IF(OR(J68="",J68=0),"",
IF(J68="Afecta probabilidad",
IF(J67="Afecta probabilidad",S67-(S67*R67),
IF(J66="Afecta probabilidad",S66-(S66*R66),'2. Identificación del Riesgo'!$L$66)),""))</f>
        <v/>
      </c>
      <c r="T68" s="27" t="str">
        <f>IF(OR(J68="",J68=0),"",
IF(J68="Afecta Impacto",
IF(J67="Afecta Impacto",T67-(T67*R67),
IF(J66="Afecta Impacto",T66-(T66*R66),'2. Identificación del Riesgo'!$O$66)),""))</f>
        <v/>
      </c>
      <c r="U68" s="27">
        <f t="shared" si="3"/>
        <v>0</v>
      </c>
      <c r="V68" s="27">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s>
  <conditionalFormatting sqref="B9:D68">
    <cfRule type="expression" dxfId="224" priority="1">
      <formula>IF($D9="No aplica",1,0)</formula>
    </cfRule>
  </conditionalFormatting>
  <conditionalFormatting sqref="E9:V11">
    <cfRule type="expression" dxfId="223" priority="23">
      <formula>IF($D$9="No aplica",1,0)</formula>
    </cfRule>
  </conditionalFormatting>
  <conditionalFormatting sqref="E12:V14">
    <cfRule type="expression" dxfId="222" priority="22">
      <formula>IF($D$12="No aplica",1,0)</formula>
    </cfRule>
  </conditionalFormatting>
  <conditionalFormatting sqref="E15:V17">
    <cfRule type="expression" dxfId="221" priority="4">
      <formula>IF($D$15="No aplica",1,0)</formula>
    </cfRule>
  </conditionalFormatting>
  <conditionalFormatting sqref="E18:V20">
    <cfRule type="expression" dxfId="220" priority="5">
      <formula>IF($D$18="No aplica",1,0)</formula>
    </cfRule>
  </conditionalFormatting>
  <conditionalFormatting sqref="E21:V23">
    <cfRule type="expression" dxfId="219" priority="6">
      <formula>IF($D$21="No aplica",1,0)</formula>
    </cfRule>
  </conditionalFormatting>
  <conditionalFormatting sqref="E24:V26">
    <cfRule type="expression" dxfId="218" priority="7">
      <formula>IF($D$24="No aplica",1,0)</formula>
    </cfRule>
  </conditionalFormatting>
  <conditionalFormatting sqref="E27:V29">
    <cfRule type="expression" dxfId="217" priority="8">
      <formula>IF($D$27="No aplica",1,0)</formula>
    </cfRule>
  </conditionalFormatting>
  <conditionalFormatting sqref="E30:V32">
    <cfRule type="expression" dxfId="216" priority="9">
      <formula>IF($D$30="No aplica",1,0)</formula>
    </cfRule>
  </conditionalFormatting>
  <conditionalFormatting sqref="E33:V35">
    <cfRule type="expression" dxfId="215" priority="10">
      <formula>IF($D$33="No aplica",1,0)</formula>
    </cfRule>
  </conditionalFormatting>
  <conditionalFormatting sqref="E36:V38">
    <cfRule type="expression" dxfId="214" priority="11">
      <formula>IF($D$36="No aplica",1,0)</formula>
    </cfRule>
  </conditionalFormatting>
  <conditionalFormatting sqref="E39:V41">
    <cfRule type="expression" dxfId="213" priority="12">
      <formula>IF($D$39="No aplica",1,0)</formula>
    </cfRule>
  </conditionalFormatting>
  <conditionalFormatting sqref="E42:V44">
    <cfRule type="expression" dxfId="212" priority="13">
      <formula>IF($D$42="No aplica",1,0)</formula>
    </cfRule>
  </conditionalFormatting>
  <conditionalFormatting sqref="E45:V47">
    <cfRule type="expression" dxfId="211" priority="14">
      <formula>IF($D$45="No aplica",1,0)</formula>
    </cfRule>
  </conditionalFormatting>
  <conditionalFormatting sqref="E48:V50">
    <cfRule type="expression" dxfId="210" priority="15">
      <formula>IF($D$48="No aplica",1,0)</formula>
    </cfRule>
  </conditionalFormatting>
  <conditionalFormatting sqref="E51:V53">
    <cfRule type="expression" dxfId="209" priority="16">
      <formula>IF($D$51="No aplica",1,0)</formula>
    </cfRule>
  </conditionalFormatting>
  <conditionalFormatting sqref="E54:V56">
    <cfRule type="expression" dxfId="208" priority="17">
      <formula>IF($D$54="No aplica",1,0)</formula>
    </cfRule>
  </conditionalFormatting>
  <conditionalFormatting sqref="E57:V59">
    <cfRule type="expression" dxfId="207" priority="18">
      <formula>IF($D$57="No aplica",1,0)</formula>
    </cfRule>
  </conditionalFormatting>
  <conditionalFormatting sqref="E60:V62">
    <cfRule type="expression" dxfId="206" priority="19">
      <formula>IF($D$60="No aplica",1,0)</formula>
    </cfRule>
  </conditionalFormatting>
  <conditionalFormatting sqref="E63:V65">
    <cfRule type="expression" dxfId="205" priority="20">
      <formula>IF($D$63="No aplica",1,0)</formula>
    </cfRule>
  </conditionalFormatting>
  <conditionalFormatting sqref="E66:V68">
    <cfRule type="expression" dxfId="204" priority="21">
      <formula>IF($D$66="No aplica",1,0)</formula>
    </cfRule>
  </conditionalFormatting>
  <conditionalFormatting sqref="U9:V68">
    <cfRule type="cellIs" dxfId="203" priority="2" operator="equal">
      <formula>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Listas!$M$2:$M$4</xm:f>
          </x14:formula1>
          <xm:sqref>N9:N68</xm:sqref>
        </x14:dataValidation>
        <x14:dataValidation type="list" allowBlank="1" showErrorMessage="1" xr:uid="{00000000-0002-0000-0400-000001000000}">
          <x14:formula1>
            <xm:f>Listas!$K$2:$K$4</xm:f>
          </x14:formula1>
          <xm:sqref>L9:L68</xm:sqref>
        </x14:dataValidation>
        <x14:dataValidation type="list" allowBlank="1" showErrorMessage="1" xr:uid="{00000000-0002-0000-0400-000002000000}">
          <x14:formula1>
            <xm:f>Listas!$L$2:$L$4</xm:f>
          </x14:formula1>
          <xm:sqref>M9:M68</xm:sqref>
        </x14:dataValidation>
        <x14:dataValidation type="list" allowBlank="1" showErrorMessage="1" xr:uid="{00000000-0002-0000-0400-000003000000}">
          <x14:formula1>
            <xm:f>Listas!$I$2:$I$5</xm:f>
          </x14:formula1>
          <xm:sqref>I9:I68</xm:sqref>
        </x14:dataValidation>
        <x14:dataValidation type="list" allowBlank="1" showErrorMessage="1" xr:uid="{00000000-0002-0000-0400-000004000000}">
          <x14:formula1>
            <xm:f>Listas!$J$2:$J$4</xm:f>
          </x14:formula1>
          <xm:sqref>K9:K68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1000"/>
  <sheetViews>
    <sheetView workbookViewId="0">
      <pane ySplit="8" topLeftCell="A9" activePane="bottomLeft" state="frozen"/>
      <selection pane="bottomLeft" activeCell="B9" sqref="B9:B11"/>
    </sheetView>
  </sheetViews>
  <sheetFormatPr baseColWidth="10" defaultColWidth="14.44140625" defaultRowHeight="15" customHeight="1"/>
  <cols>
    <col min="1" max="1" width="4" customWidth="1"/>
    <col min="2" max="2" width="18.44140625" customWidth="1"/>
    <col min="3" max="3" width="31.6640625" customWidth="1"/>
    <col min="4" max="4" width="18.44140625" customWidth="1"/>
    <col min="5" max="5" width="21.5546875" customWidth="1"/>
    <col min="6" max="6" width="22.5546875" customWidth="1"/>
    <col min="7" max="7" width="35.5546875" customWidth="1"/>
    <col min="8" max="8" width="36.88671875" customWidth="1"/>
    <col min="9" max="9" width="31.5546875" customWidth="1"/>
    <col min="10" max="10" width="26.44140625" customWidth="1"/>
    <col min="11" max="11" width="14.5546875" customWidth="1"/>
    <col min="12" max="12" width="20.6640625" customWidth="1"/>
    <col min="13" max="13" width="29" customWidth="1"/>
    <col min="14" max="14" width="36.88671875" customWidth="1"/>
    <col min="15" max="15" width="23" customWidth="1"/>
    <col min="16" max="16" width="29.109375" customWidth="1"/>
    <col min="17" max="17" width="26" customWidth="1"/>
    <col min="18" max="18" width="16.5546875" customWidth="1"/>
    <col min="19" max="19" width="17.109375" customWidth="1"/>
    <col min="20" max="20" width="29.33203125" customWidth="1"/>
    <col min="21" max="21" width="23.44140625" customWidth="1"/>
    <col min="22" max="22" width="14.109375" customWidth="1"/>
    <col min="23" max="24" width="12.109375" customWidth="1"/>
    <col min="25" max="25" width="14.109375" customWidth="1"/>
    <col min="26" max="26" width="22.6640625" customWidth="1"/>
    <col min="27" max="27" width="22.5546875" customWidth="1"/>
    <col min="28" max="28" width="20.109375" customWidth="1"/>
    <col min="29" max="29" width="5" customWidth="1"/>
    <col min="30" max="44" width="11.44140625" hidden="1" customWidth="1"/>
  </cols>
  <sheetData>
    <row r="1" spans="1:44" ht="16.5" customHeight="1">
      <c r="A1" s="82"/>
      <c r="B1" s="77"/>
      <c r="C1" s="82" t="s">
        <v>0</v>
      </c>
      <c r="D1" s="83"/>
      <c r="E1" s="83"/>
      <c r="F1" s="83"/>
      <c r="G1" s="83"/>
      <c r="H1" s="83"/>
      <c r="I1" s="83"/>
      <c r="J1" s="83"/>
      <c r="K1" s="83"/>
      <c r="L1" s="83"/>
      <c r="M1" s="83"/>
      <c r="N1" s="83"/>
      <c r="O1" s="83"/>
      <c r="P1" s="83"/>
      <c r="Q1" s="83"/>
      <c r="R1" s="83"/>
      <c r="S1" s="83"/>
      <c r="T1" s="83"/>
      <c r="U1" s="83"/>
      <c r="V1" s="83"/>
      <c r="W1" s="83"/>
      <c r="X1" s="83"/>
      <c r="Y1" s="83"/>
      <c r="Z1" s="77"/>
      <c r="AA1" s="122" t="s">
        <v>261</v>
      </c>
      <c r="AB1" s="70"/>
      <c r="AC1" s="3"/>
      <c r="AD1" s="3"/>
      <c r="AE1" s="3"/>
      <c r="AF1" s="3"/>
      <c r="AG1" s="3"/>
      <c r="AH1" s="3"/>
      <c r="AI1" s="3"/>
      <c r="AJ1" s="3"/>
      <c r="AK1" s="3"/>
      <c r="AL1" s="3"/>
      <c r="AM1" s="3"/>
      <c r="AN1" s="3"/>
      <c r="AO1" s="3"/>
      <c r="AP1" s="3"/>
      <c r="AQ1" s="3"/>
      <c r="AR1" s="3"/>
    </row>
    <row r="2" spans="1:44" ht="16.5" customHeight="1">
      <c r="A2" s="78"/>
      <c r="B2" s="79"/>
      <c r="C2" s="78"/>
      <c r="D2" s="84"/>
      <c r="E2" s="84"/>
      <c r="F2" s="84"/>
      <c r="G2" s="84"/>
      <c r="H2" s="84"/>
      <c r="I2" s="84"/>
      <c r="J2" s="84"/>
      <c r="K2" s="84"/>
      <c r="L2" s="84"/>
      <c r="M2" s="84"/>
      <c r="N2" s="84"/>
      <c r="O2" s="84"/>
      <c r="P2" s="84"/>
      <c r="Q2" s="84"/>
      <c r="R2" s="84"/>
      <c r="S2" s="84"/>
      <c r="T2" s="84"/>
      <c r="U2" s="84"/>
      <c r="V2" s="84"/>
      <c r="W2" s="84"/>
      <c r="X2" s="84"/>
      <c r="Y2" s="84"/>
      <c r="Z2" s="79"/>
      <c r="AA2" s="122" t="s">
        <v>262</v>
      </c>
      <c r="AB2" s="70"/>
      <c r="AC2" s="3"/>
      <c r="AD2" s="3"/>
      <c r="AE2" s="3"/>
      <c r="AF2" s="3"/>
      <c r="AG2" s="3"/>
      <c r="AH2" s="3"/>
      <c r="AI2" s="3"/>
      <c r="AJ2" s="3"/>
      <c r="AK2" s="3"/>
      <c r="AL2" s="3"/>
      <c r="AM2" s="3"/>
      <c r="AN2" s="3"/>
      <c r="AO2" s="3"/>
      <c r="AP2" s="3"/>
      <c r="AQ2" s="3"/>
      <c r="AR2" s="3"/>
    </row>
    <row r="3" spans="1:44" ht="16.5" customHeight="1">
      <c r="A3" s="78"/>
      <c r="B3" s="79"/>
      <c r="C3" s="78"/>
      <c r="D3" s="84"/>
      <c r="E3" s="84"/>
      <c r="F3" s="84"/>
      <c r="G3" s="84"/>
      <c r="H3" s="84"/>
      <c r="I3" s="84"/>
      <c r="J3" s="84"/>
      <c r="K3" s="84"/>
      <c r="L3" s="84"/>
      <c r="M3" s="84"/>
      <c r="N3" s="84"/>
      <c r="O3" s="84"/>
      <c r="P3" s="84"/>
      <c r="Q3" s="84"/>
      <c r="R3" s="84"/>
      <c r="S3" s="84"/>
      <c r="T3" s="84"/>
      <c r="U3" s="84"/>
      <c r="V3" s="84"/>
      <c r="W3" s="84"/>
      <c r="X3" s="84"/>
      <c r="Y3" s="84"/>
      <c r="Z3" s="79"/>
      <c r="AA3" s="122" t="s">
        <v>263</v>
      </c>
      <c r="AB3" s="70"/>
      <c r="AC3" s="3"/>
      <c r="AD3" s="3"/>
      <c r="AE3" s="3"/>
      <c r="AF3" s="3"/>
      <c r="AG3" s="3"/>
      <c r="AH3" s="3"/>
      <c r="AI3" s="3"/>
      <c r="AJ3" s="3"/>
      <c r="AK3" s="3"/>
      <c r="AL3" s="3"/>
      <c r="AM3" s="3"/>
      <c r="AN3" s="3"/>
      <c r="AO3" s="3"/>
      <c r="AP3" s="3"/>
      <c r="AQ3" s="3"/>
      <c r="AR3" s="3"/>
    </row>
    <row r="4" spans="1:44" ht="16.5" customHeight="1">
      <c r="A4" s="80"/>
      <c r="B4" s="81"/>
      <c r="C4" s="80"/>
      <c r="D4" s="85"/>
      <c r="E4" s="85"/>
      <c r="F4" s="85"/>
      <c r="G4" s="85"/>
      <c r="H4" s="85"/>
      <c r="I4" s="85"/>
      <c r="J4" s="85"/>
      <c r="K4" s="85"/>
      <c r="L4" s="85"/>
      <c r="M4" s="85"/>
      <c r="N4" s="85"/>
      <c r="O4" s="85"/>
      <c r="P4" s="85"/>
      <c r="Q4" s="85"/>
      <c r="R4" s="85"/>
      <c r="S4" s="85"/>
      <c r="T4" s="85"/>
      <c r="U4" s="85"/>
      <c r="V4" s="85"/>
      <c r="W4" s="85"/>
      <c r="X4" s="85"/>
      <c r="Y4" s="85"/>
      <c r="Z4" s="81"/>
      <c r="AA4" s="122" t="s">
        <v>264</v>
      </c>
      <c r="AB4" s="70"/>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100" t="s">
        <v>78</v>
      </c>
      <c r="B6" s="69"/>
      <c r="C6" s="69"/>
      <c r="D6" s="70"/>
      <c r="E6" s="100" t="s">
        <v>202</v>
      </c>
      <c r="F6" s="69"/>
      <c r="G6" s="69"/>
      <c r="H6" s="69"/>
      <c r="I6" s="69"/>
      <c r="J6" s="70"/>
      <c r="K6" s="100" t="s">
        <v>265</v>
      </c>
      <c r="L6" s="69"/>
      <c r="M6" s="69"/>
      <c r="N6" s="69"/>
      <c r="O6" s="69"/>
      <c r="P6" s="69"/>
      <c r="Q6" s="69"/>
      <c r="R6" s="69"/>
      <c r="S6" s="69"/>
      <c r="T6" s="69"/>
      <c r="U6" s="69"/>
      <c r="V6" s="69"/>
      <c r="W6" s="69"/>
      <c r="X6" s="69"/>
      <c r="Y6" s="69"/>
      <c r="Z6" s="69"/>
      <c r="AA6" s="69"/>
      <c r="AB6" s="70"/>
      <c r="AC6" s="3"/>
      <c r="AD6" s="3"/>
      <c r="AE6" s="3"/>
      <c r="AF6" s="3"/>
      <c r="AG6" s="3"/>
      <c r="AH6" s="3"/>
      <c r="AI6" s="3"/>
      <c r="AJ6" s="3"/>
      <c r="AK6" s="3"/>
      <c r="AL6" s="3"/>
      <c r="AM6" s="3"/>
      <c r="AN6" s="3"/>
      <c r="AO6" s="3"/>
      <c r="AP6" s="3"/>
      <c r="AQ6" s="3"/>
      <c r="AR6" s="3"/>
    </row>
    <row r="7" spans="1:44" ht="18" customHeight="1">
      <c r="A7" s="97" t="s">
        <v>76</v>
      </c>
      <c r="B7" s="99" t="s">
        <v>77</v>
      </c>
      <c r="C7" s="94" t="s">
        <v>85</v>
      </c>
      <c r="D7" s="94" t="s">
        <v>86</v>
      </c>
      <c r="E7" s="102" t="s">
        <v>199</v>
      </c>
      <c r="F7" s="102" t="s">
        <v>266</v>
      </c>
      <c r="G7" s="102" t="s">
        <v>267</v>
      </c>
      <c r="H7" s="102" t="s">
        <v>268</v>
      </c>
      <c r="I7" s="102" t="s">
        <v>269</v>
      </c>
      <c r="J7" s="102" t="s">
        <v>270</v>
      </c>
      <c r="K7" s="133" t="s">
        <v>271</v>
      </c>
      <c r="L7" s="133" t="s">
        <v>272</v>
      </c>
      <c r="M7" s="133" t="s">
        <v>273</v>
      </c>
      <c r="N7" s="133" t="s">
        <v>274</v>
      </c>
      <c r="O7" s="133" t="s">
        <v>275</v>
      </c>
      <c r="P7" s="133" t="s">
        <v>276</v>
      </c>
      <c r="Q7" s="133" t="s">
        <v>277</v>
      </c>
      <c r="R7" s="94" t="s">
        <v>278</v>
      </c>
      <c r="S7" s="94" t="s">
        <v>279</v>
      </c>
      <c r="T7" s="94" t="s">
        <v>280</v>
      </c>
      <c r="U7" s="102" t="s">
        <v>281</v>
      </c>
      <c r="V7" s="94" t="s">
        <v>282</v>
      </c>
      <c r="W7" s="94" t="s">
        <v>283</v>
      </c>
      <c r="X7" s="94" t="s">
        <v>284</v>
      </c>
      <c r="Y7" s="94" t="s">
        <v>285</v>
      </c>
      <c r="Z7" s="102" t="s">
        <v>286</v>
      </c>
      <c r="AA7" s="94" t="s">
        <v>287</v>
      </c>
      <c r="AB7" s="94" t="s">
        <v>288</v>
      </c>
      <c r="AC7" s="3"/>
      <c r="AD7" s="3"/>
      <c r="AE7" s="3"/>
      <c r="AF7" s="3"/>
      <c r="AG7" s="3"/>
      <c r="AH7" s="3"/>
      <c r="AI7" s="3"/>
      <c r="AJ7" s="3"/>
      <c r="AK7" s="3"/>
      <c r="AL7" s="3"/>
      <c r="AM7" s="3"/>
      <c r="AN7" s="3"/>
      <c r="AO7" s="3"/>
      <c r="AP7" s="3"/>
      <c r="AQ7" s="3"/>
      <c r="AR7" s="3"/>
    </row>
    <row r="8" spans="1:44" ht="59.25" customHeight="1">
      <c r="A8" s="93"/>
      <c r="B8" s="93"/>
      <c r="C8" s="93"/>
      <c r="D8" s="93"/>
      <c r="E8" s="93"/>
      <c r="F8" s="93"/>
      <c r="G8" s="93"/>
      <c r="H8" s="93"/>
      <c r="I8" s="93"/>
      <c r="J8" s="93"/>
      <c r="K8" s="93"/>
      <c r="L8" s="93"/>
      <c r="M8" s="93"/>
      <c r="N8" s="93"/>
      <c r="O8" s="93"/>
      <c r="P8" s="93"/>
      <c r="Q8" s="93"/>
      <c r="R8" s="93"/>
      <c r="S8" s="93"/>
      <c r="T8" s="93"/>
      <c r="U8" s="93"/>
      <c r="V8" s="93"/>
      <c r="W8" s="93"/>
      <c r="X8" s="93"/>
      <c r="Y8" s="93"/>
      <c r="Z8" s="93"/>
      <c r="AA8" s="93"/>
      <c r="AB8" s="93"/>
      <c r="AC8" s="16"/>
      <c r="AD8" s="16"/>
      <c r="AE8" s="16"/>
      <c r="AF8" s="16"/>
      <c r="AG8" s="16"/>
      <c r="AH8" s="16"/>
      <c r="AI8" s="16"/>
      <c r="AJ8" s="16"/>
      <c r="AK8" s="16"/>
      <c r="AL8" s="16"/>
      <c r="AM8" s="16"/>
      <c r="AN8" s="16"/>
      <c r="AO8" s="16"/>
      <c r="AP8" s="16"/>
      <c r="AQ8" s="16"/>
      <c r="AR8" s="16"/>
    </row>
    <row r="9" spans="1:44" ht="45.75" customHeight="1">
      <c r="A9" s="103">
        <v>1</v>
      </c>
      <c r="B9" s="131"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10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10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37"/>
      <c r="F9" s="37"/>
      <c r="G9" s="37"/>
      <c r="H9" s="38"/>
      <c r="I9" s="38"/>
      <c r="J9" s="38"/>
      <c r="K9" s="39"/>
      <c r="L9" s="39"/>
      <c r="M9" s="39"/>
      <c r="N9" s="39"/>
      <c r="O9" s="39"/>
      <c r="P9" s="39"/>
      <c r="Q9" s="39"/>
      <c r="R9" s="25" t="str">
        <f t="shared" ref="R9:R68" si="0">IF(AND(S9&gt;=0,S9&lt;=85),"Débil",
IF(AND(S9&gt;=86,S9&lt;=95),"Moderado",
IF(AND(S9&gt;=96,S9&lt;=100),"Fuerte","")))</f>
        <v/>
      </c>
      <c r="S9" s="25"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5"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5"/>
      <c r="V9" s="25"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32" t="str">
        <f>IF(AND(S9="",S10="",S11=""),"",AVERAGE(S9:S11))</f>
        <v/>
      </c>
      <c r="X9" s="132" t="str">
        <f>IF(W9="","",
IF(W9=100,"Fuerte",
IF(W9&lt;50,"Débil",
IF(OR(W9&gt;=50,W9&lt;100),"Moderado",""))))</f>
        <v/>
      </c>
      <c r="Y9" s="104" t="str">
        <f>IF(X9="","",IF(X9="Fuerte","NO","SI"))</f>
        <v/>
      </c>
      <c r="Z9" s="104"/>
      <c r="AA9" s="104"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112"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c r="A10" s="98"/>
      <c r="B10" s="98"/>
      <c r="C10" s="98"/>
      <c r="D10" s="98"/>
      <c r="E10" s="37"/>
      <c r="F10" s="37"/>
      <c r="G10" s="37"/>
      <c r="H10" s="38"/>
      <c r="I10" s="38"/>
      <c r="J10" s="38"/>
      <c r="K10" s="39"/>
      <c r="L10" s="39"/>
      <c r="M10" s="39"/>
      <c r="N10" s="39"/>
      <c r="O10" s="39"/>
      <c r="P10" s="39"/>
      <c r="Q10" s="39"/>
      <c r="R10" s="25" t="str">
        <f t="shared" si="0"/>
        <v/>
      </c>
      <c r="S10" s="25"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5" t="str">
        <f t="shared" si="1"/>
        <v/>
      </c>
      <c r="U10" s="25"/>
      <c r="V10" s="25" t="str">
        <f t="shared" si="2"/>
        <v/>
      </c>
      <c r="W10" s="98"/>
      <c r="X10" s="98"/>
      <c r="Y10" s="98"/>
      <c r="Z10" s="98"/>
      <c r="AA10" s="98"/>
      <c r="AB10" s="98"/>
      <c r="AC10" s="3"/>
      <c r="AD10" s="3"/>
      <c r="AE10" s="3"/>
      <c r="AF10" s="3"/>
      <c r="AG10" s="3"/>
      <c r="AH10" s="3"/>
      <c r="AI10" s="3"/>
      <c r="AJ10" s="3"/>
      <c r="AK10" s="3"/>
      <c r="AL10" s="3"/>
      <c r="AM10" s="3"/>
      <c r="AN10" s="3"/>
      <c r="AO10" s="3"/>
      <c r="AP10" s="3"/>
      <c r="AQ10" s="3"/>
      <c r="AR10" s="3"/>
    </row>
    <row r="11" spans="1:44" ht="45.75" customHeight="1">
      <c r="A11" s="93"/>
      <c r="B11" s="93"/>
      <c r="C11" s="93"/>
      <c r="D11" s="93"/>
      <c r="E11" s="37"/>
      <c r="F11" s="37"/>
      <c r="G11" s="37"/>
      <c r="H11" s="38"/>
      <c r="I11" s="38"/>
      <c r="J11" s="38"/>
      <c r="K11" s="39"/>
      <c r="L11" s="39"/>
      <c r="M11" s="39"/>
      <c r="N11" s="39"/>
      <c r="O11" s="39"/>
      <c r="P11" s="39"/>
      <c r="Q11" s="39"/>
      <c r="R11" s="25" t="str">
        <f t="shared" si="0"/>
        <v/>
      </c>
      <c r="S11" s="25"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5" t="str">
        <f t="shared" si="1"/>
        <v/>
      </c>
      <c r="U11" s="25"/>
      <c r="V11" s="25" t="str">
        <f t="shared" si="2"/>
        <v/>
      </c>
      <c r="W11" s="93"/>
      <c r="X11" s="93"/>
      <c r="Y11" s="93"/>
      <c r="Z11" s="93"/>
      <c r="AA11" s="93"/>
      <c r="AB11" s="93"/>
      <c r="AC11" s="3"/>
      <c r="AD11" s="3"/>
      <c r="AE11" s="3"/>
      <c r="AF11" s="3"/>
      <c r="AG11" s="3"/>
      <c r="AH11" s="3"/>
      <c r="AI11" s="3"/>
      <c r="AJ11" s="3"/>
      <c r="AK11" s="3"/>
      <c r="AL11" s="3"/>
      <c r="AM11" s="3"/>
      <c r="AN11" s="3"/>
      <c r="AO11" s="3"/>
      <c r="AP11" s="3"/>
      <c r="AQ11" s="3"/>
      <c r="AR11" s="3"/>
    </row>
    <row r="12" spans="1:44" ht="45.75" customHeight="1">
      <c r="A12" s="103">
        <v>2</v>
      </c>
      <c r="B12" s="131"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10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10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40"/>
      <c r="F12" s="40"/>
      <c r="G12" s="40"/>
      <c r="H12" s="41"/>
      <c r="I12" s="41"/>
      <c r="J12" s="41"/>
      <c r="K12" s="39"/>
      <c r="L12" s="39"/>
      <c r="M12" s="39"/>
      <c r="N12" s="39"/>
      <c r="O12" s="39"/>
      <c r="P12" s="39"/>
      <c r="Q12" s="39"/>
      <c r="R12" s="25" t="str">
        <f t="shared" si="0"/>
        <v/>
      </c>
      <c r="S12" s="25"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5" t="str">
        <f t="shared" si="1"/>
        <v/>
      </c>
      <c r="U12" s="25"/>
      <c r="V12" s="25" t="str">
        <f t="shared" si="2"/>
        <v/>
      </c>
      <c r="W12" s="132" t="str">
        <f>IF(AND(S12="",S13="",S14=""),"",AVERAGE(S12:S14))</f>
        <v/>
      </c>
      <c r="X12" s="132" t="str">
        <f>IF(W12="","",
IF(W12=100,"Fuerte",
IF(W12&lt;50,"Débil",
IF(OR(W12&gt;=50,W12&lt;100),"Moderado",""))))</f>
        <v/>
      </c>
      <c r="Y12" s="104" t="str">
        <f>IF(X12="","",IF(X12="Fuerte","NO","SI"))</f>
        <v/>
      </c>
      <c r="Z12" s="104"/>
      <c r="AA12" s="104"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112"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98"/>
      <c r="B13" s="98"/>
      <c r="C13" s="98"/>
      <c r="D13" s="98"/>
      <c r="E13" s="40"/>
      <c r="F13" s="40"/>
      <c r="G13" s="40"/>
      <c r="H13" s="41"/>
      <c r="I13" s="41"/>
      <c r="J13" s="41"/>
      <c r="K13" s="39"/>
      <c r="L13" s="39"/>
      <c r="M13" s="39"/>
      <c r="N13" s="39"/>
      <c r="O13" s="39"/>
      <c r="P13" s="39"/>
      <c r="Q13" s="39"/>
      <c r="R13" s="25" t="str">
        <f t="shared" si="0"/>
        <v/>
      </c>
      <c r="S13" s="25"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5" t="str">
        <f t="shared" si="1"/>
        <v/>
      </c>
      <c r="U13" s="25"/>
      <c r="V13" s="25" t="str">
        <f t="shared" si="2"/>
        <v/>
      </c>
      <c r="W13" s="98"/>
      <c r="X13" s="98"/>
      <c r="Y13" s="98"/>
      <c r="Z13" s="98"/>
      <c r="AA13" s="98"/>
      <c r="AB13" s="98"/>
      <c r="AC13" s="3"/>
      <c r="AD13" s="3"/>
      <c r="AE13" s="3"/>
      <c r="AF13" s="3"/>
      <c r="AG13" s="3"/>
      <c r="AH13" s="3"/>
      <c r="AI13" s="3"/>
      <c r="AJ13" s="3"/>
      <c r="AK13" s="3"/>
      <c r="AL13" s="3"/>
      <c r="AM13" s="3"/>
      <c r="AN13" s="3"/>
      <c r="AO13" s="3"/>
      <c r="AP13" s="3"/>
      <c r="AQ13" s="3"/>
      <c r="AR13" s="3"/>
    </row>
    <row r="14" spans="1:44" ht="45.75" customHeight="1">
      <c r="A14" s="93"/>
      <c r="B14" s="93"/>
      <c r="C14" s="93"/>
      <c r="D14" s="93"/>
      <c r="E14" s="40"/>
      <c r="F14" s="40"/>
      <c r="G14" s="40"/>
      <c r="H14" s="41"/>
      <c r="I14" s="41"/>
      <c r="J14" s="41"/>
      <c r="K14" s="39"/>
      <c r="L14" s="39"/>
      <c r="M14" s="39"/>
      <c r="N14" s="39"/>
      <c r="O14" s="39"/>
      <c r="P14" s="39"/>
      <c r="Q14" s="39"/>
      <c r="R14" s="25" t="str">
        <f t="shared" si="0"/>
        <v/>
      </c>
      <c r="S14" s="25"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5" t="str">
        <f t="shared" si="1"/>
        <v/>
      </c>
      <c r="U14" s="25"/>
      <c r="V14" s="25" t="str">
        <f t="shared" si="2"/>
        <v/>
      </c>
      <c r="W14" s="93"/>
      <c r="X14" s="93"/>
      <c r="Y14" s="93"/>
      <c r="Z14" s="93"/>
      <c r="AA14" s="93"/>
      <c r="AB14" s="93"/>
      <c r="AC14" s="3"/>
      <c r="AD14" s="3"/>
      <c r="AE14" s="3"/>
      <c r="AF14" s="3"/>
      <c r="AG14" s="3"/>
      <c r="AH14" s="3"/>
      <c r="AI14" s="3"/>
      <c r="AJ14" s="3"/>
      <c r="AK14" s="3"/>
      <c r="AL14" s="3"/>
      <c r="AM14" s="3"/>
      <c r="AN14" s="3"/>
      <c r="AO14" s="3"/>
      <c r="AP14" s="3"/>
      <c r="AQ14" s="3"/>
      <c r="AR14" s="3"/>
    </row>
    <row r="15" spans="1:44" ht="45.75" customHeight="1">
      <c r="A15" s="103">
        <v>3</v>
      </c>
      <c r="B15" s="131"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10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10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40"/>
      <c r="F15" s="40"/>
      <c r="G15" s="40"/>
      <c r="H15" s="41"/>
      <c r="I15" s="41"/>
      <c r="J15" s="41"/>
      <c r="K15" s="39"/>
      <c r="L15" s="39"/>
      <c r="M15" s="39"/>
      <c r="N15" s="39"/>
      <c r="O15" s="39"/>
      <c r="P15" s="39"/>
      <c r="Q15" s="39"/>
      <c r="R15" s="25" t="str">
        <f t="shared" si="0"/>
        <v/>
      </c>
      <c r="S15" s="25"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5" t="str">
        <f t="shared" si="1"/>
        <v/>
      </c>
      <c r="U15" s="25"/>
      <c r="V15" s="25" t="str">
        <f t="shared" si="2"/>
        <v/>
      </c>
      <c r="W15" s="132" t="str">
        <f>IF(AND(S15="",S16="",S17=""),"",AVERAGE(S15:S17))</f>
        <v/>
      </c>
      <c r="X15" s="132" t="str">
        <f>IF(W15="","",
IF(W15=100,"Fuerte",
IF(W15&lt;50,"Débil",
IF(OR(W15&gt;=50,W15&lt;100),"Moderado",""))))</f>
        <v/>
      </c>
      <c r="Y15" s="104" t="str">
        <f>IF(X15="","",IF(X15="Fuerte","NO","SI"))</f>
        <v/>
      </c>
      <c r="Z15" s="104"/>
      <c r="AA15" s="104"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112"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98"/>
      <c r="B16" s="98"/>
      <c r="C16" s="98"/>
      <c r="D16" s="98"/>
      <c r="E16" s="40"/>
      <c r="F16" s="40"/>
      <c r="G16" s="40"/>
      <c r="H16" s="41"/>
      <c r="I16" s="41"/>
      <c r="J16" s="41"/>
      <c r="K16" s="39"/>
      <c r="L16" s="39"/>
      <c r="M16" s="39"/>
      <c r="N16" s="39"/>
      <c r="O16" s="39"/>
      <c r="P16" s="39"/>
      <c r="Q16" s="39"/>
      <c r="R16" s="25" t="str">
        <f t="shared" si="0"/>
        <v/>
      </c>
      <c r="S16" s="25"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5" t="str">
        <f t="shared" si="1"/>
        <v/>
      </c>
      <c r="U16" s="25"/>
      <c r="V16" s="25" t="str">
        <f t="shared" si="2"/>
        <v/>
      </c>
      <c r="W16" s="98"/>
      <c r="X16" s="98"/>
      <c r="Y16" s="98"/>
      <c r="Z16" s="98"/>
      <c r="AA16" s="98"/>
      <c r="AB16" s="98"/>
      <c r="AC16" s="3"/>
      <c r="AD16" s="3"/>
      <c r="AE16" s="3"/>
      <c r="AF16" s="3"/>
      <c r="AG16" s="3"/>
      <c r="AH16" s="3"/>
      <c r="AI16" s="3"/>
      <c r="AJ16" s="3"/>
      <c r="AK16" s="3"/>
      <c r="AL16" s="3"/>
      <c r="AM16" s="3"/>
      <c r="AN16" s="3"/>
      <c r="AO16" s="3"/>
      <c r="AP16" s="3"/>
      <c r="AQ16" s="3"/>
      <c r="AR16" s="3"/>
    </row>
    <row r="17" spans="1:44" ht="45.75" customHeight="1">
      <c r="A17" s="93"/>
      <c r="B17" s="93"/>
      <c r="C17" s="93"/>
      <c r="D17" s="93"/>
      <c r="E17" s="40"/>
      <c r="F17" s="40"/>
      <c r="G17" s="40"/>
      <c r="H17" s="41"/>
      <c r="I17" s="41"/>
      <c r="J17" s="41"/>
      <c r="K17" s="39"/>
      <c r="L17" s="39"/>
      <c r="M17" s="39"/>
      <c r="N17" s="39"/>
      <c r="O17" s="39"/>
      <c r="P17" s="39"/>
      <c r="Q17" s="39"/>
      <c r="R17" s="25" t="str">
        <f t="shared" si="0"/>
        <v/>
      </c>
      <c r="S17" s="25"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5" t="str">
        <f t="shared" si="1"/>
        <v/>
      </c>
      <c r="U17" s="25"/>
      <c r="V17" s="25" t="str">
        <f t="shared" si="2"/>
        <v/>
      </c>
      <c r="W17" s="93"/>
      <c r="X17" s="93"/>
      <c r="Y17" s="93"/>
      <c r="Z17" s="93"/>
      <c r="AA17" s="93"/>
      <c r="AB17" s="93"/>
      <c r="AC17" s="3"/>
      <c r="AD17" s="3"/>
      <c r="AE17" s="3"/>
      <c r="AF17" s="3"/>
      <c r="AG17" s="3"/>
      <c r="AH17" s="3"/>
      <c r="AI17" s="3"/>
      <c r="AJ17" s="3"/>
      <c r="AK17" s="3"/>
      <c r="AL17" s="3"/>
      <c r="AM17" s="3"/>
      <c r="AN17" s="3"/>
      <c r="AO17" s="3"/>
      <c r="AP17" s="3"/>
      <c r="AQ17" s="3"/>
      <c r="AR17" s="3"/>
    </row>
    <row r="18" spans="1:44" ht="45.75" customHeight="1">
      <c r="A18" s="103">
        <v>4</v>
      </c>
      <c r="B18" s="131"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10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10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40"/>
      <c r="F18" s="40"/>
      <c r="G18" s="40"/>
      <c r="H18" s="41"/>
      <c r="I18" s="41"/>
      <c r="J18" s="41"/>
      <c r="K18" s="39"/>
      <c r="L18" s="39"/>
      <c r="M18" s="39"/>
      <c r="N18" s="39"/>
      <c r="O18" s="39"/>
      <c r="P18" s="39"/>
      <c r="Q18" s="39"/>
      <c r="R18" s="25" t="str">
        <f t="shared" si="0"/>
        <v/>
      </c>
      <c r="S18" s="25"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5" t="str">
        <f t="shared" si="1"/>
        <v/>
      </c>
      <c r="U18" s="25"/>
      <c r="V18" s="25" t="str">
        <f t="shared" si="2"/>
        <v/>
      </c>
      <c r="W18" s="132" t="str">
        <f>IF(AND(S18="",S19="",S20=""),"",AVERAGE(S18:S20))</f>
        <v/>
      </c>
      <c r="X18" s="132" t="str">
        <f>IF(W18="","",
IF(W18=100,"Fuerte",
IF(W18&lt;50,"Débil",
IF(OR(W18&gt;=50,W18&lt;100),"Moderado",""))))</f>
        <v/>
      </c>
      <c r="Y18" s="104" t="str">
        <f>IF(X18="","",IF(X18="Fuerte","NO","SI"))</f>
        <v/>
      </c>
      <c r="Z18" s="104"/>
      <c r="AA18" s="104"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112"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98"/>
      <c r="B19" s="98"/>
      <c r="C19" s="98"/>
      <c r="D19" s="98"/>
      <c r="E19" s="40"/>
      <c r="F19" s="40"/>
      <c r="G19" s="40"/>
      <c r="H19" s="41"/>
      <c r="I19" s="41"/>
      <c r="J19" s="41"/>
      <c r="K19" s="39"/>
      <c r="L19" s="39"/>
      <c r="M19" s="39"/>
      <c r="N19" s="39"/>
      <c r="O19" s="39"/>
      <c r="P19" s="39"/>
      <c r="Q19" s="39"/>
      <c r="R19" s="25" t="str">
        <f t="shared" si="0"/>
        <v/>
      </c>
      <c r="S19" s="25"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5" t="str">
        <f t="shared" si="1"/>
        <v/>
      </c>
      <c r="U19" s="25"/>
      <c r="V19" s="25" t="str">
        <f t="shared" si="2"/>
        <v/>
      </c>
      <c r="W19" s="98"/>
      <c r="X19" s="98"/>
      <c r="Y19" s="98"/>
      <c r="Z19" s="98"/>
      <c r="AA19" s="98"/>
      <c r="AB19" s="98"/>
      <c r="AC19" s="3"/>
      <c r="AD19" s="3"/>
      <c r="AE19" s="3"/>
      <c r="AF19" s="3"/>
      <c r="AG19" s="3"/>
      <c r="AH19" s="3"/>
      <c r="AI19" s="3"/>
      <c r="AJ19" s="3"/>
      <c r="AK19" s="3"/>
      <c r="AL19" s="3"/>
      <c r="AM19" s="3"/>
      <c r="AN19" s="3"/>
      <c r="AO19" s="3"/>
      <c r="AP19" s="3"/>
      <c r="AQ19" s="3"/>
      <c r="AR19" s="3"/>
    </row>
    <row r="20" spans="1:44" ht="45.75" customHeight="1">
      <c r="A20" s="93"/>
      <c r="B20" s="93"/>
      <c r="C20" s="93"/>
      <c r="D20" s="93"/>
      <c r="E20" s="40"/>
      <c r="F20" s="40"/>
      <c r="G20" s="40"/>
      <c r="H20" s="41"/>
      <c r="I20" s="41"/>
      <c r="J20" s="41"/>
      <c r="K20" s="39"/>
      <c r="L20" s="39"/>
      <c r="M20" s="39"/>
      <c r="N20" s="39"/>
      <c r="O20" s="39"/>
      <c r="P20" s="39"/>
      <c r="Q20" s="39"/>
      <c r="R20" s="25" t="str">
        <f t="shared" si="0"/>
        <v/>
      </c>
      <c r="S20" s="25"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5" t="str">
        <f t="shared" si="1"/>
        <v/>
      </c>
      <c r="U20" s="25"/>
      <c r="V20" s="25" t="str">
        <f t="shared" si="2"/>
        <v/>
      </c>
      <c r="W20" s="93"/>
      <c r="X20" s="93"/>
      <c r="Y20" s="93"/>
      <c r="Z20" s="93"/>
      <c r="AA20" s="93"/>
      <c r="AB20" s="93"/>
      <c r="AC20" s="3"/>
      <c r="AD20" s="3"/>
      <c r="AE20" s="3"/>
      <c r="AF20" s="3"/>
      <c r="AG20" s="3"/>
      <c r="AH20" s="3"/>
      <c r="AI20" s="3"/>
      <c r="AJ20" s="3"/>
      <c r="AK20" s="3"/>
      <c r="AL20" s="3"/>
      <c r="AM20" s="3"/>
      <c r="AN20" s="3"/>
      <c r="AO20" s="3"/>
      <c r="AP20" s="3"/>
      <c r="AQ20" s="3"/>
      <c r="AR20" s="3"/>
    </row>
    <row r="21" spans="1:44" ht="45.75" customHeight="1">
      <c r="A21" s="103">
        <v>5</v>
      </c>
      <c r="B21" s="131"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10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10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40"/>
      <c r="F21" s="40"/>
      <c r="G21" s="40"/>
      <c r="H21" s="41"/>
      <c r="I21" s="41"/>
      <c r="J21" s="41"/>
      <c r="K21" s="39"/>
      <c r="L21" s="39"/>
      <c r="M21" s="39"/>
      <c r="N21" s="39"/>
      <c r="O21" s="39"/>
      <c r="P21" s="39"/>
      <c r="Q21" s="39"/>
      <c r="R21" s="25" t="str">
        <f t="shared" si="0"/>
        <v/>
      </c>
      <c r="S21" s="25"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5" t="str">
        <f t="shared" si="1"/>
        <v/>
      </c>
      <c r="U21" s="25"/>
      <c r="V21" s="25" t="str">
        <f t="shared" si="2"/>
        <v/>
      </c>
      <c r="W21" s="132" t="str">
        <f>IF(AND(S21="",S22="",S23=""),"",AVERAGE(S21:S23))</f>
        <v/>
      </c>
      <c r="X21" s="132" t="str">
        <f>IF(W21="","",
IF(W21=100,"Fuerte",
IF(W21&lt;50,"Débil",
IF(OR(W21&gt;=50,W21&lt;100),"Moderado",""))))</f>
        <v/>
      </c>
      <c r="Y21" s="104" t="str">
        <f>IF(X21="","",IF(X21="Fuerte","NO","SI"))</f>
        <v/>
      </c>
      <c r="Z21" s="104"/>
      <c r="AA21" s="104"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112"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98"/>
      <c r="B22" s="98"/>
      <c r="C22" s="98"/>
      <c r="D22" s="98"/>
      <c r="E22" s="40"/>
      <c r="F22" s="40"/>
      <c r="G22" s="40"/>
      <c r="H22" s="41"/>
      <c r="I22" s="41"/>
      <c r="J22" s="41"/>
      <c r="K22" s="39"/>
      <c r="L22" s="39"/>
      <c r="M22" s="39"/>
      <c r="N22" s="39"/>
      <c r="O22" s="39"/>
      <c r="P22" s="39"/>
      <c r="Q22" s="39"/>
      <c r="R22" s="25" t="str">
        <f t="shared" si="0"/>
        <v/>
      </c>
      <c r="S22" s="25"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5" t="str">
        <f t="shared" si="1"/>
        <v/>
      </c>
      <c r="U22" s="25"/>
      <c r="V22" s="25" t="str">
        <f t="shared" si="2"/>
        <v/>
      </c>
      <c r="W22" s="98"/>
      <c r="X22" s="98"/>
      <c r="Y22" s="98"/>
      <c r="Z22" s="98"/>
      <c r="AA22" s="98"/>
      <c r="AB22" s="98"/>
      <c r="AC22" s="3"/>
      <c r="AD22" s="3"/>
      <c r="AE22" s="3"/>
      <c r="AF22" s="3"/>
      <c r="AG22" s="3"/>
      <c r="AH22" s="3"/>
      <c r="AI22" s="3"/>
      <c r="AJ22" s="3"/>
      <c r="AK22" s="3"/>
      <c r="AL22" s="3"/>
      <c r="AM22" s="3"/>
      <c r="AN22" s="3"/>
      <c r="AO22" s="3"/>
      <c r="AP22" s="3"/>
      <c r="AQ22" s="3"/>
      <c r="AR22" s="3"/>
    </row>
    <row r="23" spans="1:44" ht="45.75" customHeight="1">
      <c r="A23" s="93"/>
      <c r="B23" s="93"/>
      <c r="C23" s="93"/>
      <c r="D23" s="93"/>
      <c r="E23" s="40"/>
      <c r="F23" s="40"/>
      <c r="G23" s="40"/>
      <c r="H23" s="41"/>
      <c r="I23" s="41"/>
      <c r="J23" s="41"/>
      <c r="K23" s="39"/>
      <c r="L23" s="39"/>
      <c r="M23" s="39"/>
      <c r="N23" s="39"/>
      <c r="O23" s="39"/>
      <c r="P23" s="39"/>
      <c r="Q23" s="39"/>
      <c r="R23" s="25" t="str">
        <f t="shared" si="0"/>
        <v/>
      </c>
      <c r="S23" s="25"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5" t="str">
        <f t="shared" si="1"/>
        <v/>
      </c>
      <c r="U23" s="25"/>
      <c r="V23" s="25" t="str">
        <f t="shared" si="2"/>
        <v/>
      </c>
      <c r="W23" s="93"/>
      <c r="X23" s="93"/>
      <c r="Y23" s="93"/>
      <c r="Z23" s="93"/>
      <c r="AA23" s="93"/>
      <c r="AB23" s="93"/>
      <c r="AC23" s="3"/>
      <c r="AD23" s="3"/>
      <c r="AE23" s="3"/>
      <c r="AF23" s="3"/>
      <c r="AG23" s="3"/>
      <c r="AH23" s="3"/>
      <c r="AI23" s="3"/>
      <c r="AJ23" s="3"/>
      <c r="AK23" s="3"/>
      <c r="AL23" s="3"/>
      <c r="AM23" s="3"/>
      <c r="AN23" s="3"/>
      <c r="AO23" s="3"/>
      <c r="AP23" s="3"/>
      <c r="AQ23" s="3"/>
      <c r="AR23" s="3"/>
    </row>
    <row r="24" spans="1:44" ht="45.75" customHeight="1">
      <c r="A24" s="103">
        <v>6</v>
      </c>
      <c r="B24" s="131"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10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10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40"/>
      <c r="F24" s="40"/>
      <c r="G24" s="40"/>
      <c r="H24" s="41"/>
      <c r="I24" s="41"/>
      <c r="J24" s="41"/>
      <c r="K24" s="39"/>
      <c r="L24" s="39"/>
      <c r="M24" s="39"/>
      <c r="N24" s="39"/>
      <c r="O24" s="39"/>
      <c r="P24" s="39"/>
      <c r="Q24" s="39"/>
      <c r="R24" s="25" t="str">
        <f t="shared" si="0"/>
        <v/>
      </c>
      <c r="S24" s="25"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5" t="str">
        <f t="shared" si="1"/>
        <v/>
      </c>
      <c r="U24" s="25"/>
      <c r="V24" s="25" t="str">
        <f t="shared" si="2"/>
        <v/>
      </c>
      <c r="W24" s="132" t="str">
        <f>IF(AND(S24="",S25="",S26=""),"",AVERAGE(S24:S26))</f>
        <v/>
      </c>
      <c r="X24" s="132" t="str">
        <f>IF(W24="","",
IF(W24=100,"Fuerte",
IF(W24&lt;50,"Débil",
IF(OR(W24&gt;=50,W24&lt;100),"Moderado",""))))</f>
        <v/>
      </c>
      <c r="Y24" s="104" t="str">
        <f>IF(X24="","",IF(X24="Fuerte","NO","SI"))</f>
        <v/>
      </c>
      <c r="Z24" s="104"/>
      <c r="AA24" s="104"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112"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98"/>
      <c r="B25" s="98"/>
      <c r="C25" s="98"/>
      <c r="D25" s="98"/>
      <c r="E25" s="40"/>
      <c r="F25" s="40"/>
      <c r="G25" s="40"/>
      <c r="H25" s="41"/>
      <c r="I25" s="41"/>
      <c r="J25" s="41"/>
      <c r="K25" s="39"/>
      <c r="L25" s="39"/>
      <c r="M25" s="39"/>
      <c r="N25" s="39"/>
      <c r="O25" s="39"/>
      <c r="P25" s="39"/>
      <c r="Q25" s="39"/>
      <c r="R25" s="25" t="str">
        <f t="shared" si="0"/>
        <v/>
      </c>
      <c r="S25" s="25"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5" t="str">
        <f t="shared" si="1"/>
        <v/>
      </c>
      <c r="U25" s="25"/>
      <c r="V25" s="25" t="str">
        <f t="shared" si="2"/>
        <v/>
      </c>
      <c r="W25" s="98"/>
      <c r="X25" s="98"/>
      <c r="Y25" s="98"/>
      <c r="Z25" s="98"/>
      <c r="AA25" s="98"/>
      <c r="AB25" s="98"/>
      <c r="AC25" s="3"/>
      <c r="AD25" s="3"/>
      <c r="AE25" s="3"/>
      <c r="AF25" s="3"/>
      <c r="AG25" s="3"/>
      <c r="AH25" s="3"/>
      <c r="AI25" s="3"/>
      <c r="AJ25" s="3"/>
      <c r="AK25" s="3"/>
      <c r="AL25" s="3"/>
      <c r="AM25" s="3"/>
      <c r="AN25" s="3"/>
      <c r="AO25" s="3"/>
      <c r="AP25" s="3"/>
      <c r="AQ25" s="3"/>
      <c r="AR25" s="3"/>
    </row>
    <row r="26" spans="1:44" ht="45.75" customHeight="1">
      <c r="A26" s="93"/>
      <c r="B26" s="93"/>
      <c r="C26" s="93"/>
      <c r="D26" s="93"/>
      <c r="E26" s="40"/>
      <c r="F26" s="40"/>
      <c r="G26" s="40"/>
      <c r="H26" s="41"/>
      <c r="I26" s="41"/>
      <c r="J26" s="41"/>
      <c r="K26" s="39"/>
      <c r="L26" s="39"/>
      <c r="M26" s="39"/>
      <c r="N26" s="39"/>
      <c r="O26" s="39"/>
      <c r="P26" s="39"/>
      <c r="Q26" s="39"/>
      <c r="R26" s="25" t="str">
        <f t="shared" si="0"/>
        <v/>
      </c>
      <c r="S26" s="25"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5" t="str">
        <f t="shared" si="1"/>
        <v/>
      </c>
      <c r="U26" s="25"/>
      <c r="V26" s="25" t="str">
        <f t="shared" si="2"/>
        <v/>
      </c>
      <c r="W26" s="93"/>
      <c r="X26" s="93"/>
      <c r="Y26" s="93"/>
      <c r="Z26" s="93"/>
      <c r="AA26" s="93"/>
      <c r="AB26" s="93"/>
      <c r="AC26" s="3"/>
      <c r="AD26" s="3"/>
      <c r="AE26" s="3"/>
      <c r="AF26" s="3"/>
      <c r="AG26" s="3"/>
      <c r="AH26" s="3"/>
      <c r="AI26" s="3"/>
      <c r="AJ26" s="3"/>
      <c r="AK26" s="3"/>
      <c r="AL26" s="3"/>
      <c r="AM26" s="3"/>
      <c r="AN26" s="3"/>
      <c r="AO26" s="3"/>
      <c r="AP26" s="3"/>
      <c r="AQ26" s="3"/>
      <c r="AR26" s="3"/>
    </row>
    <row r="27" spans="1:44" ht="71.25" customHeight="1">
      <c r="A27" s="103">
        <v>7</v>
      </c>
      <c r="B27" s="131"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Gestión Financiera</v>
      </c>
      <c r="C27" s="10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Posibilidad de Afectación Económica (o presupuestal) y Reputacional por la afectación de rubros que no corresponden con el objeto de gasto en beneficio propio o a cambio de una retribución económica</v>
      </c>
      <c r="D27" s="10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Corrupción</v>
      </c>
      <c r="E27" s="40" t="s">
        <v>289</v>
      </c>
      <c r="F27" s="40" t="s">
        <v>290</v>
      </c>
      <c r="G27" s="40" t="s">
        <v>291</v>
      </c>
      <c r="H27" s="41" t="s">
        <v>292</v>
      </c>
      <c r="I27" s="41" t="s">
        <v>293</v>
      </c>
      <c r="J27" s="41" t="s">
        <v>294</v>
      </c>
      <c r="K27" s="39" t="s">
        <v>295</v>
      </c>
      <c r="L27" s="39" t="s">
        <v>296</v>
      </c>
      <c r="M27" s="39" t="s">
        <v>297</v>
      </c>
      <c r="N27" s="39" t="s">
        <v>298</v>
      </c>
      <c r="O27" s="39" t="s">
        <v>299</v>
      </c>
      <c r="P27" s="39" t="s">
        <v>300</v>
      </c>
      <c r="Q27" s="39" t="s">
        <v>301</v>
      </c>
      <c r="R27" s="25" t="str">
        <f t="shared" si="0"/>
        <v>Fuerte</v>
      </c>
      <c r="S27" s="25">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100</v>
      </c>
      <c r="T27" s="25" t="str">
        <f t="shared" si="1"/>
        <v>No debe establecer un plan de acción para mejorar el diseño del control.</v>
      </c>
      <c r="U27" s="25" t="s">
        <v>302</v>
      </c>
      <c r="V27" s="25" t="str">
        <f t="shared" si="2"/>
        <v>Fuerte</v>
      </c>
      <c r="W27" s="132">
        <f>IF(AND(S27="",S28="",S29=""),"",AVERAGE(S27:S29))</f>
        <v>100</v>
      </c>
      <c r="X27" s="132" t="str">
        <f>IF(W27="","",
IF(W27=100,"Fuerte",
IF(W27&lt;50,"Débil",
IF(OR(W27&gt;=50,W27&lt;100),"Moderado",""))))</f>
        <v>Fuerte</v>
      </c>
      <c r="Y27" s="104" t="str">
        <f>IF(X27="","",IF(X27="Fuerte","NO","SI"))</f>
        <v>NO</v>
      </c>
      <c r="Z27" s="104" t="s">
        <v>303</v>
      </c>
      <c r="AA27" s="104">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2</v>
      </c>
      <c r="AB27" s="112"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Rara vez</v>
      </c>
      <c r="AC27" s="3"/>
      <c r="AD27" s="3"/>
      <c r="AE27" s="3"/>
      <c r="AF27" s="3"/>
      <c r="AG27" s="3"/>
      <c r="AH27" s="3"/>
      <c r="AI27" s="3"/>
      <c r="AJ27" s="3"/>
      <c r="AK27" s="3"/>
      <c r="AL27" s="3"/>
      <c r="AM27" s="3"/>
      <c r="AN27" s="3"/>
      <c r="AO27" s="3"/>
      <c r="AP27" s="3"/>
      <c r="AQ27" s="3"/>
      <c r="AR27" s="3"/>
    </row>
    <row r="28" spans="1:44" ht="42.75" customHeight="1">
      <c r="A28" s="98"/>
      <c r="B28" s="98"/>
      <c r="C28" s="98"/>
      <c r="D28" s="98"/>
      <c r="E28" s="40"/>
      <c r="F28" s="40"/>
      <c r="G28" s="40"/>
      <c r="H28" s="41"/>
      <c r="I28" s="41"/>
      <c r="J28" s="41"/>
      <c r="K28" s="39"/>
      <c r="L28" s="39"/>
      <c r="M28" s="39"/>
      <c r="N28" s="39"/>
      <c r="O28" s="39"/>
      <c r="P28" s="39"/>
      <c r="Q28" s="39"/>
      <c r="R28" s="25" t="str">
        <f t="shared" si="0"/>
        <v/>
      </c>
      <c r="S28" s="25"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5" t="str">
        <f t="shared" si="1"/>
        <v/>
      </c>
      <c r="U28" s="25"/>
      <c r="V28" s="25" t="str">
        <f t="shared" si="2"/>
        <v/>
      </c>
      <c r="W28" s="98"/>
      <c r="X28" s="98"/>
      <c r="Y28" s="98"/>
      <c r="Z28" s="98"/>
      <c r="AA28" s="98"/>
      <c r="AB28" s="98"/>
      <c r="AC28" s="3"/>
      <c r="AD28" s="3"/>
      <c r="AE28" s="3"/>
      <c r="AF28" s="3"/>
      <c r="AG28" s="3"/>
      <c r="AH28" s="3"/>
      <c r="AI28" s="3"/>
      <c r="AJ28" s="3"/>
      <c r="AK28" s="3"/>
      <c r="AL28" s="3"/>
      <c r="AM28" s="3"/>
      <c r="AN28" s="3"/>
      <c r="AO28" s="3"/>
      <c r="AP28" s="3"/>
      <c r="AQ28" s="3"/>
      <c r="AR28" s="3"/>
    </row>
    <row r="29" spans="1:44" ht="42.75" customHeight="1">
      <c r="A29" s="93"/>
      <c r="B29" s="93"/>
      <c r="C29" s="93"/>
      <c r="D29" s="93"/>
      <c r="E29" s="40"/>
      <c r="F29" s="40"/>
      <c r="G29" s="40"/>
      <c r="H29" s="41"/>
      <c r="I29" s="41"/>
      <c r="J29" s="41"/>
      <c r="K29" s="39"/>
      <c r="L29" s="39"/>
      <c r="M29" s="39"/>
      <c r="N29" s="39"/>
      <c r="O29" s="39"/>
      <c r="P29" s="39"/>
      <c r="Q29" s="39"/>
      <c r="R29" s="25" t="str">
        <f t="shared" si="0"/>
        <v/>
      </c>
      <c r="S29" s="25"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5" t="str">
        <f t="shared" si="1"/>
        <v/>
      </c>
      <c r="U29" s="25"/>
      <c r="V29" s="25" t="str">
        <f t="shared" si="2"/>
        <v/>
      </c>
      <c r="W29" s="93"/>
      <c r="X29" s="93"/>
      <c r="Y29" s="93"/>
      <c r="Z29" s="93"/>
      <c r="AA29" s="93"/>
      <c r="AB29" s="93"/>
      <c r="AC29" s="3"/>
      <c r="AD29" s="3"/>
      <c r="AE29" s="3"/>
      <c r="AF29" s="3"/>
      <c r="AG29" s="3"/>
      <c r="AH29" s="3"/>
      <c r="AI29" s="3"/>
      <c r="AJ29" s="3"/>
      <c r="AK29" s="3"/>
      <c r="AL29" s="3"/>
      <c r="AM29" s="3"/>
      <c r="AN29" s="3"/>
      <c r="AO29" s="3"/>
      <c r="AP29" s="3"/>
      <c r="AQ29" s="3"/>
      <c r="AR29" s="3"/>
    </row>
    <row r="30" spans="1:44" ht="128.25" customHeight="1">
      <c r="A30" s="103">
        <v>8</v>
      </c>
      <c r="B30" s="131"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Gestión Financiera</v>
      </c>
      <c r="C30" s="10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v>
      </c>
      <c r="D30" s="10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Corrupción</v>
      </c>
      <c r="E30" s="40" t="s">
        <v>304</v>
      </c>
      <c r="F30" s="40" t="s">
        <v>305</v>
      </c>
      <c r="G30" s="40" t="s">
        <v>306</v>
      </c>
      <c r="H30" s="41" t="s">
        <v>307</v>
      </c>
      <c r="I30" s="41" t="s">
        <v>308</v>
      </c>
      <c r="J30" s="41" t="s">
        <v>309</v>
      </c>
      <c r="K30" s="39" t="s">
        <v>295</v>
      </c>
      <c r="L30" s="39" t="s">
        <v>296</v>
      </c>
      <c r="M30" s="39" t="s">
        <v>297</v>
      </c>
      <c r="N30" s="39" t="s">
        <v>298</v>
      </c>
      <c r="O30" s="39" t="s">
        <v>299</v>
      </c>
      <c r="P30" s="39" t="s">
        <v>300</v>
      </c>
      <c r="Q30" s="39" t="s">
        <v>301</v>
      </c>
      <c r="R30" s="25" t="str">
        <f t="shared" si="0"/>
        <v>Fuerte</v>
      </c>
      <c r="S30" s="25">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100</v>
      </c>
      <c r="T30" s="25" t="str">
        <f t="shared" si="1"/>
        <v>No debe establecer un plan de acción para mejorar el diseño del control.</v>
      </c>
      <c r="U30" s="25" t="s">
        <v>302</v>
      </c>
      <c r="V30" s="25" t="str">
        <f t="shared" si="2"/>
        <v>Fuerte</v>
      </c>
      <c r="W30" s="132">
        <f>IF(AND(S30="",S31="",S32=""),"",AVERAGE(S30:S32))</f>
        <v>100</v>
      </c>
      <c r="X30" s="132" t="str">
        <f>IF(W30="","",
IF(W30=100,"Fuerte",
IF(W30&lt;50,"Débil",
IF(OR(W30&gt;=50,W30&lt;100),"Moderado",""))))</f>
        <v>Fuerte</v>
      </c>
      <c r="Y30" s="104" t="str">
        <f>IF(X30="","",IF(X30="Fuerte","NO","SI"))</f>
        <v>NO</v>
      </c>
      <c r="Z30" s="104" t="s">
        <v>303</v>
      </c>
      <c r="AA30" s="104">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2</v>
      </c>
      <c r="AB30" s="112"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Improbable</v>
      </c>
      <c r="AC30" s="3"/>
      <c r="AD30" s="3"/>
      <c r="AE30" s="3"/>
      <c r="AF30" s="3"/>
      <c r="AG30" s="3"/>
      <c r="AH30" s="3"/>
      <c r="AI30" s="3"/>
      <c r="AJ30" s="3"/>
      <c r="AK30" s="3"/>
      <c r="AL30" s="3"/>
      <c r="AM30" s="3"/>
      <c r="AN30" s="3"/>
      <c r="AO30" s="3"/>
      <c r="AP30" s="3"/>
      <c r="AQ30" s="3"/>
      <c r="AR30" s="3"/>
    </row>
    <row r="31" spans="1:44" ht="105.75" customHeight="1">
      <c r="A31" s="98"/>
      <c r="B31" s="98"/>
      <c r="C31" s="98"/>
      <c r="D31" s="98"/>
      <c r="E31" s="40" t="s">
        <v>304</v>
      </c>
      <c r="F31" s="40" t="s">
        <v>310</v>
      </c>
      <c r="G31" s="40" t="s">
        <v>311</v>
      </c>
      <c r="H31" s="41" t="s">
        <v>312</v>
      </c>
      <c r="I31" s="41" t="s">
        <v>313</v>
      </c>
      <c r="J31" s="41" t="s">
        <v>314</v>
      </c>
      <c r="K31" s="39" t="s">
        <v>295</v>
      </c>
      <c r="L31" s="39" t="s">
        <v>296</v>
      </c>
      <c r="M31" s="39" t="s">
        <v>297</v>
      </c>
      <c r="N31" s="39" t="s">
        <v>298</v>
      </c>
      <c r="O31" s="39" t="s">
        <v>299</v>
      </c>
      <c r="P31" s="39" t="s">
        <v>300</v>
      </c>
      <c r="Q31" s="39" t="s">
        <v>301</v>
      </c>
      <c r="R31" s="25" t="str">
        <f t="shared" si="0"/>
        <v>Fuerte</v>
      </c>
      <c r="S31" s="25">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100</v>
      </c>
      <c r="T31" s="25" t="str">
        <f t="shared" si="1"/>
        <v>No debe establecer un plan de acción para mejorar el diseño del control.</v>
      </c>
      <c r="U31" s="25" t="s">
        <v>302</v>
      </c>
      <c r="V31" s="25" t="str">
        <f t="shared" si="2"/>
        <v>Fuerte</v>
      </c>
      <c r="W31" s="98"/>
      <c r="X31" s="98"/>
      <c r="Y31" s="98"/>
      <c r="Z31" s="98"/>
      <c r="AA31" s="98"/>
      <c r="AB31" s="98"/>
      <c r="AC31" s="3"/>
      <c r="AD31" s="3"/>
      <c r="AE31" s="3"/>
      <c r="AF31" s="3"/>
      <c r="AG31" s="3"/>
      <c r="AH31" s="3"/>
      <c r="AI31" s="3"/>
      <c r="AJ31" s="3"/>
      <c r="AK31" s="3"/>
      <c r="AL31" s="3"/>
      <c r="AM31" s="3"/>
      <c r="AN31" s="3"/>
      <c r="AO31" s="3"/>
      <c r="AP31" s="3"/>
      <c r="AQ31" s="3"/>
      <c r="AR31" s="3"/>
    </row>
    <row r="32" spans="1:44" ht="45.75" customHeight="1">
      <c r="A32" s="93"/>
      <c r="B32" s="93"/>
      <c r="C32" s="93"/>
      <c r="D32" s="93"/>
      <c r="E32" s="40"/>
      <c r="F32" s="40"/>
      <c r="G32" s="40"/>
      <c r="H32" s="41"/>
      <c r="I32" s="41"/>
      <c r="J32" s="41"/>
      <c r="K32" s="39"/>
      <c r="L32" s="39"/>
      <c r="M32" s="39"/>
      <c r="N32" s="39"/>
      <c r="O32" s="39"/>
      <c r="P32" s="39"/>
      <c r="Q32" s="39"/>
      <c r="R32" s="25" t="str">
        <f t="shared" si="0"/>
        <v/>
      </c>
      <c r="S32" s="25"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5" t="str">
        <f t="shared" si="1"/>
        <v/>
      </c>
      <c r="U32" s="25"/>
      <c r="V32" s="25" t="str">
        <f t="shared" si="2"/>
        <v/>
      </c>
      <c r="W32" s="93"/>
      <c r="X32" s="93"/>
      <c r="Y32" s="93"/>
      <c r="Z32" s="93"/>
      <c r="AA32" s="93"/>
      <c r="AB32" s="93"/>
      <c r="AC32" s="3"/>
      <c r="AD32" s="3"/>
      <c r="AE32" s="3"/>
      <c r="AF32" s="3"/>
      <c r="AG32" s="3"/>
      <c r="AH32" s="3"/>
      <c r="AI32" s="3"/>
      <c r="AJ32" s="3"/>
      <c r="AK32" s="3"/>
      <c r="AL32" s="3"/>
      <c r="AM32" s="3"/>
      <c r="AN32" s="3"/>
      <c r="AO32" s="3"/>
      <c r="AP32" s="3"/>
      <c r="AQ32" s="3"/>
      <c r="AR32" s="3"/>
    </row>
    <row r="33" spans="1:44" ht="45.75" customHeight="1">
      <c r="A33" s="103">
        <v>9</v>
      </c>
      <c r="B33" s="131"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10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10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40"/>
      <c r="F33" s="40"/>
      <c r="G33" s="40"/>
      <c r="H33" s="41"/>
      <c r="I33" s="41"/>
      <c r="J33" s="41"/>
      <c r="K33" s="39"/>
      <c r="L33" s="39"/>
      <c r="M33" s="39"/>
      <c r="N33" s="39"/>
      <c r="O33" s="39"/>
      <c r="P33" s="39"/>
      <c r="Q33" s="39"/>
      <c r="R33" s="25" t="str">
        <f t="shared" si="0"/>
        <v/>
      </c>
      <c r="S33" s="25"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5" t="str">
        <f t="shared" si="1"/>
        <v/>
      </c>
      <c r="U33" s="25"/>
      <c r="V33" s="25" t="str">
        <f t="shared" si="2"/>
        <v/>
      </c>
      <c r="W33" s="132" t="str">
        <f>IF(AND(S33="",S34="",S35=""),"",AVERAGE(S33:S35))</f>
        <v/>
      </c>
      <c r="X33" s="132" t="str">
        <f>IF(W33="","",
IF(W33=100,"Fuerte",
IF(W33&lt;50,"Débil",
IF(OR(W33&gt;=50,W33&lt;100),"Moderado",""))))</f>
        <v/>
      </c>
      <c r="Y33" s="104" t="str">
        <f>IF(X33="","",IF(X33="Fuerte","NO","SI"))</f>
        <v/>
      </c>
      <c r="Z33" s="104"/>
      <c r="AA33" s="104"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112"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98"/>
      <c r="B34" s="98"/>
      <c r="C34" s="98"/>
      <c r="D34" s="98"/>
      <c r="E34" s="40"/>
      <c r="F34" s="40"/>
      <c r="G34" s="40"/>
      <c r="H34" s="41"/>
      <c r="I34" s="41"/>
      <c r="J34" s="41"/>
      <c r="K34" s="39"/>
      <c r="L34" s="39"/>
      <c r="M34" s="39"/>
      <c r="N34" s="39"/>
      <c r="O34" s="39"/>
      <c r="P34" s="39"/>
      <c r="Q34" s="39"/>
      <c r="R34" s="25" t="str">
        <f t="shared" si="0"/>
        <v/>
      </c>
      <c r="S34" s="25"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5" t="str">
        <f t="shared" si="1"/>
        <v/>
      </c>
      <c r="U34" s="25"/>
      <c r="V34" s="25" t="str">
        <f t="shared" si="2"/>
        <v/>
      </c>
      <c r="W34" s="98"/>
      <c r="X34" s="98"/>
      <c r="Y34" s="98"/>
      <c r="Z34" s="98"/>
      <c r="AA34" s="98"/>
      <c r="AB34" s="98"/>
      <c r="AC34" s="3"/>
      <c r="AD34" s="3"/>
      <c r="AE34" s="3"/>
      <c r="AF34" s="3"/>
      <c r="AG34" s="3"/>
      <c r="AH34" s="3"/>
      <c r="AI34" s="3"/>
      <c r="AJ34" s="3"/>
      <c r="AK34" s="3"/>
      <c r="AL34" s="3"/>
      <c r="AM34" s="3"/>
      <c r="AN34" s="3"/>
      <c r="AO34" s="3"/>
      <c r="AP34" s="3"/>
      <c r="AQ34" s="3"/>
      <c r="AR34" s="3"/>
    </row>
    <row r="35" spans="1:44" ht="45.75" customHeight="1">
      <c r="A35" s="93"/>
      <c r="B35" s="93"/>
      <c r="C35" s="93"/>
      <c r="D35" s="93"/>
      <c r="E35" s="40"/>
      <c r="F35" s="40"/>
      <c r="G35" s="40"/>
      <c r="H35" s="41"/>
      <c r="I35" s="41"/>
      <c r="J35" s="41"/>
      <c r="K35" s="39"/>
      <c r="L35" s="39"/>
      <c r="M35" s="39"/>
      <c r="N35" s="39"/>
      <c r="O35" s="39"/>
      <c r="P35" s="39"/>
      <c r="Q35" s="39"/>
      <c r="R35" s="25" t="str">
        <f t="shared" si="0"/>
        <v/>
      </c>
      <c r="S35" s="25"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5" t="str">
        <f t="shared" si="1"/>
        <v/>
      </c>
      <c r="U35" s="25"/>
      <c r="V35" s="25" t="str">
        <f t="shared" si="2"/>
        <v/>
      </c>
      <c r="W35" s="93"/>
      <c r="X35" s="93"/>
      <c r="Y35" s="93"/>
      <c r="Z35" s="93"/>
      <c r="AA35" s="93"/>
      <c r="AB35" s="93"/>
      <c r="AC35" s="3"/>
      <c r="AD35" s="3"/>
      <c r="AE35" s="3"/>
      <c r="AF35" s="3"/>
      <c r="AG35" s="3"/>
      <c r="AH35" s="3"/>
      <c r="AI35" s="3"/>
      <c r="AJ35" s="3"/>
      <c r="AK35" s="3"/>
      <c r="AL35" s="3"/>
      <c r="AM35" s="3"/>
      <c r="AN35" s="3"/>
      <c r="AO35" s="3"/>
      <c r="AP35" s="3"/>
      <c r="AQ35" s="3"/>
      <c r="AR35" s="3"/>
    </row>
    <row r="36" spans="1:44" ht="45.75" customHeight="1">
      <c r="A36" s="103">
        <v>10</v>
      </c>
      <c r="B36" s="131"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10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10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40"/>
      <c r="F36" s="40"/>
      <c r="G36" s="40"/>
      <c r="H36" s="41"/>
      <c r="I36" s="41"/>
      <c r="J36" s="41"/>
      <c r="K36" s="39"/>
      <c r="L36" s="39"/>
      <c r="M36" s="39"/>
      <c r="N36" s="39"/>
      <c r="O36" s="39"/>
      <c r="P36" s="39"/>
      <c r="Q36" s="39"/>
      <c r="R36" s="25" t="str">
        <f t="shared" si="0"/>
        <v/>
      </c>
      <c r="S36" s="25"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5" t="str">
        <f t="shared" si="1"/>
        <v/>
      </c>
      <c r="U36" s="25"/>
      <c r="V36" s="25" t="str">
        <f t="shared" si="2"/>
        <v/>
      </c>
      <c r="W36" s="132" t="str">
        <f>IF(AND(S36="",S37="",S38=""),"",AVERAGE(S36:S38))</f>
        <v/>
      </c>
      <c r="X36" s="132" t="str">
        <f>IF(W36="","",
IF(W36=100,"Fuerte",
IF(W36&lt;50,"Débil",
IF(OR(W36&gt;=50,W36&lt;100),"Moderado",""))))</f>
        <v/>
      </c>
      <c r="Y36" s="104" t="str">
        <f>IF(X36="","",IF(X36="Fuerte","NO","SI"))</f>
        <v/>
      </c>
      <c r="Z36" s="104"/>
      <c r="AA36" s="104"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112"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98"/>
      <c r="B37" s="98"/>
      <c r="C37" s="98"/>
      <c r="D37" s="98"/>
      <c r="E37" s="40"/>
      <c r="F37" s="40"/>
      <c r="G37" s="40"/>
      <c r="H37" s="41"/>
      <c r="I37" s="41"/>
      <c r="J37" s="41"/>
      <c r="K37" s="39"/>
      <c r="L37" s="39"/>
      <c r="M37" s="39"/>
      <c r="N37" s="39"/>
      <c r="O37" s="39"/>
      <c r="P37" s="39"/>
      <c r="Q37" s="39"/>
      <c r="R37" s="25" t="str">
        <f t="shared" si="0"/>
        <v/>
      </c>
      <c r="S37" s="25"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5" t="str">
        <f t="shared" si="1"/>
        <v/>
      </c>
      <c r="U37" s="25"/>
      <c r="V37" s="25" t="str">
        <f t="shared" si="2"/>
        <v/>
      </c>
      <c r="W37" s="98"/>
      <c r="X37" s="98"/>
      <c r="Y37" s="98"/>
      <c r="Z37" s="98"/>
      <c r="AA37" s="98"/>
      <c r="AB37" s="98"/>
      <c r="AC37" s="2"/>
      <c r="AD37" s="2"/>
      <c r="AE37" s="2"/>
      <c r="AF37" s="2"/>
      <c r="AG37" s="2"/>
      <c r="AH37" s="2"/>
      <c r="AI37" s="2"/>
      <c r="AJ37" s="2"/>
      <c r="AK37" s="2"/>
      <c r="AL37" s="2"/>
      <c r="AM37" s="2"/>
      <c r="AN37" s="2"/>
      <c r="AO37" s="2"/>
      <c r="AP37" s="2"/>
      <c r="AQ37" s="2"/>
      <c r="AR37" s="2"/>
    </row>
    <row r="38" spans="1:44" ht="45.75" customHeight="1">
      <c r="A38" s="93"/>
      <c r="B38" s="93"/>
      <c r="C38" s="93"/>
      <c r="D38" s="93"/>
      <c r="E38" s="40"/>
      <c r="F38" s="40"/>
      <c r="G38" s="40"/>
      <c r="H38" s="41"/>
      <c r="I38" s="41"/>
      <c r="J38" s="41"/>
      <c r="K38" s="39"/>
      <c r="L38" s="39"/>
      <c r="M38" s="39"/>
      <c r="N38" s="39"/>
      <c r="O38" s="39"/>
      <c r="P38" s="39"/>
      <c r="Q38" s="39"/>
      <c r="R38" s="25" t="str">
        <f t="shared" si="0"/>
        <v/>
      </c>
      <c r="S38" s="25"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5" t="str">
        <f t="shared" si="1"/>
        <v/>
      </c>
      <c r="U38" s="25"/>
      <c r="V38" s="25" t="str">
        <f t="shared" si="2"/>
        <v/>
      </c>
      <c r="W38" s="93"/>
      <c r="X38" s="93"/>
      <c r="Y38" s="93"/>
      <c r="Z38" s="93"/>
      <c r="AA38" s="93"/>
      <c r="AB38" s="93"/>
      <c r="AC38" s="2"/>
      <c r="AD38" s="2"/>
      <c r="AE38" s="2"/>
      <c r="AF38" s="2"/>
      <c r="AG38" s="2"/>
      <c r="AH38" s="2"/>
      <c r="AI38" s="2"/>
      <c r="AJ38" s="2"/>
      <c r="AK38" s="2"/>
      <c r="AL38" s="2"/>
      <c r="AM38" s="2"/>
      <c r="AN38" s="2"/>
      <c r="AO38" s="2"/>
      <c r="AP38" s="2"/>
      <c r="AQ38" s="2"/>
      <c r="AR38" s="2"/>
    </row>
    <row r="39" spans="1:44" ht="45.75" customHeight="1">
      <c r="A39" s="103">
        <v>11</v>
      </c>
      <c r="B39" s="131"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10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10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40"/>
      <c r="F39" s="40"/>
      <c r="G39" s="40"/>
      <c r="H39" s="41"/>
      <c r="I39" s="41"/>
      <c r="J39" s="41"/>
      <c r="K39" s="39"/>
      <c r="L39" s="39"/>
      <c r="M39" s="39"/>
      <c r="N39" s="39"/>
      <c r="O39" s="39"/>
      <c r="P39" s="39"/>
      <c r="Q39" s="39"/>
      <c r="R39" s="25" t="str">
        <f t="shared" si="0"/>
        <v/>
      </c>
      <c r="S39" s="25"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5" t="str">
        <f t="shared" si="1"/>
        <v/>
      </c>
      <c r="U39" s="25"/>
      <c r="V39" s="25" t="str">
        <f t="shared" si="2"/>
        <v/>
      </c>
      <c r="W39" s="132" t="str">
        <f>IF(AND(S39="",S40="",S41=""),"",AVERAGE(S39:S41))</f>
        <v/>
      </c>
      <c r="X39" s="132" t="str">
        <f>IF(W39="","",
IF(W39=100,"Fuerte",
IF(W39&lt;50,"Débil",
IF(OR(W39&gt;=50,W39&lt;100),"Moderado",""))))</f>
        <v/>
      </c>
      <c r="Y39" s="104" t="str">
        <f>IF(X39="","",IF(X39="Fuerte","NO","SI"))</f>
        <v/>
      </c>
      <c r="Z39" s="104"/>
      <c r="AA39" s="104"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112"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98"/>
      <c r="B40" s="98"/>
      <c r="C40" s="98"/>
      <c r="D40" s="98"/>
      <c r="E40" s="40"/>
      <c r="F40" s="40"/>
      <c r="G40" s="40"/>
      <c r="H40" s="41"/>
      <c r="I40" s="41"/>
      <c r="J40" s="41"/>
      <c r="K40" s="39"/>
      <c r="L40" s="39"/>
      <c r="M40" s="39"/>
      <c r="N40" s="39"/>
      <c r="O40" s="39"/>
      <c r="P40" s="39"/>
      <c r="Q40" s="39"/>
      <c r="R40" s="25" t="str">
        <f t="shared" si="0"/>
        <v/>
      </c>
      <c r="S40" s="25"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5" t="str">
        <f t="shared" si="1"/>
        <v/>
      </c>
      <c r="U40" s="25"/>
      <c r="V40" s="25" t="str">
        <f t="shared" si="2"/>
        <v/>
      </c>
      <c r="W40" s="98"/>
      <c r="X40" s="98"/>
      <c r="Y40" s="98"/>
      <c r="Z40" s="98"/>
      <c r="AA40" s="98"/>
      <c r="AB40" s="98"/>
      <c r="AC40" s="2"/>
      <c r="AD40" s="2"/>
      <c r="AE40" s="2"/>
      <c r="AF40" s="2"/>
      <c r="AG40" s="2"/>
      <c r="AH40" s="2"/>
      <c r="AI40" s="2"/>
      <c r="AJ40" s="2"/>
      <c r="AK40" s="2"/>
      <c r="AL40" s="2"/>
      <c r="AM40" s="2"/>
      <c r="AN40" s="2"/>
      <c r="AO40" s="2"/>
      <c r="AP40" s="2"/>
      <c r="AQ40" s="2"/>
      <c r="AR40" s="2"/>
    </row>
    <row r="41" spans="1:44" ht="45.75" customHeight="1">
      <c r="A41" s="93"/>
      <c r="B41" s="93"/>
      <c r="C41" s="93"/>
      <c r="D41" s="93"/>
      <c r="E41" s="40"/>
      <c r="F41" s="40"/>
      <c r="G41" s="40"/>
      <c r="H41" s="41"/>
      <c r="I41" s="41"/>
      <c r="J41" s="41"/>
      <c r="K41" s="39"/>
      <c r="L41" s="39"/>
      <c r="M41" s="39"/>
      <c r="N41" s="39"/>
      <c r="O41" s="39"/>
      <c r="P41" s="39"/>
      <c r="Q41" s="39"/>
      <c r="R41" s="25" t="str">
        <f t="shared" si="0"/>
        <v/>
      </c>
      <c r="S41" s="25"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5" t="str">
        <f t="shared" si="1"/>
        <v/>
      </c>
      <c r="U41" s="25"/>
      <c r="V41" s="25" t="str">
        <f t="shared" si="2"/>
        <v/>
      </c>
      <c r="W41" s="93"/>
      <c r="X41" s="93"/>
      <c r="Y41" s="93"/>
      <c r="Z41" s="93"/>
      <c r="AA41" s="93"/>
      <c r="AB41" s="93"/>
      <c r="AC41" s="2"/>
      <c r="AD41" s="2"/>
      <c r="AE41" s="2"/>
      <c r="AF41" s="2"/>
      <c r="AG41" s="2"/>
      <c r="AH41" s="2"/>
      <c r="AI41" s="2"/>
      <c r="AJ41" s="2"/>
      <c r="AK41" s="2"/>
      <c r="AL41" s="2"/>
      <c r="AM41" s="2"/>
      <c r="AN41" s="2"/>
      <c r="AO41" s="2"/>
      <c r="AP41" s="2"/>
      <c r="AQ41" s="2"/>
      <c r="AR41" s="2"/>
    </row>
    <row r="42" spans="1:44" ht="45.75" customHeight="1">
      <c r="A42" s="103">
        <v>12</v>
      </c>
      <c r="B42" s="131"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10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10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40"/>
      <c r="F42" s="40"/>
      <c r="G42" s="40"/>
      <c r="H42" s="41"/>
      <c r="I42" s="41"/>
      <c r="J42" s="41"/>
      <c r="K42" s="39"/>
      <c r="L42" s="39"/>
      <c r="M42" s="39"/>
      <c r="N42" s="39"/>
      <c r="O42" s="39"/>
      <c r="P42" s="39"/>
      <c r="Q42" s="39"/>
      <c r="R42" s="25" t="str">
        <f t="shared" si="0"/>
        <v/>
      </c>
      <c r="S42" s="25"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5" t="str">
        <f t="shared" si="1"/>
        <v/>
      </c>
      <c r="U42" s="25"/>
      <c r="V42" s="25" t="str">
        <f t="shared" si="2"/>
        <v/>
      </c>
      <c r="W42" s="132" t="str">
        <f>IF(AND(S42="",S43="",S44=""),"",AVERAGE(S42:S44))</f>
        <v/>
      </c>
      <c r="X42" s="132" t="str">
        <f>IF(W42="","",
IF(W42=100,"Fuerte",
IF(W42&lt;50,"Débil",
IF(OR(W42&gt;=50,W42&lt;100),"Moderado",""))))</f>
        <v/>
      </c>
      <c r="Y42" s="104" t="str">
        <f>IF(X42="","",IF(X42="Fuerte","NO","SI"))</f>
        <v/>
      </c>
      <c r="Z42" s="104"/>
      <c r="AA42" s="104"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112"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98"/>
      <c r="B43" s="98"/>
      <c r="C43" s="98"/>
      <c r="D43" s="98"/>
      <c r="E43" s="40"/>
      <c r="F43" s="40"/>
      <c r="G43" s="40"/>
      <c r="H43" s="41"/>
      <c r="I43" s="41"/>
      <c r="J43" s="41"/>
      <c r="K43" s="39"/>
      <c r="L43" s="39"/>
      <c r="M43" s="39"/>
      <c r="N43" s="39"/>
      <c r="O43" s="39"/>
      <c r="P43" s="39"/>
      <c r="Q43" s="39"/>
      <c r="R43" s="25" t="str">
        <f t="shared" si="0"/>
        <v/>
      </c>
      <c r="S43" s="25"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5" t="str">
        <f t="shared" si="1"/>
        <v/>
      </c>
      <c r="U43" s="25"/>
      <c r="V43" s="25" t="str">
        <f t="shared" si="2"/>
        <v/>
      </c>
      <c r="W43" s="98"/>
      <c r="X43" s="98"/>
      <c r="Y43" s="98"/>
      <c r="Z43" s="98"/>
      <c r="AA43" s="98"/>
      <c r="AB43" s="98"/>
      <c r="AC43" s="2"/>
      <c r="AD43" s="2"/>
      <c r="AE43" s="2"/>
      <c r="AF43" s="2"/>
      <c r="AG43" s="2"/>
      <c r="AH43" s="2"/>
      <c r="AI43" s="2"/>
      <c r="AJ43" s="2"/>
      <c r="AK43" s="2"/>
      <c r="AL43" s="2"/>
      <c r="AM43" s="2"/>
      <c r="AN43" s="2"/>
      <c r="AO43" s="2"/>
      <c r="AP43" s="2"/>
      <c r="AQ43" s="2"/>
      <c r="AR43" s="2"/>
    </row>
    <row r="44" spans="1:44" ht="45.75" customHeight="1">
      <c r="A44" s="93"/>
      <c r="B44" s="93"/>
      <c r="C44" s="93"/>
      <c r="D44" s="93"/>
      <c r="E44" s="40"/>
      <c r="F44" s="40"/>
      <c r="G44" s="40"/>
      <c r="H44" s="41"/>
      <c r="I44" s="41"/>
      <c r="J44" s="41"/>
      <c r="K44" s="39"/>
      <c r="L44" s="39"/>
      <c r="M44" s="39"/>
      <c r="N44" s="39"/>
      <c r="O44" s="39"/>
      <c r="P44" s="39"/>
      <c r="Q44" s="39"/>
      <c r="R44" s="25" t="str">
        <f t="shared" si="0"/>
        <v/>
      </c>
      <c r="S44" s="25"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5" t="str">
        <f t="shared" si="1"/>
        <v/>
      </c>
      <c r="U44" s="25"/>
      <c r="V44" s="25" t="str">
        <f t="shared" si="2"/>
        <v/>
      </c>
      <c r="W44" s="93"/>
      <c r="X44" s="93"/>
      <c r="Y44" s="93"/>
      <c r="Z44" s="93"/>
      <c r="AA44" s="93"/>
      <c r="AB44" s="93"/>
      <c r="AC44" s="2"/>
      <c r="AD44" s="2"/>
      <c r="AE44" s="2"/>
      <c r="AF44" s="2"/>
      <c r="AG44" s="2"/>
      <c r="AH44" s="2"/>
      <c r="AI44" s="2"/>
      <c r="AJ44" s="2"/>
      <c r="AK44" s="2"/>
      <c r="AL44" s="2"/>
      <c r="AM44" s="2"/>
      <c r="AN44" s="2"/>
      <c r="AO44" s="2"/>
      <c r="AP44" s="2"/>
      <c r="AQ44" s="2"/>
      <c r="AR44" s="2"/>
    </row>
    <row r="45" spans="1:44" ht="45.75" customHeight="1">
      <c r="A45" s="103">
        <v>13</v>
      </c>
      <c r="B45" s="131"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10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10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40"/>
      <c r="F45" s="40"/>
      <c r="G45" s="40"/>
      <c r="H45" s="41"/>
      <c r="I45" s="41"/>
      <c r="J45" s="41"/>
      <c r="K45" s="39"/>
      <c r="L45" s="39"/>
      <c r="M45" s="39"/>
      <c r="N45" s="39"/>
      <c r="O45" s="39"/>
      <c r="P45" s="39"/>
      <c r="Q45" s="39"/>
      <c r="R45" s="25" t="str">
        <f t="shared" si="0"/>
        <v/>
      </c>
      <c r="S45" s="25"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5" t="str">
        <f t="shared" si="1"/>
        <v/>
      </c>
      <c r="U45" s="25"/>
      <c r="V45" s="25" t="str">
        <f t="shared" si="2"/>
        <v/>
      </c>
      <c r="W45" s="132" t="str">
        <f>IF(AND(S45="",S46="",S47=""),"",AVERAGE(S45:S47))</f>
        <v/>
      </c>
      <c r="X45" s="132" t="str">
        <f>IF(W45="","",
IF(W45=100,"Fuerte",
IF(W45&lt;50,"Débil",
IF(OR(W45&gt;=50,W45&lt;100),"Moderado",""))))</f>
        <v/>
      </c>
      <c r="Y45" s="104" t="str">
        <f>IF(X45="","",IF(X45="Fuerte","NO","SI"))</f>
        <v/>
      </c>
      <c r="Z45" s="104"/>
      <c r="AA45" s="104"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112"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98"/>
      <c r="B46" s="98"/>
      <c r="C46" s="98"/>
      <c r="D46" s="98"/>
      <c r="E46" s="40"/>
      <c r="F46" s="40"/>
      <c r="G46" s="40"/>
      <c r="H46" s="41"/>
      <c r="I46" s="41"/>
      <c r="J46" s="41"/>
      <c r="K46" s="39"/>
      <c r="L46" s="39"/>
      <c r="M46" s="39"/>
      <c r="N46" s="39"/>
      <c r="O46" s="39"/>
      <c r="P46" s="39"/>
      <c r="Q46" s="39"/>
      <c r="R46" s="25" t="str">
        <f t="shared" si="0"/>
        <v/>
      </c>
      <c r="S46" s="25"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5" t="str">
        <f t="shared" si="1"/>
        <v/>
      </c>
      <c r="U46" s="25"/>
      <c r="V46" s="25" t="str">
        <f t="shared" si="2"/>
        <v/>
      </c>
      <c r="W46" s="98"/>
      <c r="X46" s="98"/>
      <c r="Y46" s="98"/>
      <c r="Z46" s="98"/>
      <c r="AA46" s="98"/>
      <c r="AB46" s="98"/>
      <c r="AC46" s="2"/>
      <c r="AD46" s="2"/>
      <c r="AE46" s="2"/>
      <c r="AF46" s="2"/>
      <c r="AG46" s="2"/>
      <c r="AH46" s="2"/>
      <c r="AI46" s="2"/>
      <c r="AJ46" s="2"/>
      <c r="AK46" s="2"/>
      <c r="AL46" s="2"/>
      <c r="AM46" s="2"/>
      <c r="AN46" s="2"/>
      <c r="AO46" s="2"/>
      <c r="AP46" s="2"/>
      <c r="AQ46" s="2"/>
      <c r="AR46" s="2"/>
    </row>
    <row r="47" spans="1:44" ht="45.75" customHeight="1">
      <c r="A47" s="93"/>
      <c r="B47" s="93"/>
      <c r="C47" s="93"/>
      <c r="D47" s="93"/>
      <c r="E47" s="40"/>
      <c r="F47" s="40"/>
      <c r="G47" s="40"/>
      <c r="H47" s="41"/>
      <c r="I47" s="41"/>
      <c r="J47" s="41"/>
      <c r="K47" s="39"/>
      <c r="L47" s="39"/>
      <c r="M47" s="39"/>
      <c r="N47" s="39"/>
      <c r="O47" s="39"/>
      <c r="P47" s="39"/>
      <c r="Q47" s="39"/>
      <c r="R47" s="25" t="str">
        <f t="shared" si="0"/>
        <v/>
      </c>
      <c r="S47" s="25"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5" t="str">
        <f t="shared" si="1"/>
        <v/>
      </c>
      <c r="U47" s="25"/>
      <c r="V47" s="25" t="str">
        <f t="shared" si="2"/>
        <v/>
      </c>
      <c r="W47" s="93"/>
      <c r="X47" s="93"/>
      <c r="Y47" s="93"/>
      <c r="Z47" s="93"/>
      <c r="AA47" s="93"/>
      <c r="AB47" s="93"/>
      <c r="AC47" s="2"/>
      <c r="AD47" s="2"/>
      <c r="AE47" s="2"/>
      <c r="AF47" s="2"/>
      <c r="AG47" s="2"/>
      <c r="AH47" s="2"/>
      <c r="AI47" s="2"/>
      <c r="AJ47" s="2"/>
      <c r="AK47" s="2"/>
      <c r="AL47" s="2"/>
      <c r="AM47" s="2"/>
      <c r="AN47" s="2"/>
      <c r="AO47" s="2"/>
      <c r="AP47" s="2"/>
      <c r="AQ47" s="2"/>
      <c r="AR47" s="2"/>
    </row>
    <row r="48" spans="1:44" ht="45.75" customHeight="1">
      <c r="A48" s="103">
        <v>14</v>
      </c>
      <c r="B48" s="131"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10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10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40"/>
      <c r="F48" s="40"/>
      <c r="G48" s="40"/>
      <c r="H48" s="41"/>
      <c r="I48" s="41"/>
      <c r="J48" s="41"/>
      <c r="K48" s="39"/>
      <c r="L48" s="39"/>
      <c r="M48" s="39"/>
      <c r="N48" s="39"/>
      <c r="O48" s="39"/>
      <c r="P48" s="39"/>
      <c r="Q48" s="39"/>
      <c r="R48" s="25" t="str">
        <f t="shared" si="0"/>
        <v/>
      </c>
      <c r="S48" s="25"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5" t="str">
        <f t="shared" si="1"/>
        <v/>
      </c>
      <c r="U48" s="25"/>
      <c r="V48" s="25" t="str">
        <f t="shared" si="2"/>
        <v/>
      </c>
      <c r="W48" s="132" t="str">
        <f>IF(AND(S48="",S49="",S50=""),"",AVERAGE(S48:S50))</f>
        <v/>
      </c>
      <c r="X48" s="132" t="str">
        <f>IF(W48="","",
IF(W48=100,"Fuerte",
IF(W48&lt;50,"Débil",
IF(OR(W48&gt;=50,W48&lt;100),"Moderado",""))))</f>
        <v/>
      </c>
      <c r="Y48" s="104" t="str">
        <f>IF(X48="","",IF(X48="Fuerte","NO","SI"))</f>
        <v/>
      </c>
      <c r="Z48" s="104"/>
      <c r="AA48" s="104"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112"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98"/>
      <c r="B49" s="98"/>
      <c r="C49" s="98"/>
      <c r="D49" s="98"/>
      <c r="E49" s="40"/>
      <c r="F49" s="40"/>
      <c r="G49" s="40"/>
      <c r="H49" s="41"/>
      <c r="I49" s="41"/>
      <c r="J49" s="41"/>
      <c r="K49" s="39"/>
      <c r="L49" s="39"/>
      <c r="M49" s="39"/>
      <c r="N49" s="39"/>
      <c r="O49" s="39"/>
      <c r="P49" s="39"/>
      <c r="Q49" s="39"/>
      <c r="R49" s="25" t="str">
        <f t="shared" si="0"/>
        <v/>
      </c>
      <c r="S49" s="25"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5" t="str">
        <f t="shared" si="1"/>
        <v/>
      </c>
      <c r="U49" s="25"/>
      <c r="V49" s="25" t="str">
        <f t="shared" si="2"/>
        <v/>
      </c>
      <c r="W49" s="98"/>
      <c r="X49" s="98"/>
      <c r="Y49" s="98"/>
      <c r="Z49" s="98"/>
      <c r="AA49" s="98"/>
      <c r="AB49" s="98"/>
      <c r="AC49" s="2"/>
      <c r="AD49" s="2"/>
      <c r="AE49" s="2"/>
      <c r="AF49" s="2"/>
      <c r="AG49" s="2"/>
      <c r="AH49" s="2"/>
      <c r="AI49" s="2"/>
      <c r="AJ49" s="2"/>
      <c r="AK49" s="2"/>
      <c r="AL49" s="2"/>
      <c r="AM49" s="2"/>
      <c r="AN49" s="2"/>
      <c r="AO49" s="2"/>
      <c r="AP49" s="2"/>
      <c r="AQ49" s="2"/>
      <c r="AR49" s="2"/>
    </row>
    <row r="50" spans="1:44" ht="45.75" customHeight="1">
      <c r="A50" s="93"/>
      <c r="B50" s="93"/>
      <c r="C50" s="93"/>
      <c r="D50" s="93"/>
      <c r="E50" s="40"/>
      <c r="F50" s="40"/>
      <c r="G50" s="40"/>
      <c r="H50" s="41"/>
      <c r="I50" s="41"/>
      <c r="J50" s="41"/>
      <c r="K50" s="39"/>
      <c r="L50" s="39"/>
      <c r="M50" s="39"/>
      <c r="N50" s="39"/>
      <c r="O50" s="39"/>
      <c r="P50" s="39"/>
      <c r="Q50" s="39"/>
      <c r="R50" s="25" t="str">
        <f t="shared" si="0"/>
        <v/>
      </c>
      <c r="S50" s="25"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5" t="str">
        <f t="shared" si="1"/>
        <v/>
      </c>
      <c r="U50" s="25"/>
      <c r="V50" s="25" t="str">
        <f t="shared" si="2"/>
        <v/>
      </c>
      <c r="W50" s="93"/>
      <c r="X50" s="93"/>
      <c r="Y50" s="93"/>
      <c r="Z50" s="93"/>
      <c r="AA50" s="93"/>
      <c r="AB50" s="93"/>
      <c r="AC50" s="2"/>
      <c r="AD50" s="2"/>
      <c r="AE50" s="2"/>
      <c r="AF50" s="2"/>
      <c r="AG50" s="2"/>
      <c r="AH50" s="2"/>
      <c r="AI50" s="2"/>
      <c r="AJ50" s="2"/>
      <c r="AK50" s="2"/>
      <c r="AL50" s="2"/>
      <c r="AM50" s="2"/>
      <c r="AN50" s="2"/>
      <c r="AO50" s="2"/>
      <c r="AP50" s="2"/>
      <c r="AQ50" s="2"/>
      <c r="AR50" s="2"/>
    </row>
    <row r="51" spans="1:44" ht="45.75" customHeight="1">
      <c r="A51" s="103">
        <v>15</v>
      </c>
      <c r="B51" s="131"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10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10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40"/>
      <c r="F51" s="40"/>
      <c r="G51" s="40"/>
      <c r="H51" s="41"/>
      <c r="I51" s="41"/>
      <c r="J51" s="41"/>
      <c r="K51" s="39"/>
      <c r="L51" s="39"/>
      <c r="M51" s="39"/>
      <c r="N51" s="39"/>
      <c r="O51" s="39"/>
      <c r="P51" s="39"/>
      <c r="Q51" s="39"/>
      <c r="R51" s="25" t="str">
        <f t="shared" si="0"/>
        <v/>
      </c>
      <c r="S51" s="25"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5" t="str">
        <f t="shared" si="1"/>
        <v/>
      </c>
      <c r="U51" s="25"/>
      <c r="V51" s="25" t="str">
        <f t="shared" si="2"/>
        <v/>
      </c>
      <c r="W51" s="132" t="str">
        <f>IF(AND(S51="",S52="",S53=""),"",AVERAGE(S51:S53))</f>
        <v/>
      </c>
      <c r="X51" s="132" t="str">
        <f>IF(W51="","",
IF(W51=100,"Fuerte",
IF(W51&lt;50,"Débil",
IF(OR(W51&gt;=50,W51&lt;100),"Moderado",""))))</f>
        <v/>
      </c>
      <c r="Y51" s="104" t="str">
        <f>IF(X51="","",IF(X51="Fuerte","NO","SI"))</f>
        <v/>
      </c>
      <c r="Z51" s="104"/>
      <c r="AA51" s="104"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112"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98"/>
      <c r="B52" s="98"/>
      <c r="C52" s="98"/>
      <c r="D52" s="98"/>
      <c r="E52" s="40"/>
      <c r="F52" s="40"/>
      <c r="G52" s="40"/>
      <c r="H52" s="41"/>
      <c r="I52" s="41"/>
      <c r="J52" s="41"/>
      <c r="K52" s="39"/>
      <c r="L52" s="39"/>
      <c r="M52" s="39"/>
      <c r="N52" s="39"/>
      <c r="O52" s="39"/>
      <c r="P52" s="39"/>
      <c r="Q52" s="39"/>
      <c r="R52" s="25" t="str">
        <f t="shared" si="0"/>
        <v/>
      </c>
      <c r="S52" s="25"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5" t="str">
        <f t="shared" si="1"/>
        <v/>
      </c>
      <c r="U52" s="25"/>
      <c r="V52" s="25" t="str">
        <f t="shared" si="2"/>
        <v/>
      </c>
      <c r="W52" s="98"/>
      <c r="X52" s="98"/>
      <c r="Y52" s="98"/>
      <c r="Z52" s="98"/>
      <c r="AA52" s="98"/>
      <c r="AB52" s="98"/>
      <c r="AC52" s="2"/>
      <c r="AD52" s="2"/>
      <c r="AE52" s="2"/>
      <c r="AF52" s="2"/>
      <c r="AG52" s="2"/>
      <c r="AH52" s="2"/>
      <c r="AI52" s="2"/>
      <c r="AJ52" s="2"/>
      <c r="AK52" s="2"/>
      <c r="AL52" s="2"/>
      <c r="AM52" s="2"/>
      <c r="AN52" s="2"/>
      <c r="AO52" s="2"/>
      <c r="AP52" s="2"/>
      <c r="AQ52" s="2"/>
      <c r="AR52" s="2"/>
    </row>
    <row r="53" spans="1:44" ht="45.75" customHeight="1">
      <c r="A53" s="93"/>
      <c r="B53" s="93"/>
      <c r="C53" s="93"/>
      <c r="D53" s="93"/>
      <c r="E53" s="40"/>
      <c r="F53" s="40"/>
      <c r="G53" s="40"/>
      <c r="H53" s="41"/>
      <c r="I53" s="41"/>
      <c r="J53" s="41"/>
      <c r="K53" s="39"/>
      <c r="L53" s="39"/>
      <c r="M53" s="39"/>
      <c r="N53" s="39"/>
      <c r="O53" s="39"/>
      <c r="P53" s="39"/>
      <c r="Q53" s="39"/>
      <c r="R53" s="25" t="str">
        <f t="shared" si="0"/>
        <v/>
      </c>
      <c r="S53" s="25"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5" t="str">
        <f t="shared" si="1"/>
        <v/>
      </c>
      <c r="U53" s="25"/>
      <c r="V53" s="25" t="str">
        <f t="shared" si="2"/>
        <v/>
      </c>
      <c r="W53" s="93"/>
      <c r="X53" s="93"/>
      <c r="Y53" s="93"/>
      <c r="Z53" s="93"/>
      <c r="AA53" s="93"/>
      <c r="AB53" s="93"/>
      <c r="AC53" s="2"/>
      <c r="AD53" s="2"/>
      <c r="AE53" s="2"/>
      <c r="AF53" s="2"/>
      <c r="AG53" s="2"/>
      <c r="AH53" s="2"/>
      <c r="AI53" s="2"/>
      <c r="AJ53" s="2"/>
      <c r="AK53" s="2"/>
      <c r="AL53" s="2"/>
      <c r="AM53" s="2"/>
      <c r="AN53" s="2"/>
      <c r="AO53" s="2"/>
      <c r="AP53" s="2"/>
      <c r="AQ53" s="2"/>
      <c r="AR53" s="2"/>
    </row>
    <row r="54" spans="1:44" ht="45.75" customHeight="1">
      <c r="A54" s="103">
        <v>16</v>
      </c>
      <c r="B54" s="131"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10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10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40"/>
      <c r="F54" s="40"/>
      <c r="G54" s="40"/>
      <c r="H54" s="41"/>
      <c r="I54" s="41"/>
      <c r="J54" s="41"/>
      <c r="K54" s="39"/>
      <c r="L54" s="39"/>
      <c r="M54" s="39"/>
      <c r="N54" s="39"/>
      <c r="O54" s="39"/>
      <c r="P54" s="39"/>
      <c r="Q54" s="39"/>
      <c r="R54" s="25" t="str">
        <f t="shared" si="0"/>
        <v/>
      </c>
      <c r="S54" s="25"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5" t="str">
        <f t="shared" si="1"/>
        <v/>
      </c>
      <c r="U54" s="25"/>
      <c r="V54" s="25" t="str">
        <f t="shared" si="2"/>
        <v/>
      </c>
      <c r="W54" s="132" t="str">
        <f>IF(AND(S54="",S55="",S56=""),"",AVERAGE(S54:S56))</f>
        <v/>
      </c>
      <c r="X54" s="132" t="str">
        <f>IF(W54="","",
IF(W54=100,"Fuerte",
IF(W54&lt;50,"Débil",
IF(OR(W54&gt;=50,W54&lt;100),"Moderado",""))))</f>
        <v/>
      </c>
      <c r="Y54" s="104" t="str">
        <f>IF(X54="","",IF(X54="Fuerte","NO","SI"))</f>
        <v/>
      </c>
      <c r="Z54" s="104"/>
      <c r="AA54" s="104"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112"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98"/>
      <c r="B55" s="98"/>
      <c r="C55" s="98"/>
      <c r="D55" s="98"/>
      <c r="E55" s="40"/>
      <c r="F55" s="40"/>
      <c r="G55" s="40"/>
      <c r="H55" s="41"/>
      <c r="I55" s="41"/>
      <c r="J55" s="41"/>
      <c r="K55" s="39"/>
      <c r="L55" s="39"/>
      <c r="M55" s="39"/>
      <c r="N55" s="39"/>
      <c r="O55" s="39"/>
      <c r="P55" s="39"/>
      <c r="Q55" s="39"/>
      <c r="R55" s="25" t="str">
        <f t="shared" si="0"/>
        <v/>
      </c>
      <c r="S55" s="25"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5" t="str">
        <f t="shared" si="1"/>
        <v/>
      </c>
      <c r="U55" s="25"/>
      <c r="V55" s="25" t="str">
        <f t="shared" si="2"/>
        <v/>
      </c>
      <c r="W55" s="98"/>
      <c r="X55" s="98"/>
      <c r="Y55" s="98"/>
      <c r="Z55" s="98"/>
      <c r="AA55" s="98"/>
      <c r="AB55" s="98"/>
      <c r="AC55" s="2"/>
      <c r="AD55" s="2"/>
      <c r="AE55" s="2"/>
      <c r="AF55" s="2"/>
      <c r="AG55" s="2"/>
      <c r="AH55" s="2"/>
      <c r="AI55" s="2"/>
      <c r="AJ55" s="2"/>
      <c r="AK55" s="2"/>
      <c r="AL55" s="2"/>
      <c r="AM55" s="2"/>
      <c r="AN55" s="2"/>
      <c r="AO55" s="2"/>
      <c r="AP55" s="2"/>
      <c r="AQ55" s="2"/>
      <c r="AR55" s="2"/>
    </row>
    <row r="56" spans="1:44" ht="45.75" customHeight="1">
      <c r="A56" s="93"/>
      <c r="B56" s="93"/>
      <c r="C56" s="93"/>
      <c r="D56" s="93"/>
      <c r="E56" s="40"/>
      <c r="F56" s="40"/>
      <c r="G56" s="40"/>
      <c r="H56" s="41"/>
      <c r="I56" s="41"/>
      <c r="J56" s="41"/>
      <c r="K56" s="39"/>
      <c r="L56" s="39"/>
      <c r="M56" s="39"/>
      <c r="N56" s="39"/>
      <c r="O56" s="39"/>
      <c r="P56" s="39"/>
      <c r="Q56" s="39"/>
      <c r="R56" s="25" t="str">
        <f t="shared" si="0"/>
        <v/>
      </c>
      <c r="S56" s="25"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5" t="str">
        <f t="shared" si="1"/>
        <v/>
      </c>
      <c r="U56" s="25"/>
      <c r="V56" s="25" t="str">
        <f t="shared" si="2"/>
        <v/>
      </c>
      <c r="W56" s="93"/>
      <c r="X56" s="93"/>
      <c r="Y56" s="93"/>
      <c r="Z56" s="93"/>
      <c r="AA56" s="93"/>
      <c r="AB56" s="93"/>
      <c r="AC56" s="2"/>
      <c r="AD56" s="2"/>
      <c r="AE56" s="2"/>
      <c r="AF56" s="2"/>
      <c r="AG56" s="2"/>
      <c r="AH56" s="2"/>
      <c r="AI56" s="2"/>
      <c r="AJ56" s="2"/>
      <c r="AK56" s="2"/>
      <c r="AL56" s="2"/>
      <c r="AM56" s="2"/>
      <c r="AN56" s="2"/>
      <c r="AO56" s="2"/>
      <c r="AP56" s="2"/>
      <c r="AQ56" s="2"/>
      <c r="AR56" s="2"/>
    </row>
    <row r="57" spans="1:44" ht="45.75" customHeight="1">
      <c r="A57" s="103">
        <v>17</v>
      </c>
      <c r="B57" s="131"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10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10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40"/>
      <c r="F57" s="40"/>
      <c r="G57" s="40"/>
      <c r="H57" s="41"/>
      <c r="I57" s="41"/>
      <c r="J57" s="41"/>
      <c r="K57" s="39"/>
      <c r="L57" s="39"/>
      <c r="M57" s="39"/>
      <c r="N57" s="39"/>
      <c r="O57" s="39"/>
      <c r="P57" s="39"/>
      <c r="Q57" s="39"/>
      <c r="R57" s="25" t="str">
        <f t="shared" si="0"/>
        <v/>
      </c>
      <c r="S57" s="25"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5" t="str">
        <f t="shared" si="1"/>
        <v/>
      </c>
      <c r="U57" s="25"/>
      <c r="V57" s="25" t="str">
        <f t="shared" si="2"/>
        <v/>
      </c>
      <c r="W57" s="132" t="str">
        <f>IF(AND(S57="",S58="",S59=""),"",AVERAGE(S57:S59))</f>
        <v/>
      </c>
      <c r="X57" s="132" t="str">
        <f>IF(W57="","",
IF(W57=100,"Fuerte",
IF(W57&lt;50,"Débil",
IF(OR(W57&gt;=50,W57&lt;100),"Moderado",""))))</f>
        <v/>
      </c>
      <c r="Y57" s="104" t="str">
        <f>IF(X57="","",IF(X57="Fuerte","NO","SI"))</f>
        <v/>
      </c>
      <c r="Z57" s="104"/>
      <c r="AA57" s="104"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112"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98"/>
      <c r="B58" s="98"/>
      <c r="C58" s="98"/>
      <c r="D58" s="98"/>
      <c r="E58" s="40"/>
      <c r="F58" s="40"/>
      <c r="G58" s="40"/>
      <c r="H58" s="41"/>
      <c r="I58" s="41"/>
      <c r="J58" s="41"/>
      <c r="K58" s="39"/>
      <c r="L58" s="39"/>
      <c r="M58" s="39"/>
      <c r="N58" s="39"/>
      <c r="O58" s="39"/>
      <c r="P58" s="39"/>
      <c r="Q58" s="39"/>
      <c r="R58" s="25" t="str">
        <f t="shared" si="0"/>
        <v/>
      </c>
      <c r="S58" s="25"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5" t="str">
        <f t="shared" si="1"/>
        <v/>
      </c>
      <c r="U58" s="25"/>
      <c r="V58" s="25" t="str">
        <f t="shared" si="2"/>
        <v/>
      </c>
      <c r="W58" s="98"/>
      <c r="X58" s="98"/>
      <c r="Y58" s="98"/>
      <c r="Z58" s="98"/>
      <c r="AA58" s="98"/>
      <c r="AB58" s="98"/>
      <c r="AC58" s="2"/>
      <c r="AD58" s="2"/>
      <c r="AE58" s="2"/>
      <c r="AF58" s="2"/>
      <c r="AG58" s="2"/>
      <c r="AH58" s="2"/>
      <c r="AI58" s="2"/>
      <c r="AJ58" s="2"/>
      <c r="AK58" s="2"/>
      <c r="AL58" s="2"/>
      <c r="AM58" s="2"/>
      <c r="AN58" s="2"/>
      <c r="AO58" s="2"/>
      <c r="AP58" s="2"/>
      <c r="AQ58" s="2"/>
      <c r="AR58" s="2"/>
    </row>
    <row r="59" spans="1:44" ht="45.75" customHeight="1">
      <c r="A59" s="93"/>
      <c r="B59" s="93"/>
      <c r="C59" s="93"/>
      <c r="D59" s="93"/>
      <c r="E59" s="40"/>
      <c r="F59" s="40"/>
      <c r="G59" s="40"/>
      <c r="H59" s="41"/>
      <c r="I59" s="41"/>
      <c r="J59" s="41"/>
      <c r="K59" s="39"/>
      <c r="L59" s="39"/>
      <c r="M59" s="39"/>
      <c r="N59" s="39"/>
      <c r="O59" s="39"/>
      <c r="P59" s="39"/>
      <c r="Q59" s="39"/>
      <c r="R59" s="25" t="str">
        <f t="shared" si="0"/>
        <v/>
      </c>
      <c r="S59" s="25"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5" t="str">
        <f t="shared" si="1"/>
        <v/>
      </c>
      <c r="U59" s="25"/>
      <c r="V59" s="25" t="str">
        <f t="shared" si="2"/>
        <v/>
      </c>
      <c r="W59" s="93"/>
      <c r="X59" s="93"/>
      <c r="Y59" s="93"/>
      <c r="Z59" s="93"/>
      <c r="AA59" s="93"/>
      <c r="AB59" s="93"/>
      <c r="AC59" s="2"/>
      <c r="AD59" s="2"/>
      <c r="AE59" s="2"/>
      <c r="AF59" s="2"/>
      <c r="AG59" s="2"/>
      <c r="AH59" s="2"/>
      <c r="AI59" s="2"/>
      <c r="AJ59" s="2"/>
      <c r="AK59" s="2"/>
      <c r="AL59" s="2"/>
      <c r="AM59" s="2"/>
      <c r="AN59" s="2"/>
      <c r="AO59" s="2"/>
      <c r="AP59" s="2"/>
      <c r="AQ59" s="2"/>
      <c r="AR59" s="2"/>
    </row>
    <row r="60" spans="1:44" ht="45.75" customHeight="1">
      <c r="A60" s="103">
        <v>18</v>
      </c>
      <c r="B60" s="131"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10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10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40"/>
      <c r="F60" s="40"/>
      <c r="G60" s="40"/>
      <c r="H60" s="41"/>
      <c r="I60" s="41"/>
      <c r="J60" s="41"/>
      <c r="K60" s="39"/>
      <c r="L60" s="39"/>
      <c r="M60" s="39"/>
      <c r="N60" s="39"/>
      <c r="O60" s="39"/>
      <c r="P60" s="39"/>
      <c r="Q60" s="39"/>
      <c r="R60" s="25" t="str">
        <f t="shared" si="0"/>
        <v/>
      </c>
      <c r="S60" s="25"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5" t="str">
        <f t="shared" si="1"/>
        <v/>
      </c>
      <c r="U60" s="25"/>
      <c r="V60" s="25" t="str">
        <f t="shared" si="2"/>
        <v/>
      </c>
      <c r="W60" s="132" t="str">
        <f>IF(AND(S60="",S61="",S62=""),"",AVERAGE(S60:S62))</f>
        <v/>
      </c>
      <c r="X60" s="132" t="str">
        <f>IF(W60="","",
IF(W60=100,"Fuerte",
IF(W60&lt;50,"Débil",
IF(OR(W60&gt;=50,W60&lt;100),"Moderado",""))))</f>
        <v/>
      </c>
      <c r="Y60" s="104" t="str">
        <f>IF(X60="","",IF(X60="Fuerte","NO","SI"))</f>
        <v/>
      </c>
      <c r="Z60" s="104"/>
      <c r="AA60" s="104"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112"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98"/>
      <c r="B61" s="98"/>
      <c r="C61" s="98"/>
      <c r="D61" s="98"/>
      <c r="E61" s="40"/>
      <c r="F61" s="40"/>
      <c r="G61" s="40"/>
      <c r="H61" s="41"/>
      <c r="I61" s="41"/>
      <c r="J61" s="41"/>
      <c r="K61" s="39"/>
      <c r="L61" s="39"/>
      <c r="M61" s="39"/>
      <c r="N61" s="39"/>
      <c r="O61" s="39"/>
      <c r="P61" s="39"/>
      <c r="Q61" s="39"/>
      <c r="R61" s="25" t="str">
        <f t="shared" si="0"/>
        <v/>
      </c>
      <c r="S61" s="25"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5" t="str">
        <f t="shared" si="1"/>
        <v/>
      </c>
      <c r="U61" s="25"/>
      <c r="V61" s="25" t="str">
        <f t="shared" si="2"/>
        <v/>
      </c>
      <c r="W61" s="98"/>
      <c r="X61" s="98"/>
      <c r="Y61" s="98"/>
      <c r="Z61" s="98"/>
      <c r="AA61" s="98"/>
      <c r="AB61" s="98"/>
      <c r="AC61" s="2"/>
      <c r="AD61" s="2"/>
      <c r="AE61" s="2"/>
      <c r="AF61" s="2"/>
      <c r="AG61" s="2"/>
      <c r="AH61" s="2"/>
      <c r="AI61" s="2"/>
      <c r="AJ61" s="2"/>
      <c r="AK61" s="2"/>
      <c r="AL61" s="2"/>
      <c r="AM61" s="2"/>
      <c r="AN61" s="2"/>
      <c r="AO61" s="2"/>
      <c r="AP61" s="2"/>
      <c r="AQ61" s="2"/>
      <c r="AR61" s="2"/>
    </row>
    <row r="62" spans="1:44" ht="45.75" customHeight="1">
      <c r="A62" s="93"/>
      <c r="B62" s="93"/>
      <c r="C62" s="93"/>
      <c r="D62" s="93"/>
      <c r="E62" s="40"/>
      <c r="F62" s="40"/>
      <c r="G62" s="40"/>
      <c r="H62" s="41"/>
      <c r="I62" s="41"/>
      <c r="J62" s="41"/>
      <c r="K62" s="39"/>
      <c r="L62" s="39"/>
      <c r="M62" s="39"/>
      <c r="N62" s="39"/>
      <c r="O62" s="39"/>
      <c r="P62" s="39"/>
      <c r="Q62" s="39"/>
      <c r="R62" s="25" t="str">
        <f t="shared" si="0"/>
        <v/>
      </c>
      <c r="S62" s="25"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5" t="str">
        <f t="shared" si="1"/>
        <v/>
      </c>
      <c r="U62" s="25"/>
      <c r="V62" s="25" t="str">
        <f t="shared" si="2"/>
        <v/>
      </c>
      <c r="W62" s="93"/>
      <c r="X62" s="93"/>
      <c r="Y62" s="93"/>
      <c r="Z62" s="93"/>
      <c r="AA62" s="93"/>
      <c r="AB62" s="93"/>
      <c r="AC62" s="2"/>
      <c r="AD62" s="2"/>
      <c r="AE62" s="2"/>
      <c r="AF62" s="2"/>
      <c r="AG62" s="2"/>
      <c r="AH62" s="2"/>
      <c r="AI62" s="2"/>
      <c r="AJ62" s="2"/>
      <c r="AK62" s="2"/>
      <c r="AL62" s="2"/>
      <c r="AM62" s="2"/>
      <c r="AN62" s="2"/>
      <c r="AO62" s="2"/>
      <c r="AP62" s="2"/>
      <c r="AQ62" s="2"/>
      <c r="AR62" s="2"/>
    </row>
    <row r="63" spans="1:44" ht="45.75" customHeight="1">
      <c r="A63" s="103">
        <v>19</v>
      </c>
      <c r="B63" s="131"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10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10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40"/>
      <c r="F63" s="40"/>
      <c r="G63" s="40"/>
      <c r="H63" s="41"/>
      <c r="I63" s="41"/>
      <c r="J63" s="41"/>
      <c r="K63" s="39"/>
      <c r="L63" s="39"/>
      <c r="M63" s="39"/>
      <c r="N63" s="39"/>
      <c r="O63" s="39"/>
      <c r="P63" s="39"/>
      <c r="Q63" s="39"/>
      <c r="R63" s="25" t="str">
        <f t="shared" si="0"/>
        <v/>
      </c>
      <c r="S63" s="25"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5" t="str">
        <f t="shared" si="1"/>
        <v/>
      </c>
      <c r="U63" s="25"/>
      <c r="V63" s="25" t="str">
        <f t="shared" si="2"/>
        <v/>
      </c>
      <c r="W63" s="132" t="str">
        <f>IF(AND(S63="",S64="",S65=""),"",AVERAGE(S63:S65))</f>
        <v/>
      </c>
      <c r="X63" s="132" t="str">
        <f>IF(W63="","",
IF(W63=100,"Fuerte",
IF(W63&lt;50,"Débil",
IF(OR(W63&gt;=50,W63&lt;100),"Moderado",""))))</f>
        <v/>
      </c>
      <c r="Y63" s="104" t="str">
        <f>IF(X63="","",IF(X63="Fuerte","NO","SI"))</f>
        <v/>
      </c>
      <c r="Z63" s="104"/>
      <c r="AA63" s="104"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112"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98"/>
      <c r="B64" s="98"/>
      <c r="C64" s="98"/>
      <c r="D64" s="98"/>
      <c r="E64" s="40"/>
      <c r="F64" s="40"/>
      <c r="G64" s="40"/>
      <c r="H64" s="41"/>
      <c r="I64" s="41"/>
      <c r="J64" s="41"/>
      <c r="K64" s="39"/>
      <c r="L64" s="39"/>
      <c r="M64" s="39"/>
      <c r="N64" s="39"/>
      <c r="O64" s="39"/>
      <c r="P64" s="39"/>
      <c r="Q64" s="39"/>
      <c r="R64" s="25" t="str">
        <f t="shared" si="0"/>
        <v/>
      </c>
      <c r="S64" s="25"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5" t="str">
        <f t="shared" si="1"/>
        <v/>
      </c>
      <c r="U64" s="25"/>
      <c r="V64" s="25" t="str">
        <f t="shared" si="2"/>
        <v/>
      </c>
      <c r="W64" s="98"/>
      <c r="X64" s="98"/>
      <c r="Y64" s="98"/>
      <c r="Z64" s="98"/>
      <c r="AA64" s="98"/>
      <c r="AB64" s="98"/>
      <c r="AC64" s="2"/>
      <c r="AD64" s="2"/>
      <c r="AE64" s="2"/>
      <c r="AF64" s="2"/>
      <c r="AG64" s="2"/>
      <c r="AH64" s="2"/>
      <c r="AI64" s="2"/>
      <c r="AJ64" s="2"/>
      <c r="AK64" s="2"/>
      <c r="AL64" s="2"/>
      <c r="AM64" s="2"/>
      <c r="AN64" s="2"/>
      <c r="AO64" s="2"/>
      <c r="AP64" s="2"/>
      <c r="AQ64" s="2"/>
      <c r="AR64" s="2"/>
    </row>
    <row r="65" spans="1:44" ht="45.75" customHeight="1">
      <c r="A65" s="93"/>
      <c r="B65" s="93"/>
      <c r="C65" s="93"/>
      <c r="D65" s="93"/>
      <c r="E65" s="40"/>
      <c r="F65" s="40"/>
      <c r="G65" s="40"/>
      <c r="H65" s="41"/>
      <c r="I65" s="41"/>
      <c r="J65" s="41"/>
      <c r="K65" s="39"/>
      <c r="L65" s="39"/>
      <c r="M65" s="39"/>
      <c r="N65" s="39"/>
      <c r="O65" s="39"/>
      <c r="P65" s="39"/>
      <c r="Q65" s="39"/>
      <c r="R65" s="25" t="str">
        <f t="shared" si="0"/>
        <v/>
      </c>
      <c r="S65" s="25"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5" t="str">
        <f t="shared" si="1"/>
        <v/>
      </c>
      <c r="U65" s="25"/>
      <c r="V65" s="25" t="str">
        <f t="shared" si="2"/>
        <v/>
      </c>
      <c r="W65" s="93"/>
      <c r="X65" s="93"/>
      <c r="Y65" s="93"/>
      <c r="Z65" s="93"/>
      <c r="AA65" s="93"/>
      <c r="AB65" s="93"/>
      <c r="AC65" s="2"/>
      <c r="AD65" s="2"/>
      <c r="AE65" s="2"/>
      <c r="AF65" s="2"/>
      <c r="AG65" s="2"/>
      <c r="AH65" s="2"/>
      <c r="AI65" s="2"/>
      <c r="AJ65" s="2"/>
      <c r="AK65" s="2"/>
      <c r="AL65" s="2"/>
      <c r="AM65" s="2"/>
      <c r="AN65" s="2"/>
      <c r="AO65" s="2"/>
      <c r="AP65" s="2"/>
      <c r="AQ65" s="2"/>
      <c r="AR65" s="2"/>
    </row>
    <row r="66" spans="1:44" ht="45.75" customHeight="1">
      <c r="A66" s="103">
        <v>20</v>
      </c>
      <c r="B66" s="131"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10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10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40"/>
      <c r="F66" s="40"/>
      <c r="G66" s="40"/>
      <c r="H66" s="41"/>
      <c r="I66" s="41"/>
      <c r="J66" s="41"/>
      <c r="K66" s="39"/>
      <c r="L66" s="39"/>
      <c r="M66" s="39"/>
      <c r="N66" s="39"/>
      <c r="O66" s="39"/>
      <c r="P66" s="39"/>
      <c r="Q66" s="39"/>
      <c r="R66" s="25" t="str">
        <f t="shared" si="0"/>
        <v/>
      </c>
      <c r="S66" s="25"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5" t="str">
        <f t="shared" si="1"/>
        <v/>
      </c>
      <c r="U66" s="25"/>
      <c r="V66" s="25" t="str">
        <f t="shared" si="2"/>
        <v/>
      </c>
      <c r="W66" s="132" t="str">
        <f>IF(AND(S66="",S67="",S68=""),"",AVERAGE(S66:S68))</f>
        <v/>
      </c>
      <c r="X66" s="132" t="str">
        <f>IF(W66="","",
IF(W66=100,"Fuerte",
IF(W66&lt;50,"Débil",
IF(OR(W66&gt;=50,W66&lt;100),"Moderado",""))))</f>
        <v/>
      </c>
      <c r="Y66" s="104" t="str">
        <f>IF(X66="","",IF(X66="Fuerte","NO","SI"))</f>
        <v/>
      </c>
      <c r="Z66" s="104"/>
      <c r="AA66" s="104"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112"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98"/>
      <c r="B67" s="98"/>
      <c r="C67" s="98"/>
      <c r="D67" s="98"/>
      <c r="E67" s="40"/>
      <c r="F67" s="40"/>
      <c r="G67" s="40"/>
      <c r="H67" s="41"/>
      <c r="I67" s="41"/>
      <c r="J67" s="41"/>
      <c r="K67" s="39"/>
      <c r="L67" s="39"/>
      <c r="M67" s="39"/>
      <c r="N67" s="39"/>
      <c r="O67" s="39"/>
      <c r="P67" s="39"/>
      <c r="Q67" s="39"/>
      <c r="R67" s="25" t="str">
        <f t="shared" si="0"/>
        <v/>
      </c>
      <c r="S67" s="25"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5" t="str">
        <f t="shared" si="1"/>
        <v/>
      </c>
      <c r="U67" s="25"/>
      <c r="V67" s="25" t="str">
        <f t="shared" si="2"/>
        <v/>
      </c>
      <c r="W67" s="98"/>
      <c r="X67" s="98"/>
      <c r="Y67" s="98"/>
      <c r="Z67" s="98"/>
      <c r="AA67" s="98"/>
      <c r="AB67" s="98"/>
      <c r="AC67" s="2"/>
      <c r="AD67" s="2"/>
      <c r="AE67" s="2"/>
      <c r="AF67" s="2"/>
      <c r="AG67" s="2"/>
      <c r="AH67" s="2"/>
      <c r="AI67" s="2"/>
      <c r="AJ67" s="2"/>
      <c r="AK67" s="2"/>
      <c r="AL67" s="2"/>
      <c r="AM67" s="2"/>
      <c r="AN67" s="2"/>
      <c r="AO67" s="2"/>
      <c r="AP67" s="2"/>
      <c r="AQ67" s="2"/>
      <c r="AR67" s="2"/>
    </row>
    <row r="68" spans="1:44" ht="45.75" customHeight="1">
      <c r="A68" s="93"/>
      <c r="B68" s="93"/>
      <c r="C68" s="93"/>
      <c r="D68" s="93"/>
      <c r="E68" s="40"/>
      <c r="F68" s="40"/>
      <c r="G68" s="40"/>
      <c r="H68" s="41"/>
      <c r="I68" s="41"/>
      <c r="J68" s="41"/>
      <c r="K68" s="39"/>
      <c r="L68" s="39"/>
      <c r="M68" s="39"/>
      <c r="N68" s="39"/>
      <c r="O68" s="39"/>
      <c r="P68" s="39"/>
      <c r="Q68" s="39"/>
      <c r="R68" s="25" t="str">
        <f t="shared" si="0"/>
        <v/>
      </c>
      <c r="S68" s="25"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5" t="str">
        <f t="shared" si="1"/>
        <v/>
      </c>
      <c r="U68" s="25"/>
      <c r="V68" s="25" t="str">
        <f t="shared" si="2"/>
        <v/>
      </c>
      <c r="W68" s="93"/>
      <c r="X68" s="93"/>
      <c r="Y68" s="93"/>
      <c r="Z68" s="93"/>
      <c r="AA68" s="93"/>
      <c r="AB68" s="93"/>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A63:A65"/>
    <mergeCell ref="A66:A68"/>
    <mergeCell ref="B66:B68"/>
    <mergeCell ref="C66:C68"/>
    <mergeCell ref="D66:D68"/>
    <mergeCell ref="A60:A62"/>
    <mergeCell ref="B60:B62"/>
    <mergeCell ref="C60:C62"/>
    <mergeCell ref="D60:D62"/>
    <mergeCell ref="B63:B65"/>
    <mergeCell ref="C63:C65"/>
    <mergeCell ref="D63:D65"/>
    <mergeCell ref="D45:D47"/>
    <mergeCell ref="A39:A41"/>
    <mergeCell ref="A42:A44"/>
    <mergeCell ref="B42:B44"/>
    <mergeCell ref="C42:C44"/>
    <mergeCell ref="D42:D44"/>
    <mergeCell ref="A45:A47"/>
    <mergeCell ref="B45:B47"/>
    <mergeCell ref="C57:C59"/>
    <mergeCell ref="D57:D59"/>
    <mergeCell ref="A57:A59"/>
    <mergeCell ref="B57:B59"/>
    <mergeCell ref="A24:A26"/>
    <mergeCell ref="B24:B26"/>
    <mergeCell ref="C24:C26"/>
    <mergeCell ref="D24:D26"/>
    <mergeCell ref="B27:B29"/>
    <mergeCell ref="C27:C29"/>
    <mergeCell ref="D27:D29"/>
    <mergeCell ref="A27:A29"/>
    <mergeCell ref="A30:A32"/>
    <mergeCell ref="B30:B32"/>
    <mergeCell ref="C30:C32"/>
    <mergeCell ref="D30:D32"/>
    <mergeCell ref="A33:A35"/>
    <mergeCell ref="B33:B35"/>
    <mergeCell ref="A36:A38"/>
    <mergeCell ref="B36:B38"/>
    <mergeCell ref="C36:C38"/>
    <mergeCell ref="D36:D38"/>
    <mergeCell ref="B39:B41"/>
    <mergeCell ref="C39:C41"/>
    <mergeCell ref="D39:D41"/>
    <mergeCell ref="C45:C47"/>
    <mergeCell ref="A48:A50"/>
    <mergeCell ref="B48:B50"/>
    <mergeCell ref="C48:C50"/>
    <mergeCell ref="D48:D50"/>
    <mergeCell ref="B51:B53"/>
    <mergeCell ref="C51:C53"/>
    <mergeCell ref="D51:D53"/>
    <mergeCell ref="A51:A53"/>
    <mergeCell ref="A54:A56"/>
    <mergeCell ref="B54:B56"/>
    <mergeCell ref="C54:C56"/>
    <mergeCell ref="D54:D56"/>
    <mergeCell ref="C33:C35"/>
    <mergeCell ref="D33:D35"/>
    <mergeCell ref="W36:W38"/>
    <mergeCell ref="W39:W41"/>
    <mergeCell ref="X39:X41"/>
    <mergeCell ref="Y39:Y41"/>
    <mergeCell ref="Z39:Z41"/>
    <mergeCell ref="AA39:AA41"/>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W15:W17"/>
    <mergeCell ref="X15:X17"/>
    <mergeCell ref="Y15:Y17"/>
    <mergeCell ref="Z15:Z17"/>
    <mergeCell ref="AA15:AA17"/>
    <mergeCell ref="AB15:AB17"/>
    <mergeCell ref="W18:W20"/>
    <mergeCell ref="AB18:AB20"/>
    <mergeCell ref="E6:J6"/>
    <mergeCell ref="K6:AB6"/>
    <mergeCell ref="X18:X20"/>
    <mergeCell ref="Y18:Y20"/>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AB9:AB11"/>
    <mergeCell ref="W12:W14"/>
    <mergeCell ref="AB12:AB14"/>
    <mergeCell ref="O7:O8"/>
    <mergeCell ref="P7:P8"/>
    <mergeCell ref="Q7:Q8"/>
    <mergeCell ref="R7:R8"/>
    <mergeCell ref="S7:S8"/>
    <mergeCell ref="T7:T8"/>
    <mergeCell ref="U7:U8"/>
    <mergeCell ref="V7:V8"/>
    <mergeCell ref="W7:W8"/>
    <mergeCell ref="X7:X8"/>
    <mergeCell ref="Y7:Y8"/>
    <mergeCell ref="Z7:Z8"/>
    <mergeCell ref="AA7:AA8"/>
    <mergeCell ref="AB7:AB8"/>
    <mergeCell ref="X12:X14"/>
    <mergeCell ref="Y12:Y14"/>
    <mergeCell ref="Z12:Z14"/>
    <mergeCell ref="AA12:AA14"/>
    <mergeCell ref="W9:W11"/>
    <mergeCell ref="X9:X11"/>
    <mergeCell ref="Y9:Y11"/>
    <mergeCell ref="Z9:Z11"/>
    <mergeCell ref="AA9:AA11"/>
    <mergeCell ref="W57:W59"/>
    <mergeCell ref="X57:X59"/>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W45:W47"/>
    <mergeCell ref="X45:X47"/>
    <mergeCell ref="Y45:Y47"/>
    <mergeCell ref="Z45:Z47"/>
    <mergeCell ref="AA45:AA47"/>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0:Z32"/>
    <mergeCell ref="AA30:AA32"/>
    <mergeCell ref="Z33:Z35"/>
    <mergeCell ref="AA33:AA35"/>
    <mergeCell ref="AB33:AB35"/>
    <mergeCell ref="Z36:Z38"/>
    <mergeCell ref="AA36:AA38"/>
    <mergeCell ref="AB36:AB38"/>
    <mergeCell ref="X30:X32"/>
    <mergeCell ref="Y30:Y32"/>
    <mergeCell ref="Z63:Z65"/>
    <mergeCell ref="AA63:AA65"/>
    <mergeCell ref="W60:W62"/>
    <mergeCell ref="X60:X62"/>
    <mergeCell ref="Y60:Y62"/>
    <mergeCell ref="Z60:Z62"/>
    <mergeCell ref="AA60:AA62"/>
    <mergeCell ref="AB60:AB62"/>
    <mergeCell ref="W63:W65"/>
    <mergeCell ref="AB63:AB65"/>
    <mergeCell ref="X63:X65"/>
    <mergeCell ref="Y63:Y65"/>
  </mergeCells>
  <conditionalFormatting sqref="B9:D68">
    <cfRule type="expression" dxfId="202" priority="6">
      <formula>IF($D9="No aplica",1,0)</formula>
    </cfRule>
  </conditionalFormatting>
  <conditionalFormatting sqref="E9:AB11">
    <cfRule type="expression" dxfId="201" priority="13">
      <formula>IF($D$9="No aplica",1,0)</formula>
    </cfRule>
  </conditionalFormatting>
  <conditionalFormatting sqref="E12:AB14">
    <cfRule type="expression" dxfId="200" priority="12">
      <formula>IF($D$12="No aplica",1,0)</formula>
    </cfRule>
  </conditionalFormatting>
  <conditionalFormatting sqref="E15:AB17">
    <cfRule type="expression" dxfId="199" priority="19">
      <formula>IF($D$15="No aplica",1,0)</formula>
    </cfRule>
  </conditionalFormatting>
  <conditionalFormatting sqref="E18:AB20">
    <cfRule type="expression" dxfId="198" priority="25">
      <formula>IF($D$18="No aplica",1,0)</formula>
    </cfRule>
  </conditionalFormatting>
  <conditionalFormatting sqref="E21:AB23">
    <cfRule type="expression" dxfId="197" priority="31">
      <formula>IF($D$21="No aplica",1,0)</formula>
    </cfRule>
  </conditionalFormatting>
  <conditionalFormatting sqref="E24:AB26">
    <cfRule type="expression" dxfId="196" priority="37">
      <formula>IF($D$24="No aplica",1,0)</formula>
    </cfRule>
  </conditionalFormatting>
  <conditionalFormatting sqref="E27:AB29">
    <cfRule type="expression" dxfId="195" priority="43">
      <formula>IF($D$27="No aplica",1,0)</formula>
    </cfRule>
  </conditionalFormatting>
  <conditionalFormatting sqref="E30:AB32">
    <cfRule type="expression" dxfId="194" priority="49">
      <formula>IF($D$30="No aplica",1,0)</formula>
    </cfRule>
  </conditionalFormatting>
  <conditionalFormatting sqref="E33:AB35">
    <cfRule type="expression" dxfId="193" priority="55">
      <formula>IF($D$33="No aplica",1,0)</formula>
    </cfRule>
  </conditionalFormatting>
  <conditionalFormatting sqref="E36:AB38">
    <cfRule type="expression" dxfId="192" priority="61">
      <formula>IF($D$36="No aplica",1,0)</formula>
    </cfRule>
  </conditionalFormatting>
  <conditionalFormatting sqref="E39:AB41">
    <cfRule type="expression" dxfId="191" priority="67">
      <formula>IF($D$39="No aplica",1,0)</formula>
    </cfRule>
  </conditionalFormatting>
  <conditionalFormatting sqref="E42:AB44">
    <cfRule type="expression" dxfId="190" priority="73">
      <formula>IF($D$42="No aplica",1,0)</formula>
    </cfRule>
  </conditionalFormatting>
  <conditionalFormatting sqref="E45:AB47">
    <cfRule type="expression" dxfId="189" priority="79">
      <formula>IF($D$45="No aplica",1,0)</formula>
    </cfRule>
  </conditionalFormatting>
  <conditionalFormatting sqref="E48:AB50">
    <cfRule type="expression" dxfId="188" priority="85">
      <formula>IF($D$48="No aplica",1,0)</formula>
    </cfRule>
  </conditionalFormatting>
  <conditionalFormatting sqref="E51:AB53">
    <cfRule type="expression" dxfId="187" priority="91">
      <formula>IF($D$51="No aplica",1,0)</formula>
    </cfRule>
  </conditionalFormatting>
  <conditionalFormatting sqref="E54:AB56">
    <cfRule type="expression" dxfId="186" priority="97">
      <formula>IF($D$54="No aplica",1,0)</formula>
    </cfRule>
  </conditionalFormatting>
  <conditionalFormatting sqref="E57:AB59">
    <cfRule type="expression" dxfId="185" priority="103">
      <formula>IF($D$57="No aplica",1,0)</formula>
    </cfRule>
  </conditionalFormatting>
  <conditionalFormatting sqref="E60:AB62">
    <cfRule type="expression" dxfId="184" priority="109">
      <formula>IF($D$60="No aplica",1,0)</formula>
    </cfRule>
  </conditionalFormatting>
  <conditionalFormatting sqref="E63:AB65">
    <cfRule type="expression" dxfId="183" priority="115">
      <formula>IF($D$63="No aplica",1,0)</formula>
    </cfRule>
  </conditionalFormatting>
  <conditionalFormatting sqref="E66:AB68">
    <cfRule type="expression" dxfId="182" priority="121">
      <formula>IF($D$66="No aplica",1,0)</formula>
    </cfRule>
  </conditionalFormatting>
  <conditionalFormatting sqref="K30:Q31">
    <cfRule type="expression" dxfId="181" priority="122">
      <formula>IF($D$27="No aplica",1,0)</formula>
    </cfRule>
  </conditionalFormatting>
  <conditionalFormatting sqref="U30:U31">
    <cfRule type="expression" dxfId="180" priority="123">
      <formula>IF($D$27="No aplica",1,0)</formula>
    </cfRule>
  </conditionalFormatting>
  <conditionalFormatting sqref="Z30:Z32">
    <cfRule type="expression" dxfId="179" priority="124">
      <formula>IF($D$27="No aplica",1,0)</formula>
    </cfRule>
  </conditionalFormatting>
  <conditionalFormatting sqref="AB9">
    <cfRule type="expression" dxfId="178" priority="2">
      <formula>IF($AB9="Probable",1,0)</formula>
    </cfRule>
    <cfRule type="expression" dxfId="177" priority="3">
      <formula>IF($AB9="Posible",1,0)</formula>
    </cfRule>
    <cfRule type="expression" dxfId="176" priority="4">
      <formula>IF($AB9="Improbable",1,0)</formula>
    </cfRule>
    <cfRule type="expression" dxfId="175" priority="5">
      <formula>IF($AB9="Rara vez",1,0)</formula>
    </cfRule>
    <cfRule type="expression" dxfId="174" priority="1">
      <formula>IF($AB9="Casi seguro",1,0)</formula>
    </cfRule>
  </conditionalFormatting>
  <conditionalFormatting sqref="AB12">
    <cfRule type="expression" dxfId="173" priority="7">
      <formula>IF($AB12="Casi seguro",1,0)</formula>
    </cfRule>
    <cfRule type="expression" dxfId="172" priority="8">
      <formula>IF($AB12="Probable",1,0)</formula>
    </cfRule>
    <cfRule type="expression" dxfId="171" priority="9">
      <formula>IF($AB12="Posible",1,0)</formula>
    </cfRule>
    <cfRule type="expression" dxfId="170" priority="10">
      <formula>IF($AB12="Improbable",1,0)</formula>
    </cfRule>
    <cfRule type="expression" dxfId="169" priority="11">
      <formula>IF($AB12="Rara vez",1,0)</formula>
    </cfRule>
  </conditionalFormatting>
  <conditionalFormatting sqref="AB15">
    <cfRule type="expression" dxfId="168" priority="14">
      <formula>IF($AB15="Casi seguro",1,0)</formula>
    </cfRule>
    <cfRule type="expression" dxfId="167" priority="15">
      <formula>IF($AB15="Probable",1,0)</formula>
    </cfRule>
    <cfRule type="expression" dxfId="166" priority="17">
      <formula>IF($AB15="Improbable",1,0)</formula>
    </cfRule>
    <cfRule type="expression" dxfId="165" priority="18">
      <formula>IF($AB15="Rara vez",1,0)</formula>
    </cfRule>
    <cfRule type="expression" dxfId="164" priority="16">
      <formula>IF($AB15="Posible",1,0)</formula>
    </cfRule>
  </conditionalFormatting>
  <conditionalFormatting sqref="AB18">
    <cfRule type="expression" dxfId="163" priority="20">
      <formula>IF($AB18="Casi seguro",1,0)</formula>
    </cfRule>
    <cfRule type="expression" dxfId="162" priority="21">
      <formula>IF($AB18="Probable",1,0)</formula>
    </cfRule>
    <cfRule type="expression" dxfId="161" priority="22">
      <formula>IF($AB18="Posible",1,0)</formula>
    </cfRule>
    <cfRule type="expression" dxfId="160" priority="23">
      <formula>IF($AB18="Improbable",1,0)</formula>
    </cfRule>
    <cfRule type="expression" dxfId="159" priority="24">
      <formula>IF($AB18="Rara vez",1,0)</formula>
    </cfRule>
  </conditionalFormatting>
  <conditionalFormatting sqref="AB21">
    <cfRule type="expression" dxfId="158" priority="26">
      <formula>IF($AB21="Casi seguro",1,0)</formula>
    </cfRule>
    <cfRule type="expression" dxfId="157" priority="27">
      <formula>IF($AB21="Probable",1,0)</formula>
    </cfRule>
    <cfRule type="expression" dxfId="156" priority="28">
      <formula>IF($AB21="Posible",1,0)</formula>
    </cfRule>
    <cfRule type="expression" dxfId="155" priority="29">
      <formula>IF($AB21="Improbable",1,0)</formula>
    </cfRule>
    <cfRule type="expression" dxfId="154" priority="30">
      <formula>IF($AB21="Rara vez",1,0)</formula>
    </cfRule>
  </conditionalFormatting>
  <conditionalFormatting sqref="AB24">
    <cfRule type="expression" dxfId="153" priority="32">
      <formula>IF($AB24="Casi seguro",1,0)</formula>
    </cfRule>
    <cfRule type="expression" dxfId="152" priority="33">
      <formula>IF($AB24="Probable",1,0)</formula>
    </cfRule>
    <cfRule type="expression" dxfId="151" priority="34">
      <formula>IF($AB24="Posible",1,0)</formula>
    </cfRule>
    <cfRule type="expression" dxfId="150" priority="35">
      <formula>IF($AB24="Improbable",1,0)</formula>
    </cfRule>
    <cfRule type="expression" dxfId="149" priority="36">
      <formula>IF($AB24="Rara vez",1,0)</formula>
    </cfRule>
  </conditionalFormatting>
  <conditionalFormatting sqref="AB27">
    <cfRule type="expression" dxfId="148" priority="38">
      <formula>IF($AB27="Casi seguro",1,0)</formula>
    </cfRule>
    <cfRule type="expression" dxfId="147" priority="39">
      <formula>IF($AB27="Probable",1,0)</formula>
    </cfRule>
    <cfRule type="expression" dxfId="146" priority="40">
      <formula>IF($AB27="Posible",1,0)</formula>
    </cfRule>
    <cfRule type="expression" dxfId="145" priority="41">
      <formula>IF($AB27="Improbable",1,0)</formula>
    </cfRule>
    <cfRule type="expression" dxfId="144" priority="42">
      <formula>IF($AB27="Rara vez",1,0)</formula>
    </cfRule>
  </conditionalFormatting>
  <conditionalFormatting sqref="AB30">
    <cfRule type="expression" dxfId="143" priority="44">
      <formula>IF($AB30="Casi seguro",1,0)</formula>
    </cfRule>
    <cfRule type="expression" dxfId="142" priority="45">
      <formula>IF($AB30="Probable",1,0)</formula>
    </cfRule>
    <cfRule type="expression" dxfId="141" priority="46">
      <formula>IF($AB30="Posible",1,0)</formula>
    </cfRule>
    <cfRule type="expression" dxfId="140" priority="47">
      <formula>IF($AB30="Improbable",1,0)</formula>
    </cfRule>
    <cfRule type="expression" dxfId="139" priority="48">
      <formula>IF($AB30="Rara vez",1,0)</formula>
    </cfRule>
  </conditionalFormatting>
  <conditionalFormatting sqref="AB33">
    <cfRule type="expression" dxfId="138" priority="50">
      <formula>IF($AB33="Casi seguro",1,0)</formula>
    </cfRule>
    <cfRule type="expression" dxfId="137" priority="54">
      <formula>IF($AB33="Rara vez",1,0)</formula>
    </cfRule>
    <cfRule type="expression" dxfId="136" priority="53">
      <formula>IF($AB33="Improbable",1,0)</formula>
    </cfRule>
    <cfRule type="expression" dxfId="135" priority="52">
      <formula>IF($AB33="Posible",1,0)</formula>
    </cfRule>
    <cfRule type="expression" dxfId="134" priority="51">
      <formula>IF($AB33="Probable",1,0)</formula>
    </cfRule>
  </conditionalFormatting>
  <conditionalFormatting sqref="AB36">
    <cfRule type="expression" dxfId="133" priority="60">
      <formula>IF($AB36="Rara vez",1,0)</formula>
    </cfRule>
    <cfRule type="expression" dxfId="132" priority="59">
      <formula>IF($AB36="Improbable",1,0)</formula>
    </cfRule>
    <cfRule type="expression" dxfId="131" priority="58">
      <formula>IF($AB36="Posible",1,0)</formula>
    </cfRule>
    <cfRule type="expression" dxfId="130" priority="57">
      <formula>IF($AB36="Probable",1,0)</formula>
    </cfRule>
    <cfRule type="expression" dxfId="129" priority="56">
      <formula>IF($AB36="Casi seguro",1,0)</formula>
    </cfRule>
  </conditionalFormatting>
  <conditionalFormatting sqref="AB39">
    <cfRule type="expression" dxfId="128" priority="65">
      <formula>IF($AB39="Improbable",1,0)</formula>
    </cfRule>
    <cfRule type="expression" dxfId="127" priority="66">
      <formula>IF($AB39="Rara vez",1,0)</formula>
    </cfRule>
    <cfRule type="expression" dxfId="126" priority="63">
      <formula>IF($AB39="Probable",1,0)</formula>
    </cfRule>
    <cfRule type="expression" dxfId="125" priority="62">
      <formula>IF($AB39="Casi seguro",1,0)</formula>
    </cfRule>
    <cfRule type="expression" dxfId="124" priority="64">
      <formula>IF($AB39="Posible",1,0)</formula>
    </cfRule>
  </conditionalFormatting>
  <conditionalFormatting sqref="AB42">
    <cfRule type="expression" dxfId="123" priority="68">
      <formula>IF($AB42="Casi seguro",1,0)</formula>
    </cfRule>
    <cfRule type="expression" dxfId="122" priority="69">
      <formula>IF($AB42="Probable",1,0)</formula>
    </cfRule>
    <cfRule type="expression" dxfId="121" priority="70">
      <formula>IF($AB42="Posible",1,0)</formula>
    </cfRule>
    <cfRule type="expression" dxfId="120" priority="71">
      <formula>IF($AB42="Improbable",1,0)</formula>
    </cfRule>
    <cfRule type="expression" dxfId="119" priority="72">
      <formula>IF($AB42="Rara vez",1,0)</formula>
    </cfRule>
  </conditionalFormatting>
  <conditionalFormatting sqref="AB45">
    <cfRule type="expression" dxfId="118" priority="75">
      <formula>IF($AB45="Probable",1,0)</formula>
    </cfRule>
    <cfRule type="expression" dxfId="117" priority="76">
      <formula>IF($AB45="Posible",1,0)</formula>
    </cfRule>
    <cfRule type="expression" dxfId="116" priority="77">
      <formula>IF($AB45="Improbable",1,0)</formula>
    </cfRule>
    <cfRule type="expression" dxfId="115" priority="78">
      <formula>IF($AB45="Rara vez",1,0)</formula>
    </cfRule>
    <cfRule type="expression" dxfId="114" priority="74">
      <formula>IF($AB45="Casi seguro",1,0)</formula>
    </cfRule>
  </conditionalFormatting>
  <conditionalFormatting sqref="AB48">
    <cfRule type="expression" dxfId="113" priority="81">
      <formula>IF($AB48="Probable",1,0)</formula>
    </cfRule>
    <cfRule type="expression" dxfId="112" priority="82">
      <formula>IF($AB48="Posible",1,0)</formula>
    </cfRule>
    <cfRule type="expression" dxfId="111" priority="83">
      <formula>IF($AB48="Improbable",1,0)</formula>
    </cfRule>
    <cfRule type="expression" dxfId="110" priority="84">
      <formula>IF($AB48="Rara vez",1,0)</formula>
    </cfRule>
    <cfRule type="expression" dxfId="109" priority="80">
      <formula>IF($AB48="Casi seguro",1,0)</formula>
    </cfRule>
  </conditionalFormatting>
  <conditionalFormatting sqref="AB51">
    <cfRule type="expression" dxfId="108" priority="90">
      <formula>IF($AB51="Rara vez",1,0)</formula>
    </cfRule>
    <cfRule type="expression" dxfId="107" priority="86">
      <formula>IF($AB51="Casi seguro",1,0)</formula>
    </cfRule>
    <cfRule type="expression" dxfId="106" priority="87">
      <formula>IF($AB51="Probable",1,0)</formula>
    </cfRule>
    <cfRule type="expression" dxfId="105" priority="88">
      <formula>IF($AB51="Posible",1,0)</formula>
    </cfRule>
    <cfRule type="expression" dxfId="104" priority="89">
      <formula>IF($AB51="Improbable",1,0)</formula>
    </cfRule>
  </conditionalFormatting>
  <conditionalFormatting sqref="AB54">
    <cfRule type="expression" dxfId="103" priority="92">
      <formula>IF($AB54="Casi seguro",1,0)</formula>
    </cfRule>
    <cfRule type="expression" dxfId="102" priority="93">
      <formula>IF($AB54="Probable",1,0)</formula>
    </cfRule>
    <cfRule type="expression" dxfId="101" priority="94">
      <formula>IF($AB54="Posible",1,0)</formula>
    </cfRule>
    <cfRule type="expression" dxfId="100" priority="95">
      <formula>IF($AB54="Improbable",1,0)</formula>
    </cfRule>
    <cfRule type="expression" dxfId="99" priority="96">
      <formula>IF($AB54="Rara vez",1,0)</formula>
    </cfRule>
  </conditionalFormatting>
  <conditionalFormatting sqref="AB57">
    <cfRule type="expression" dxfId="98" priority="98">
      <formula>IF($AB57="Casi seguro",1,0)</formula>
    </cfRule>
    <cfRule type="expression" dxfId="97" priority="99">
      <formula>IF($AB57="Probable",1,0)</formula>
    </cfRule>
    <cfRule type="expression" dxfId="96" priority="100">
      <formula>IF($AB57="Posible",1,0)</formula>
    </cfRule>
    <cfRule type="expression" dxfId="95" priority="101">
      <formula>IF($AB57="Improbable",1,0)</formula>
    </cfRule>
    <cfRule type="expression" dxfId="94" priority="102">
      <formula>IF($AB57="Rara vez",1,0)</formula>
    </cfRule>
  </conditionalFormatting>
  <conditionalFormatting sqref="AB60">
    <cfRule type="expression" dxfId="93" priority="105">
      <formula>IF($AB60="Probable",1,0)</formula>
    </cfRule>
    <cfRule type="expression" dxfId="92" priority="106">
      <formula>IF($AB60="Posible",1,0)</formula>
    </cfRule>
    <cfRule type="expression" dxfId="91" priority="107">
      <formula>IF($AB60="Improbable",1,0)</formula>
    </cfRule>
    <cfRule type="expression" dxfId="90" priority="108">
      <formula>IF($AB60="Rara vez",1,0)</formula>
    </cfRule>
    <cfRule type="expression" dxfId="89" priority="104">
      <formula>IF($AB60="Casi seguro",1,0)</formula>
    </cfRule>
  </conditionalFormatting>
  <conditionalFormatting sqref="AB63">
    <cfRule type="expression" dxfId="88" priority="110">
      <formula>IF($AB63="Casi seguro",1,0)</formula>
    </cfRule>
    <cfRule type="expression" dxfId="87" priority="111">
      <formula>IF($AB63="Probable",1,0)</formula>
    </cfRule>
    <cfRule type="expression" dxfId="86" priority="112">
      <formula>IF($AB63="Posible",1,0)</formula>
    </cfRule>
    <cfRule type="expression" dxfId="85" priority="113">
      <formula>IF($AB63="Improbable",1,0)</formula>
    </cfRule>
    <cfRule type="expression" dxfId="84" priority="114">
      <formula>IF($AB63="Rara vez",1,0)</formula>
    </cfRule>
  </conditionalFormatting>
  <conditionalFormatting sqref="AB66">
    <cfRule type="expression" dxfId="83" priority="116">
      <formula>IF($AB66="Casi seguro",1,0)</formula>
    </cfRule>
    <cfRule type="expression" dxfId="82" priority="117">
      <formula>IF($AB66="Probable",1,0)</formula>
    </cfRule>
    <cfRule type="expression" dxfId="81" priority="118">
      <formula>IF($AB66="Posible",1,0)</formula>
    </cfRule>
    <cfRule type="expression" dxfId="80" priority="119">
      <formula>IF($AB66="Improbable",1,0)</formula>
    </cfRule>
    <cfRule type="expression" dxfId="79" priority="120">
      <formula>IF($AB66="Rara vez",1,0)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IF($E9="",Listas!$R$3,Listas!$X$2:$X$3)</xm:f>
          </x14:formula1>
          <xm:sqref>P9:P68</xm:sqref>
        </x14:dataValidation>
        <x14:dataValidation type="list" allowBlank="1" showErrorMessage="1" xr:uid="{00000000-0002-0000-0500-000001000000}">
          <x14:formula1>
            <xm:f>IF($E9="",Listas!$R$3,Listas!$Y$2:$Y$4)</xm:f>
          </x14:formula1>
          <xm:sqref>Q9:Q68</xm:sqref>
        </x14:dataValidation>
        <x14:dataValidation type="list" allowBlank="1" showErrorMessage="1" xr:uid="{00000000-0002-0000-0500-000002000000}">
          <x14:formula1>
            <xm:f>Listas!$AB$2:$AB$4</xm:f>
          </x14:formula1>
          <xm:sqref>U9:U68</xm:sqref>
        </x14:dataValidation>
        <x14:dataValidation type="list" allowBlank="1" showErrorMessage="1" xr:uid="{00000000-0002-0000-0500-000003000000}">
          <x14:formula1>
            <xm:f>IF($E9="",Listas!$R$3,Listas!$S$2:$S$3)</xm:f>
          </x14:formula1>
          <xm:sqref>K9:K68</xm:sqref>
        </x14:dataValidation>
        <x14:dataValidation type="list" allowBlank="1" showErrorMessage="1" xr:uid="{00000000-0002-0000-0500-000004000000}">
          <x14:formula1>
            <xm:f>IF($E9="",Listas!$R$3,Listas!$W$2:$W$3)</xm:f>
          </x14:formula1>
          <xm:sqref>O9:O68</xm:sqref>
        </x14:dataValidation>
        <x14:dataValidation type="list" allowBlank="1" showErrorMessage="1" xr:uid="{00000000-0002-0000-0500-000005000000}">
          <x14:formula1>
            <xm:f>IF($E9="",Listas!$R$3,Listas!$U$2:$U$3)</xm:f>
          </x14:formula1>
          <xm:sqref>M9:M68</xm:sqref>
        </x14:dataValidation>
        <x14:dataValidation type="list" allowBlank="1" showErrorMessage="1" xr:uid="{00000000-0002-0000-0500-000006000000}">
          <x14:formula1>
            <xm:f>Listas!$AC$2:$AC$5</xm:f>
          </x14:formula1>
          <xm:sqref>Z9 Z12 Z15 Z18 Z21 Z24 Z27 Z30 Z33 Z36 Z39 Z42 Z45 Z48 Z51 Z54 Z57 Z60 Z63 Z66</xm:sqref>
        </x14:dataValidation>
        <x14:dataValidation type="list" allowBlank="1" showErrorMessage="1" xr:uid="{00000000-0002-0000-0500-000007000000}">
          <x14:formula1>
            <xm:f>IF($E9="",Listas!$R$3,Listas!$T$2:$T$3)</xm:f>
          </x14:formula1>
          <xm:sqref>L9:L68</xm:sqref>
        </x14:dataValidation>
        <x14:dataValidation type="list" allowBlank="1" showErrorMessage="1" xr:uid="{00000000-0002-0000-0500-000008000000}">
          <x14:formula1>
            <xm:f>IF($E9="",Listas!$R$3,Listas!$V$2:$V$4)</xm:f>
          </x14:formula1>
          <xm:sqref>N9:N68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L1000"/>
  <sheetViews>
    <sheetView workbookViewId="0">
      <pane ySplit="8" topLeftCell="A9" activePane="bottomLeft" state="frozen"/>
      <selection pane="bottomLeft" activeCell="B9" sqref="B9:B11"/>
    </sheetView>
  </sheetViews>
  <sheetFormatPr baseColWidth="10" defaultColWidth="14.44140625" defaultRowHeight="15" customHeight="1"/>
  <cols>
    <col min="1" max="1" width="4" customWidth="1"/>
    <col min="2" max="3" width="16.5546875" customWidth="1"/>
    <col min="4" max="4" width="17.88671875" customWidth="1"/>
    <col min="5" max="5" width="13.109375" customWidth="1"/>
    <col min="6" max="6" width="16.109375" customWidth="1"/>
    <col min="7" max="7" width="30.88671875" customWidth="1"/>
    <col min="8" max="8" width="20.33203125" customWidth="1"/>
    <col min="9" max="9" width="22.33203125" customWidth="1"/>
    <col min="10" max="10" width="30.109375" customWidth="1"/>
    <col min="11" max="11" width="13" customWidth="1"/>
    <col min="12" max="12" width="7.109375" customWidth="1"/>
    <col min="13" max="13" width="40.88671875" customWidth="1"/>
    <col min="14" max="14" width="13.5546875" customWidth="1"/>
    <col min="15" max="15" width="6.33203125" customWidth="1"/>
    <col min="16" max="16" width="16" customWidth="1"/>
    <col min="17" max="17" width="35.5546875" customWidth="1"/>
    <col min="18" max="23" width="26.6640625" customWidth="1"/>
    <col min="24" max="24" width="12.88671875" customWidth="1"/>
    <col min="25" max="25" width="16" customWidth="1"/>
    <col min="26" max="26" width="21.109375" customWidth="1"/>
    <col min="27" max="27" width="16.33203125" customWidth="1"/>
    <col min="28" max="28" width="21" customWidth="1"/>
    <col min="29" max="29" width="17.33203125" customWidth="1"/>
    <col min="30" max="31" width="29.44140625" customWidth="1"/>
    <col min="32" max="32" width="35.5546875" customWidth="1"/>
    <col min="33" max="33" width="12.88671875" customWidth="1"/>
    <col min="34" max="34" width="13" customWidth="1"/>
    <col min="35" max="35" width="10.44140625" customWidth="1"/>
    <col min="36" max="36" width="12.88671875" customWidth="1"/>
    <col min="37" max="37" width="9.109375" customWidth="1"/>
    <col min="38" max="38" width="15.33203125" customWidth="1"/>
    <col min="39" max="39" width="13.44140625" customWidth="1"/>
    <col min="40" max="40" width="31.88671875" customWidth="1"/>
    <col min="41" max="41" width="50" customWidth="1"/>
    <col min="42" max="42" width="27.88671875" customWidth="1"/>
    <col min="43" max="43" width="19.33203125" customWidth="1"/>
    <col min="44" max="44" width="24.44140625" customWidth="1"/>
    <col min="45" max="45" width="8.109375" customWidth="1"/>
    <col min="46" max="64" width="11.44140625" hidden="1" customWidth="1"/>
  </cols>
  <sheetData>
    <row r="1" spans="1:64" ht="16.5" customHeight="1">
      <c r="A1" s="135" t="s">
        <v>315</v>
      </c>
      <c r="B1" s="83"/>
      <c r="C1" s="77"/>
      <c r="D1" s="82" t="s">
        <v>0</v>
      </c>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77"/>
      <c r="AQ1" s="122" t="s">
        <v>316</v>
      </c>
      <c r="AR1" s="70"/>
      <c r="AS1" s="3"/>
      <c r="AT1" s="3"/>
      <c r="AU1" s="3"/>
      <c r="AV1" s="3"/>
      <c r="AW1" s="3"/>
      <c r="AX1" s="3"/>
      <c r="AY1" s="3"/>
      <c r="AZ1" s="3"/>
      <c r="BA1" s="3"/>
      <c r="BB1" s="3"/>
      <c r="BC1" s="3"/>
      <c r="BD1" s="3"/>
      <c r="BE1" s="3"/>
      <c r="BF1" s="3"/>
      <c r="BG1" s="3"/>
      <c r="BH1" s="3"/>
      <c r="BI1" s="3"/>
      <c r="BJ1" s="3"/>
      <c r="BK1" s="3"/>
      <c r="BL1" s="3"/>
    </row>
    <row r="2" spans="1:64" ht="16.5" customHeight="1">
      <c r="A2" s="78"/>
      <c r="B2" s="84"/>
      <c r="C2" s="79"/>
      <c r="D2" s="78"/>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79"/>
      <c r="AQ2" s="122" t="s">
        <v>317</v>
      </c>
      <c r="AR2" s="70"/>
      <c r="AS2" s="3"/>
      <c r="AT2" s="3"/>
      <c r="AU2" s="3"/>
      <c r="AV2" s="3"/>
      <c r="AW2" s="3"/>
      <c r="AX2" s="3"/>
      <c r="AY2" s="3"/>
      <c r="AZ2" s="3"/>
      <c r="BA2" s="3"/>
      <c r="BB2" s="3"/>
      <c r="BC2" s="3"/>
      <c r="BD2" s="3"/>
      <c r="BE2" s="3"/>
      <c r="BF2" s="3"/>
      <c r="BG2" s="3"/>
      <c r="BH2" s="3"/>
      <c r="BI2" s="3"/>
      <c r="BJ2" s="3"/>
      <c r="BK2" s="3"/>
      <c r="BL2" s="3"/>
    </row>
    <row r="3" spans="1:64" ht="16.5" customHeight="1">
      <c r="A3" s="78"/>
      <c r="B3" s="84"/>
      <c r="C3" s="79"/>
      <c r="D3" s="78"/>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79"/>
      <c r="AQ3" s="122" t="s">
        <v>318</v>
      </c>
      <c r="AR3" s="70"/>
      <c r="AS3" s="3"/>
      <c r="AT3" s="3"/>
      <c r="AU3" s="3"/>
      <c r="AV3" s="3"/>
      <c r="AW3" s="3"/>
      <c r="AX3" s="3"/>
      <c r="AY3" s="3"/>
      <c r="AZ3" s="3"/>
      <c r="BA3" s="3"/>
      <c r="BB3" s="3"/>
      <c r="BC3" s="3"/>
      <c r="BD3" s="3"/>
      <c r="BE3" s="3"/>
      <c r="BF3" s="3"/>
      <c r="BG3" s="3"/>
      <c r="BH3" s="3"/>
      <c r="BI3" s="3"/>
      <c r="BJ3" s="3"/>
      <c r="BK3" s="3"/>
      <c r="BL3" s="3"/>
    </row>
    <row r="4" spans="1:64" ht="16.5" customHeight="1">
      <c r="A4" s="80"/>
      <c r="B4" s="85"/>
      <c r="C4" s="81"/>
      <c r="D4" s="80"/>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1"/>
      <c r="AQ4" s="122" t="s">
        <v>319</v>
      </c>
      <c r="AR4" s="70"/>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42"/>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100" t="s">
        <v>78</v>
      </c>
      <c r="B6" s="69"/>
      <c r="C6" s="69"/>
      <c r="D6" s="69"/>
      <c r="E6" s="69"/>
      <c r="F6" s="69"/>
      <c r="G6" s="69"/>
      <c r="H6" s="69"/>
      <c r="I6" s="69"/>
      <c r="J6" s="70"/>
      <c r="K6" s="100" t="s">
        <v>79</v>
      </c>
      <c r="L6" s="69"/>
      <c r="M6" s="69"/>
      <c r="N6" s="69"/>
      <c r="O6" s="69"/>
      <c r="P6" s="70"/>
      <c r="Q6" s="100" t="s">
        <v>198</v>
      </c>
      <c r="R6" s="69"/>
      <c r="S6" s="69"/>
      <c r="T6" s="69"/>
      <c r="U6" s="69"/>
      <c r="V6" s="69"/>
      <c r="W6" s="69"/>
      <c r="X6" s="69"/>
      <c r="Y6" s="69"/>
      <c r="Z6" s="69"/>
      <c r="AA6" s="69"/>
      <c r="AB6" s="69"/>
      <c r="AC6" s="69"/>
      <c r="AD6" s="69"/>
      <c r="AE6" s="69"/>
      <c r="AF6" s="69"/>
      <c r="AG6" s="70"/>
      <c r="AH6" s="100" t="s">
        <v>320</v>
      </c>
      <c r="AI6" s="69"/>
      <c r="AJ6" s="69"/>
      <c r="AK6" s="69"/>
      <c r="AL6" s="69"/>
      <c r="AM6" s="69"/>
      <c r="AN6" s="70"/>
      <c r="AO6" s="134" t="s">
        <v>321</v>
      </c>
      <c r="AP6" s="69"/>
      <c r="AQ6" s="69"/>
      <c r="AR6" s="70"/>
      <c r="AS6" s="3"/>
      <c r="AT6" s="3"/>
      <c r="AU6" s="3"/>
      <c r="AV6" s="3"/>
      <c r="AW6" s="3"/>
      <c r="AX6" s="3"/>
      <c r="AY6" s="3"/>
      <c r="AZ6" s="3"/>
      <c r="BA6" s="3"/>
      <c r="BB6" s="3"/>
      <c r="BC6" s="3"/>
      <c r="BD6" s="3"/>
      <c r="BE6" s="3"/>
      <c r="BF6" s="3"/>
      <c r="BG6" s="3"/>
      <c r="BH6" s="3"/>
      <c r="BI6" s="3"/>
      <c r="BJ6" s="3"/>
      <c r="BK6" s="3"/>
      <c r="BL6" s="3"/>
    </row>
    <row r="7" spans="1:64" ht="18" customHeight="1">
      <c r="A7" s="97" t="s">
        <v>76</v>
      </c>
      <c r="B7" s="99" t="s">
        <v>77</v>
      </c>
      <c r="C7" s="94" t="s">
        <v>81</v>
      </c>
      <c r="D7" s="94" t="s">
        <v>82</v>
      </c>
      <c r="E7" s="94" t="s">
        <v>83</v>
      </c>
      <c r="F7" s="94" t="s">
        <v>84</v>
      </c>
      <c r="G7" s="99" t="s">
        <v>85</v>
      </c>
      <c r="H7" s="94" t="s">
        <v>86</v>
      </c>
      <c r="I7" s="94" t="s">
        <v>87</v>
      </c>
      <c r="J7" s="94" t="s">
        <v>88</v>
      </c>
      <c r="K7" s="94" t="s">
        <v>89</v>
      </c>
      <c r="L7" s="99" t="s">
        <v>90</v>
      </c>
      <c r="M7" s="94" t="s">
        <v>322</v>
      </c>
      <c r="N7" s="94" t="s">
        <v>92</v>
      </c>
      <c r="O7" s="99" t="s">
        <v>90</v>
      </c>
      <c r="P7" s="94" t="s">
        <v>93</v>
      </c>
      <c r="Q7" s="94" t="s">
        <v>323</v>
      </c>
      <c r="R7" s="129" t="s">
        <v>324</v>
      </c>
      <c r="S7" s="69"/>
      <c r="T7" s="69"/>
      <c r="U7" s="69"/>
      <c r="V7" s="69"/>
      <c r="W7" s="70"/>
      <c r="X7" s="129" t="s">
        <v>203</v>
      </c>
      <c r="Y7" s="69"/>
      <c r="Z7" s="70"/>
      <c r="AA7" s="129" t="s">
        <v>204</v>
      </c>
      <c r="AB7" s="69"/>
      <c r="AC7" s="69"/>
      <c r="AD7" s="69"/>
      <c r="AE7" s="69"/>
      <c r="AF7" s="70"/>
      <c r="AG7" s="94" t="s">
        <v>205</v>
      </c>
      <c r="AH7" s="94" t="s">
        <v>288</v>
      </c>
      <c r="AI7" s="94" t="s">
        <v>90</v>
      </c>
      <c r="AJ7" s="94" t="s">
        <v>325</v>
      </c>
      <c r="AK7" s="94" t="s">
        <v>90</v>
      </c>
      <c r="AL7" s="94" t="s">
        <v>326</v>
      </c>
      <c r="AM7" s="102" t="s">
        <v>327</v>
      </c>
      <c r="AN7" s="94" t="s">
        <v>328</v>
      </c>
      <c r="AO7" s="102" t="s">
        <v>329</v>
      </c>
      <c r="AP7" s="102" t="s">
        <v>330</v>
      </c>
      <c r="AQ7" s="94" t="s">
        <v>331</v>
      </c>
      <c r="AR7" s="102" t="s">
        <v>332</v>
      </c>
      <c r="AS7" s="3"/>
      <c r="AT7" s="3"/>
      <c r="AU7" s="3"/>
      <c r="AV7" s="3"/>
      <c r="AW7" s="3"/>
      <c r="AX7" s="3"/>
      <c r="AY7" s="3"/>
      <c r="AZ7" s="3"/>
      <c r="BA7" s="3"/>
      <c r="BB7" s="3"/>
      <c r="BC7" s="3"/>
      <c r="BD7" s="3"/>
      <c r="BE7" s="3"/>
      <c r="BF7" s="3"/>
      <c r="BG7" s="3"/>
      <c r="BH7" s="3"/>
      <c r="BI7" s="3"/>
      <c r="BJ7" s="3"/>
      <c r="BK7" s="3"/>
      <c r="BL7" s="3"/>
    </row>
    <row r="8" spans="1:64" ht="47.25" customHeight="1">
      <c r="A8" s="93"/>
      <c r="B8" s="93"/>
      <c r="C8" s="93"/>
      <c r="D8" s="93"/>
      <c r="E8" s="93"/>
      <c r="F8" s="93"/>
      <c r="G8" s="93"/>
      <c r="H8" s="93"/>
      <c r="I8" s="93"/>
      <c r="J8" s="93"/>
      <c r="K8" s="93"/>
      <c r="L8" s="93"/>
      <c r="M8" s="93"/>
      <c r="N8" s="93"/>
      <c r="O8" s="93"/>
      <c r="P8" s="93"/>
      <c r="Q8" s="93"/>
      <c r="R8" s="20" t="s">
        <v>199</v>
      </c>
      <c r="S8" s="20" t="s">
        <v>266</v>
      </c>
      <c r="T8" s="20" t="s">
        <v>267</v>
      </c>
      <c r="U8" s="20" t="s">
        <v>268</v>
      </c>
      <c r="V8" s="20" t="s">
        <v>269</v>
      </c>
      <c r="W8" s="20" t="s">
        <v>270</v>
      </c>
      <c r="X8" s="20" t="s">
        <v>208</v>
      </c>
      <c r="Y8" s="20" t="s">
        <v>209</v>
      </c>
      <c r="Z8" s="20" t="s">
        <v>210</v>
      </c>
      <c r="AA8" s="20" t="s">
        <v>211</v>
      </c>
      <c r="AB8" s="20" t="s">
        <v>212</v>
      </c>
      <c r="AC8" s="20" t="s">
        <v>213</v>
      </c>
      <c r="AD8" s="20" t="s">
        <v>214</v>
      </c>
      <c r="AE8" s="20" t="s">
        <v>215</v>
      </c>
      <c r="AF8" s="20" t="s">
        <v>216</v>
      </c>
      <c r="AG8" s="93"/>
      <c r="AH8" s="93"/>
      <c r="AI8" s="93"/>
      <c r="AJ8" s="93"/>
      <c r="AK8" s="93"/>
      <c r="AL8" s="93"/>
      <c r="AM8" s="93"/>
      <c r="AN8" s="93"/>
      <c r="AO8" s="93"/>
      <c r="AP8" s="93"/>
      <c r="AQ8" s="93"/>
      <c r="AR8" s="93"/>
      <c r="AS8" s="16"/>
      <c r="AT8" s="16"/>
      <c r="AU8" s="16"/>
      <c r="AV8" s="16"/>
      <c r="AW8" s="16"/>
      <c r="AX8" s="16"/>
      <c r="AY8" s="16"/>
      <c r="AZ8" s="16"/>
      <c r="BA8" s="16"/>
      <c r="BB8" s="16"/>
      <c r="BC8" s="16"/>
      <c r="BD8" s="16"/>
      <c r="BE8" s="16"/>
      <c r="BF8" s="16"/>
      <c r="BG8" s="16"/>
      <c r="BH8" s="16"/>
      <c r="BI8" s="16"/>
      <c r="BJ8" s="16"/>
      <c r="BK8" s="16"/>
      <c r="BL8" s="16"/>
    </row>
    <row r="9" spans="1:64" ht="32.25" customHeight="1">
      <c r="A9" s="103">
        <v>1</v>
      </c>
      <c r="B9" s="104" t="str">
        <f>'2. Identificación del Riesgo'!B9:B11</f>
        <v>Gestión Financiera</v>
      </c>
      <c r="C9" s="104" t="str">
        <f>IF('2. Identificación del Riesgo'!C9:C11="","",'2. Identificación del Riesgo'!C9:C11)</f>
        <v>Pagos</v>
      </c>
      <c r="D9" s="104" t="str">
        <f>IF('2. Identificación del Riesgo'!D9:D11="","",'2. Identificación del Riesgo'!D9:D11)</f>
        <v>Afectación Económica o Presupuestal</v>
      </c>
      <c r="E9" s="104" t="str">
        <f>IF('2. Identificación del Riesgo'!E9:E11="","",'2. Identificación del Riesgo'!E9:E11)</f>
        <v>Información incompleta para la realización de estados financieros</v>
      </c>
      <c r="F9" s="104" t="str">
        <f>IF('2. Identificación del Riesgo'!F9:F11="","",'2. Identificación del Riesgo'!F9:F11)</f>
        <v>Ausencia de la información no reportada por los responsables del procesos.</v>
      </c>
      <c r="G9" s="104" t="str">
        <f>IF('2. Identificación del Riesgo'!G9:G11="","",'2. Identificación del Riesgo'!G9:G11)</f>
        <v>Afectación Económica o Presupuestal por presentarse movimientos bancarios no identificados debido a ausencia de la información no reportada por los responsables del procesos.</v>
      </c>
      <c r="H9" s="104" t="str">
        <f>IF('2. Identificación del Riesgo'!H9:H11="","",'2. Identificación del Riesgo'!H9:H11)</f>
        <v>Gestión</v>
      </c>
      <c r="I9" s="104" t="str">
        <f>IF('2. Identificación del Riesgo'!I9:I11="","",'2. Identificación del Riesgo'!I9:I11)</f>
        <v>Ejecución y Administración de procesos</v>
      </c>
      <c r="J9" s="104" t="str">
        <f>IF('2. Identificación del Riesgo'!J9:J11="","",'2. Identificación del Riesgo'!J9:J11)</f>
        <v>Baja: La actividad que conlleva el riesgo se ejecuta de 3 a 24 veces por año</v>
      </c>
      <c r="K9" s="112" t="str">
        <f>'2. Identificación del Riesgo'!K9:K11</f>
        <v>Baja</v>
      </c>
      <c r="L9" s="109">
        <f>'2. Identificación del Riesgo'!L9:L11</f>
        <v>0.4</v>
      </c>
      <c r="M9" s="109"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Reputacional: El riesgo afecta la imagen de la entidad internamente, de conocimiento general, nivel interno, de junta directiva y accionistas y/o de proveedores</v>
      </c>
      <c r="N9" s="112" t="str">
        <f>'2. Identificación del Riesgo'!N9:N11</f>
        <v>Menor</v>
      </c>
      <c r="O9" s="109">
        <f>'2. Identificación del Riesgo'!O9:O11</f>
        <v>0.4</v>
      </c>
      <c r="P9" s="110" t="str">
        <f>'2. Identificación del Riesgo'!P9:P11</f>
        <v>Moderado</v>
      </c>
      <c r="Q9" s="41" t="str">
        <f>IF($H$9="","",
IF(OR($H$9="Corrupción",$H$9="Lavado de Activos",$H$9="Financiación del Terrorismo",$H$9="Corrupción en Trámites, OPAs y Consultas de Acceso a la Información Pública"),"No Aplica",'5. Valoración de Controles'!H9))</f>
        <v>Profesional Especializado pagos a demanada remite correos electrónicos a los líderes de proceso y/o gerentes de proyecto y/o supervisores de contrato solicitando la identificación de transacciones no identificadas o no programadas. Como evidencia de esto se cuenta con los correos electrónicos, los cuales reposan en la carpeta NAS según política de sostenibildad contable
 Cuando se presenta alguna observación se solicita a la entidad bancaria la información del beneficiario o responsable de la transacción bancaria para focalizar la búsqueda en la Entidad.
 El propósito de la ejecución del control es que el 100% de las transacciones sean identificadas en el mismo mes en la que tuvo ocurrencia</v>
      </c>
      <c r="R9" s="41" t="str">
        <f>IF($H$9="","",
IF(OR($H$9="Corrupción",$H$9="Lavado de Activos",$H$9="Financiación del Terrorismo",$H$9="Corrupción en Trámites, OPAs y Consultas de Acceso a la Información Pública"),'6.Valoración Control Corrupción'!E9,"No Aplica"))</f>
        <v>No Aplica</v>
      </c>
      <c r="S9" s="41" t="str">
        <f>IF($H$9="","",
IF(OR($H$9="Corrupción",$H$9="Lavado de Activos",$H$9="Financiación del Terrorismo",$H$9="Corrupción en Trámites, OPAs y Consultas de Acceso a la Información Pública"),'6.Valoración Control Corrupción'!F9,"No Aplica"))</f>
        <v>No Aplica</v>
      </c>
      <c r="T9" s="41" t="str">
        <f>IF($H$9="","",
IF(OR($H$9="Corrupción",$H$9="Lavado de Activos",$H$9="Financiación del Terrorismo",$H$9="Corrupción en Trámites, OPAs y Consultas de Acceso a la Información Pública"),'6.Valoración Control Corrupción'!G9,"No Aplica"))</f>
        <v>No Aplica</v>
      </c>
      <c r="U9" s="41" t="str">
        <f>IF($H$9="","",
IF(OR($H$9="Corrupción",$H$9="Lavado de Activos",$H$9="Financiación del Terrorismo",$H$9="Corrupción en Trámites, OPAs y Consultas de Acceso a la Información Pública"),'6.Valoración Control Corrupción'!H9,"No Aplica"))</f>
        <v>No Aplica</v>
      </c>
      <c r="V9" s="41" t="str">
        <f>IF($H$9="","",
IF(OR($H$9="Corrupción",$H$9="Lavado de Activos",$H$9="Financiación del Terrorismo",$H$9="Corrupción en Trámites, OPAs y Consultas de Acceso a la Información Pública"),'6.Valoración Control Corrupción'!I9,"No Aplica"))</f>
        <v>No Aplica</v>
      </c>
      <c r="W9" s="41" t="str">
        <f>IF($H$9="","",
IF(OR($H$9="Corrupción",$H$9="Lavado de Activos",$H$9="Financiación del Terrorismo",$H$9="Corrupción en Trámites, OPAs y Consultas de Acceso a la Información Pública"),'6.Valoración Control Corrupción'!J9,"No Aplica"))</f>
        <v>No Aplica</v>
      </c>
      <c r="X9" s="25" t="str">
        <f>IF($H$9="","",
IF(OR($H$9="Corrupción",$H$9="Lavado de Activos",$H$9="Financiación del Terrorismo",$H$9="Corrupción en Trámites, OPAs y Consultas de Acceso a la Información Pública"),"No Aplica",'5. Valoración de Controles'!I9))</f>
        <v>Preventivo</v>
      </c>
      <c r="Y9" s="25" t="str">
        <f>IF($H$9="","",
IF(OR($H$9="Corrupción",$H$9="Lavado de Activos",$H$9="Financiación del Terrorismo",$H$9="Corrupción en Trámites, OPAs y Consultas de Acceso a la Información Pública"),"No Aplica",'5. Valoración de Controles'!J9))</f>
        <v>Afecta probabilidad</v>
      </c>
      <c r="Z9" s="25" t="str">
        <f>IF($H$9="","",
IF(OR($H$9="Corrupción",$H$9="Lavado de Activos",$H$9="Financiación del Terrorismo",$H$9="Corrupción en Trámites, OPAs y Consultas de Acceso a la Información Pública"),"No Aplica",'5. Valoración de Controles'!K9))</f>
        <v>Manual</v>
      </c>
      <c r="AA9" s="25" t="str">
        <f>IF($H$9="","",
IF(OR($H$9="Corrupción",$H$9="Lavado de Activos",$H$9="Financiación del Terrorismo",$H$9="Corrupción en Trámites, OPAs y Consultas de Acceso a la Información Pública"),"No Aplica",'5. Valoración de Controles'!L9))</f>
        <v>Documentado</v>
      </c>
      <c r="AB9" s="25" t="str">
        <f>IF($H$9="","",
IF(OR($H$9="Corrupción",$H$9="Lavado de Activos",$H$9="Financiación del Terrorismo",$H$9="Corrupción en Trámites, OPAs y Consultas de Acceso a la Información Pública"),"No Aplica",'5. Valoración de Controles'!M9))</f>
        <v>Continua</v>
      </c>
      <c r="AC9" s="25" t="str">
        <f>IF($H$9="","",
IF(OR($H$9="Corrupción",$H$9="Lavado de Activos",$H$9="Financiación del Terrorismo",$H$9="Corrupción en Trámites, OPAs y Consultas de Acceso a la Información Pública"),"No Aplica",'5. Valoración de Controles'!N9))</f>
        <v>Con registro</v>
      </c>
      <c r="AD9" s="25" t="str">
        <f>IF($H$9="","",
IF(OR($H$9="Corrupción",$H$9="Lavado de Activos",$H$9="Financiación del Terrorismo",$H$9="Corrupción en Trámites, OPAs y Consultas de Acceso a la Información Pública"),"No Aplica",'5. Valoración de Controles'!O9))</f>
        <v>Correo institucional</v>
      </c>
      <c r="AE9" s="25" t="str">
        <f>IF($H$9="","",
IF(OR($H$9="Corrupción",$H$9="Lavado de Activos",$H$9="Financiación del Terrorismo",$H$9="Corrupción en Trámites, OPAs y Consultas de Acceso a la Información Pública"),"No Aplica",'5. Valoración de Controles'!P9))</f>
        <v>Correo institucional</v>
      </c>
      <c r="AF9" s="25" t="str">
        <f>IF($H$9="","",
IF(OR($H$9="Corrupción",$H$9="Lavado de Activos",$H$9="Financiación del Terrorismo",$H$9="Corrupción en Trámites, OPAs y Consultas de Acceso a la Información Pública"),"No Aplica",'5. Valoración de Controles'!Q9))</f>
        <v>Se reporta a contabilidad como partida conciliatoria pendientes por identificar.</v>
      </c>
      <c r="AG9" s="26">
        <f>IF($H$9="","",
IF(OR($H$9="Corrupción",$H$9="Lavado de Activos",$H$9="Financiación del Terrorismo",$H$9="Corrupción en Trámites, OPAs y Consultas de Acceso a la Información Pública"),"No Aplica",'5. Valoración de Controles'!R9))</f>
        <v>0.4</v>
      </c>
      <c r="AH9" s="112"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Muy Baja</v>
      </c>
      <c r="AI9" s="137">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0.24</v>
      </c>
      <c r="AJ9" s="112"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Menor</v>
      </c>
      <c r="AK9" s="137">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0.4</v>
      </c>
      <c r="AL9" s="110"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Bajo</v>
      </c>
      <c r="AM9" s="117" t="s">
        <v>333</v>
      </c>
      <c r="AN9" s="131"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25"/>
      <c r="AP9" s="136"/>
      <c r="AQ9" s="136" t="str">
        <f>IF(AO9="","","∑ Peso porcentual de cada acción definida")</f>
        <v/>
      </c>
      <c r="AR9" s="104"/>
      <c r="AS9" s="17"/>
      <c r="AT9" s="17"/>
      <c r="AU9" s="17"/>
      <c r="AV9" s="17"/>
      <c r="AW9" s="17"/>
      <c r="AX9" s="17"/>
      <c r="AY9" s="17"/>
      <c r="AZ9" s="17"/>
      <c r="BA9" s="17"/>
      <c r="BB9" s="17"/>
      <c r="BC9" s="17"/>
      <c r="BD9" s="17"/>
      <c r="BE9" s="17"/>
      <c r="BF9" s="17"/>
      <c r="BG9" s="17"/>
      <c r="BH9" s="17"/>
      <c r="BI9" s="17"/>
      <c r="BJ9" s="17"/>
      <c r="BK9" s="17"/>
      <c r="BL9" s="17"/>
    </row>
    <row r="10" spans="1:64" ht="31.5" customHeight="1">
      <c r="A10" s="98"/>
      <c r="B10" s="98"/>
      <c r="C10" s="98"/>
      <c r="D10" s="98"/>
      <c r="E10" s="98"/>
      <c r="F10" s="98"/>
      <c r="G10" s="98"/>
      <c r="H10" s="98"/>
      <c r="I10" s="98"/>
      <c r="J10" s="98"/>
      <c r="K10" s="98"/>
      <c r="L10" s="98"/>
      <c r="M10" s="98"/>
      <c r="N10" s="98"/>
      <c r="O10" s="98"/>
      <c r="P10" s="98"/>
      <c r="Q10" s="41" t="str">
        <f>IF($H$9="","",
IF(OR($H$9="Corrupción",$H$9="Lavado de Activos",$H$9="Financiación del Terrorismo",$H$9="Corrupción en Trámites, OPAs y Consultas de Acceso a la Información Pública"),"No Aplica",'5. Valoración de Controles'!H10))</f>
        <v xml:space="preserve">  </v>
      </c>
      <c r="R10" s="41" t="str">
        <f>IF($H$9="","",
IF(OR($H$9="Corrupción",$H$9="Lavado de Activos",$H$9="Financiación del Terrorismo",$H$9="Corrupción en Trámites, OPAs y Consultas de Acceso a la Información Pública"),'6.Valoración Control Corrupción'!E10,"No Aplica"))</f>
        <v>No Aplica</v>
      </c>
      <c r="S10" s="41" t="str">
        <f>IF($H$9="","",
IF(OR($H$9="Corrupción",$H$9="Lavado de Activos",$H$9="Financiación del Terrorismo",$H$9="Corrupción en Trámites, OPAs y Consultas de Acceso a la Información Pública"),'6.Valoración Control Corrupción'!F10,"No Aplica"))</f>
        <v>No Aplica</v>
      </c>
      <c r="T10" s="41" t="str">
        <f>IF($H$9="","",
IF(OR($H$9="Corrupción",$H$9="Lavado de Activos",$H$9="Financiación del Terrorismo",$H$9="Corrupción en Trámites, OPAs y Consultas de Acceso a la Información Pública"),'6.Valoración Control Corrupción'!G10,"No Aplica"))</f>
        <v>No Aplica</v>
      </c>
      <c r="U10" s="41" t="str">
        <f>IF($H$9="","",
IF(OR($H$9="Corrupción",$H$9="Lavado de Activos",$H$9="Financiación del Terrorismo",$H$9="Corrupción en Trámites, OPAs y Consultas de Acceso a la Información Pública"),'6.Valoración Control Corrupción'!H10,"No Aplica"))</f>
        <v>No Aplica</v>
      </c>
      <c r="V10" s="41" t="str">
        <f>IF($H$9="","",
IF(OR($H$9="Corrupción",$H$9="Lavado de Activos",$H$9="Financiación del Terrorismo",$H$9="Corrupción en Trámites, OPAs y Consultas de Acceso a la Información Pública"),'6.Valoración Control Corrupción'!I10,"No Aplica"))</f>
        <v>No Aplica</v>
      </c>
      <c r="W10" s="41" t="str">
        <f>IF($H$9="","",
IF(OR($H$9="Corrupción",$H$9="Lavado de Activos",$H$9="Financiación del Terrorismo",$H$9="Corrupción en Trámites, OPAs y Consultas de Acceso a la Información Pública"),'6.Valoración Control Corrupción'!J10,"No Aplica"))</f>
        <v>No Aplica</v>
      </c>
      <c r="X10" s="25">
        <f>IF($H$9="","",
IF(OR($H$9="Corrupción",$H$9="Lavado de Activos",$H$9="Financiación del Terrorismo",$H$9="Corrupción en Trámites, OPAs y Consultas de Acceso a la Información Pública"),"No Aplica",'5. Valoración de Controles'!I10))</f>
        <v>0</v>
      </c>
      <c r="Y10" s="25" t="str">
        <f>IF($H$9="","",
IF(OR($H$9="Corrupción",$H$9="Lavado de Activos",$H$9="Financiación del Terrorismo",$H$9="Corrupción en Trámites, OPAs y Consultas de Acceso a la Información Pública"),"No Aplica",'5. Valoración de Controles'!J10))</f>
        <v/>
      </c>
      <c r="Z10" s="25">
        <f>IF($H$9="","",
IF(OR($H$9="Corrupción",$H$9="Lavado de Activos",$H$9="Financiación del Terrorismo",$H$9="Corrupción en Trámites, OPAs y Consultas de Acceso a la Información Pública"),"No Aplica",'5. Valoración de Controles'!K10))</f>
        <v>0</v>
      </c>
      <c r="AA10" s="25">
        <f>IF($H$9="","",
IF(OR($H$9="Corrupción",$H$9="Lavado de Activos",$H$9="Financiación del Terrorismo",$H$9="Corrupción en Trámites, OPAs y Consultas de Acceso a la Información Pública"),"No Aplica",'5. Valoración de Controles'!L10))</f>
        <v>0</v>
      </c>
      <c r="AB10" s="25">
        <f>IF($H$9="","",
IF(OR($H$9="Corrupción",$H$9="Lavado de Activos",$H$9="Financiación del Terrorismo",$H$9="Corrupción en Trámites, OPAs y Consultas de Acceso a la Información Pública"),"No Aplica",'5. Valoración de Controles'!M10))</f>
        <v>0</v>
      </c>
      <c r="AC10" s="25">
        <f>IF($H$9="","",
IF(OR($H$9="Corrupción",$H$9="Lavado de Activos",$H$9="Financiación del Terrorismo",$H$9="Corrupción en Trámites, OPAs y Consultas de Acceso a la Información Pública"),"No Aplica",'5. Valoración de Controles'!N10))</f>
        <v>0</v>
      </c>
      <c r="AD10" s="25">
        <f>IF($H$9="","",
IF(OR($H$9="Corrupción",$H$9="Lavado de Activos",$H$9="Financiación del Terrorismo",$H$9="Corrupción en Trámites, OPAs y Consultas de Acceso a la Información Pública"),"No Aplica",'5. Valoración de Controles'!O10))</f>
        <v>0</v>
      </c>
      <c r="AE10" s="25">
        <f>IF($H$9="","",
IF(OR($H$9="Corrupción",$H$9="Lavado de Activos",$H$9="Financiación del Terrorismo",$H$9="Corrupción en Trámites, OPAs y Consultas de Acceso a la Información Pública"),"No Aplica",'5. Valoración de Controles'!P10))</f>
        <v>0</v>
      </c>
      <c r="AF10" s="25">
        <f>IF($H$9="","",
IF(OR($H$9="Corrupción",$H$9="Lavado de Activos",$H$9="Financiación del Terrorismo",$H$9="Corrupción en Trámites, OPAs y Consultas de Acceso a la Información Pública"),"No Aplica",'5. Valoración de Controles'!Q10))</f>
        <v>0</v>
      </c>
      <c r="AG10" s="26" t="str">
        <f>IF($H$9="","",
IF(OR($H$9="Corrupción",$H$9="Lavado de Activos",$H$9="Financiación del Terrorismo",$H$9="Corrupción en Trámites, OPAs y Consultas de Acceso a la Información Pública"),"No Aplica",'5. Valoración de Controles'!R10))</f>
        <v/>
      </c>
      <c r="AH10" s="98"/>
      <c r="AI10" s="98"/>
      <c r="AJ10" s="98"/>
      <c r="AK10" s="98"/>
      <c r="AL10" s="98"/>
      <c r="AM10" s="98"/>
      <c r="AN10" s="98"/>
      <c r="AO10" s="98"/>
      <c r="AP10" s="98"/>
      <c r="AQ10" s="98"/>
      <c r="AR10" s="98"/>
      <c r="AS10" s="3"/>
      <c r="AT10" s="3"/>
      <c r="AU10" s="3"/>
      <c r="AV10" s="3"/>
      <c r="AW10" s="3"/>
      <c r="AX10" s="3"/>
      <c r="AY10" s="3"/>
      <c r="AZ10" s="3"/>
      <c r="BA10" s="3"/>
      <c r="BB10" s="3"/>
      <c r="BC10" s="3"/>
      <c r="BD10" s="3"/>
      <c r="BE10" s="3"/>
      <c r="BF10" s="3"/>
      <c r="BG10" s="3"/>
      <c r="BH10" s="3"/>
      <c r="BI10" s="3"/>
      <c r="BJ10" s="3"/>
      <c r="BK10" s="3"/>
      <c r="BL10" s="3"/>
    </row>
    <row r="11" spans="1:64" ht="31.5" customHeight="1">
      <c r="A11" s="93"/>
      <c r="B11" s="93"/>
      <c r="C11" s="93"/>
      <c r="D11" s="93"/>
      <c r="E11" s="93"/>
      <c r="F11" s="93"/>
      <c r="G11" s="93"/>
      <c r="H11" s="93"/>
      <c r="I11" s="93"/>
      <c r="J11" s="93"/>
      <c r="K11" s="93"/>
      <c r="L11" s="93"/>
      <c r="M11" s="93"/>
      <c r="N11" s="93"/>
      <c r="O11" s="93"/>
      <c r="P11" s="93"/>
      <c r="Q11" s="41" t="str">
        <f>IF($H$9="","",
IF(OR($H$9="Corrupción",$H$9="Lavado de Activos",$H$9="Financiación del Terrorismo",$H$9="Corrupción en Trámites, OPAs y Consultas de Acceso a la Información Pública"),"No Aplica",'5. Valoración de Controles'!H11))</f>
        <v xml:space="preserve">  </v>
      </c>
      <c r="R11" s="41" t="str">
        <f>IF($H$9="","",
IF(OR($H$9="Corrupción",$H$9="Lavado de Activos",$H$9="Financiación del Terrorismo",$H$9="Corrupción en Trámites, OPAs y Consultas de Acceso a la Información Pública"),'6.Valoración Control Corrupción'!E11,"No Aplica"))</f>
        <v>No Aplica</v>
      </c>
      <c r="S11" s="41" t="str">
        <f>IF($H$9="","",
IF(OR($H$9="Corrupción",$H$9="Lavado de Activos",$H$9="Financiación del Terrorismo",$H$9="Corrupción en Trámites, OPAs y Consultas de Acceso a la Información Pública"),'6.Valoración Control Corrupción'!F11,"No Aplica"))</f>
        <v>No Aplica</v>
      </c>
      <c r="T11" s="41" t="str">
        <f>IF($H$9="","",
IF(OR($H$9="Corrupción",$H$9="Lavado de Activos",$H$9="Financiación del Terrorismo",$H$9="Corrupción en Trámites, OPAs y Consultas de Acceso a la Información Pública"),'6.Valoración Control Corrupción'!G11,"No Aplica"))</f>
        <v>No Aplica</v>
      </c>
      <c r="U11" s="41" t="str">
        <f>IF($H$9="","",
IF(OR($H$9="Corrupción",$H$9="Lavado de Activos",$H$9="Financiación del Terrorismo",$H$9="Corrupción en Trámites, OPAs y Consultas de Acceso a la Información Pública"),'6.Valoración Control Corrupción'!H11,"No Aplica"))</f>
        <v>No Aplica</v>
      </c>
      <c r="V11" s="41" t="str">
        <f>IF($H$9="","",
IF(OR($H$9="Corrupción",$H$9="Lavado de Activos",$H$9="Financiación del Terrorismo",$H$9="Corrupción en Trámites, OPAs y Consultas de Acceso a la Información Pública"),'6.Valoración Control Corrupción'!I11,"No Aplica"))</f>
        <v>No Aplica</v>
      </c>
      <c r="W11" s="41" t="str">
        <f>IF($H$9="","",
IF(OR($H$9="Corrupción",$H$9="Lavado de Activos",$H$9="Financiación del Terrorismo",$H$9="Corrupción en Trámites, OPAs y Consultas de Acceso a la Información Pública"),'6.Valoración Control Corrupción'!J11,"No Aplica"))</f>
        <v>No Aplica</v>
      </c>
      <c r="X11" s="25">
        <f>IF($H$9="","",
IF(OR($H$9="Corrupción",$H$9="Lavado de Activos",$H$9="Financiación del Terrorismo",$H$9="Corrupción en Trámites, OPAs y Consultas de Acceso a la Información Pública"),"No Aplica",'5. Valoración de Controles'!I11))</f>
        <v>0</v>
      </c>
      <c r="Y11" s="25" t="str">
        <f>IF($H$9="","",
IF(OR($H$9="Corrupción",$H$9="Lavado de Activos",$H$9="Financiación del Terrorismo",$H$9="Corrupción en Trámites, OPAs y Consultas de Acceso a la Información Pública"),"No Aplica",'5. Valoración de Controles'!J11))</f>
        <v/>
      </c>
      <c r="Z11" s="25">
        <f>IF($H$9="","",
IF(OR($H$9="Corrupción",$H$9="Lavado de Activos",$H$9="Financiación del Terrorismo",$H$9="Corrupción en Trámites, OPAs y Consultas de Acceso a la Información Pública"),"No Aplica",'5. Valoración de Controles'!K11))</f>
        <v>0</v>
      </c>
      <c r="AA11" s="25">
        <f>IF($H$9="","",
IF(OR($H$9="Corrupción",$H$9="Lavado de Activos",$H$9="Financiación del Terrorismo",$H$9="Corrupción en Trámites, OPAs y Consultas de Acceso a la Información Pública"),"No Aplica",'5. Valoración de Controles'!L11))</f>
        <v>0</v>
      </c>
      <c r="AB11" s="25">
        <f>IF($H$9="","",
IF(OR($H$9="Corrupción",$H$9="Lavado de Activos",$H$9="Financiación del Terrorismo",$H$9="Corrupción en Trámites, OPAs y Consultas de Acceso a la Información Pública"),"No Aplica",'5. Valoración de Controles'!M11))</f>
        <v>0</v>
      </c>
      <c r="AC11" s="25">
        <f>IF($H$9="","",
IF(OR($H$9="Corrupción",$H$9="Lavado de Activos",$H$9="Financiación del Terrorismo",$H$9="Corrupción en Trámites, OPAs y Consultas de Acceso a la Información Pública"),"No Aplica",'5. Valoración de Controles'!N11))</f>
        <v>0</v>
      </c>
      <c r="AD11" s="25">
        <f>IF($H$9="","",
IF(OR($H$9="Corrupción",$H$9="Lavado de Activos",$H$9="Financiación del Terrorismo",$H$9="Corrupción en Trámites, OPAs y Consultas de Acceso a la Información Pública"),"No Aplica",'5. Valoración de Controles'!O11))</f>
        <v>0</v>
      </c>
      <c r="AE11" s="25">
        <f>IF($H$9="","",
IF(OR($H$9="Corrupción",$H$9="Lavado de Activos",$H$9="Financiación del Terrorismo",$H$9="Corrupción en Trámites, OPAs y Consultas de Acceso a la Información Pública"),"No Aplica",'5. Valoración de Controles'!P11))</f>
        <v>0</v>
      </c>
      <c r="AF11" s="25">
        <f>IF($H$9="","",
IF(OR($H$9="Corrupción",$H$9="Lavado de Activos",$H$9="Financiación del Terrorismo",$H$9="Corrupción en Trámites, OPAs y Consultas de Acceso a la Información Pública"),"No Aplica",'5. Valoración de Controles'!Q11))</f>
        <v>0</v>
      </c>
      <c r="AG11" s="26" t="str">
        <f>IF($H$9="","",
IF(OR($H$9="Corrupción",$H$9="Lavado de Activos",$H$9="Financiación del Terrorismo",$H$9="Corrupción en Trámites, OPAs y Consultas de Acceso a la Información Pública"),"No Aplica",'5. Valoración de Controles'!R11))</f>
        <v/>
      </c>
      <c r="AH11" s="93"/>
      <c r="AI11" s="93"/>
      <c r="AJ11" s="93"/>
      <c r="AK11" s="93"/>
      <c r="AL11" s="93"/>
      <c r="AM11" s="93"/>
      <c r="AN11" s="93"/>
      <c r="AO11" s="93"/>
      <c r="AP11" s="93"/>
      <c r="AQ11" s="93"/>
      <c r="AR11" s="93"/>
      <c r="AS11" s="3"/>
      <c r="AT11" s="3"/>
      <c r="AU11" s="3"/>
      <c r="AV11" s="3"/>
      <c r="AW11" s="3"/>
      <c r="AX11" s="3"/>
      <c r="AY11" s="3"/>
      <c r="AZ11" s="3"/>
      <c r="BA11" s="3"/>
      <c r="BB11" s="3"/>
      <c r="BC11" s="3"/>
      <c r="BD11" s="3"/>
      <c r="BE11" s="3"/>
      <c r="BF11" s="3"/>
      <c r="BG11" s="3"/>
      <c r="BH11" s="3"/>
      <c r="BI11" s="3"/>
      <c r="BJ11" s="3"/>
      <c r="BK11" s="3"/>
      <c r="BL11" s="3"/>
    </row>
    <row r="12" spans="1:64" ht="31.5" customHeight="1">
      <c r="A12" s="103">
        <v>2</v>
      </c>
      <c r="B12" s="104" t="str">
        <f>'2. Identificación del Riesgo'!B12:B14</f>
        <v>Gestión Financiera</v>
      </c>
      <c r="C12" s="104" t="str">
        <f>IF('2. Identificación del Riesgo'!C12:C14="","",'2. Identificación del Riesgo'!C12:C14)</f>
        <v>Pagos</v>
      </c>
      <c r="D12" s="104" t="str">
        <f>IF('2. Identificación del Riesgo'!D12:D14="","",'2. Identificación del Riesgo'!D12:D14)</f>
        <v>Afectación Económica o Presupuestal</v>
      </c>
      <c r="E12" s="104" t="str">
        <f>IF('2. Identificación del Riesgo'!E12:E14="","",'2. Identificación del Riesgo'!E12:E14)</f>
        <v>Incumplimiento de cronogramas establecidos para la radicación de cuentas.</v>
      </c>
      <c r="F12" s="104" t="str">
        <f>IF('2. Identificación del Riesgo'!F12:F14="","",'2. Identificación del Riesgo'!F12:F14)</f>
        <v>Falta de tiempo necesario para la verificacion de cuentas radicadas.</v>
      </c>
      <c r="G12" s="104" t="str">
        <f>IF('2. Identificación del Riesgo'!G12:G14="","",'2. Identificación del Riesgo'!G12:G14)</f>
        <v>Afectación Económica o Presupuestal por la no realización del pago oportuno debido a Falta de tiempo necesario para la verificacion de cuentas radicadas.</v>
      </c>
      <c r="H12" s="104" t="str">
        <f>IF('2. Identificación del Riesgo'!H12:H14="","",'2. Identificación del Riesgo'!H12:H14)</f>
        <v>Gestión</v>
      </c>
      <c r="I12" s="104" t="str">
        <f>IF('2. Identificación del Riesgo'!I12:I14="","",'2. Identificación del Riesgo'!I12:I14)</f>
        <v>Ejecución y Administración de procesos</v>
      </c>
      <c r="J12" s="104" t="str">
        <f>IF('2. Identificación del Riesgo'!J12:J14="","",'2. Identificación del Riesgo'!J12:J14)</f>
        <v>Baja: La actividad que conlleva el riesgo se ejecuta de 3 a 24 veces por año</v>
      </c>
      <c r="K12" s="112" t="str">
        <f>'2. Identificación del Riesgo'!K12:K14</f>
        <v>Baja</v>
      </c>
      <c r="L12" s="109">
        <f>'2. Identificación del Riesgo'!L12:L14</f>
        <v>0.4</v>
      </c>
      <c r="M12" s="10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alguna área de la organización</v>
      </c>
      <c r="N12" s="112" t="str">
        <f>'2. Identificación del Riesgo'!N12:N14</f>
        <v>Leve</v>
      </c>
      <c r="O12" s="109">
        <f>'2. Identificación del Riesgo'!O12:O14</f>
        <v>0.2</v>
      </c>
      <c r="P12" s="110" t="str">
        <f>'2. Identificación del Riesgo'!P12:P14</f>
        <v>Bajo</v>
      </c>
      <c r="Q12" s="41" t="str">
        <f>IF($H$12="","",
IF(OR($H$12="Corrupción",$H$12="Lavado de Activos",$H$12="Financiación del Terrorismo",$H$12="Corrupción en Trámites, OPAs y Consultas de Acceso a la Información Pública"),"No Aplica",'5. Valoración de Controles'!H12))</f>
        <v>Profesional Especializado pagos de manera mensual verifica en el cuadro de control de pagos, que la diferencia en días hábiles entre la fecha de recibido en el área de pagos y la fecha de elaboración de la OP no supere los 5 días hábiles. La evidencia corresponde a correo electrónico de seguimiento y reposa en la carpeta NAS ebuitrago.
 Si se observa alguna desviación, se informa y se retroalimenta en el correo electrónico de seguimiento.
 El propósito de la ejecución del control es verificar que las cuentas se pagan en orden de llegada y de manera oportuna para dar cumplimiento al cronograma establecido de pagos</v>
      </c>
      <c r="R12" s="41" t="str">
        <f>IF($H$12="","",
IF(OR($H$12="Corrupción",$H$12="Lavado de Activos",$H$12="Financiación del Terrorismo",$H$12="Corrupción en Trámites, OPAs y Consultas de Acceso a la Información Pública"),'6.Valoración Control Corrupción'!E12,"No Aplica"))</f>
        <v>No Aplica</v>
      </c>
      <c r="S12" s="41" t="str">
        <f>IF($H$12="","",
IF(OR($H$12="Corrupción",$H$12="Lavado de Activos",$H$12="Financiación del Terrorismo",$H$12="Corrupción en Trámites, OPAs y Consultas de Acceso a la Información Pública"),'6.Valoración Control Corrupción'!F12,"No Aplica"))</f>
        <v>No Aplica</v>
      </c>
      <c r="T12" s="41" t="str">
        <f>IF($H$12="","",
IF(OR($H$12="Corrupción",$H$12="Lavado de Activos",$H$12="Financiación del Terrorismo",$H$12="Corrupción en Trámites, OPAs y Consultas de Acceso a la Información Pública"),'6.Valoración Control Corrupción'!G12,"No Aplica"))</f>
        <v>No Aplica</v>
      </c>
      <c r="U12" s="41" t="str">
        <f>IF($H$12="","",
IF(OR($H$12="Corrupción",$H$12="Lavado de Activos",$H$12="Financiación del Terrorismo",$H$12="Corrupción en Trámites, OPAs y Consultas de Acceso a la Información Pública"),'6.Valoración Control Corrupción'!H12,"No Aplica"))</f>
        <v>No Aplica</v>
      </c>
      <c r="V12" s="41" t="str">
        <f>IF($H$12="","",
IF(OR($H$12="Corrupción",$H$12="Lavado de Activos",$H$12="Financiación del Terrorismo",$H$12="Corrupción en Trámites, OPAs y Consultas de Acceso a la Información Pública"),'6.Valoración Control Corrupción'!I12,"No Aplica"))</f>
        <v>No Aplica</v>
      </c>
      <c r="W12" s="41" t="str">
        <f>IF($H$12="","",
IF(OR($H$12="Corrupción",$H$12="Lavado de Activos",$H$12="Financiación del Terrorismo",$H$12="Corrupción en Trámites, OPAs y Consultas de Acceso a la Información Pública"),'6.Valoración Control Corrupción'!J12,"No Aplica"))</f>
        <v>No Aplica</v>
      </c>
      <c r="X12" s="25" t="str">
        <f>IF($H$12="","",
IF(OR($H$12="Corrupción",$H$12="Lavado de Activos",$H$12="Financiación del Terrorismo",$H$12="Trámites, OPAs y Consultas de Acceso a la Información Pública"),"No Aplica",'5. Valoración de Controles'!I12))</f>
        <v>Preventivo</v>
      </c>
      <c r="Y12" s="25" t="str">
        <f>IF($H$12="","",
IF(OR($H$12="Corrupción",$H$12="Lavado de Activos",$H$12="Financiación del Terrorismo",$H$12="Trámites, OPAs y Consultas de Acceso a la Información Pública"),"No Aplica",'5. Valoración de Controles'!J12))</f>
        <v>Afecta probabilidad</v>
      </c>
      <c r="Z12" s="25" t="str">
        <f>IF($H$12="","",
IF(OR($H$12="Corrupción",$H$12="Lavado de Activos",$H$12="Financiación del Terrorismo",$H$12="Trámites, OPAs y Consultas de Acceso a la Información Pública"),"No Aplica",'5. Valoración de Controles'!K12))</f>
        <v>Manual</v>
      </c>
      <c r="AA12" s="25" t="str">
        <f>IF($H$12="","",
IF(OR($H$12="Corrupción",$H$12="Lavado de Activos",$H$12="Financiación del Terrorismo",$H$12="Trámites, OPAs y Consultas de Acceso a la Información Pública"),"No Aplica",'5. Valoración de Controles'!L12))</f>
        <v>Documentado</v>
      </c>
      <c r="AB12" s="25" t="str">
        <f>IF($H$12="","",
IF(OR($H$12="Corrupción",$H$12="Lavado de Activos",$H$12="Financiación del Terrorismo",$H$12="Trámites, OPAs y Consultas de Acceso a la Información Pública"),"No Aplica",'5. Valoración de Controles'!M12))</f>
        <v>Continua</v>
      </c>
      <c r="AC12" s="25" t="str">
        <f>IF($H$12="","",
IF(OR($H$12="Corrupción",$H$12="Lavado de Activos",$H$12="Financiación del Terrorismo",$H$12="Trámites, OPAs y Consultas de Acceso a la Información Pública"),"No Aplica",'5. Valoración de Controles'!N12))</f>
        <v>Con registro</v>
      </c>
      <c r="AD12" s="25" t="str">
        <f>IF($H$12="","",
IF(OR($H$12="Corrupción",$H$12="Lavado de Activos",$H$12="Financiación del Terrorismo",$H$12="Trámites, OPAs y Consultas de Acceso a la Información Pública"),"No Aplica",'5. Valoración de Controles'!O12))</f>
        <v>Drive Compartido area Pagos</v>
      </c>
      <c r="AE12" s="25" t="str">
        <f>IF($H$12="","",
IF(OR($H$12="Corrupción",$H$12="Lavado de Activos",$H$12="Financiación del Terrorismo",$H$12="Trámites, OPAs y Consultas de Acceso a la Información Pública"),"No Aplica",'5. Valoración de Controles'!P12))</f>
        <v>Cordis asignados</v>
      </c>
      <c r="AF12" s="25" t="str">
        <f>IF($H$12="","",
IF(OR($H$12="Corrupción",$H$12="Lavado de Activos",$H$12="Financiación del Terrorismo",$H$12="Trámites, OPAs y Consultas de Acceso a la Información Pública"),"No Aplica",'5. Valoración de Controles'!Q12))</f>
        <v>Con la devolución de la cuenta y cierre del Cordis</v>
      </c>
      <c r="AG12" s="26">
        <f>IF($H$12="","",
IF(OR($H$12="Corrupción",$H$12="Lavado de Activos",$H$12="Financiación del Terrorismo",$H$12="Corrupción en Trámites, OPAs y Consultas de Acceso a la Información Pública"),"No Aplica",'5. Valoración de Controles'!R12))</f>
        <v>0.4</v>
      </c>
      <c r="AH12" s="112"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37">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0.24</v>
      </c>
      <c r="AJ12" s="112"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Leve</v>
      </c>
      <c r="AK12" s="137">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0.2</v>
      </c>
      <c r="AL12" s="110"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Bajo</v>
      </c>
      <c r="AM12" s="117" t="s">
        <v>333</v>
      </c>
      <c r="AN12" s="131"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25"/>
      <c r="AP12" s="136"/>
      <c r="AQ12" s="136" t="str">
        <f>IF(AO12="","","∑ Peso porcentual de cada acción definida")</f>
        <v/>
      </c>
      <c r="AR12" s="104"/>
      <c r="AS12" s="3"/>
      <c r="AT12" s="3"/>
      <c r="AU12" s="3"/>
      <c r="AV12" s="3"/>
      <c r="AW12" s="3"/>
      <c r="AX12" s="3"/>
      <c r="AY12" s="3"/>
      <c r="AZ12" s="3"/>
      <c r="BA12" s="3"/>
      <c r="BB12" s="3"/>
      <c r="BC12" s="3"/>
      <c r="BD12" s="3"/>
      <c r="BE12" s="3"/>
      <c r="BF12" s="3"/>
      <c r="BG12" s="3"/>
      <c r="BH12" s="3"/>
      <c r="BI12" s="3"/>
      <c r="BJ12" s="3"/>
      <c r="BK12" s="3"/>
      <c r="BL12" s="3"/>
    </row>
    <row r="13" spans="1:64" ht="31.5" customHeight="1">
      <c r="A13" s="98"/>
      <c r="B13" s="98"/>
      <c r="C13" s="98"/>
      <c r="D13" s="98"/>
      <c r="E13" s="98"/>
      <c r="F13" s="98"/>
      <c r="G13" s="98"/>
      <c r="H13" s="98"/>
      <c r="I13" s="98"/>
      <c r="J13" s="98"/>
      <c r="K13" s="98"/>
      <c r="L13" s="98"/>
      <c r="M13" s="98"/>
      <c r="N13" s="98"/>
      <c r="O13" s="98"/>
      <c r="P13" s="98"/>
      <c r="Q13" s="41" t="str">
        <f>IF($H$12="","",
IF(OR($H$12="Corrupción",$H$12="Lavado de Activos",$H$12="Financiación del Terrorismo",$H$12="Corrupción en Trámites, OPAs y Consultas de Acceso a la Información Pública"),"No Aplica",'5. Valoración de Controles'!H13))</f>
        <v xml:space="preserve">  </v>
      </c>
      <c r="R13" s="41" t="str">
        <f>IF($H$12="","",
IF(OR($H$12="Corrupción",$H$12="Lavado de Activos",$H$12="Financiación del Terrorismo",$H$12="Corrupción en Trámites, OPAs y Consultas de Acceso a la Información Pública"),'6.Valoración Control Corrupción'!E13,"No Aplica"))</f>
        <v>No Aplica</v>
      </c>
      <c r="S13" s="41" t="str">
        <f>IF($H$12="","",
IF(OR($H$12="Corrupción",$H$12="Lavado de Activos",$H$12="Financiación del Terrorismo",$H$12="Corrupción en Trámites, OPAs y Consultas de Acceso a la Información Pública"),'6.Valoración Control Corrupción'!F13,"No Aplica"))</f>
        <v>No Aplica</v>
      </c>
      <c r="T13" s="41" t="str">
        <f>IF($H$12="","",
IF(OR($H$12="Corrupción",$H$12="Lavado de Activos",$H$12="Financiación del Terrorismo",$H$12="Corrupción en Trámites, OPAs y Consultas de Acceso a la Información Pública"),'6.Valoración Control Corrupción'!G13,"No Aplica"))</f>
        <v>No Aplica</v>
      </c>
      <c r="U13" s="41" t="str">
        <f>IF($H$12="","",
IF(OR($H$12="Corrupción",$H$12="Lavado de Activos",$H$12="Financiación del Terrorismo",$H$12="Corrupción en Trámites, OPAs y Consultas de Acceso a la Información Pública"),'6.Valoración Control Corrupción'!H13,"No Aplica"))</f>
        <v>No Aplica</v>
      </c>
      <c r="V13" s="41" t="str">
        <f>IF($H$12="","",
IF(OR($H$12="Corrupción",$H$12="Lavado de Activos",$H$12="Financiación del Terrorismo",$H$12="Corrupción en Trámites, OPAs y Consultas de Acceso a la Información Pública"),'6.Valoración Control Corrupción'!I13,"No Aplica"))</f>
        <v>No Aplica</v>
      </c>
      <c r="W13" s="41" t="str">
        <f>IF($H$12="","",
IF(OR($H$12="Corrupción",$H$12="Lavado de Activos",$H$12="Financiación del Terrorismo",$H$12="Corrupción en Trámites, OPAs y Consultas de Acceso a la Información Pública"),'6.Valoración Control Corrupción'!J13,"No Aplica"))</f>
        <v>No Aplica</v>
      </c>
      <c r="X13" s="25">
        <f>IF($H$12="","",
IF(OR($H$12="Corrupción",$H$12="Lavado de Activos",$H$12="Financiación del Terrorismo",$H$12="Trámites, OPAs y Consultas de Acceso a la Información Pública"),"No Aplica",'5. Valoración de Controles'!I13))</f>
        <v>0</v>
      </c>
      <c r="Y13" s="25" t="str">
        <f>IF($H$12="","",
IF(OR($H$12="Corrupción",$H$12="Lavado de Activos",$H$12="Financiación del Terrorismo",$H$12="Trámites, OPAs y Consultas de Acceso a la Información Pública"),"No Aplica",'5. Valoración de Controles'!J13))</f>
        <v/>
      </c>
      <c r="Z13" s="25">
        <f>IF($H$12="","",
IF(OR($H$12="Corrupción",$H$12="Lavado de Activos",$H$12="Financiación del Terrorismo",$H$12="Trámites, OPAs y Consultas de Acceso a la Información Pública"),"No Aplica",'5. Valoración de Controles'!K13))</f>
        <v>0</v>
      </c>
      <c r="AA13" s="25">
        <f>IF($H$12="","",
IF(OR($H$12="Corrupción",$H$12="Lavado de Activos",$H$12="Financiación del Terrorismo",$H$12="Trámites, OPAs y Consultas de Acceso a la Información Pública"),"No Aplica",'5. Valoración de Controles'!L13))</f>
        <v>0</v>
      </c>
      <c r="AB13" s="25">
        <f>IF($H$12="","",
IF(OR($H$12="Corrupción",$H$12="Lavado de Activos",$H$12="Financiación del Terrorismo",$H$12="Trámites, OPAs y Consultas de Acceso a la Información Pública"),"No Aplica",'5. Valoración de Controles'!M13))</f>
        <v>0</v>
      </c>
      <c r="AC13" s="25">
        <f>IF($H$12="","",
IF(OR($H$12="Corrupción",$H$12="Lavado de Activos",$H$12="Financiación del Terrorismo",$H$12="Trámites, OPAs y Consultas de Acceso a la Información Pública"),"No Aplica",'5. Valoración de Controles'!N13))</f>
        <v>0</v>
      </c>
      <c r="AD13" s="25">
        <f>IF($H$12="","",
IF(OR($H$12="Corrupción",$H$12="Lavado de Activos",$H$12="Financiación del Terrorismo",$H$12="Trámites, OPAs y Consultas de Acceso a la Información Pública"),"No Aplica",'5. Valoración de Controles'!O13))</f>
        <v>0</v>
      </c>
      <c r="AE13" s="25">
        <f>IF($H$12="","",
IF(OR($H$12="Corrupción",$H$12="Lavado de Activos",$H$12="Financiación del Terrorismo",$H$12="Trámites, OPAs y Consultas de Acceso a la Información Pública"),"No Aplica",'5. Valoración de Controles'!P13))</f>
        <v>0</v>
      </c>
      <c r="AF13" s="25">
        <f>IF($H$12="","",
IF(OR($H$12="Corrupción",$H$12="Lavado de Activos",$H$12="Financiación del Terrorismo",$H$12="Trámites, OPAs y Consultas de Acceso a la Información Pública"),"No Aplica",'5. Valoración de Controles'!Q13))</f>
        <v>0</v>
      </c>
      <c r="AG13" s="26" t="str">
        <f>IF($H$12="","",
IF(OR($H$12="Corrupción",$H$12="Lavado de Activos",$H$12="Financiación del Terrorismo",$H$12="Corrupción en Trámites, OPAs y Consultas de Acceso a la Información Pública"),"No Aplica",'5. Valoración de Controles'!R13))</f>
        <v/>
      </c>
      <c r="AH13" s="98"/>
      <c r="AI13" s="98"/>
      <c r="AJ13" s="98"/>
      <c r="AK13" s="98"/>
      <c r="AL13" s="98"/>
      <c r="AM13" s="98"/>
      <c r="AN13" s="98"/>
      <c r="AO13" s="98"/>
      <c r="AP13" s="98"/>
      <c r="AQ13" s="98"/>
      <c r="AR13" s="98"/>
      <c r="AS13" s="3"/>
      <c r="AT13" s="3"/>
      <c r="AU13" s="3"/>
      <c r="AV13" s="3"/>
      <c r="AW13" s="3"/>
      <c r="AX13" s="3"/>
      <c r="AY13" s="3"/>
      <c r="AZ13" s="3"/>
      <c r="BA13" s="3"/>
      <c r="BB13" s="3"/>
      <c r="BC13" s="3"/>
      <c r="BD13" s="3"/>
      <c r="BE13" s="3"/>
      <c r="BF13" s="3"/>
      <c r="BG13" s="3"/>
      <c r="BH13" s="3"/>
      <c r="BI13" s="3"/>
      <c r="BJ13" s="3"/>
      <c r="BK13" s="3"/>
      <c r="BL13" s="3"/>
    </row>
    <row r="14" spans="1:64" ht="31.5" customHeight="1">
      <c r="A14" s="93"/>
      <c r="B14" s="93"/>
      <c r="C14" s="93"/>
      <c r="D14" s="93"/>
      <c r="E14" s="93"/>
      <c r="F14" s="93"/>
      <c r="G14" s="93"/>
      <c r="H14" s="93"/>
      <c r="I14" s="93"/>
      <c r="J14" s="93"/>
      <c r="K14" s="93"/>
      <c r="L14" s="93"/>
      <c r="M14" s="93"/>
      <c r="N14" s="93"/>
      <c r="O14" s="93"/>
      <c r="P14" s="93"/>
      <c r="Q14" s="41" t="str">
        <f>IF($H$12="","",
IF(OR($H$12="Corrupción",$H$12="Lavado de Activos",$H$12="Financiación del Terrorismo",$H$12="Corrupción en Trámites, OPAs y Consultas de Acceso a la Información Pública"),"No Aplica",'5. Valoración de Controles'!H14))</f>
        <v xml:space="preserve">  </v>
      </c>
      <c r="R14" s="41" t="str">
        <f>IF($H$12="","",
IF(OR($H$12="Corrupción",$H$12="Lavado de Activos",$H$12="Financiación del Terrorismo",$H$12="Corrupción en Trámites, OPAs y Consultas de Acceso a la Información Pública"),'6.Valoración Control Corrupción'!E14,"No Aplica"))</f>
        <v>No Aplica</v>
      </c>
      <c r="S14" s="41" t="str">
        <f>IF($H$12="","",
IF(OR($H$12="Corrupción",$H$12="Lavado de Activos",$H$12="Financiación del Terrorismo",$H$12="Corrupción en Trámites, OPAs y Consultas de Acceso a la Información Pública"),'6.Valoración Control Corrupción'!F14,"No Aplica"))</f>
        <v>No Aplica</v>
      </c>
      <c r="T14" s="41" t="str">
        <f>IF($H$12="","",
IF(OR($H$12="Corrupción",$H$12="Lavado de Activos",$H$12="Financiación del Terrorismo",$H$12="Corrupción en Trámites, OPAs y Consultas de Acceso a la Información Pública"),'6.Valoración Control Corrupción'!G14,"No Aplica"))</f>
        <v>No Aplica</v>
      </c>
      <c r="U14" s="41" t="str">
        <f>IF($H$12="","",
IF(OR($H$12="Corrupción",$H$12="Lavado de Activos",$H$12="Financiación del Terrorismo",$H$12="Corrupción en Trámites, OPAs y Consultas de Acceso a la Información Pública"),'6.Valoración Control Corrupción'!H14,"No Aplica"))</f>
        <v>No Aplica</v>
      </c>
      <c r="V14" s="41" t="str">
        <f>IF($H$12="","",
IF(OR($H$12="Corrupción",$H$12="Lavado de Activos",$H$12="Financiación del Terrorismo",$H$12="Corrupción en Trámites, OPAs y Consultas de Acceso a la Información Pública"),'6.Valoración Control Corrupción'!I14,"No Aplica"))</f>
        <v>No Aplica</v>
      </c>
      <c r="W14" s="41" t="str">
        <f>IF($H$12="","",
IF(OR($H$12="Corrupción",$H$12="Lavado de Activos",$H$12="Financiación del Terrorismo",$H$12="Corrupción en Trámites, OPAs y Consultas de Acceso a la Información Pública"),'6.Valoración Control Corrupción'!J14,"No Aplica"))</f>
        <v>No Aplica</v>
      </c>
      <c r="X14" s="25">
        <f>IF($H$12="","",
IF(OR($H$12="Corrupción",$H$12="Lavado de Activos",$H$12="Financiación del Terrorismo",$H$12="Trámites, OPAs y Consultas de Acceso a la Información Pública"),"No Aplica",'5. Valoración de Controles'!I14))</f>
        <v>0</v>
      </c>
      <c r="Y14" s="25" t="str">
        <f>IF($H$12="","",
IF(OR($H$12="Corrupción",$H$12="Lavado de Activos",$H$12="Financiación del Terrorismo",$H$12="Trámites, OPAs y Consultas de Acceso a la Información Pública"),"No Aplica",'5. Valoración de Controles'!J14))</f>
        <v/>
      </c>
      <c r="Z14" s="25">
        <f>IF($H$12="","",
IF(OR($H$12="Corrupción",$H$12="Lavado de Activos",$H$12="Financiación del Terrorismo",$H$12="Trámites, OPAs y Consultas de Acceso a la Información Pública"),"No Aplica",'5. Valoración de Controles'!K14))</f>
        <v>0</v>
      </c>
      <c r="AA14" s="25">
        <f>IF($H$12="","",
IF(OR($H$12="Corrupción",$H$12="Lavado de Activos",$H$12="Financiación del Terrorismo",$H$12="Trámites, OPAs y Consultas de Acceso a la Información Pública"),"No Aplica",'5. Valoración de Controles'!L14))</f>
        <v>0</v>
      </c>
      <c r="AB14" s="25">
        <f>IF($H$12="","",
IF(OR($H$12="Corrupción",$H$12="Lavado de Activos",$H$12="Financiación del Terrorismo",$H$12="Trámites, OPAs y Consultas de Acceso a la Información Pública"),"No Aplica",'5. Valoración de Controles'!M14))</f>
        <v>0</v>
      </c>
      <c r="AC14" s="25">
        <f>IF($H$12="","",
IF(OR($H$12="Corrupción",$H$12="Lavado de Activos",$H$12="Financiación del Terrorismo",$H$12="Trámites, OPAs y Consultas de Acceso a la Información Pública"),"No Aplica",'5. Valoración de Controles'!N14))</f>
        <v>0</v>
      </c>
      <c r="AD14" s="25">
        <f>IF($H$12="","",
IF(OR($H$12="Corrupción",$H$12="Lavado de Activos",$H$12="Financiación del Terrorismo",$H$12="Trámites, OPAs y Consultas de Acceso a la Información Pública"),"No Aplica",'5. Valoración de Controles'!O14))</f>
        <v>0</v>
      </c>
      <c r="AE14" s="25">
        <f>IF($H$12="","",
IF(OR($H$12="Corrupción",$H$12="Lavado de Activos",$H$12="Financiación del Terrorismo",$H$12="Trámites, OPAs y Consultas de Acceso a la Información Pública"),"No Aplica",'5. Valoración de Controles'!P14))</f>
        <v>0</v>
      </c>
      <c r="AF14" s="25">
        <f>IF($H$12="","",
IF(OR($H$12="Corrupción",$H$12="Lavado de Activos",$H$12="Financiación del Terrorismo",$H$12="Trámites, OPAs y Consultas de Acceso a la Información Pública"),"No Aplica",'5. Valoración de Controles'!Q14))</f>
        <v>0</v>
      </c>
      <c r="AG14" s="26" t="str">
        <f>IF($H$12="","",
IF(OR($H$12="Corrupción",$H$12="Lavado de Activos",$H$12="Financiación del Terrorismo",$H$12="Corrupción en Trámites, OPAs y Consultas de Acceso a la Información Pública"),"No Aplica",'5. Valoración de Controles'!R14))</f>
        <v/>
      </c>
      <c r="AH14" s="93"/>
      <c r="AI14" s="93"/>
      <c r="AJ14" s="93"/>
      <c r="AK14" s="93"/>
      <c r="AL14" s="93"/>
      <c r="AM14" s="93"/>
      <c r="AN14" s="93"/>
      <c r="AO14" s="93"/>
      <c r="AP14" s="93"/>
      <c r="AQ14" s="93"/>
      <c r="AR14" s="93"/>
      <c r="AS14" s="3"/>
      <c r="AT14" s="3"/>
      <c r="AU14" s="3"/>
      <c r="AV14" s="3"/>
      <c r="AW14" s="3"/>
      <c r="AX14" s="3"/>
      <c r="AY14" s="3"/>
      <c r="AZ14" s="3"/>
      <c r="BA14" s="3"/>
      <c r="BB14" s="3"/>
      <c r="BC14" s="3"/>
      <c r="BD14" s="3"/>
      <c r="BE14" s="3"/>
      <c r="BF14" s="3"/>
      <c r="BG14" s="3"/>
      <c r="BH14" s="3"/>
      <c r="BI14" s="3"/>
      <c r="BJ14" s="3"/>
      <c r="BK14" s="3"/>
      <c r="BL14" s="3"/>
    </row>
    <row r="15" spans="1:64" ht="31.5" customHeight="1">
      <c r="A15" s="103">
        <v>3</v>
      </c>
      <c r="B15" s="104" t="str">
        <f>'2. Identificación del Riesgo'!B15:B17</f>
        <v>Gestión Financiera</v>
      </c>
      <c r="C15" s="104" t="str">
        <f>IF('2. Identificación del Riesgo'!C15:C17="","",'2. Identificación del Riesgo'!C15:C17)</f>
        <v>Presupuesto</v>
      </c>
      <c r="D15" s="104" t="str">
        <f>IF('2. Identificación del Riesgo'!D15:D17="","",'2. Identificación del Riesgo'!D15:D17)</f>
        <v>Afectación Económica o Presupuestal</v>
      </c>
      <c r="E15" s="104" t="str">
        <f>IF('2. Identificación del Riesgo'!E15:E17="","",'2. Identificación del Riesgo'!E15:E17)</f>
        <v>Documentos errados</v>
      </c>
      <c r="F15" s="104" t="str">
        <f>IF('2. Identificación del Riesgo'!F15:F17="","",'2. Identificación del Riesgo'!F15:F17)</f>
        <v>Falta de parametrización</v>
      </c>
      <c r="G15" s="104" t="str">
        <f>IF('2. Identificación del Riesgo'!G15:G17="","",'2. Identificación del Riesgo'!G15:G17)</f>
        <v>Afectación Económica o Presupuestal por Fallas en el aplicativo SISFONDOGER para ejercer el control de los recursos debido a Falta de parametrización</v>
      </c>
      <c r="H15" s="104" t="str">
        <f>IF('2. Identificación del Riesgo'!H15:H17="","",'2. Identificación del Riesgo'!H15:H17)</f>
        <v>Gestión</v>
      </c>
      <c r="I15" s="104" t="str">
        <f>IF('2. Identificación del Riesgo'!I15:I17="","",'2. Identificación del Riesgo'!I15:I17)</f>
        <v>Fallas Tecnológicas</v>
      </c>
      <c r="J15" s="104" t="str">
        <f>IF('2. Identificación del Riesgo'!J15:J17="","",'2. Identificación del Riesgo'!J15:J17)</f>
        <v>Alta: La actividad que conlleva el riesgo se ejecuta mínimo 500 veces al año y máximo 5000 veces por año</v>
      </c>
      <c r="K15" s="112" t="str">
        <f>'2. Identificación del Riesgo'!K15:K17</f>
        <v>Alta</v>
      </c>
      <c r="L15" s="109">
        <f>'2. Identificación del Riesgo'!L15:L17</f>
        <v>0.8</v>
      </c>
      <c r="M15" s="10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Reputacional: El riesgo afecta la imagen de alguna área de la organización</v>
      </c>
      <c r="N15" s="112" t="str">
        <f>'2. Identificación del Riesgo'!N15:N17</f>
        <v>Leve</v>
      </c>
      <c r="O15" s="109">
        <f>'2. Identificación del Riesgo'!O15:O17</f>
        <v>0.2</v>
      </c>
      <c r="P15" s="110" t="str">
        <f>'2. Identificación del Riesgo'!P15:P17</f>
        <v>Moderado</v>
      </c>
      <c r="Q15" s="41" t="str">
        <f>IF($H$15="","",
IF(OR($H$15="Corrupción",$H$15="Lavado de Activos",$H$15="Financiación del Terrorismo",$H$15="Corrupción en Trámites, OPAs y Consultas de Acceso a la Información Pública"),"No Aplica",'5. Valoración de Controles'!H15))</f>
        <v>Profesional Especializado presupuesto Realizar conciliaciones mensuales de la bases de datos Vs informes del aplicativo de control presupuestal SISFONDIGER producto de esto son las bases, que reposan en la carpeta NAS, "Conciliaciones mensuales"
 Si durante el ejecución se evidencian observaciones, se notifica TICS para que realice las correcciones pertienentes
 El propósito del control es verificar que la información que reposa en el aplicativo sea la correcta, porque se pueden evidenciar fallas en la funcionalidad del mismo</v>
      </c>
      <c r="R15" s="41" t="str">
        <f>IF($H$15="","",
IF(OR($H$15="Corrupción",$H$15="Lavado de Activos",$H$15="Financiación del Terrorismo",$H$15="Corrupción en Trámites, OPAs y Consultas de Acceso a la Información Pública"),'6.Valoración Control Corrupción'!E15,"No Aplica"))</f>
        <v>No Aplica</v>
      </c>
      <c r="S15" s="41" t="str">
        <f>IF($H$15="","",
IF(OR($H$15="Corrupción",$H$15="Lavado de Activos",$H$15="Financiación del Terrorismo",$H$15="Corrupción en Trámites, OPAs y Consultas de Acceso a la Información Pública"),'6.Valoración Control Corrupción'!F15,"No Aplica"))</f>
        <v>No Aplica</v>
      </c>
      <c r="T15" s="41" t="str">
        <f>IF($H$15="","",
IF(OR($H$15="Corrupción",$H$15="Lavado de Activos",$H$15="Financiación del Terrorismo",$H$15="Corrupción en Trámites, OPAs y Consultas de Acceso a la Información Pública"),'6.Valoración Control Corrupción'!G15,"No Aplica"))</f>
        <v>No Aplica</v>
      </c>
      <c r="U15" s="41" t="str">
        <f>IF($H$15="","",
IF(OR($H$15="Corrupción",$H$15="Lavado de Activos",$H$15="Financiación del Terrorismo",$H$15="Corrupción en Trámites, OPAs y Consultas de Acceso a la Información Pública"),'6.Valoración Control Corrupción'!H15,"No Aplica"))</f>
        <v>No Aplica</v>
      </c>
      <c r="V15" s="41" t="str">
        <f>IF($H$15="","",
IF(OR($H$15="Corrupción",$H$15="Lavado de Activos",$H$15="Financiación del Terrorismo",$H$15="Corrupción en Trámites, OPAs y Consultas de Acceso a la Información Pública"),'6.Valoración Control Corrupción'!I15,"No Aplica"))</f>
        <v>No Aplica</v>
      </c>
      <c r="W15" s="41" t="str">
        <f>IF($H$15="","",
IF(OR($H$15="Corrupción",$H$15="Lavado de Activos",$H$15="Financiación del Terrorismo",$H$15="Corrupción en Trámites, OPAs y Consultas de Acceso a la Información Pública"),'6.Valoración Control Corrupción'!J15,"No Aplica"))</f>
        <v>No Aplica</v>
      </c>
      <c r="X15" s="25" t="str">
        <f>IF($H$15="","",
IF(OR($H$15="Corrupción",$H$15="Lavado de Activos",$H$15="Financiación del Terrorismo",$H$15="Trámites, OPAs y Consultas de Acceso a la Información Pública"),"No Aplica",'5. Valoración de Controles'!I15))</f>
        <v>Detectivo</v>
      </c>
      <c r="Y15" s="25" t="str">
        <f>IF($H$15="","",
IF(OR($H$15="Corrupción",$H$15="Lavado de Activos",$H$15="Financiación del Terrorismo",$H$15="Trámites, OPAs y Consultas de Acceso a la Información Pública"),"No Aplica",'5. Valoración de Controles'!J15))</f>
        <v>Afecta probabilidad</v>
      </c>
      <c r="Z15" s="25" t="str">
        <f>IF($H$15="","",
IF(OR($H$15="Corrupción",$H$15="Lavado de Activos",$H$15="Financiación del Terrorismo",$H$15="Trámites, OPAs y Consultas de Acceso a la Información Pública"),"No Aplica",'5. Valoración de Controles'!K15))</f>
        <v>Manual</v>
      </c>
      <c r="AA15" s="25" t="str">
        <f>IF($H$15="","",
IF(OR($H$15="Corrupción",$H$15="Lavado de Activos",$H$15="Financiación del Terrorismo",$H$15="Trámites, OPAs y Consultas de Acceso a la Información Pública"),"No Aplica",'5. Valoración de Controles'!L15))</f>
        <v>Sin Documentar</v>
      </c>
      <c r="AB15" s="25" t="str">
        <f>IF($H$15="","",
IF(OR($H$15="Corrupción",$H$15="Lavado de Activos",$H$15="Financiación del Terrorismo",$H$15="Trámites, OPAs y Consultas de Acceso a la Información Pública"),"No Aplica",'5. Valoración de Controles'!M15))</f>
        <v>Continua</v>
      </c>
      <c r="AC15" s="25" t="str">
        <f>IF($H$15="","",
IF(OR($H$15="Corrupción",$H$15="Lavado de Activos",$H$15="Financiación del Terrorismo",$H$15="Trámites, OPAs y Consultas de Acceso a la Información Pública"),"No Aplica",'5. Valoración de Controles'!N15))</f>
        <v>Con registro</v>
      </c>
      <c r="AD15" s="25" t="str">
        <f>IF($H$15="","",
IF(OR($H$15="Corrupción",$H$15="Lavado de Activos",$H$15="Financiación del Terrorismo",$H$15="Trámites, OPAs y Consultas de Acceso a la Información Pública"),"No Aplica",'5. Valoración de Controles'!O15))</f>
        <v>Carpeta NAS Presupuesto</v>
      </c>
      <c r="AE15" s="25" t="str">
        <f>IF($H$15="","",
IF(OR($H$15="Corrupción",$H$15="Lavado de Activos",$H$15="Financiación del Terrorismo",$H$15="Trámites, OPAs y Consultas de Acceso a la Información Pública"),"No Aplica",'5. Valoración de Controles'!P15))</f>
        <v>Bases de datos de excel e informes del aplicativo SISFONDIGER</v>
      </c>
      <c r="AF15" s="25" t="str">
        <f>IF($H$15="","",
IF(OR($H$15="Corrupción",$H$15="Lavado de Activos",$H$15="Financiación del Terrorismo",$H$15="Trámites, OPAs y Consultas de Acceso a la Información Pública"),"No Aplica",'5. Valoración de Controles'!Q15))</f>
        <v>Se realiza la solicitud a la Oficina de TICS, el ajuste de la inconsistencia que presenta el aplicativo</v>
      </c>
      <c r="AG15" s="26">
        <f>IF($H$15="","",
IF(OR($H$15="Corrupción",$H$15="Lavado de Activos",$H$15="Financiación del Terrorismo",$H$15="Corrupción en Trámites, OPAs y Consultas de Acceso a la Información Pública"),"No Aplica",'5. Valoración de Controles'!R15))</f>
        <v>0.3</v>
      </c>
      <c r="AH15" s="112"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Baja</v>
      </c>
      <c r="AI15" s="137">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0.56000000000000005</v>
      </c>
      <c r="AJ15" s="112"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Leve</v>
      </c>
      <c r="AK15" s="137">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0.2</v>
      </c>
      <c r="AL15" s="110"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Bajo</v>
      </c>
      <c r="AM15" s="117" t="s">
        <v>333</v>
      </c>
      <c r="AN15" s="131"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25"/>
      <c r="AP15" s="136"/>
      <c r="AQ15" s="136" t="str">
        <f>IF(AO15="","","∑ Peso porcentual de cada acción definida")</f>
        <v/>
      </c>
      <c r="AR15" s="104"/>
      <c r="AS15" s="3"/>
      <c r="AT15" s="3"/>
      <c r="AU15" s="3"/>
      <c r="AV15" s="3"/>
      <c r="AW15" s="3"/>
      <c r="AX15" s="3"/>
      <c r="AY15" s="3"/>
      <c r="AZ15" s="3"/>
      <c r="BA15" s="3"/>
      <c r="BB15" s="3"/>
      <c r="BC15" s="3"/>
      <c r="BD15" s="3"/>
      <c r="BE15" s="3"/>
      <c r="BF15" s="3"/>
      <c r="BG15" s="3"/>
      <c r="BH15" s="3"/>
      <c r="BI15" s="3"/>
      <c r="BJ15" s="3"/>
      <c r="BK15" s="3"/>
      <c r="BL15" s="3"/>
    </row>
    <row r="16" spans="1:64" ht="31.5" customHeight="1">
      <c r="A16" s="98"/>
      <c r="B16" s="98"/>
      <c r="C16" s="98"/>
      <c r="D16" s="98"/>
      <c r="E16" s="98"/>
      <c r="F16" s="98"/>
      <c r="G16" s="98"/>
      <c r="H16" s="98"/>
      <c r="I16" s="98"/>
      <c r="J16" s="98"/>
      <c r="K16" s="98"/>
      <c r="L16" s="98"/>
      <c r="M16" s="98"/>
      <c r="N16" s="98"/>
      <c r="O16" s="98"/>
      <c r="P16" s="98"/>
      <c r="Q16" s="41" t="str">
        <f>IF($H$15="","",
IF(OR($H$15="Corrupción",$H$15="Lavado de Activos",$H$15="Financiación del Terrorismo",$H$15="Corrupción en Trámites, OPAs y Consultas de Acceso a la Información Pública"),"No Aplica",'5. Valoración de Controles'!H16))</f>
        <v xml:space="preserve">  </v>
      </c>
      <c r="R16" s="41" t="str">
        <f>IF($H$15="","",
IF(OR($H$15="Corrupción",$H$15="Lavado de Activos",$H$15="Financiación del Terrorismo",$H$15="Corrupción en Trámites, OPAs y Consultas de Acceso a la Información Pública"),'6.Valoración Control Corrupción'!E16,"No Aplica"))</f>
        <v>No Aplica</v>
      </c>
      <c r="S16" s="41" t="str">
        <f>IF($H$15="","",
IF(OR($H$15="Corrupción",$H$15="Lavado de Activos",$H$15="Financiación del Terrorismo",$H$15="Corrupción en Trámites, OPAs y Consultas de Acceso a la Información Pública"),'6.Valoración Control Corrupción'!F16,"No Aplica"))</f>
        <v>No Aplica</v>
      </c>
      <c r="T16" s="41" t="str">
        <f>IF($H$15="","",
IF(OR($H$15="Corrupción",$H$15="Lavado de Activos",$H$15="Financiación del Terrorismo",$H$15="Corrupción en Trámites, OPAs y Consultas de Acceso a la Información Pública"),'6.Valoración Control Corrupción'!G16,"No Aplica"))</f>
        <v>No Aplica</v>
      </c>
      <c r="U16" s="41" t="str">
        <f>IF($H$15="","",
IF(OR($H$15="Corrupción",$H$15="Lavado de Activos",$H$15="Financiación del Terrorismo",$H$15="Corrupción en Trámites, OPAs y Consultas de Acceso a la Información Pública"),'6.Valoración Control Corrupción'!H16,"No Aplica"))</f>
        <v>No Aplica</v>
      </c>
      <c r="V16" s="41" t="str">
        <f>IF($H$15="","",
IF(OR($H$15="Corrupción",$H$15="Lavado de Activos",$H$15="Financiación del Terrorismo",$H$15="Corrupción en Trámites, OPAs y Consultas de Acceso a la Información Pública"),'6.Valoración Control Corrupción'!I16,"No Aplica"))</f>
        <v>No Aplica</v>
      </c>
      <c r="W16" s="41" t="str">
        <f>IF($H$15="","",
IF(OR($H$15="Corrupción",$H$15="Lavado de Activos",$H$15="Financiación del Terrorismo",$H$15="Corrupción en Trámites, OPAs y Consultas de Acceso a la Información Pública"),'6.Valoración Control Corrupción'!J16,"No Aplica"))</f>
        <v>No Aplica</v>
      </c>
      <c r="X16" s="25">
        <f>IF($H$15="","",
IF(OR($H$15="Corrupción",$H$15="Lavado de Activos",$H$15="Financiación del Terrorismo",$H$15="Trámites, OPAs y Consultas de Acceso a la Información Pública"),"No Aplica",'5. Valoración de Controles'!I16))</f>
        <v>0</v>
      </c>
      <c r="Y16" s="25" t="str">
        <f>IF($H$15="","",
IF(OR($H$15="Corrupción",$H$15="Lavado de Activos",$H$15="Financiación del Terrorismo",$H$15="Trámites, OPAs y Consultas de Acceso a la Información Pública"),"No Aplica",'5. Valoración de Controles'!J16))</f>
        <v/>
      </c>
      <c r="Z16" s="25">
        <f>IF($H$15="","",
IF(OR($H$15="Corrupción",$H$15="Lavado de Activos",$H$15="Financiación del Terrorismo",$H$15="Trámites, OPAs y Consultas de Acceso a la Información Pública"),"No Aplica",'5. Valoración de Controles'!K16))</f>
        <v>0</v>
      </c>
      <c r="AA16" s="25">
        <f>IF($H$15="","",
IF(OR($H$15="Corrupción",$H$15="Lavado de Activos",$H$15="Financiación del Terrorismo",$H$15="Trámites, OPAs y Consultas de Acceso a la Información Pública"),"No Aplica",'5. Valoración de Controles'!L16))</f>
        <v>0</v>
      </c>
      <c r="AB16" s="25">
        <f>IF($H$15="","",
IF(OR($H$15="Corrupción",$H$15="Lavado de Activos",$H$15="Financiación del Terrorismo",$H$15="Trámites, OPAs y Consultas de Acceso a la Información Pública"),"No Aplica",'5. Valoración de Controles'!M16))</f>
        <v>0</v>
      </c>
      <c r="AC16" s="25">
        <f>IF($H$15="","",
IF(OR($H$15="Corrupción",$H$15="Lavado de Activos",$H$15="Financiación del Terrorismo",$H$15="Trámites, OPAs y Consultas de Acceso a la Información Pública"),"No Aplica",'5. Valoración de Controles'!N16))</f>
        <v>0</v>
      </c>
      <c r="AD16" s="25">
        <f>IF($H$15="","",
IF(OR($H$15="Corrupción",$H$15="Lavado de Activos",$H$15="Financiación del Terrorismo",$H$15="Trámites, OPAs y Consultas de Acceso a la Información Pública"),"No Aplica",'5. Valoración de Controles'!O16))</f>
        <v>0</v>
      </c>
      <c r="AE16" s="25">
        <f>IF($H$15="","",
IF(OR($H$15="Corrupción",$H$15="Lavado de Activos",$H$15="Financiación del Terrorismo",$H$15="Trámites, OPAs y Consultas de Acceso a la Información Pública"),"No Aplica",'5. Valoración de Controles'!P16))</f>
        <v>0</v>
      </c>
      <c r="AF16" s="25">
        <f>IF($H$15="","",
IF(OR($H$15="Corrupción",$H$15="Lavado de Activos",$H$15="Financiación del Terrorismo",$H$15="Trámites, OPAs y Consultas de Acceso a la Información Pública"),"No Aplica",'5. Valoración de Controles'!Q16))</f>
        <v>0</v>
      </c>
      <c r="AG16" s="26" t="str">
        <f>IF($H$15="","",
IF(OR($H$15="Corrupción",$H$15="Lavado de Activos",$H$15="Financiación del Terrorismo",$H$15="Corrupción en Trámites, OPAs y Consultas de Acceso a la Información Pública"),"No Aplica",'5. Valoración de Controles'!R16))</f>
        <v/>
      </c>
      <c r="AH16" s="98"/>
      <c r="AI16" s="98"/>
      <c r="AJ16" s="98"/>
      <c r="AK16" s="98"/>
      <c r="AL16" s="98"/>
      <c r="AM16" s="98"/>
      <c r="AN16" s="98"/>
      <c r="AO16" s="98"/>
      <c r="AP16" s="98"/>
      <c r="AQ16" s="98"/>
      <c r="AR16" s="98"/>
      <c r="AS16" s="3"/>
      <c r="AT16" s="3"/>
      <c r="AU16" s="3"/>
      <c r="AV16" s="3"/>
      <c r="AW16" s="3"/>
      <c r="AX16" s="3"/>
      <c r="AY16" s="3"/>
      <c r="AZ16" s="3"/>
      <c r="BA16" s="3"/>
      <c r="BB16" s="3"/>
      <c r="BC16" s="3"/>
      <c r="BD16" s="3"/>
      <c r="BE16" s="3"/>
      <c r="BF16" s="3"/>
      <c r="BG16" s="3"/>
      <c r="BH16" s="3"/>
      <c r="BI16" s="3"/>
      <c r="BJ16" s="3"/>
      <c r="BK16" s="3"/>
      <c r="BL16" s="3"/>
    </row>
    <row r="17" spans="1:64" ht="31.5" customHeight="1">
      <c r="A17" s="93"/>
      <c r="B17" s="93"/>
      <c r="C17" s="93"/>
      <c r="D17" s="93"/>
      <c r="E17" s="93"/>
      <c r="F17" s="93"/>
      <c r="G17" s="93"/>
      <c r="H17" s="93"/>
      <c r="I17" s="93"/>
      <c r="J17" s="93"/>
      <c r="K17" s="93"/>
      <c r="L17" s="93"/>
      <c r="M17" s="93"/>
      <c r="N17" s="93"/>
      <c r="O17" s="93"/>
      <c r="P17" s="93"/>
      <c r="Q17" s="41" t="str">
        <f>IF($H$15="","",
IF(OR($H$15="Corrupción",$H$15="Lavado de Activos",$H$15="Financiación del Terrorismo",$H$15="Corrupción en Trámites, OPAs y Consultas de Acceso a la Información Pública"),"No Aplica",'5. Valoración de Controles'!H17))</f>
        <v xml:space="preserve">  </v>
      </c>
      <c r="R17" s="41" t="str">
        <f>IF($H$15="","",
IF(OR($H$15="Corrupción",$H$15="Lavado de Activos",$H$15="Financiación del Terrorismo",$H$15="Corrupción en Trámites, OPAs y Consultas de Acceso a la Información Pública"),'6.Valoración Control Corrupción'!E17,"No Aplica"))</f>
        <v>No Aplica</v>
      </c>
      <c r="S17" s="41" t="str">
        <f>IF($H$15="","",
IF(OR($H$15="Corrupción",$H$15="Lavado de Activos",$H$15="Financiación del Terrorismo",$H$15="Corrupción en Trámites, OPAs y Consultas de Acceso a la Información Pública"),'6.Valoración Control Corrupción'!F17,"No Aplica"))</f>
        <v>No Aplica</v>
      </c>
      <c r="T17" s="41" t="str">
        <f>IF($H$15="","",
IF(OR($H$15="Corrupción",$H$15="Lavado de Activos",$H$15="Financiación del Terrorismo",$H$15="Corrupción en Trámites, OPAs y Consultas de Acceso a la Información Pública"),'6.Valoración Control Corrupción'!G17,"No Aplica"))</f>
        <v>No Aplica</v>
      </c>
      <c r="U17" s="41" t="str">
        <f>IF($H$15="","",
IF(OR($H$15="Corrupción",$H$15="Lavado de Activos",$H$15="Financiación del Terrorismo",$H$15="Corrupción en Trámites, OPAs y Consultas de Acceso a la Información Pública"),'6.Valoración Control Corrupción'!H17,"No Aplica"))</f>
        <v>No Aplica</v>
      </c>
      <c r="V17" s="41" t="str">
        <f>IF($H$15="","",
IF(OR($H$15="Corrupción",$H$15="Lavado de Activos",$H$15="Financiación del Terrorismo",$H$15="Corrupción en Trámites, OPAs y Consultas de Acceso a la Información Pública"),'6.Valoración Control Corrupción'!I17,"No Aplica"))</f>
        <v>No Aplica</v>
      </c>
      <c r="W17" s="41" t="str">
        <f>IF($H$15="","",
IF(OR($H$15="Corrupción",$H$15="Lavado de Activos",$H$15="Financiación del Terrorismo",$H$15="Corrupción en Trámites, OPAs y Consultas de Acceso a la Información Pública"),'6.Valoración Control Corrupción'!J17,"No Aplica"))</f>
        <v>No Aplica</v>
      </c>
      <c r="X17" s="25">
        <f>IF($H$15="","",
IF(OR($H$15="Corrupción",$H$15="Lavado de Activos",$H$15="Financiación del Terrorismo",$H$15="Trámites, OPAs y Consultas de Acceso a la Información Pública"),"No Aplica",'5. Valoración de Controles'!I17))</f>
        <v>0</v>
      </c>
      <c r="Y17" s="25" t="str">
        <f>IF($H$15="","",
IF(OR($H$15="Corrupción",$H$15="Lavado de Activos",$H$15="Financiación del Terrorismo",$H$15="Trámites, OPAs y Consultas de Acceso a la Información Pública"),"No Aplica",'5. Valoración de Controles'!J17))</f>
        <v/>
      </c>
      <c r="Z17" s="25">
        <f>IF($H$15="","",
IF(OR($H$15="Corrupción",$H$15="Lavado de Activos",$H$15="Financiación del Terrorismo",$H$15="Trámites, OPAs y Consultas de Acceso a la Información Pública"),"No Aplica",'5. Valoración de Controles'!K17))</f>
        <v>0</v>
      </c>
      <c r="AA17" s="25">
        <f>IF($H$15="","",
IF(OR($H$15="Corrupción",$H$15="Lavado de Activos",$H$15="Financiación del Terrorismo",$H$15="Trámites, OPAs y Consultas de Acceso a la Información Pública"),"No Aplica",'5. Valoración de Controles'!L17))</f>
        <v>0</v>
      </c>
      <c r="AB17" s="25">
        <f>IF($H$15="","",
IF(OR($H$15="Corrupción",$H$15="Lavado de Activos",$H$15="Financiación del Terrorismo",$H$15="Trámites, OPAs y Consultas de Acceso a la Información Pública"),"No Aplica",'5. Valoración de Controles'!M17))</f>
        <v>0</v>
      </c>
      <c r="AC17" s="25">
        <f>IF($H$15="","",
IF(OR($H$15="Corrupción",$H$15="Lavado de Activos",$H$15="Financiación del Terrorismo",$H$15="Trámites, OPAs y Consultas de Acceso a la Información Pública"),"No Aplica",'5. Valoración de Controles'!N17))</f>
        <v>0</v>
      </c>
      <c r="AD17" s="25">
        <f>IF($H$15="","",
IF(OR($H$15="Corrupción",$H$15="Lavado de Activos",$H$15="Financiación del Terrorismo",$H$15="Trámites, OPAs y Consultas de Acceso a la Información Pública"),"No Aplica",'5. Valoración de Controles'!O17))</f>
        <v>0</v>
      </c>
      <c r="AE17" s="25">
        <f>IF($H$15="","",
IF(OR($H$15="Corrupción",$H$15="Lavado de Activos",$H$15="Financiación del Terrorismo",$H$15="Trámites, OPAs y Consultas de Acceso a la Información Pública"),"No Aplica",'5. Valoración de Controles'!P17))</f>
        <v>0</v>
      </c>
      <c r="AF17" s="25">
        <f>IF($H$15="","",
IF(OR($H$15="Corrupción",$H$15="Lavado de Activos",$H$15="Financiación del Terrorismo",$H$15="Trámites, OPAs y Consultas de Acceso a la Información Pública"),"No Aplica",'5. Valoración de Controles'!Q17))</f>
        <v>0</v>
      </c>
      <c r="AG17" s="26" t="str">
        <f>IF($H$15="","",
IF(OR($H$15="Corrupción",$H$15="Lavado de Activos",$H$15="Financiación del Terrorismo",$H$15="Corrupción en Trámites, OPAs y Consultas de Acceso a la Información Pública"),"No Aplica",'5. Valoración de Controles'!R17))</f>
        <v/>
      </c>
      <c r="AH17" s="93"/>
      <c r="AI17" s="93"/>
      <c r="AJ17" s="93"/>
      <c r="AK17" s="93"/>
      <c r="AL17" s="93"/>
      <c r="AM17" s="93"/>
      <c r="AN17" s="93"/>
      <c r="AO17" s="93"/>
      <c r="AP17" s="93"/>
      <c r="AQ17" s="93"/>
      <c r="AR17" s="93"/>
      <c r="AS17" s="3"/>
      <c r="AT17" s="3"/>
      <c r="AU17" s="3"/>
      <c r="AV17" s="3"/>
      <c r="AW17" s="3"/>
      <c r="AX17" s="3"/>
      <c r="AY17" s="3"/>
      <c r="AZ17" s="3"/>
      <c r="BA17" s="3"/>
      <c r="BB17" s="3"/>
      <c r="BC17" s="3"/>
      <c r="BD17" s="3"/>
      <c r="BE17" s="3"/>
      <c r="BF17" s="3"/>
      <c r="BG17" s="3"/>
      <c r="BH17" s="3"/>
      <c r="BI17" s="3"/>
      <c r="BJ17" s="3"/>
      <c r="BK17" s="3"/>
      <c r="BL17" s="3"/>
    </row>
    <row r="18" spans="1:64" ht="31.5" customHeight="1">
      <c r="A18" s="103">
        <v>4</v>
      </c>
      <c r="B18" s="104" t="str">
        <f>'2. Identificación del Riesgo'!B18:B20</f>
        <v>Gestión Financiera</v>
      </c>
      <c r="C18" s="104" t="str">
        <f>IF('2. Identificación del Riesgo'!C18:C20="","",'2. Identificación del Riesgo'!C18:C20)</f>
        <v>Riesgos de índole contable</v>
      </c>
      <c r="D18" s="104" t="str">
        <f>IF('2. Identificación del Riesgo'!D18:D20="","",'2. Identificación del Riesgo'!D18:D20)</f>
        <v>Afectación Económica o Presupuestal</v>
      </c>
      <c r="E18" s="104" t="str">
        <f>IF('2. Identificación del Riesgo'!E18:E20="","",'2. Identificación del Riesgo'!E18:E20)</f>
        <v>Reconocimiento contable de hechos económicos no acordes con lo indicado por la Contaduría General de la Nación.</v>
      </c>
      <c r="F18" s="104" t="str">
        <f>IF('2. Identificación del Riesgo'!F18:F20="","",'2. Identificación del Riesgo'!F18:F20)</f>
        <v>Por desconocimiento de nuevas versiones emitidas por la Contaduría General de la Nación
 Por falta de actualización de documentos controlados inherentes al proceso al interior de la entidad
 Por desactualización en la normatividad vigente aplicable al proceso
 Por deficiencias o ausencia de monitoreo en la página de la Contraloría</v>
      </c>
      <c r="G18" s="104" t="str">
        <f>IF('2. Identificación del Riesgo'!G18:G20="","",'2. Identificación del Riesgo'!G18:G20)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H18" s="104" t="str">
        <f>IF('2. Identificación del Riesgo'!H18:H20="","",'2. Identificación del Riesgo'!H18:H20)</f>
        <v>Gestión</v>
      </c>
      <c r="I18" s="104" t="str">
        <f>IF('2. Identificación del Riesgo'!I18:I20="","",'2. Identificación del Riesgo'!I18:I20)</f>
        <v>Ejecución y Administración de procesos</v>
      </c>
      <c r="J18" s="104" t="str">
        <f>IF('2. Identificación del Riesgo'!J18:J20="","",'2. Identificación del Riesgo'!J18:J20)</f>
        <v>Muy Baja: La actividad que conlleva el riesgo se ejecuta como máximo 2 veces por año</v>
      </c>
      <c r="K18" s="112" t="str">
        <f>'2. Identificación del Riesgo'!K18:K20</f>
        <v>Muy Baja</v>
      </c>
      <c r="L18" s="109">
        <f>'2. Identificación del Riesgo'!L18:L20</f>
        <v>0.2</v>
      </c>
      <c r="M18" s="10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Reputacional: El riesgo afecta la imagen de alguna área de la organización</v>
      </c>
      <c r="N18" s="112" t="str">
        <f>'2. Identificación del Riesgo'!N18:N20</f>
        <v>Leve</v>
      </c>
      <c r="O18" s="109">
        <f>'2. Identificación del Riesgo'!O18:O20</f>
        <v>0.2</v>
      </c>
      <c r="P18" s="110" t="str">
        <f>'2. Identificación del Riesgo'!P18:P20</f>
        <v>Bajo</v>
      </c>
      <c r="Q18" s="41" t="str">
        <f>IF($H$18="","",
IF(OR($H$18="Corrupción",$H$18="Lavado de Activos",$H$18="Financiación del Terrorismo",$H$18="Corrupción en Trámites, OPAs y Consultas de Acceso a la Información Pública"),"No Aplica",'5. Valoración de Controles'!H18))</f>
        <v>Profesional especializado realiza a demanda   consultas sobre conceptos y nueva normativa aplicable a los procedimientos que se ejecutan en el proceso, la evidencia de esto corresponde a correo electrónicos de consulta y mesas de trabajo con entes externos, esto reposa en la carpeta NAS, si se identifica alguna observación en la ejecución del control se programa mesa de trabajo para definir la actualización del documento o socialización de nuevos lineamientos, el propósito del control es mantener actualizada la información de politicas contables</v>
      </c>
      <c r="R18" s="41" t="str">
        <f>IF($H$18="","",
IF(OR($H$18="Corrupción",$H$18="Lavado de Activos",$H$18="Financiación del Terrorismo",$H$18="Corrupción en Trámites, OPAs y Consultas de Acceso a la Información Pública"),'6.Valoración Control Corrupción'!E18,"No Aplica"))</f>
        <v>No Aplica</v>
      </c>
      <c r="S18" s="41" t="str">
        <f>IF($H$18="","",
IF(OR($H$18="Corrupción",$H$18="Lavado de Activos",$H$18="Financiación del Terrorismo",$H$18="Corrupción en Trámites, OPAs y Consultas de Acceso a la Información Pública"),'6.Valoración Control Corrupción'!F18,"No Aplica"))</f>
        <v>No Aplica</v>
      </c>
      <c r="T18" s="41" t="str">
        <f>IF($H$18="","",
IF(OR($H$18="Corrupción",$H$18="Lavado de Activos",$H$18="Financiación del Terrorismo",$H$18="Corrupción en Trámites, OPAs y Consultas de Acceso a la Información Pública"),'6.Valoración Control Corrupción'!G18,"No Aplica"))</f>
        <v>No Aplica</v>
      </c>
      <c r="U18" s="41" t="str">
        <f>IF($H$18="","",
IF(OR($H$18="Corrupción",$H$18="Lavado de Activos",$H$18="Financiación del Terrorismo",$H$18="Corrupción en Trámites, OPAs y Consultas de Acceso a la Información Pública"),'6.Valoración Control Corrupción'!H18,"No Aplica"))</f>
        <v>No Aplica</v>
      </c>
      <c r="V18" s="41" t="str">
        <f>IF($H$18="","",
IF(OR($H$18="Corrupción",$H$18="Lavado de Activos",$H$18="Financiación del Terrorismo",$H$18="Corrupción en Trámites, OPAs y Consultas de Acceso a la Información Pública"),'6.Valoración Control Corrupción'!I18,"No Aplica"))</f>
        <v>No Aplica</v>
      </c>
      <c r="W18" s="41" t="str">
        <f>IF($H$18="","",
IF(OR($H$18="Corrupción",$H$18="Lavado de Activos",$H$18="Financiación del Terrorismo",$H$18="Corrupción en Trámites, OPAs y Consultas de Acceso a la Información Pública"),'6.Valoración Control Corrupción'!J18,"No Aplica"))</f>
        <v>No Aplica</v>
      </c>
      <c r="X18" s="25" t="str">
        <f>IF($H$18="","",
IF(OR($H$18="Corrupción",$H$18="Lavado de Activos",$H$18="Financiación del Terrorismo",$H$18="Trámites, OPAs y Consultas de Acceso a la Información Pública"),"No Aplica",'5. Valoración de Controles'!I18))</f>
        <v>Preventivo</v>
      </c>
      <c r="Y18" s="25" t="str">
        <f>IF($H$18="","",
IF(OR($H$18="Corrupción",$H$18="Lavado de Activos",$H$18="Financiación del Terrorismo",$H$18="Trámites, OPAs y Consultas de Acceso a la Información Pública"),"No Aplica",'5. Valoración de Controles'!J18))</f>
        <v>Afecta probabilidad</v>
      </c>
      <c r="Z18" s="25" t="str">
        <f>IF($H$18="","",
IF(OR($H$18="Corrupción",$H$18="Lavado de Activos",$H$18="Financiación del Terrorismo",$H$18="Trámites, OPAs y Consultas de Acceso a la Información Pública"),"No Aplica",'5. Valoración de Controles'!K18))</f>
        <v>Manual</v>
      </c>
      <c r="AA18" s="25" t="str">
        <f>IF($H$18="","",
IF(OR($H$18="Corrupción",$H$18="Lavado de Activos",$H$18="Financiación del Terrorismo",$H$18="Trámites, OPAs y Consultas de Acceso a la Información Pública"),"No Aplica",'5. Valoración de Controles'!L18))</f>
        <v>Documentado</v>
      </c>
      <c r="AB18" s="25" t="str">
        <f>IF($H$18="","",
IF(OR($H$18="Corrupción",$H$18="Lavado de Activos",$H$18="Financiación del Terrorismo",$H$18="Trámites, OPAs y Consultas de Acceso a la Información Pública"),"No Aplica",'5. Valoración de Controles'!M18))</f>
        <v>Continua</v>
      </c>
      <c r="AC18" s="25" t="str">
        <f>IF($H$18="","",
IF(OR($H$18="Corrupción",$H$18="Lavado de Activos",$H$18="Financiación del Terrorismo",$H$18="Trámites, OPAs y Consultas de Acceso a la Información Pública"),"No Aplica",'5. Valoración de Controles'!N18))</f>
        <v>Con registro</v>
      </c>
      <c r="AD18" s="25" t="str">
        <f>IF($H$18="","",
IF(OR($H$18="Corrupción",$H$18="Lavado de Activos",$H$18="Financiación del Terrorismo",$H$18="Trámites, OPAs y Consultas de Acceso a la Información Pública"),"No Aplica",'5. Valoración de Controles'!O18))</f>
        <v>Carpeta NAS sostenibilidad Contable</v>
      </c>
      <c r="AE18" s="25" t="str">
        <f>IF($H$18="","",
IF(OR($H$18="Corrupción",$H$18="Lavado de Activos",$H$18="Financiación del Terrorismo",$H$18="Trámites, OPAs y Consultas de Acceso a la Información Pública"),"No Aplica",'5. Valoración de Controles'!P18))</f>
        <v xml:space="preserve">Servidor </v>
      </c>
      <c r="AF18" s="25" t="str">
        <f>IF($H$18="","",
IF(OR($H$18="Corrupción",$H$18="Lavado de Activos",$H$18="Financiación del Terrorismo",$H$18="Trámites, OPAs y Consultas de Acceso a la Información Pública"),"No Aplica",'5. Valoración de Controles'!Q18))</f>
        <v>Correo electronicos a los lideres de procesos, solicitando actualizar la información.</v>
      </c>
      <c r="AG18" s="26">
        <f>IF($H$18="","",
IF(OR($H$18="Corrupción",$H$18="Lavado de Activos",$H$18="Financiación del Terrorismo",$H$18="Corrupción en Trámites, OPAs y Consultas de Acceso a la Información Pública"),"No Aplica",'5. Valoración de Controles'!R18))</f>
        <v>0.4</v>
      </c>
      <c r="AH18" s="112"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Muy Baja</v>
      </c>
      <c r="AI18" s="137">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0.12</v>
      </c>
      <c r="AJ18" s="112"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Leve</v>
      </c>
      <c r="AK18" s="137">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0.2</v>
      </c>
      <c r="AL18" s="110"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Bajo</v>
      </c>
      <c r="AM18" s="117" t="s">
        <v>333</v>
      </c>
      <c r="AN18" s="131"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No amerita plan de acción. Asuma las consecuencias de la materialización del riesgo</v>
      </c>
      <c r="AO18" s="125"/>
      <c r="AP18" s="136"/>
      <c r="AQ18" s="136" t="str">
        <f>IF(AO18="","","∑ Peso porcentual de cada acción definida")</f>
        <v/>
      </c>
      <c r="AR18" s="104"/>
      <c r="AS18" s="3"/>
      <c r="AT18" s="3"/>
      <c r="AU18" s="3"/>
      <c r="AV18" s="3"/>
      <c r="AW18" s="3"/>
      <c r="AX18" s="3"/>
      <c r="AY18" s="3"/>
      <c r="AZ18" s="3"/>
      <c r="BA18" s="3"/>
      <c r="BB18" s="3"/>
      <c r="BC18" s="3"/>
      <c r="BD18" s="3"/>
      <c r="BE18" s="3"/>
      <c r="BF18" s="3"/>
      <c r="BG18" s="3"/>
      <c r="BH18" s="3"/>
      <c r="BI18" s="3"/>
      <c r="BJ18" s="3"/>
      <c r="BK18" s="3"/>
      <c r="BL18" s="3"/>
    </row>
    <row r="19" spans="1:64" ht="31.5" customHeight="1">
      <c r="A19" s="98"/>
      <c r="B19" s="98"/>
      <c r="C19" s="98"/>
      <c r="D19" s="98"/>
      <c r="E19" s="98"/>
      <c r="F19" s="98"/>
      <c r="G19" s="98"/>
      <c r="H19" s="98"/>
      <c r="I19" s="98"/>
      <c r="J19" s="98"/>
      <c r="K19" s="98"/>
      <c r="L19" s="98"/>
      <c r="M19" s="98"/>
      <c r="N19" s="98"/>
      <c r="O19" s="98"/>
      <c r="P19" s="98"/>
      <c r="Q19" s="41" t="str">
        <f>IF($H$18="","",
IF(OR($H$18="Corrupción",$H$18="Lavado de Activos",$H$18="Financiación del Terrorismo",$H$18="Corrupción en Trámites, OPAs y Consultas de Acceso a la Información Pública"),"No Aplica",'5. Valoración de Controles'!H19))</f>
        <v>Profesional especializado o contratista profesional a demanda elabora documento actualizado acorde a la normativa nueva identificada, posterior se realiza la publicación y socialización de manera interna a la áreas involucradas, producto de esto se evidencia a través del documento final publicado en la página web de la entidad, y en la carpeta NAS.
 El propósito del control es mantener actualizados los documentos controlados inherentes al proceso para generar la información correcta</v>
      </c>
      <c r="R19" s="41" t="str">
        <f>IF($H$18="","",
IF(OR($H$18="Corrupción",$H$18="Lavado de Activos",$H$18="Financiación del Terrorismo",$H$18="Corrupción en Trámites, OPAs y Consultas de Acceso a la Información Pública"),'6.Valoración Control Corrupción'!E19,"No Aplica"))</f>
        <v>No Aplica</v>
      </c>
      <c r="S19" s="41" t="str">
        <f>IF($H$18="","",
IF(OR($H$18="Corrupción",$H$18="Lavado de Activos",$H$18="Financiación del Terrorismo",$H$18="Corrupción en Trámites, OPAs y Consultas de Acceso a la Información Pública"),'6.Valoración Control Corrupción'!F19,"No Aplica"))</f>
        <v>No Aplica</v>
      </c>
      <c r="T19" s="41" t="str">
        <f>IF($H$18="","",
IF(OR($H$18="Corrupción",$H$18="Lavado de Activos",$H$18="Financiación del Terrorismo",$H$18="Corrupción en Trámites, OPAs y Consultas de Acceso a la Información Pública"),'6.Valoración Control Corrupción'!G19,"No Aplica"))</f>
        <v>No Aplica</v>
      </c>
      <c r="U19" s="41" t="str">
        <f>IF($H$18="","",
IF(OR($H$18="Corrupción",$H$18="Lavado de Activos",$H$18="Financiación del Terrorismo",$H$18="Corrupción en Trámites, OPAs y Consultas de Acceso a la Información Pública"),'6.Valoración Control Corrupción'!H19,"No Aplica"))</f>
        <v>No Aplica</v>
      </c>
      <c r="V19" s="41" t="str">
        <f>IF($H$18="","",
IF(OR($H$18="Corrupción",$H$18="Lavado de Activos",$H$18="Financiación del Terrorismo",$H$18="Corrupción en Trámites, OPAs y Consultas de Acceso a la Información Pública"),'6.Valoración Control Corrupción'!I19,"No Aplica"))</f>
        <v>No Aplica</v>
      </c>
      <c r="W19" s="41" t="str">
        <f>IF($H$18="","",
IF(OR($H$18="Corrupción",$H$18="Lavado de Activos",$H$18="Financiación del Terrorismo",$H$18="Corrupción en Trámites, OPAs y Consultas de Acceso a la Información Pública"),'6.Valoración Control Corrupción'!J19,"No Aplica"))</f>
        <v>No Aplica</v>
      </c>
      <c r="X19" s="25">
        <f>IF($H$18="","",
IF(OR($H$18="Corrupción",$H$18="Lavado de Activos",$H$18="Financiación del Terrorismo",$H$18="Trámites, OPAs y Consultas de Acceso a la Información Pública"),"No Aplica",'5. Valoración de Controles'!I19))</f>
        <v>0</v>
      </c>
      <c r="Y19" s="25" t="str">
        <f>IF($H$18="","",
IF(OR($H$18="Corrupción",$H$18="Lavado de Activos",$H$18="Financiación del Terrorismo",$H$18="Trámites, OPAs y Consultas de Acceso a la Información Pública"),"No Aplica",'5. Valoración de Controles'!J19))</f>
        <v/>
      </c>
      <c r="Z19" s="25">
        <f>IF($H$18="","",
IF(OR($H$18="Corrupción",$H$18="Lavado de Activos",$H$18="Financiación del Terrorismo",$H$18="Trámites, OPAs y Consultas de Acceso a la Información Pública"),"No Aplica",'5. Valoración de Controles'!K19))</f>
        <v>0</v>
      </c>
      <c r="AA19" s="25">
        <f>IF($H$18="","",
IF(OR($H$18="Corrupción",$H$18="Lavado de Activos",$H$18="Financiación del Terrorismo",$H$18="Trámites, OPAs y Consultas de Acceso a la Información Pública"),"No Aplica",'5. Valoración de Controles'!L19))</f>
        <v>0</v>
      </c>
      <c r="AB19" s="25">
        <f>IF($H$18="","",
IF(OR($H$18="Corrupción",$H$18="Lavado de Activos",$H$18="Financiación del Terrorismo",$H$18="Trámites, OPAs y Consultas de Acceso a la Información Pública"),"No Aplica",'5. Valoración de Controles'!M19))</f>
        <v>0</v>
      </c>
      <c r="AC19" s="25">
        <f>IF($H$18="","",
IF(OR($H$18="Corrupción",$H$18="Lavado de Activos",$H$18="Financiación del Terrorismo",$H$18="Trámites, OPAs y Consultas de Acceso a la Información Pública"),"No Aplica",'5. Valoración de Controles'!N19))</f>
        <v>0</v>
      </c>
      <c r="AD19" s="25">
        <f>IF($H$18="","",
IF(OR($H$18="Corrupción",$H$18="Lavado de Activos",$H$18="Financiación del Terrorismo",$H$18="Trámites, OPAs y Consultas de Acceso a la Información Pública"),"No Aplica",'5. Valoración de Controles'!O19))</f>
        <v>0</v>
      </c>
      <c r="AE19" s="25">
        <f>IF($H$18="","",
IF(OR($H$18="Corrupción",$H$18="Lavado de Activos",$H$18="Financiación del Terrorismo",$H$18="Trámites, OPAs y Consultas de Acceso a la Información Pública"),"No Aplica",'5. Valoración de Controles'!P19))</f>
        <v>0</v>
      </c>
      <c r="AF19" s="25">
        <f>IF($H$18="","",
IF(OR($H$18="Corrupción",$H$18="Lavado de Activos",$H$18="Financiación del Terrorismo",$H$18="Trámites, OPAs y Consultas de Acceso a la Información Pública"),"No Aplica",'5. Valoración de Controles'!Q19))</f>
        <v>0</v>
      </c>
      <c r="AG19" s="26" t="str">
        <f>IF($H$18="","",
IF(OR($H$18="Corrupción",$H$18="Lavado de Activos",$H$18="Financiación del Terrorismo",$H$18="Corrupción en Trámites, OPAs y Consultas de Acceso a la Información Pública"),"No Aplica",'5. Valoración de Controles'!R19))</f>
        <v/>
      </c>
      <c r="AH19" s="98"/>
      <c r="AI19" s="98"/>
      <c r="AJ19" s="98"/>
      <c r="AK19" s="98"/>
      <c r="AL19" s="98"/>
      <c r="AM19" s="98"/>
      <c r="AN19" s="98"/>
      <c r="AO19" s="98"/>
      <c r="AP19" s="98"/>
      <c r="AQ19" s="98"/>
      <c r="AR19" s="98"/>
      <c r="AS19" s="3"/>
      <c r="AT19" s="3"/>
      <c r="AU19" s="3"/>
      <c r="AV19" s="3"/>
      <c r="AW19" s="3"/>
      <c r="AX19" s="3"/>
      <c r="AY19" s="3"/>
      <c r="AZ19" s="3"/>
      <c r="BA19" s="3"/>
      <c r="BB19" s="3"/>
      <c r="BC19" s="3"/>
      <c r="BD19" s="3"/>
      <c r="BE19" s="3"/>
      <c r="BF19" s="3"/>
      <c r="BG19" s="3"/>
      <c r="BH19" s="3"/>
      <c r="BI19" s="3"/>
      <c r="BJ19" s="3"/>
      <c r="BK19" s="3"/>
      <c r="BL19" s="3"/>
    </row>
    <row r="20" spans="1:64" ht="31.5" customHeight="1">
      <c r="A20" s="93"/>
      <c r="B20" s="93"/>
      <c r="C20" s="93"/>
      <c r="D20" s="93"/>
      <c r="E20" s="93"/>
      <c r="F20" s="93"/>
      <c r="G20" s="93"/>
      <c r="H20" s="93"/>
      <c r="I20" s="93"/>
      <c r="J20" s="93"/>
      <c r="K20" s="93"/>
      <c r="L20" s="93"/>
      <c r="M20" s="93"/>
      <c r="N20" s="93"/>
      <c r="O20" s="93"/>
      <c r="P20" s="93"/>
      <c r="Q20" s="41" t="str">
        <f>IF($H$18="","",
IF(OR($H$18="Corrupción",$H$18="Lavado de Activos",$H$18="Financiación del Terrorismo",$H$18="Corrupción en Trámites, OPAs y Consultas de Acceso a la Información Pública"),"No Aplica",'5. Valoración de Controles'!H20))</f>
        <v xml:space="preserve">  </v>
      </c>
      <c r="R20" s="41" t="str">
        <f>IF($H$18="","",
IF(OR($H$18="Corrupción",$H$18="Lavado de Activos",$H$18="Financiación del Terrorismo",$H$18="Corrupción en Trámites, OPAs y Consultas de Acceso a la Información Pública"),'6.Valoración Control Corrupción'!E20,"No Aplica"))</f>
        <v>No Aplica</v>
      </c>
      <c r="S20" s="41" t="str">
        <f>IF($H$18="","",
IF(OR($H$18="Corrupción",$H$18="Lavado de Activos",$H$18="Financiación del Terrorismo",$H$18="Corrupción en Trámites, OPAs y Consultas de Acceso a la Información Pública"),'6.Valoración Control Corrupción'!F20,"No Aplica"))</f>
        <v>No Aplica</v>
      </c>
      <c r="T20" s="41" t="str">
        <f>IF($H$18="","",
IF(OR($H$18="Corrupción",$H$18="Lavado de Activos",$H$18="Financiación del Terrorismo",$H$18="Corrupción en Trámites, OPAs y Consultas de Acceso a la Información Pública"),'6.Valoración Control Corrupción'!G20,"No Aplica"))</f>
        <v>No Aplica</v>
      </c>
      <c r="U20" s="41" t="str">
        <f>IF($H$18="","",
IF(OR($H$18="Corrupción",$H$18="Lavado de Activos",$H$18="Financiación del Terrorismo",$H$18="Corrupción en Trámites, OPAs y Consultas de Acceso a la Información Pública"),'6.Valoración Control Corrupción'!H20,"No Aplica"))</f>
        <v>No Aplica</v>
      </c>
      <c r="V20" s="41" t="str">
        <f>IF($H$18="","",
IF(OR($H$18="Corrupción",$H$18="Lavado de Activos",$H$18="Financiación del Terrorismo",$H$18="Corrupción en Trámites, OPAs y Consultas de Acceso a la Información Pública"),'6.Valoración Control Corrupción'!I20,"No Aplica"))</f>
        <v>No Aplica</v>
      </c>
      <c r="W20" s="41" t="str">
        <f>IF($H$18="","",
IF(OR($H$18="Corrupción",$H$18="Lavado de Activos",$H$18="Financiación del Terrorismo",$H$18="Corrupción en Trámites, OPAs y Consultas de Acceso a la Información Pública"),'6.Valoración Control Corrupción'!J20,"No Aplica"))</f>
        <v>No Aplica</v>
      </c>
      <c r="X20" s="25">
        <f>IF($H$18="","",
IF(OR($H$18="Corrupción",$H$18="Lavado de Activos",$H$18="Financiación del Terrorismo",$H$18="Trámites, OPAs y Consultas de Acceso a la Información Pública"),"No Aplica",'5. Valoración de Controles'!I20))</f>
        <v>0</v>
      </c>
      <c r="Y20" s="25" t="str">
        <f>IF($H$18="","",
IF(OR($H$18="Corrupción",$H$18="Lavado de Activos",$H$18="Financiación del Terrorismo",$H$18="Trámites, OPAs y Consultas de Acceso a la Información Pública"),"No Aplica",'5. Valoración de Controles'!J20))</f>
        <v/>
      </c>
      <c r="Z20" s="25">
        <f>IF($H$18="","",
IF(OR($H$18="Corrupción",$H$18="Lavado de Activos",$H$18="Financiación del Terrorismo",$H$18="Trámites, OPAs y Consultas de Acceso a la Información Pública"),"No Aplica",'5. Valoración de Controles'!K20))</f>
        <v>0</v>
      </c>
      <c r="AA20" s="25">
        <f>IF($H$18="","",
IF(OR($H$18="Corrupción",$H$18="Lavado de Activos",$H$18="Financiación del Terrorismo",$H$18="Trámites, OPAs y Consultas de Acceso a la Información Pública"),"No Aplica",'5. Valoración de Controles'!L20))</f>
        <v>0</v>
      </c>
      <c r="AB20" s="25">
        <f>IF($H$18="","",
IF(OR($H$18="Corrupción",$H$18="Lavado de Activos",$H$18="Financiación del Terrorismo",$H$18="Trámites, OPAs y Consultas de Acceso a la Información Pública"),"No Aplica",'5. Valoración de Controles'!M20))</f>
        <v>0</v>
      </c>
      <c r="AC20" s="25">
        <f>IF($H$18="","",
IF(OR($H$18="Corrupción",$H$18="Lavado de Activos",$H$18="Financiación del Terrorismo",$H$18="Trámites, OPAs y Consultas de Acceso a la Información Pública"),"No Aplica",'5. Valoración de Controles'!N20))</f>
        <v>0</v>
      </c>
      <c r="AD20" s="25">
        <f>IF($H$18="","",
IF(OR($H$18="Corrupción",$H$18="Lavado de Activos",$H$18="Financiación del Terrorismo",$H$18="Trámites, OPAs y Consultas de Acceso a la Información Pública"),"No Aplica",'5. Valoración de Controles'!O20))</f>
        <v>0</v>
      </c>
      <c r="AE20" s="25">
        <f>IF($H$18="","",
IF(OR($H$18="Corrupción",$H$18="Lavado de Activos",$H$18="Financiación del Terrorismo",$H$18="Trámites, OPAs y Consultas de Acceso a la Información Pública"),"No Aplica",'5. Valoración de Controles'!P20))</f>
        <v>0</v>
      </c>
      <c r="AF20" s="25">
        <f>IF($H$18="","",
IF(OR($H$18="Corrupción",$H$18="Lavado de Activos",$H$18="Financiación del Terrorismo",$H$18="Trámites, OPAs y Consultas de Acceso a la Información Pública"),"No Aplica",'5. Valoración de Controles'!Q20))</f>
        <v>0</v>
      </c>
      <c r="AG20" s="26" t="str">
        <f>IF($H$18="","",
IF(OR($H$18="Corrupción",$H$18="Lavado de Activos",$H$18="Financiación del Terrorismo",$H$18="Corrupción en Trámites, OPAs y Consultas de Acceso a la Información Pública"),"No Aplica",'5. Valoración de Controles'!R20))</f>
        <v/>
      </c>
      <c r="AH20" s="93"/>
      <c r="AI20" s="93"/>
      <c r="AJ20" s="93"/>
      <c r="AK20" s="93"/>
      <c r="AL20" s="93"/>
      <c r="AM20" s="93"/>
      <c r="AN20" s="93"/>
      <c r="AO20" s="93"/>
      <c r="AP20" s="93"/>
      <c r="AQ20" s="93"/>
      <c r="AR20" s="93"/>
      <c r="AS20" s="3"/>
      <c r="AT20" s="3"/>
      <c r="AU20" s="3"/>
      <c r="AV20" s="3"/>
      <c r="AW20" s="3"/>
      <c r="AX20" s="3"/>
      <c r="AY20" s="3"/>
      <c r="AZ20" s="3"/>
      <c r="BA20" s="3"/>
      <c r="BB20" s="3"/>
      <c r="BC20" s="3"/>
      <c r="BD20" s="3"/>
      <c r="BE20" s="3"/>
      <c r="BF20" s="3"/>
      <c r="BG20" s="3"/>
      <c r="BH20" s="3"/>
      <c r="BI20" s="3"/>
      <c r="BJ20" s="3"/>
      <c r="BK20" s="3"/>
      <c r="BL20" s="3"/>
    </row>
    <row r="21" spans="1:64" ht="31.5" customHeight="1">
      <c r="A21" s="103">
        <v>5</v>
      </c>
      <c r="B21" s="104" t="str">
        <f>'2. Identificación del Riesgo'!B21:B23</f>
        <v>Gestión Financiera</v>
      </c>
      <c r="C21" s="104" t="str">
        <f>IF('2. Identificación del Riesgo'!C21:C23="","",'2. Identificación del Riesgo'!C21:C23)</f>
        <v>Pagos</v>
      </c>
      <c r="D21" s="104" t="str">
        <f>IF('2. Identificación del Riesgo'!D21:D23="","",'2. Identificación del Riesgo'!D21:D23)</f>
        <v>Afectación Económica o Presupuestal</v>
      </c>
      <c r="E21" s="104" t="str">
        <f>IF('2. Identificación del Riesgo'!E21:E23="","",'2. Identificación del Riesgo'!E21:E23)</f>
        <v>Pago incorrecto o inoportuno de las obligaciones de FONDIGER</v>
      </c>
      <c r="F21" s="104" t="str">
        <f>IF('2. Identificación del Riesgo'!F21:F23="","",'2. Identificación del Riesgo'!F21:F23)</f>
        <v>Deficiencia en la revisión por parte de la fiduciaria de los documentos radicados por el IDIGER para el respectivo pago</v>
      </c>
      <c r="G21" s="104" t="str">
        <f>IF('2. Identificación del Riesgo'!G21:G23="","",'2. Identificación del Riesgo'!G21:G23)</f>
        <v>Afectación Económica o Presupuestal por Errores u omisiones por parte de la fiduciaria en el cumplimiento de las instrucciones de pago emitidas por el IDIGER para el pago.</v>
      </c>
      <c r="H21" s="104" t="str">
        <f>IF('2. Identificación del Riesgo'!H21:H23="","",'2. Identificación del Riesgo'!H21:H23)</f>
        <v>Gestión</v>
      </c>
      <c r="I21" s="104" t="str">
        <f>IF('2. Identificación del Riesgo'!I21:I23="","",'2. Identificación del Riesgo'!I21:I23)</f>
        <v>Ejecución y Administración de procesos</v>
      </c>
      <c r="J21" s="104" t="str">
        <f>IF('2. Identificación del Riesgo'!J21:J23="","",'2. Identificación del Riesgo'!J21:J23)</f>
        <v>Baja: La actividad que conlleva el riesgo se ejecuta de 3 a 24 veces por año</v>
      </c>
      <c r="K21" s="112" t="str">
        <f>'2. Identificación del Riesgo'!K21:K23</f>
        <v>Baja</v>
      </c>
      <c r="L21" s="109">
        <f>'2. Identificación del Riesgo'!L21:L23</f>
        <v>0.4</v>
      </c>
      <c r="M21" s="10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Reputacional: El riesgo afecta la imagen de alguna área de la organización</v>
      </c>
      <c r="N21" s="112" t="str">
        <f>'2. Identificación del Riesgo'!N21:N23</f>
        <v>Leve</v>
      </c>
      <c r="O21" s="109">
        <f>'2. Identificación del Riesgo'!O21:O23</f>
        <v>0.2</v>
      </c>
      <c r="P21" s="110" t="str">
        <f>'2. Identificación del Riesgo'!P21:P23</f>
        <v>Bajo</v>
      </c>
      <c r="Q21" s="41" t="str">
        <f>IF($H$21="","",
IF(OR($H$21="Corrupción",$H$21="Lavado de Activos",$H$21="Financiación del Terrorismo",$H$21="Corrupción en Trámites, OPAs y Consultas de Acceso a la Información Pública"),"No Aplica",'5. Valoración de Controles'!H21))</f>
        <v>Profesional universitario a demanda confirmar mediante correo electrónico el detalle y las instrucciones de pagos radicados al contratista responsable del contrato fiduciario vigente. Como evidencia de esto se cuenta con los correos electrónicos y el archivo en Formato Excel con el detalle y las instrucciones, reposa en la carpeta NAS ebuitrago.
 Si se detecta alguna observación, se gestiona de manera inmediata ante el responsable del contrato fiduciario para la subsanación.
 El propósito del control es cumplir con el 100% de las obligaciones contraidas con el FONDIGER.</v>
      </c>
      <c r="R21" s="41" t="str">
        <f>IF($H$21="","",
IF(OR($H$21="Corrupción",$H$21="Lavado de Activos",$H$21="Financiación del Terrorismo",$H$21="Corrupción en Trámites, OPAs y Consultas de Acceso a la Información Pública"),'6.Valoración Control Corrupción'!E21,"No Aplica"))</f>
        <v>No Aplica</v>
      </c>
      <c r="S21" s="41" t="str">
        <f>IF($H$21="","",
IF(OR($H$21="Corrupción",$H$21="Lavado de Activos",$H$21="Financiación del Terrorismo",$H$21="Corrupción en Trámites, OPAs y Consultas de Acceso a la Información Pública"),'6.Valoración Control Corrupción'!F21,"No Aplica"))</f>
        <v>No Aplica</v>
      </c>
      <c r="T21" s="41" t="str">
        <f>IF($H$21="","",
IF(OR($H$21="Corrupción",$H$21="Lavado de Activos",$H$21="Financiación del Terrorismo",$H$21="Corrupción en Trámites, OPAs y Consultas de Acceso a la Información Pública"),'6.Valoración Control Corrupción'!G21,"No Aplica"))</f>
        <v>No Aplica</v>
      </c>
      <c r="U21" s="41" t="str">
        <f>IF($H$21="","",
IF(OR($H$21="Corrupción",$H$21="Lavado de Activos",$H$21="Financiación del Terrorismo",$H$21="Corrupción en Trámites, OPAs y Consultas de Acceso a la Información Pública"),'6.Valoración Control Corrupción'!H21,"No Aplica"))</f>
        <v>No Aplica</v>
      </c>
      <c r="V21" s="41" t="str">
        <f>IF($H$21="","",
IF(OR($H$21="Corrupción",$H$21="Lavado de Activos",$H$21="Financiación del Terrorismo",$H$21="Corrupción en Trámites, OPAs y Consultas de Acceso a la Información Pública"),'6.Valoración Control Corrupción'!I21,"No Aplica"))</f>
        <v>No Aplica</v>
      </c>
      <c r="W21" s="41" t="str">
        <f>IF($H$21="","",
IF(OR($H$21="Corrupción",$H$21="Lavado de Activos",$H$21="Financiación del Terrorismo",$H$21="Corrupción en Trámites, OPAs y Consultas de Acceso a la Información Pública"),'6.Valoración Control Corrupción'!J21,"No Aplica"))</f>
        <v>No Aplica</v>
      </c>
      <c r="X21" s="25" t="str">
        <f>IF($H$21="","",
IF(OR($H$21="Corrupción",$H$21="Lavado de Activos",$H$21="Financiación del Terrorismo",$H$21="Trámites, OPAs y Consultas de Acceso a la Información Pública"),"No Aplica",'5. Valoración de Controles'!I21))</f>
        <v>Preventivo</v>
      </c>
      <c r="Y21" s="25" t="str">
        <f>IF($H$21="","",
IF(OR($H$21="Corrupción",$H$21="Lavado de Activos",$H$21="Financiación del Terrorismo",$H$21="Trámites, OPAs y Consultas de Acceso a la Información Pública"),"No Aplica",'5. Valoración de Controles'!J21))</f>
        <v>Afecta probabilidad</v>
      </c>
      <c r="Z21" s="25" t="str">
        <f>IF($H$21="","",
IF(OR($H$21="Corrupción",$H$21="Lavado de Activos",$H$21="Financiación del Terrorismo",$H$21="Trámites, OPAs y Consultas de Acceso a la Información Pública"),"No Aplica",'5. Valoración de Controles'!K21))</f>
        <v>Manual</v>
      </c>
      <c r="AA21" s="25" t="str">
        <f>IF($H$21="","",
IF(OR($H$21="Corrupción",$H$21="Lavado de Activos",$H$21="Financiación del Terrorismo",$H$21="Trámites, OPAs y Consultas de Acceso a la Información Pública"),"No Aplica",'5. Valoración de Controles'!L21))</f>
        <v>Documentado</v>
      </c>
      <c r="AB21" s="25" t="str">
        <f>IF($H$21="","",
IF(OR($H$21="Corrupción",$H$21="Lavado de Activos",$H$21="Financiación del Terrorismo",$H$21="Trámites, OPAs y Consultas de Acceso a la Información Pública"),"No Aplica",'5. Valoración de Controles'!M21))</f>
        <v>Continua</v>
      </c>
      <c r="AC21" s="25" t="str">
        <f>IF($H$21="","",
IF(OR($H$21="Corrupción",$H$21="Lavado de Activos",$H$21="Financiación del Terrorismo",$H$21="Trámites, OPAs y Consultas de Acceso a la Información Pública"),"No Aplica",'5. Valoración de Controles'!N21))</f>
        <v>Con registro</v>
      </c>
      <c r="AD21" s="25" t="str">
        <f>IF($H$21="","",
IF(OR($H$21="Corrupción",$H$21="Lavado de Activos",$H$21="Financiación del Terrorismo",$H$21="Trámites, OPAs y Consultas de Acceso a la Información Pública"),"No Aplica",'5. Valoración de Controles'!O21))</f>
        <v>Correo electronico</v>
      </c>
      <c r="AE21" s="25" t="str">
        <f>IF($H$21="","",
IF(OR($H$21="Corrupción",$H$21="Lavado de Activos",$H$21="Financiación del Terrorismo",$H$21="Trámites, OPAs y Consultas de Acceso a la Información Pública"),"No Aplica",'5. Valoración de Controles'!P21))</f>
        <v>Correo institucional</v>
      </c>
      <c r="AF21" s="25" t="str">
        <f>IF($H$21="","",
IF(OR($H$21="Corrupción",$H$21="Lavado de Activos",$H$21="Financiación del Terrorismo",$H$21="Trámites, OPAs y Consultas de Acceso a la Información Pública"),"No Aplica",'5. Valoración de Controles'!Q21))</f>
        <v>Devolución de la instrucción de pagos de la fiduciaria al IDIGER.</v>
      </c>
      <c r="AG21" s="26">
        <f>IF($H$21="","",
IF(OR($H$21="Corrupción",$H$21="Lavado de Activos",$H$21="Financiación del Terrorismo",$H$21="Corrupción en Trámites, OPAs y Consultas de Acceso a la Información Pública"),"No Aplica",'5. Valoración de Controles'!R21))</f>
        <v>0.4</v>
      </c>
      <c r="AH21" s="112"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Muy Baja</v>
      </c>
      <c r="AI21" s="137">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0.24</v>
      </c>
      <c r="AJ21" s="112"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Leve</v>
      </c>
      <c r="AK21" s="137">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0.2</v>
      </c>
      <c r="AL21" s="110"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Bajo</v>
      </c>
      <c r="AM21" s="117" t="s">
        <v>333</v>
      </c>
      <c r="AN21" s="131"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25"/>
      <c r="AP21" s="136"/>
      <c r="AQ21" s="136" t="str">
        <f>IF(AO21="","","∑ Peso porcentual de cada acción definida")</f>
        <v/>
      </c>
      <c r="AR21" s="104"/>
      <c r="AS21" s="3"/>
      <c r="AT21" s="3"/>
      <c r="AU21" s="3"/>
      <c r="AV21" s="3"/>
      <c r="AW21" s="3"/>
      <c r="AX21" s="3"/>
      <c r="AY21" s="3"/>
      <c r="AZ21" s="3"/>
      <c r="BA21" s="3"/>
      <c r="BB21" s="3"/>
      <c r="BC21" s="3"/>
      <c r="BD21" s="3"/>
      <c r="BE21" s="3"/>
      <c r="BF21" s="3"/>
      <c r="BG21" s="3"/>
      <c r="BH21" s="3"/>
      <c r="BI21" s="3"/>
      <c r="BJ21" s="3"/>
      <c r="BK21" s="3"/>
      <c r="BL21" s="3"/>
    </row>
    <row r="22" spans="1:64" ht="31.5" customHeight="1">
      <c r="A22" s="98"/>
      <c r="B22" s="98"/>
      <c r="C22" s="98"/>
      <c r="D22" s="98"/>
      <c r="E22" s="98"/>
      <c r="F22" s="98"/>
      <c r="G22" s="98"/>
      <c r="H22" s="98"/>
      <c r="I22" s="98"/>
      <c r="J22" s="98"/>
      <c r="K22" s="98"/>
      <c r="L22" s="98"/>
      <c r="M22" s="98"/>
      <c r="N22" s="98"/>
      <c r="O22" s="98"/>
      <c r="P22" s="98"/>
      <c r="Q22" s="41" t="str">
        <f>IF($H$21="","",
IF(OR($H$21="Corrupción",$H$21="Lavado de Activos",$H$21="Financiación del Terrorismo",$H$21="Corrupción en Trámites, OPAs y Consultas de Acceso a la Información Pública"),"No Aplica",'5. Valoración de Controles'!H22))</f>
        <v xml:space="preserve">  </v>
      </c>
      <c r="R22" s="41" t="str">
        <f>IF($H$21="","",
IF(OR($H$21="Corrupción",$H$21="Lavado de Activos",$H$21="Financiación del Terrorismo",$H$21="Corrupción en Trámites, OPAs y Consultas de Acceso a la Información Pública"),'6.Valoración Control Corrupción'!E22,"No Aplica"))</f>
        <v>No Aplica</v>
      </c>
      <c r="S22" s="41" t="str">
        <f>IF($H$21="","",
IF(OR($H$21="Corrupción",$H$21="Lavado de Activos",$H$21="Financiación del Terrorismo",$H$21="Corrupción en Trámites, OPAs y Consultas de Acceso a la Información Pública"),'6.Valoración Control Corrupción'!F22,"No Aplica"))</f>
        <v>No Aplica</v>
      </c>
      <c r="T22" s="41" t="str">
        <f>IF($H$21="","",
IF(OR($H$21="Corrupción",$H$21="Lavado de Activos",$H$21="Financiación del Terrorismo",$H$21="Corrupción en Trámites, OPAs y Consultas de Acceso a la Información Pública"),'6.Valoración Control Corrupción'!G22,"No Aplica"))</f>
        <v>No Aplica</v>
      </c>
      <c r="U22" s="41" t="str">
        <f>IF($H$21="","",
IF(OR($H$21="Corrupción",$H$21="Lavado de Activos",$H$21="Financiación del Terrorismo",$H$21="Corrupción en Trámites, OPAs y Consultas de Acceso a la Información Pública"),'6.Valoración Control Corrupción'!H22,"No Aplica"))</f>
        <v>No Aplica</v>
      </c>
      <c r="V22" s="41" t="str">
        <f>IF($H$21="","",
IF(OR($H$21="Corrupción",$H$21="Lavado de Activos",$H$21="Financiación del Terrorismo",$H$21="Corrupción en Trámites, OPAs y Consultas de Acceso a la Información Pública"),'6.Valoración Control Corrupción'!I22,"No Aplica"))</f>
        <v>No Aplica</v>
      </c>
      <c r="W22" s="41" t="str">
        <f>IF($H$21="","",
IF(OR($H$21="Corrupción",$H$21="Lavado de Activos",$H$21="Financiación del Terrorismo",$H$21="Corrupción en Trámites, OPAs y Consultas de Acceso a la Información Pública"),'6.Valoración Control Corrupción'!J22,"No Aplica"))</f>
        <v>No Aplica</v>
      </c>
      <c r="X22" s="25">
        <f>IF($H$21="","",
IF(OR($H$21="Corrupción",$H$21="Lavado de Activos",$H$21="Financiación del Terrorismo",$H$21="Trámites, OPAs y Consultas de Acceso a la Información Pública"),"No Aplica",'5. Valoración de Controles'!I22))</f>
        <v>0</v>
      </c>
      <c r="Y22" s="25" t="str">
        <f>IF($H$21="","",
IF(OR($H$21="Corrupción",$H$21="Lavado de Activos",$H$21="Financiación del Terrorismo",$H$21="Trámites, OPAs y Consultas de Acceso a la Información Pública"),"No Aplica",'5. Valoración de Controles'!J22))</f>
        <v/>
      </c>
      <c r="Z22" s="25">
        <f>IF($H$21="","",
IF(OR($H$21="Corrupción",$H$21="Lavado de Activos",$H$21="Financiación del Terrorismo",$H$21="Trámites, OPAs y Consultas de Acceso a la Información Pública"),"No Aplica",'5. Valoración de Controles'!K22))</f>
        <v>0</v>
      </c>
      <c r="AA22" s="25">
        <f>IF($H$21="","",
IF(OR($H$21="Corrupción",$H$21="Lavado de Activos",$H$21="Financiación del Terrorismo",$H$21="Trámites, OPAs y Consultas de Acceso a la Información Pública"),"No Aplica",'5. Valoración de Controles'!L22))</f>
        <v>0</v>
      </c>
      <c r="AB22" s="25">
        <f>IF($H$21="","",
IF(OR($H$21="Corrupción",$H$21="Lavado de Activos",$H$21="Financiación del Terrorismo",$H$21="Trámites, OPAs y Consultas de Acceso a la Información Pública"),"No Aplica",'5. Valoración de Controles'!M22))</f>
        <v>0</v>
      </c>
      <c r="AC22" s="25">
        <f>IF($H$21="","",
IF(OR($H$21="Corrupción",$H$21="Lavado de Activos",$H$21="Financiación del Terrorismo",$H$21="Trámites, OPAs y Consultas de Acceso a la Información Pública"),"No Aplica",'5. Valoración de Controles'!N22))</f>
        <v>0</v>
      </c>
      <c r="AD22" s="25">
        <f>IF($H$21="","",
IF(OR($H$21="Corrupción",$H$21="Lavado de Activos",$H$21="Financiación del Terrorismo",$H$21="Trámites, OPAs y Consultas de Acceso a la Información Pública"),"No Aplica",'5. Valoración de Controles'!O22))</f>
        <v>0</v>
      </c>
      <c r="AE22" s="25">
        <f>IF($H$21="","",
IF(OR($H$21="Corrupción",$H$21="Lavado de Activos",$H$21="Financiación del Terrorismo",$H$21="Trámites, OPAs y Consultas de Acceso a la Información Pública"),"No Aplica",'5. Valoración de Controles'!P22))</f>
        <v>0</v>
      </c>
      <c r="AF22" s="25">
        <f>IF($H$21="","",
IF(OR($H$21="Corrupción",$H$21="Lavado de Activos",$H$21="Financiación del Terrorismo",$H$21="Trámites, OPAs y Consultas de Acceso a la Información Pública"),"No Aplica",'5. Valoración de Controles'!Q22))</f>
        <v>0</v>
      </c>
      <c r="AG22" s="26" t="str">
        <f>IF($H$21="","",
IF(OR($H$21="Corrupción",$H$21="Lavado de Activos",$H$21="Financiación del Terrorismo",$H$21="Corrupción en Trámites, OPAs y Consultas de Acceso a la Información Pública"),"No Aplica",'5. Valoración de Controles'!R22))</f>
        <v/>
      </c>
      <c r="AH22" s="98"/>
      <c r="AI22" s="98"/>
      <c r="AJ22" s="98"/>
      <c r="AK22" s="98"/>
      <c r="AL22" s="98"/>
      <c r="AM22" s="98"/>
      <c r="AN22" s="98"/>
      <c r="AO22" s="98"/>
      <c r="AP22" s="98"/>
      <c r="AQ22" s="98"/>
      <c r="AR22" s="98"/>
      <c r="AS22" s="3"/>
      <c r="AT22" s="3"/>
      <c r="AU22" s="3"/>
      <c r="AV22" s="3"/>
      <c r="AW22" s="3"/>
      <c r="AX22" s="3"/>
      <c r="AY22" s="3"/>
      <c r="AZ22" s="3"/>
      <c r="BA22" s="3"/>
      <c r="BB22" s="3"/>
      <c r="BC22" s="3"/>
      <c r="BD22" s="3"/>
      <c r="BE22" s="3"/>
      <c r="BF22" s="3"/>
      <c r="BG22" s="3"/>
      <c r="BH22" s="3"/>
      <c r="BI22" s="3"/>
      <c r="BJ22" s="3"/>
      <c r="BK22" s="3"/>
      <c r="BL22" s="3"/>
    </row>
    <row r="23" spans="1:64" ht="31.5" customHeight="1">
      <c r="A23" s="93"/>
      <c r="B23" s="93"/>
      <c r="C23" s="93"/>
      <c r="D23" s="93"/>
      <c r="E23" s="93"/>
      <c r="F23" s="93"/>
      <c r="G23" s="93"/>
      <c r="H23" s="93"/>
      <c r="I23" s="93"/>
      <c r="J23" s="93"/>
      <c r="K23" s="93"/>
      <c r="L23" s="93"/>
      <c r="M23" s="93"/>
      <c r="N23" s="93"/>
      <c r="O23" s="93"/>
      <c r="P23" s="93"/>
      <c r="Q23" s="41" t="str">
        <f>IF($H$21="","",
IF(OR($H$21="Corrupción",$H$21="Lavado de Activos",$H$21="Financiación del Terrorismo",$H$21="Corrupción en Trámites, OPAs y Consultas de Acceso a la Información Pública"),"No Aplica",'5. Valoración de Controles'!H23))</f>
        <v xml:space="preserve">  </v>
      </c>
      <c r="R23" s="41" t="str">
        <f>IF($H$21="","",
IF(OR($H$21="Corrupción",$H$21="Lavado de Activos",$H$21="Financiación del Terrorismo",$H$21="Corrupción en Trámites, OPAs y Consultas de Acceso a la Información Pública"),'6.Valoración Control Corrupción'!E23,"No Aplica"))</f>
        <v>No Aplica</v>
      </c>
      <c r="S23" s="41" t="str">
        <f>IF($H$21="","",
IF(OR($H$21="Corrupción",$H$21="Lavado de Activos",$H$21="Financiación del Terrorismo",$H$21="Corrupción en Trámites, OPAs y Consultas de Acceso a la Información Pública"),'6.Valoración Control Corrupción'!F23,"No Aplica"))</f>
        <v>No Aplica</v>
      </c>
      <c r="T23" s="41" t="str">
        <f>IF($H$21="","",
IF(OR($H$21="Corrupción",$H$21="Lavado de Activos",$H$21="Financiación del Terrorismo",$H$21="Corrupción en Trámites, OPAs y Consultas de Acceso a la Información Pública"),'6.Valoración Control Corrupción'!G23,"No Aplica"))</f>
        <v>No Aplica</v>
      </c>
      <c r="U23" s="41" t="str">
        <f>IF($H$21="","",
IF(OR($H$21="Corrupción",$H$21="Lavado de Activos",$H$21="Financiación del Terrorismo",$H$21="Corrupción en Trámites, OPAs y Consultas de Acceso a la Información Pública"),'6.Valoración Control Corrupción'!H23,"No Aplica"))</f>
        <v>No Aplica</v>
      </c>
      <c r="V23" s="41" t="str">
        <f>IF($H$21="","",
IF(OR($H$21="Corrupción",$H$21="Lavado de Activos",$H$21="Financiación del Terrorismo",$H$21="Corrupción en Trámites, OPAs y Consultas de Acceso a la Información Pública"),'6.Valoración Control Corrupción'!I23,"No Aplica"))</f>
        <v>No Aplica</v>
      </c>
      <c r="W23" s="41" t="str">
        <f>IF($H$21="","",
IF(OR($H$21="Corrupción",$H$21="Lavado de Activos",$H$21="Financiación del Terrorismo",$H$21="Corrupción en Trámites, OPAs y Consultas de Acceso a la Información Pública"),'6.Valoración Control Corrupción'!J23,"No Aplica"))</f>
        <v>No Aplica</v>
      </c>
      <c r="X23" s="25">
        <f>IF($H$21="","",
IF(OR($H$21="Corrupción",$H$21="Lavado de Activos",$H$21="Financiación del Terrorismo",$H$21="Trámites, OPAs y Consultas de Acceso a la Información Pública"),"No Aplica",'5. Valoración de Controles'!I23))</f>
        <v>0</v>
      </c>
      <c r="Y23" s="25" t="str">
        <f>IF($H$21="","",
IF(OR($H$21="Corrupción",$H$21="Lavado de Activos",$H$21="Financiación del Terrorismo",$H$21="Trámites, OPAs y Consultas de Acceso a la Información Pública"),"No Aplica",'5. Valoración de Controles'!J23))</f>
        <v/>
      </c>
      <c r="Z23" s="25">
        <f>IF($H$21="","",
IF(OR($H$21="Corrupción",$H$21="Lavado de Activos",$H$21="Financiación del Terrorismo",$H$21="Trámites, OPAs y Consultas de Acceso a la Información Pública"),"No Aplica",'5. Valoración de Controles'!K23))</f>
        <v>0</v>
      </c>
      <c r="AA23" s="25">
        <f>IF($H$21="","",
IF(OR($H$21="Corrupción",$H$21="Lavado de Activos",$H$21="Financiación del Terrorismo",$H$21="Trámites, OPAs y Consultas de Acceso a la Información Pública"),"No Aplica",'5. Valoración de Controles'!L23))</f>
        <v>0</v>
      </c>
      <c r="AB23" s="25">
        <f>IF($H$21="","",
IF(OR($H$21="Corrupción",$H$21="Lavado de Activos",$H$21="Financiación del Terrorismo",$H$21="Trámites, OPAs y Consultas de Acceso a la Información Pública"),"No Aplica",'5. Valoración de Controles'!M23))</f>
        <v>0</v>
      </c>
      <c r="AC23" s="25">
        <f>IF($H$21="","",
IF(OR($H$21="Corrupción",$H$21="Lavado de Activos",$H$21="Financiación del Terrorismo",$H$21="Trámites, OPAs y Consultas de Acceso a la Información Pública"),"No Aplica",'5. Valoración de Controles'!N23))</f>
        <v>0</v>
      </c>
      <c r="AD23" s="25">
        <f>IF($H$21="","",
IF(OR($H$21="Corrupción",$H$21="Lavado de Activos",$H$21="Financiación del Terrorismo",$H$21="Trámites, OPAs y Consultas de Acceso a la Información Pública"),"No Aplica",'5. Valoración de Controles'!O23))</f>
        <v>0</v>
      </c>
      <c r="AE23" s="25">
        <f>IF($H$21="","",
IF(OR($H$21="Corrupción",$H$21="Lavado de Activos",$H$21="Financiación del Terrorismo",$H$21="Trámites, OPAs y Consultas de Acceso a la Información Pública"),"No Aplica",'5. Valoración de Controles'!P23))</f>
        <v>0</v>
      </c>
      <c r="AF23" s="25">
        <f>IF($H$21="","",
IF(OR($H$21="Corrupción",$H$21="Lavado de Activos",$H$21="Financiación del Terrorismo",$H$21="Trámites, OPAs y Consultas de Acceso a la Información Pública"),"No Aplica",'5. Valoración de Controles'!Q23))</f>
        <v>0</v>
      </c>
      <c r="AG23" s="26" t="str">
        <f>IF($H$21="","",
IF(OR($H$21="Corrupción",$H$21="Lavado de Activos",$H$21="Financiación del Terrorismo",$H$21="Corrupción en Trámites, OPAs y Consultas de Acceso a la Información Pública"),"No Aplica",'5. Valoración de Controles'!R23))</f>
        <v/>
      </c>
      <c r="AH23" s="93"/>
      <c r="AI23" s="93"/>
      <c r="AJ23" s="93"/>
      <c r="AK23" s="93"/>
      <c r="AL23" s="93"/>
      <c r="AM23" s="93"/>
      <c r="AN23" s="93"/>
      <c r="AO23" s="93"/>
      <c r="AP23" s="93"/>
      <c r="AQ23" s="93"/>
      <c r="AR23" s="93"/>
      <c r="AS23" s="3"/>
      <c r="AT23" s="3"/>
      <c r="AU23" s="3"/>
      <c r="AV23" s="3"/>
      <c r="AW23" s="3"/>
      <c r="AX23" s="3"/>
      <c r="AY23" s="3"/>
      <c r="AZ23" s="3"/>
      <c r="BA23" s="3"/>
      <c r="BB23" s="3"/>
      <c r="BC23" s="3"/>
      <c r="BD23" s="3"/>
      <c r="BE23" s="3"/>
      <c r="BF23" s="3"/>
      <c r="BG23" s="3"/>
      <c r="BH23" s="3"/>
      <c r="BI23" s="3"/>
      <c r="BJ23" s="3"/>
      <c r="BK23" s="3"/>
      <c r="BL23" s="3"/>
    </row>
    <row r="24" spans="1:64" ht="30.75" customHeight="1">
      <c r="A24" s="103">
        <v>6</v>
      </c>
      <c r="B24" s="104" t="str">
        <f>'2. Identificación del Riesgo'!B24:B26</f>
        <v>Gestión Financiera</v>
      </c>
      <c r="C24" s="104" t="str">
        <f>IF('2. Identificación del Riesgo'!C24:C26="","",'2. Identificación del Riesgo'!C24:C26)</f>
        <v>Presupuesto</v>
      </c>
      <c r="D24" s="104" t="str">
        <f>IF('2. Identificación del Riesgo'!D24:D26="","",'2. Identificación del Riesgo'!D24:D26)</f>
        <v>Afectación Económica o Presupuestal</v>
      </c>
      <c r="E24" s="104" t="str">
        <f>IF('2. Identificación del Riesgo'!E24:E26="","",'2. Identificación del Riesgo'!E24:E26)</f>
        <v>Informes finacieros con inconsistenacias</v>
      </c>
      <c r="F24" s="104" t="str">
        <f>IF('2. Identificación del Riesgo'!F24:F26="","",'2. Identificación del Riesgo'!F24:F26)</f>
        <v>Ausencia de herramientas tecnologias para reproducir en los aplicativos locales la informacion presupuestal</v>
      </c>
      <c r="G24" s="104" t="str">
        <f>IF('2. Identificación del Riesgo'!G24:G26="","",'2. Identificación del Riesgo'!G24:G26)</f>
        <v>Afectación Económica o Presupuestal por el error en la reproducción de la información presupuestal en el PREDIS LOCAL debido a la Ausencia de herramientas tecnológicas para reproducir en los aplicativos locales la informacion presupuestal</v>
      </c>
      <c r="H24" s="104" t="str">
        <f>IF('2. Identificación del Riesgo'!H24:H26="","",'2. Identificación del Riesgo'!H24:H26)</f>
        <v>Gestión</v>
      </c>
      <c r="I24" s="104" t="str">
        <f>IF('2. Identificación del Riesgo'!I24:I26="","",'2. Identificación del Riesgo'!I24:I26)</f>
        <v>Fallas Tecnológicas</v>
      </c>
      <c r="J24" s="104" t="str">
        <f>IF('2. Identificación del Riesgo'!J24:J26="","",'2. Identificación del Riesgo'!J24:J26)</f>
        <v>Alta: La actividad que conlleva el riesgo se ejecuta mínimo 500 veces al año y máximo 5000 veces por año</v>
      </c>
      <c r="K24" s="112" t="str">
        <f>'2. Identificación del Riesgo'!K24:K26</f>
        <v>Alta</v>
      </c>
      <c r="L24" s="109">
        <f>'2. Identificación del Riesgo'!L24:L26</f>
        <v>0.8</v>
      </c>
      <c r="M24" s="10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Reputacional: El riesgo afecta la imagen de alguna área de la organización</v>
      </c>
      <c r="N24" s="112" t="str">
        <f>'2. Identificación del Riesgo'!N24:N26</f>
        <v>Leve</v>
      </c>
      <c r="O24" s="109">
        <f>'2. Identificación del Riesgo'!O24:O26</f>
        <v>0.2</v>
      </c>
      <c r="P24" s="110" t="str">
        <f>'2. Identificación del Riesgo'!P24:P26</f>
        <v>Moderado</v>
      </c>
      <c r="Q24" s="41" t="str">
        <f>IF($H$24="","",
IF(OR($H$24="Corrupción",$H$24="Lavado de Activos",$H$24="Financiación del Terrorismo",$H$24="Corrupción en Trámites, OPAs y Consultas de Acceso a la Información Pública"),"No Aplica",'5. Valoración de Controles'!H24))</f>
        <v>Profesional Especializado presupuesto Realizar conciliaciones mensuales entre los informes generados del aplicativo de control presupuestal Hacendario y los informes de los aplicativos locales producto de esto son las bases, que reposan en la carpeta NAS, "Conciliaciones mensuales"
 Si durante el ejecución se evidencian observaciones, se notifica a TICS para que realice las correcciones pertienentes
 El propósito del control es verificar que la información que reposa en el aplicativo sea la correcta, porque se pueden evidenciar fallas en la funcionalidad del mismo</v>
      </c>
      <c r="R24" s="41" t="str">
        <f>IF($H$24="","",
IF(OR($H$24="Corrupción",$H$24="Lavado de Activos",$H$24="Financiación del Terrorismo",$H$24="Corrupción en Trámites, OPAs y Consultas de Acceso a la Información Pública"),'6.Valoración Control Corrupción'!E24,"No Aplica"))</f>
        <v>No Aplica</v>
      </c>
      <c r="S24" s="41" t="str">
        <f>IF($H$24="","",
IF(OR($H$24="Corrupción",$H$24="Lavado de Activos",$H$24="Financiación del Terrorismo",$H$24="Corrupción en Trámites, OPAs y Consultas de Acceso a la Información Pública"),'6.Valoración Control Corrupción'!F24,"No Aplica"))</f>
        <v>No Aplica</v>
      </c>
      <c r="T24" s="41" t="str">
        <f>IF($H$24="","",
IF(OR($H$24="Corrupción",$H$24="Lavado de Activos",$H$24="Financiación del Terrorismo",$H$24="Corrupción en Trámites, OPAs y Consultas de Acceso a la Información Pública"),'6.Valoración Control Corrupción'!G24,"No Aplica"))</f>
        <v>No Aplica</v>
      </c>
      <c r="U24" s="41" t="str">
        <f>IF($H$24="","",
IF(OR($H$24="Corrupción",$H$24="Lavado de Activos",$H$24="Financiación del Terrorismo",$H$24="Corrupción en Trámites, OPAs y Consultas de Acceso a la Información Pública"),'6.Valoración Control Corrupción'!H24,"No Aplica"))</f>
        <v>No Aplica</v>
      </c>
      <c r="V24" s="41" t="str">
        <f>IF($H$24="","",
IF(OR($H$24="Corrupción",$H$24="Lavado de Activos",$H$24="Financiación del Terrorismo",$H$24="Corrupción en Trámites, OPAs y Consultas de Acceso a la Información Pública"),'6.Valoración Control Corrupción'!I24,"No Aplica"))</f>
        <v>No Aplica</v>
      </c>
      <c r="W24" s="41" t="str">
        <f>IF($H$24="","",
IF(OR($H$24="Corrupción",$H$24="Lavado de Activos",$H$24="Financiación del Terrorismo",$H$24="Corrupción en Trámites, OPAs y Consultas de Acceso a la Información Pública"),'6.Valoración Control Corrupción'!J24,"No Aplica"))</f>
        <v>No Aplica</v>
      </c>
      <c r="X24" s="25" t="str">
        <f>IF($H$24="","",
IF(OR($H$24="Corrupción",$H$24="Lavado de Activos",$H$24="Financiación del Terrorismo",$H$24="Trámites, OPAs y Consultas de Acceso a la Información Pública"),"No Aplica",'5. Valoración de Controles'!I24))</f>
        <v>Preventivo</v>
      </c>
      <c r="Y24" s="25" t="str">
        <f>IF($H$24="","",
IF(OR($H$24="Corrupción",$H$24="Lavado de Activos",$H$24="Financiación del Terrorismo",$H$24="Trámites, OPAs y Consultas de Acceso a la Información Pública"),"No Aplica",'5. Valoración de Controles'!J24))</f>
        <v>Afecta probabilidad</v>
      </c>
      <c r="Z24" s="25" t="str">
        <f>IF($H$24="","",
IF(OR($H$24="Corrupción",$H$24="Lavado de Activos",$H$24="Financiación del Terrorismo",$H$24="Trámites, OPAs y Consultas de Acceso a la Información Pública"),"No Aplica",'5. Valoración de Controles'!K24))</f>
        <v>Manual</v>
      </c>
      <c r="AA24" s="25" t="str">
        <f>IF($H$24="","",
IF(OR($H$24="Corrupción",$H$24="Lavado de Activos",$H$24="Financiación del Terrorismo",$H$24="Trámites, OPAs y Consultas de Acceso a la Información Pública"),"No Aplica",'5. Valoración de Controles'!L24))</f>
        <v>Documentado</v>
      </c>
      <c r="AB24" s="25" t="str">
        <f>IF($H$24="","",
IF(OR($H$24="Corrupción",$H$24="Lavado de Activos",$H$24="Financiación del Terrorismo",$H$24="Trámites, OPAs y Consultas de Acceso a la Información Pública"),"No Aplica",'5. Valoración de Controles'!M24))</f>
        <v>Continua</v>
      </c>
      <c r="AC24" s="25" t="str">
        <f>IF($H$24="","",
IF(OR($H$24="Corrupción",$H$24="Lavado de Activos",$H$24="Financiación del Terrorismo",$H$24="Trámites, OPAs y Consultas de Acceso a la Información Pública"),"No Aplica",'5. Valoración de Controles'!N24))</f>
        <v>Con registro</v>
      </c>
      <c r="AD24" s="25" t="str">
        <f>IF($H$24="","",
IF(OR($H$24="Corrupción",$H$24="Lavado de Activos",$H$24="Financiación del Terrorismo",$H$24="Trámites, OPAs y Consultas de Acceso a la Información Pública"),"No Aplica",'5. Valoración de Controles'!O24))</f>
        <v>Carpeta NAS Presupuesto</v>
      </c>
      <c r="AE24" s="25" t="str">
        <f>IF($H$24="","",
IF(OR($H$24="Corrupción",$H$24="Lavado de Activos",$H$24="Financiación del Terrorismo",$H$24="Trámites, OPAs y Consultas de Acceso a la Información Pública"),"No Aplica",'5. Valoración de Controles'!P24))</f>
        <v>Informes del aplicativo de control presupuestal de SDH vrs. Infomes aplicativos locales de la Entidad.</v>
      </c>
      <c r="AF24" s="25" t="str">
        <f>IF($H$24="","",
IF(OR($H$24="Corrupción",$H$24="Lavado de Activos",$H$24="Financiación del Terrorismo",$H$24="Trámites, OPAs y Consultas de Acceso a la Información Pública"),"No Aplica",'5. Valoración de Controles'!Q24))</f>
        <v>Se realiza la solicitud a la Oficina de TICS, el ajuste de la inconsistencia que presenta el aplicativo local</v>
      </c>
      <c r="AG24" s="26">
        <f>IF($H$24="","",
IF(OR($H$24="Corrupción",$H$24="Lavado de Activos",$H$24="Financiación del Terrorismo",$H$24="Corrupción en Trámites, OPAs y Consultas de Acceso a la Información Pública"),"No Aplica",'5. Valoración de Controles'!R24))</f>
        <v>0.4</v>
      </c>
      <c r="AH24" s="112"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Baja</v>
      </c>
      <c r="AI24" s="137">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0.48</v>
      </c>
      <c r="AJ24" s="112"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Leve</v>
      </c>
      <c r="AK24" s="137">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0.2</v>
      </c>
      <c r="AL24" s="110"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Bajo</v>
      </c>
      <c r="AM24" s="117" t="s">
        <v>333</v>
      </c>
      <c r="AN24" s="131"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No amerita plan de acción. Asuma las consecuencias de la materialización del riesgo</v>
      </c>
      <c r="AO24" s="125"/>
      <c r="AP24" s="136"/>
      <c r="AQ24" s="136" t="str">
        <f>IF(AO24="","","∑ Peso porcentual de cada acción definida")</f>
        <v/>
      </c>
      <c r="AR24" s="104"/>
      <c r="AS24" s="3"/>
      <c r="AT24" s="3"/>
      <c r="AU24" s="3"/>
      <c r="AV24" s="3"/>
      <c r="AW24" s="3"/>
      <c r="AX24" s="3"/>
      <c r="AY24" s="3"/>
      <c r="AZ24" s="3"/>
      <c r="BA24" s="3"/>
      <c r="BB24" s="3"/>
      <c r="BC24" s="3"/>
      <c r="BD24" s="3"/>
      <c r="BE24" s="3"/>
      <c r="BF24" s="3"/>
      <c r="BG24" s="3"/>
      <c r="BH24" s="3"/>
      <c r="BI24" s="3"/>
      <c r="BJ24" s="3"/>
      <c r="BK24" s="3"/>
      <c r="BL24" s="3"/>
    </row>
    <row r="25" spans="1:64" ht="30.75" customHeight="1">
      <c r="A25" s="98"/>
      <c r="B25" s="98"/>
      <c r="C25" s="98"/>
      <c r="D25" s="98"/>
      <c r="E25" s="98"/>
      <c r="F25" s="98"/>
      <c r="G25" s="98"/>
      <c r="H25" s="98"/>
      <c r="I25" s="98"/>
      <c r="J25" s="98"/>
      <c r="K25" s="98"/>
      <c r="L25" s="98"/>
      <c r="M25" s="98"/>
      <c r="N25" s="98"/>
      <c r="O25" s="98"/>
      <c r="P25" s="98"/>
      <c r="Q25" s="41" t="str">
        <f>IF($H$24="","",
IF(OR($H$24="Corrupción",$H$24="Lavado de Activos",$H$24="Financiación del Terrorismo",$H$24="Corrupción en Trámites, OPAs y Consultas de Acceso a la Información Pública"),"No Aplica",'5. Valoración de Controles'!H25))</f>
        <v xml:space="preserve">  </v>
      </c>
      <c r="R25" s="41" t="str">
        <f>IF($H$24="","",
IF(OR($H$24="Corrupción",$H$24="Lavado de Activos",$H$24="Financiación del Terrorismo",$H$24="Corrupción en Trámites, OPAs y Consultas de Acceso a la Información Pública"),'6.Valoración Control Corrupción'!E25,"No Aplica"))</f>
        <v>No Aplica</v>
      </c>
      <c r="S25" s="41" t="str">
        <f>IF($H$24="","",
IF(OR($H$24="Corrupción",$H$24="Lavado de Activos",$H$24="Financiación del Terrorismo",$H$24="Corrupción en Trámites, OPAs y Consultas de Acceso a la Información Pública"),'6.Valoración Control Corrupción'!F25,"No Aplica"))</f>
        <v>No Aplica</v>
      </c>
      <c r="T25" s="41" t="str">
        <f>IF($H$24="","",
IF(OR($H$24="Corrupción",$H$24="Lavado de Activos",$H$24="Financiación del Terrorismo",$H$24="Corrupción en Trámites, OPAs y Consultas de Acceso a la Información Pública"),'6.Valoración Control Corrupción'!G25,"No Aplica"))</f>
        <v>No Aplica</v>
      </c>
      <c r="U25" s="41" t="str">
        <f>IF($H$24="","",
IF(OR($H$24="Corrupción",$H$24="Lavado de Activos",$H$24="Financiación del Terrorismo",$H$24="Corrupción en Trámites, OPAs y Consultas de Acceso a la Información Pública"),'6.Valoración Control Corrupción'!H25,"No Aplica"))</f>
        <v>No Aplica</v>
      </c>
      <c r="V25" s="41" t="str">
        <f>IF($H$24="","",
IF(OR($H$24="Corrupción",$H$24="Lavado de Activos",$H$24="Financiación del Terrorismo",$H$24="Corrupción en Trámites, OPAs y Consultas de Acceso a la Información Pública"),'6.Valoración Control Corrupción'!I25,"No Aplica"))</f>
        <v>No Aplica</v>
      </c>
      <c r="W25" s="41" t="str">
        <f>IF($H$24="","",
IF(OR($H$24="Corrupción",$H$24="Lavado de Activos",$H$24="Financiación del Terrorismo",$H$24="Corrupción en Trámites, OPAs y Consultas de Acceso a la Información Pública"),'6.Valoración Control Corrupción'!J25,"No Aplica"))</f>
        <v>No Aplica</v>
      </c>
      <c r="X25" s="25">
        <f>IF($H$24="","",
IF(OR($H$24="Corrupción",$H$24="Lavado de Activos",$H$24="Financiación del Terrorismo",$H$24="Trámites, OPAs y Consultas de Acceso a la Información Pública"),"No Aplica",'5. Valoración de Controles'!I25))</f>
        <v>0</v>
      </c>
      <c r="Y25" s="25" t="str">
        <f>IF($H$24="","",
IF(OR($H$24="Corrupción",$H$24="Lavado de Activos",$H$24="Financiación del Terrorismo",$H$24="Trámites, OPAs y Consultas de Acceso a la Información Pública"),"No Aplica",'5. Valoración de Controles'!J25))</f>
        <v/>
      </c>
      <c r="Z25" s="25">
        <f>IF($H$24="","",
IF(OR($H$24="Corrupción",$H$24="Lavado de Activos",$H$24="Financiación del Terrorismo",$H$24="Trámites, OPAs y Consultas de Acceso a la Información Pública"),"No Aplica",'5. Valoración de Controles'!K25))</f>
        <v>0</v>
      </c>
      <c r="AA25" s="25">
        <f>IF($H$24="","",
IF(OR($H$24="Corrupción",$H$24="Lavado de Activos",$H$24="Financiación del Terrorismo",$H$24="Trámites, OPAs y Consultas de Acceso a la Información Pública"),"No Aplica",'5. Valoración de Controles'!L25))</f>
        <v>0</v>
      </c>
      <c r="AB25" s="25">
        <f>IF($H$24="","",
IF(OR($H$24="Corrupción",$H$24="Lavado de Activos",$H$24="Financiación del Terrorismo",$H$24="Trámites, OPAs y Consultas de Acceso a la Información Pública"),"No Aplica",'5. Valoración de Controles'!M25))</f>
        <v>0</v>
      </c>
      <c r="AC25" s="25">
        <f>IF($H$24="","",
IF(OR($H$24="Corrupción",$H$24="Lavado de Activos",$H$24="Financiación del Terrorismo",$H$24="Trámites, OPAs y Consultas de Acceso a la Información Pública"),"No Aplica",'5. Valoración de Controles'!N25))</f>
        <v>0</v>
      </c>
      <c r="AD25" s="25">
        <f>IF($H$24="","",
IF(OR($H$24="Corrupción",$H$24="Lavado de Activos",$H$24="Financiación del Terrorismo",$H$24="Trámites, OPAs y Consultas de Acceso a la Información Pública"),"No Aplica",'5. Valoración de Controles'!O25))</f>
        <v>0</v>
      </c>
      <c r="AE25" s="25">
        <f>IF($H$24="","",
IF(OR($H$24="Corrupción",$H$24="Lavado de Activos",$H$24="Financiación del Terrorismo",$H$24="Trámites, OPAs y Consultas de Acceso a la Información Pública"),"No Aplica",'5. Valoración de Controles'!P25))</f>
        <v>0</v>
      </c>
      <c r="AF25" s="25">
        <f>IF($H$24="","",
IF(OR($H$24="Corrupción",$H$24="Lavado de Activos",$H$24="Financiación del Terrorismo",$H$24="Trámites, OPAs y Consultas de Acceso a la Información Pública"),"No Aplica",'5. Valoración de Controles'!Q25))</f>
        <v>0</v>
      </c>
      <c r="AG25" s="26" t="str">
        <f>IF($H$24="","",
IF(OR($H$24="Corrupción",$H$24="Lavado de Activos",$H$24="Financiación del Terrorismo",$H$24="Corrupción en Trámites, OPAs y Consultas de Acceso a la Información Pública"),"No Aplica",'5. Valoración de Controles'!R25))</f>
        <v/>
      </c>
      <c r="AH25" s="98"/>
      <c r="AI25" s="98"/>
      <c r="AJ25" s="98"/>
      <c r="AK25" s="98"/>
      <c r="AL25" s="98"/>
      <c r="AM25" s="98"/>
      <c r="AN25" s="98"/>
      <c r="AO25" s="98"/>
      <c r="AP25" s="98"/>
      <c r="AQ25" s="98"/>
      <c r="AR25" s="98"/>
      <c r="AS25" s="3"/>
      <c r="AT25" s="3"/>
      <c r="AU25" s="3"/>
      <c r="AV25" s="3"/>
      <c r="AW25" s="3"/>
      <c r="AX25" s="3"/>
      <c r="AY25" s="3"/>
      <c r="AZ25" s="3"/>
      <c r="BA25" s="3"/>
      <c r="BB25" s="3"/>
      <c r="BC25" s="3"/>
      <c r="BD25" s="3"/>
      <c r="BE25" s="3"/>
      <c r="BF25" s="3"/>
      <c r="BG25" s="3"/>
      <c r="BH25" s="3"/>
      <c r="BI25" s="3"/>
      <c r="BJ25" s="3"/>
      <c r="BK25" s="3"/>
      <c r="BL25" s="3"/>
    </row>
    <row r="26" spans="1:64" ht="30.75" customHeight="1">
      <c r="A26" s="93"/>
      <c r="B26" s="93"/>
      <c r="C26" s="93"/>
      <c r="D26" s="93"/>
      <c r="E26" s="93"/>
      <c r="F26" s="93"/>
      <c r="G26" s="93"/>
      <c r="H26" s="93"/>
      <c r="I26" s="93"/>
      <c r="J26" s="93"/>
      <c r="K26" s="93"/>
      <c r="L26" s="93"/>
      <c r="M26" s="93"/>
      <c r="N26" s="93"/>
      <c r="O26" s="93"/>
      <c r="P26" s="93"/>
      <c r="Q26" s="41" t="str">
        <f>IF($H$24="","",
IF(OR($H$24="Corrupción",$H$24="Lavado de Activos",$H$24="Financiación del Terrorismo",$H$24="Corrupción en Trámites, OPAs y Consultas de Acceso a la Información Pública"),"No Aplica",'5. Valoración de Controles'!H26))</f>
        <v xml:space="preserve">  </v>
      </c>
      <c r="R26" s="41" t="str">
        <f>IF($H$24="","",
IF(OR($H$24="Corrupción",$H$24="Lavado de Activos",$H$24="Financiación del Terrorismo",$H$24="Corrupción en Trámites, OPAs y Consultas de Acceso a la Información Pública"),'6.Valoración Control Corrupción'!E26,"No Aplica"))</f>
        <v>No Aplica</v>
      </c>
      <c r="S26" s="41" t="str">
        <f>IF($H$24="","",
IF(OR($H$24="Corrupción",$H$24="Lavado de Activos",$H$24="Financiación del Terrorismo",$H$24="Corrupción en Trámites, OPAs y Consultas de Acceso a la Información Pública"),'6.Valoración Control Corrupción'!F26,"No Aplica"))</f>
        <v>No Aplica</v>
      </c>
      <c r="T26" s="41" t="str">
        <f>IF($H$24="","",
IF(OR($H$24="Corrupción",$H$24="Lavado de Activos",$H$24="Financiación del Terrorismo",$H$24="Corrupción en Trámites, OPAs y Consultas de Acceso a la Información Pública"),'6.Valoración Control Corrupción'!G26,"No Aplica"))</f>
        <v>No Aplica</v>
      </c>
      <c r="U26" s="41" t="str">
        <f>IF($H$24="","",
IF(OR($H$24="Corrupción",$H$24="Lavado de Activos",$H$24="Financiación del Terrorismo",$H$24="Corrupción en Trámites, OPAs y Consultas de Acceso a la Información Pública"),'6.Valoración Control Corrupción'!H26,"No Aplica"))</f>
        <v>No Aplica</v>
      </c>
      <c r="V26" s="41" t="str">
        <f>IF($H$24="","",
IF(OR($H$24="Corrupción",$H$24="Lavado de Activos",$H$24="Financiación del Terrorismo",$H$24="Corrupción en Trámites, OPAs y Consultas de Acceso a la Información Pública"),'6.Valoración Control Corrupción'!I26,"No Aplica"))</f>
        <v>No Aplica</v>
      </c>
      <c r="W26" s="41" t="str">
        <f>IF($H$24="","",
IF(OR($H$24="Corrupción",$H$24="Lavado de Activos",$H$24="Financiación del Terrorismo",$H$24="Corrupción en Trámites, OPAs y Consultas de Acceso a la Información Pública"),'6.Valoración Control Corrupción'!J26,"No Aplica"))</f>
        <v>No Aplica</v>
      </c>
      <c r="X26" s="25">
        <f>IF($H$24="","",
IF(OR($H$24="Corrupción",$H$24="Lavado de Activos",$H$24="Financiación del Terrorismo",$H$24="Trámites, OPAs y Consultas de Acceso a la Información Pública"),"No Aplica",'5. Valoración de Controles'!I26))</f>
        <v>0</v>
      </c>
      <c r="Y26" s="25" t="str">
        <f>IF($H$24="","",
IF(OR($H$24="Corrupción",$H$24="Lavado de Activos",$H$24="Financiación del Terrorismo",$H$24="Trámites, OPAs y Consultas de Acceso a la Información Pública"),"No Aplica",'5. Valoración de Controles'!J26))</f>
        <v/>
      </c>
      <c r="Z26" s="25">
        <f>IF($H$24="","",
IF(OR($H$24="Corrupción",$H$24="Lavado de Activos",$H$24="Financiación del Terrorismo",$H$24="Trámites, OPAs y Consultas de Acceso a la Información Pública"),"No Aplica",'5. Valoración de Controles'!K26))</f>
        <v>0</v>
      </c>
      <c r="AA26" s="25">
        <f>IF($H$24="","",
IF(OR($H$24="Corrupción",$H$24="Lavado de Activos",$H$24="Financiación del Terrorismo",$H$24="Trámites, OPAs y Consultas de Acceso a la Información Pública"),"No Aplica",'5. Valoración de Controles'!L26))</f>
        <v>0</v>
      </c>
      <c r="AB26" s="25">
        <f>IF($H$24="","",
IF(OR($H$24="Corrupción",$H$24="Lavado de Activos",$H$24="Financiación del Terrorismo",$H$24="Trámites, OPAs y Consultas de Acceso a la Información Pública"),"No Aplica",'5. Valoración de Controles'!M26))</f>
        <v>0</v>
      </c>
      <c r="AC26" s="25">
        <f>IF($H$24="","",
IF(OR($H$24="Corrupción",$H$24="Lavado de Activos",$H$24="Financiación del Terrorismo",$H$24="Trámites, OPAs y Consultas de Acceso a la Información Pública"),"No Aplica",'5. Valoración de Controles'!N26))</f>
        <v>0</v>
      </c>
      <c r="AD26" s="25">
        <f>IF($H$24="","",
IF(OR($H$24="Corrupción",$H$24="Lavado de Activos",$H$24="Financiación del Terrorismo",$H$24="Trámites, OPAs y Consultas de Acceso a la Información Pública"),"No Aplica",'5. Valoración de Controles'!O26))</f>
        <v>0</v>
      </c>
      <c r="AE26" s="25">
        <f>IF($H$24="","",
IF(OR($H$24="Corrupción",$H$24="Lavado de Activos",$H$24="Financiación del Terrorismo",$H$24="Trámites, OPAs y Consultas de Acceso a la Información Pública"),"No Aplica",'5. Valoración de Controles'!P26))</f>
        <v>0</v>
      </c>
      <c r="AF26" s="25">
        <f>IF($H$24="","",
IF(OR($H$24="Corrupción",$H$24="Lavado de Activos",$H$24="Financiación del Terrorismo",$H$24="Trámites, OPAs y Consultas de Acceso a la Información Pública"),"No Aplica",'5. Valoración de Controles'!Q26))</f>
        <v>0</v>
      </c>
      <c r="AG26" s="26" t="str">
        <f>IF($H$24="","",
IF(OR($H$24="Corrupción",$H$24="Lavado de Activos",$H$24="Financiación del Terrorismo",$H$24="Corrupción en Trámites, OPAs y Consultas de Acceso a la Información Pública"),"No Aplica",'5. Valoración de Controles'!R26))</f>
        <v/>
      </c>
      <c r="AH26" s="93"/>
      <c r="AI26" s="93"/>
      <c r="AJ26" s="93"/>
      <c r="AK26" s="93"/>
      <c r="AL26" s="93"/>
      <c r="AM26" s="93"/>
      <c r="AN26" s="93"/>
      <c r="AO26" s="93"/>
      <c r="AP26" s="93"/>
      <c r="AQ26" s="93"/>
      <c r="AR26" s="93"/>
      <c r="AS26" s="3"/>
      <c r="AT26" s="3"/>
      <c r="AU26" s="3"/>
      <c r="AV26" s="3"/>
      <c r="AW26" s="3"/>
      <c r="AX26" s="3"/>
      <c r="AY26" s="3"/>
      <c r="AZ26" s="3"/>
      <c r="BA26" s="3"/>
      <c r="BB26" s="3"/>
      <c r="BC26" s="3"/>
      <c r="BD26" s="3"/>
      <c r="BE26" s="3"/>
      <c r="BF26" s="3"/>
      <c r="BG26" s="3"/>
      <c r="BH26" s="3"/>
      <c r="BI26" s="3"/>
      <c r="BJ26" s="3"/>
      <c r="BK26" s="3"/>
      <c r="BL26" s="3"/>
    </row>
    <row r="27" spans="1:64" ht="90" customHeight="1">
      <c r="A27" s="103">
        <v>7</v>
      </c>
      <c r="B27" s="104" t="str">
        <f>'2. Identificación del Riesgo'!B27:B29</f>
        <v>Gestión Financiera</v>
      </c>
      <c r="C27" s="104" t="str">
        <f>IF('2. Identificación del Riesgo'!C27:C29="","",'2. Identificación del Riesgo'!C27:C29)</f>
        <v>Presupuesto</v>
      </c>
      <c r="D27" s="104" t="str">
        <f>IF('2. Identificación del Riesgo'!D27:D29="","",'2. Identificación del Riesgo'!D27:D29)</f>
        <v>Afectación Económica (o presupuestal) y Reputacional</v>
      </c>
      <c r="E27" s="104" t="str">
        <f>IF('2. Identificación del Riesgo'!E27:E29="","",'2. Identificación del Riesgo'!E27:E29)</f>
        <v>Afectación de rubros que no corresponden</v>
      </c>
      <c r="F27" s="104" t="str">
        <f>IF('2. Identificación del Riesgo'!F27:F29="","",'2. Identificación del Riesgo'!F27:F29)</f>
        <v>No se cuenta con controles que permitan detectar un movimiento inadecuado en el presupuesto</v>
      </c>
      <c r="G27" s="104" t="str">
        <f>IF('2. Identificación del Riesgo'!G27:G29="","",'2. Identificación del Riesgo'!G27:G29)</f>
        <v>Posibilidad de Afectación Económica (o presupuestal) y Reputacional por la afectación de rubros que no corresponden con el objeto de gasto en beneficio propio o a cambio de una retribución económica</v>
      </c>
      <c r="H27" s="104" t="str">
        <f>IF('2. Identificación del Riesgo'!H27:H29="","",'2. Identificación del Riesgo'!H27:H29)</f>
        <v>Corrupción</v>
      </c>
      <c r="I27" s="104" t="str">
        <f>IF('2. Identificación del Riesgo'!I27:I29="","",'2. Identificación del Riesgo'!I27:I29)</f>
        <v>Fraude Interno</v>
      </c>
      <c r="J27" s="104" t="str">
        <f>IF('2. Identificación del Riesgo'!J27:J29="","",'2. Identificación del Riesgo'!J27:J29)</f>
        <v>Rara vez: No se ha presentado en los últimos cinco años.</v>
      </c>
      <c r="K27" s="112" t="str">
        <f>'2. Identificación del Riesgo'!K27:K29</f>
        <v>Rara vez</v>
      </c>
      <c r="L27" s="109">
        <f>'2. Identificación del Riesgo'!L27:L29</f>
        <v>0.2</v>
      </c>
      <c r="M27" s="10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No Aplica</v>
      </c>
      <c r="N27" s="112" t="str">
        <f>'2. Identificación del Riesgo'!N27:N29</f>
        <v>Catastrófico</v>
      </c>
      <c r="O27" s="109">
        <f>'2. Identificación del Riesgo'!O27:O29</f>
        <v>1</v>
      </c>
      <c r="P27" s="110" t="str">
        <f>'2. Identificación del Riesgo'!P27:P29</f>
        <v>Extremo</v>
      </c>
      <c r="Q27" s="41" t="str">
        <f>IF($H$27="","",
IF(OR($H$27="Corrupción",$H$27="Lavado de Activos",$H$27="Financiación del Terrorismo",$H$27="Corrupción en Trámites, OPAs y Consultas de Acceso a la Información Pública"),"No Aplica",'5. Valoración de Controles'!H27))</f>
        <v>No Aplica</v>
      </c>
      <c r="R27" s="41" t="str">
        <f>IF($H$27="","",
IF(OR($H$27="Corrupción",$H$27="Lavado de Activos",$H$27="Financiación del Terrorismo",$H$27="Corrupción en Trámites, OPAs y Consultas de Acceso a la Información Pública"),'6.Valoración Control Corrupción'!E27,"No Aplica"))</f>
        <v>El técnico administrativo del equipo de presupuesto</v>
      </c>
      <c r="S27" s="41" t="str">
        <f>IF($H$27="","",
IF(OR($H$27="Corrupción",$H$27="Lavado de Activos",$H$27="Financiación del Terrorismo",$H$27="Corrupción en Trámites, OPAs y Consultas de Acceso a la Información Pública"),'6.Valoración Control Corrupción'!F27,"No Aplica"))</f>
        <v>A demanda</v>
      </c>
      <c r="T27" s="41" t="str">
        <f>IF($H$27="","",
IF(OR($H$27="Corrupción",$H$27="Lavado de Activos",$H$27="Financiación del Terrorismo",$H$27="Corrupción en Trámites, OPAs y Consultas de Acceso a la Información Pública"),'6.Valoración Control Corrupción'!G27,"No Aplica"))</f>
        <v>Verificar que la información registrada en la solicitud, sea coherente con el rubro presupuestal que se va a afectar</v>
      </c>
      <c r="U27" s="41" t="str">
        <f>IF($H$27="","",
IF(OR($H$27="Corrupción",$H$27="Lavado de Activos",$H$27="Financiación del Terrorismo",$H$27="Corrupción en Trámites, OPAs y Consultas de Acceso a la Información Pública"),'6.Valoración Control Corrupción'!H27,"No Aplica"))</f>
        <v>1) Revisar el documento soporte para afectar el presupuesto, cada vez que va a aprobar un registro en los rubros presupuestales.
2) Enviar correo electrónico a la Profesional del equipo de presupuesto, indicando la viabilidad de la solicitud. Tambien se informa al solicitante.</v>
      </c>
      <c r="V27" s="41" t="str">
        <f>IF($H$27="","",
IF(OR($H$27="Corrupción",$H$27="Lavado de Activos",$H$27="Financiación del Terrorismo",$H$27="Corrupción en Trámites, OPAs y Consultas de Acceso a la Información Pública"),'6.Valoración Control Corrupción'!I27,"No Aplica"))</f>
        <v>1) De identificarse alguna inconsistencia por parte del solicitante de un registro en el presupuesto, se realiza la devolución del documento y se retroalimenta al solicitante la causal.</v>
      </c>
      <c r="W27" s="41" t="str">
        <f>IF($H$27="","",
IF(OR($H$27="Corrupción",$H$27="Lavado de Activos",$H$27="Financiación del Terrorismo",$H$27="Corrupción en Trámites, OPAs y Consultas de Acceso a la Información Pública"),'6.Valoración Control Corrupción'!J27,"No Aplica"))</f>
        <v>1) Correos electrónicos con el visto bueno o viabilidad de la solicitud, remitido a la profesional del equipo de presupuesto.
2) Correos electrónicos de devolución de solicitides, que presenten inconsistencias, de acuerdo a las desviaciones identificadas por el control.</v>
      </c>
      <c r="X27" s="25" t="str">
        <f>IF($H$27="","",
IF(OR($H$27="Corrupción",$H$27="Lavado de Activos",$H$27="Financiación del Terrorismo",$H$27="Trámites, OPAs y Consultas de Acceso a la Información Pública"),"No Aplica",'5. Valoración de Controles'!I27))</f>
        <v>No Aplica</v>
      </c>
      <c r="Y27" s="25" t="str">
        <f>IF($H$27="","",
IF(OR($H$27="Corrupción",$H$27="Lavado de Activos",$H$27="Financiación del Terrorismo",$H$27="Trámites, OPAs y Consultas de Acceso a la Información Pública"),"No Aplica",'5. Valoración de Controles'!J27))</f>
        <v>No Aplica</v>
      </c>
      <c r="Z27" s="25" t="str">
        <f>IF($H$27="","",
IF(OR($H$27="Corrupción",$H$27="Lavado de Activos",$H$27="Financiación del Terrorismo",$H$27="Trámites, OPAs y Consultas de Acceso a la Información Pública"),"No Aplica",'5. Valoración de Controles'!K27))</f>
        <v>No Aplica</v>
      </c>
      <c r="AA27" s="25" t="str">
        <f>IF($H$27="","",
IF(OR($H$27="Corrupción",$H$27="Lavado de Activos",$H$27="Financiación del Terrorismo",$H$27="Trámites, OPAs y Consultas de Acceso a la Información Pública"),"No Aplica",'5. Valoración de Controles'!L27))</f>
        <v>No Aplica</v>
      </c>
      <c r="AB27" s="25" t="str">
        <f>IF($H$27="","",
IF(OR($H$27="Corrupción",$H$27="Lavado de Activos",$H$27="Financiación del Terrorismo",$H$27="Trámites, OPAs y Consultas de Acceso a la Información Pública"),"No Aplica",'5. Valoración de Controles'!M27))</f>
        <v>No Aplica</v>
      </c>
      <c r="AC27" s="25" t="str">
        <f>IF($H$27="","",
IF(OR($H$27="Corrupción",$H$27="Lavado de Activos",$H$27="Financiación del Terrorismo",$H$27="Trámites, OPAs y Consultas de Acceso a la Información Pública"),"No Aplica",'5. Valoración de Controles'!N27))</f>
        <v>No Aplica</v>
      </c>
      <c r="AD27" s="25" t="str">
        <f>IF($H$27="","",
IF(OR($H$27="Corrupción",$H$27="Lavado de Activos",$H$27="Financiación del Terrorismo",$H$27="Trámites, OPAs y Consultas de Acceso a la Información Pública"),"No Aplica",'5. Valoración de Controles'!O27))</f>
        <v>No Aplica</v>
      </c>
      <c r="AE27" s="25" t="str">
        <f>IF($H$27="","",
IF(OR($H$27="Corrupción",$H$27="Lavado de Activos",$H$27="Financiación del Terrorismo",$H$27="Trámites, OPAs y Consultas de Acceso a la Información Pública"),"No Aplica",'5. Valoración de Controles'!P27))</f>
        <v>No Aplica</v>
      </c>
      <c r="AF27" s="25" t="str">
        <f>IF($H$27="","",
IF(OR($H$27="Corrupción",$H$27="Lavado de Activos",$H$27="Financiación del Terrorismo",$H$27="Trámites, OPAs y Consultas de Acceso a la Información Pública"),"No Aplica",'5. Valoración de Controles'!Q27))</f>
        <v>No Aplica</v>
      </c>
      <c r="AG27" s="26" t="str">
        <f>IF($H$27="","",
IF(OR($H$27="Corrupción",$H$27="Lavado de Activos",$H$27="Financiación del Terrorismo",$H$27="Corrupción en Trámites, OPAs y Consultas de Acceso a la Información Pública"),"No Aplica",'5. Valoración de Controles'!R27))</f>
        <v>No Aplica</v>
      </c>
      <c r="AH27" s="112"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Rara vez</v>
      </c>
      <c r="AI27" s="137"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No aplica</v>
      </c>
      <c r="AJ27" s="112"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Catastrófico</v>
      </c>
      <c r="AK27" s="137"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No aplica</v>
      </c>
      <c r="AL27" s="110"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Extremo</v>
      </c>
      <c r="AM27" s="117" t="s">
        <v>334</v>
      </c>
      <c r="AN27" s="131"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Debe establecer el plan de acción a implementar para mitigar el nivel del riesgo</v>
      </c>
      <c r="AO27" s="125" t="s">
        <v>335</v>
      </c>
      <c r="AP27" s="136" t="s">
        <v>336</v>
      </c>
      <c r="AQ27" s="136" t="str">
        <f>IF(AO27="","","∑ Peso porcentual de cada acción definida")</f>
        <v>∑ Peso porcentual de cada acción definida</v>
      </c>
      <c r="AR27" s="104" t="s">
        <v>6</v>
      </c>
      <c r="AS27" s="3"/>
      <c r="AT27" s="3"/>
      <c r="AU27" s="3"/>
      <c r="AV27" s="3"/>
      <c r="AW27" s="3"/>
      <c r="AX27" s="3"/>
      <c r="AY27" s="3"/>
      <c r="AZ27" s="3"/>
      <c r="BA27" s="3"/>
      <c r="BB27" s="3"/>
      <c r="BC27" s="3"/>
      <c r="BD27" s="3"/>
      <c r="BE27" s="3"/>
      <c r="BF27" s="3"/>
      <c r="BG27" s="3"/>
      <c r="BH27" s="3"/>
      <c r="BI27" s="3"/>
      <c r="BJ27" s="3"/>
      <c r="BK27" s="3"/>
      <c r="BL27" s="3"/>
    </row>
    <row r="28" spans="1:64" ht="30.75" customHeight="1">
      <c r="A28" s="98"/>
      <c r="B28" s="98"/>
      <c r="C28" s="98"/>
      <c r="D28" s="98"/>
      <c r="E28" s="98"/>
      <c r="F28" s="98"/>
      <c r="G28" s="98"/>
      <c r="H28" s="98"/>
      <c r="I28" s="98"/>
      <c r="J28" s="98"/>
      <c r="K28" s="98"/>
      <c r="L28" s="98"/>
      <c r="M28" s="98"/>
      <c r="N28" s="98"/>
      <c r="O28" s="98"/>
      <c r="P28" s="98"/>
      <c r="Q28" s="41" t="str">
        <f>IF($H$27="","",
IF(OR($H$27="Corrupción",$H$27="Lavado de Activos",$H$27="Financiación del Terrorismo",$H$27="Corrupción en Trámites, OPAs y Consultas de Acceso a la Información Pública"),"No Aplica",'5. Valoración de Controles'!H28))</f>
        <v>No Aplica</v>
      </c>
      <c r="R28" s="41">
        <f>IF($H$27="","",
IF(OR($H$27="Corrupción",$H$27="Lavado de Activos",$H$27="Financiación del Terrorismo",$H$27="Corrupción en Trámites, OPAs y Consultas de Acceso a la Información Pública"),'6.Valoración Control Corrupción'!E28,"No Aplica"))</f>
        <v>0</v>
      </c>
      <c r="S28" s="41">
        <f>IF($H$27="","",
IF(OR($H$27="Corrupción",$H$27="Lavado de Activos",$H$27="Financiación del Terrorismo",$H$27="Corrupción en Trámites, OPAs y Consultas de Acceso a la Información Pública"),'6.Valoración Control Corrupción'!F28,"No Aplica"))</f>
        <v>0</v>
      </c>
      <c r="T28" s="41">
        <f>IF($H$27="","",
IF(OR($H$27="Corrupción",$H$27="Lavado de Activos",$H$27="Financiación del Terrorismo",$H$27="Corrupción en Trámites, OPAs y Consultas de Acceso a la Información Pública"),'6.Valoración Control Corrupción'!G28,"No Aplica"))</f>
        <v>0</v>
      </c>
      <c r="U28" s="41">
        <f>IF($H$27="","",
IF(OR($H$27="Corrupción",$H$27="Lavado de Activos",$H$27="Financiación del Terrorismo",$H$27="Corrupción en Trámites, OPAs y Consultas de Acceso a la Información Pública"),'6.Valoración Control Corrupción'!H28,"No Aplica"))</f>
        <v>0</v>
      </c>
      <c r="V28" s="41">
        <f>IF($H$27="","",
IF(OR($H$27="Corrupción",$H$27="Lavado de Activos",$H$27="Financiación del Terrorismo",$H$27="Corrupción en Trámites, OPAs y Consultas de Acceso a la Información Pública"),'6.Valoración Control Corrupción'!I28,"No Aplica"))</f>
        <v>0</v>
      </c>
      <c r="W28" s="41">
        <f>IF($H$27="","",
IF(OR($H$27="Corrupción",$H$27="Lavado de Activos",$H$27="Financiación del Terrorismo",$H$27="Corrupción en Trámites, OPAs y Consultas de Acceso a la Información Pública"),'6.Valoración Control Corrupción'!J28,"No Aplica"))</f>
        <v>0</v>
      </c>
      <c r="X28" s="25" t="str">
        <f>IF($H$27="","",
IF(OR($H$27="Corrupción",$H$27="Lavado de Activos",$H$27="Financiación del Terrorismo",$H$27="Trámites, OPAs y Consultas de Acceso a la Información Pública"),"No Aplica",'5. Valoración de Controles'!I28))</f>
        <v>No Aplica</v>
      </c>
      <c r="Y28" s="25" t="str">
        <f>IF($H$27="","",
IF(OR($H$27="Corrupción",$H$27="Lavado de Activos",$H$27="Financiación del Terrorismo",$H$27="Trámites, OPAs y Consultas de Acceso a la Información Pública"),"No Aplica",'5. Valoración de Controles'!J28))</f>
        <v>No Aplica</v>
      </c>
      <c r="Z28" s="25" t="str">
        <f>IF($H$27="","",
IF(OR($H$27="Corrupción",$H$27="Lavado de Activos",$H$27="Financiación del Terrorismo",$H$27="Trámites, OPAs y Consultas de Acceso a la Información Pública"),"No Aplica",'5. Valoración de Controles'!K28))</f>
        <v>No Aplica</v>
      </c>
      <c r="AA28" s="25" t="str">
        <f>IF($H$27="","",
IF(OR($H$27="Corrupción",$H$27="Lavado de Activos",$H$27="Financiación del Terrorismo",$H$27="Trámites, OPAs y Consultas de Acceso a la Información Pública"),"No Aplica",'5. Valoración de Controles'!L28))</f>
        <v>No Aplica</v>
      </c>
      <c r="AB28" s="25" t="str">
        <f>IF($H$27="","",
IF(OR($H$27="Corrupción",$H$27="Lavado de Activos",$H$27="Financiación del Terrorismo",$H$27="Trámites, OPAs y Consultas de Acceso a la Información Pública"),"No Aplica",'5. Valoración de Controles'!M28))</f>
        <v>No Aplica</v>
      </c>
      <c r="AC28" s="25" t="str">
        <f>IF($H$27="","",
IF(OR($H$27="Corrupción",$H$27="Lavado de Activos",$H$27="Financiación del Terrorismo",$H$27="Trámites, OPAs y Consultas de Acceso a la Información Pública"),"No Aplica",'5. Valoración de Controles'!N28))</f>
        <v>No Aplica</v>
      </c>
      <c r="AD28" s="25" t="str">
        <f>IF($H$27="","",
IF(OR($H$27="Corrupción",$H$27="Lavado de Activos",$H$27="Financiación del Terrorismo",$H$27="Trámites, OPAs y Consultas de Acceso a la Información Pública"),"No Aplica",'5. Valoración de Controles'!O28))</f>
        <v>No Aplica</v>
      </c>
      <c r="AE28" s="25" t="str">
        <f>IF($H$27="","",
IF(OR($H$27="Corrupción",$H$27="Lavado de Activos",$H$27="Financiación del Terrorismo",$H$27="Trámites, OPAs y Consultas de Acceso a la Información Pública"),"No Aplica",'5. Valoración de Controles'!P28))</f>
        <v>No Aplica</v>
      </c>
      <c r="AF28" s="25" t="str">
        <f>IF($H$27="","",
IF(OR($H$27="Corrupción",$H$27="Lavado de Activos",$H$27="Financiación del Terrorismo",$H$27="Trámites, OPAs y Consultas de Acceso a la Información Pública"),"No Aplica",'5. Valoración de Controles'!Q28))</f>
        <v>No Aplica</v>
      </c>
      <c r="AG28" s="26" t="str">
        <f>IF($H$27="","",
IF(OR($H$27="Corrupción",$H$27="Lavado de Activos",$H$27="Financiación del Terrorismo",$H$27="Corrupción en Trámites, OPAs y Consultas de Acceso a la Información Pública"),"No Aplica",'5. Valoración de Controles'!R28))</f>
        <v>No Aplica</v>
      </c>
      <c r="AH28" s="98"/>
      <c r="AI28" s="98"/>
      <c r="AJ28" s="98"/>
      <c r="AK28" s="98"/>
      <c r="AL28" s="98"/>
      <c r="AM28" s="98"/>
      <c r="AN28" s="98"/>
      <c r="AO28" s="98"/>
      <c r="AP28" s="98"/>
      <c r="AQ28" s="98"/>
      <c r="AR28" s="98"/>
      <c r="AS28" s="3"/>
      <c r="AT28" s="3"/>
      <c r="AU28" s="3"/>
      <c r="AV28" s="3"/>
      <c r="AW28" s="3"/>
      <c r="AX28" s="3"/>
      <c r="AY28" s="3"/>
      <c r="AZ28" s="3"/>
      <c r="BA28" s="3"/>
      <c r="BB28" s="3"/>
      <c r="BC28" s="3"/>
      <c r="BD28" s="3"/>
      <c r="BE28" s="3"/>
      <c r="BF28" s="3"/>
      <c r="BG28" s="3"/>
      <c r="BH28" s="3"/>
      <c r="BI28" s="3"/>
      <c r="BJ28" s="3"/>
      <c r="BK28" s="3"/>
      <c r="BL28" s="3"/>
    </row>
    <row r="29" spans="1:64" ht="30.75" customHeight="1">
      <c r="A29" s="93"/>
      <c r="B29" s="93"/>
      <c r="C29" s="93"/>
      <c r="D29" s="93"/>
      <c r="E29" s="93"/>
      <c r="F29" s="93"/>
      <c r="G29" s="93"/>
      <c r="H29" s="93"/>
      <c r="I29" s="93"/>
      <c r="J29" s="93"/>
      <c r="K29" s="93"/>
      <c r="L29" s="93"/>
      <c r="M29" s="93"/>
      <c r="N29" s="93"/>
      <c r="O29" s="93"/>
      <c r="P29" s="93"/>
      <c r="Q29" s="41" t="str">
        <f>IF($H$27="","",
IF(OR($H$27="Corrupción",$H$27="Lavado de Activos",$H$27="Financiación del Terrorismo",$H$27="Corrupción en Trámites, OPAs y Consultas de Acceso a la Información Pública"),"No Aplica",'5. Valoración de Controles'!H29))</f>
        <v>No Aplica</v>
      </c>
      <c r="R29" s="41">
        <f>IF($H$27="","",
IF(OR($H$27="Corrupción",$H$27="Lavado de Activos",$H$27="Financiación del Terrorismo",$H$27="Corrupción en Trámites, OPAs y Consultas de Acceso a la Información Pública"),'6.Valoración Control Corrupción'!E29,"No Aplica"))</f>
        <v>0</v>
      </c>
      <c r="S29" s="41">
        <f>IF($H$27="","",
IF(OR($H$27="Corrupción",$H$27="Lavado de Activos",$H$27="Financiación del Terrorismo",$H$27="Corrupción en Trámites, OPAs y Consultas de Acceso a la Información Pública"),'6.Valoración Control Corrupción'!F29,"No Aplica"))</f>
        <v>0</v>
      </c>
      <c r="T29" s="41">
        <f>IF($H$27="","",
IF(OR($H$27="Corrupción",$H$27="Lavado de Activos",$H$27="Financiación del Terrorismo",$H$27="Corrupción en Trámites, OPAs y Consultas de Acceso a la Información Pública"),'6.Valoración Control Corrupción'!G29,"No Aplica"))</f>
        <v>0</v>
      </c>
      <c r="U29" s="41">
        <f>IF($H$27="","",
IF(OR($H$27="Corrupción",$H$27="Lavado de Activos",$H$27="Financiación del Terrorismo",$H$27="Corrupción en Trámites, OPAs y Consultas de Acceso a la Información Pública"),'6.Valoración Control Corrupción'!H29,"No Aplica"))</f>
        <v>0</v>
      </c>
      <c r="V29" s="41">
        <f>IF($H$27="","",
IF(OR($H$27="Corrupción",$H$27="Lavado de Activos",$H$27="Financiación del Terrorismo",$H$27="Corrupción en Trámites, OPAs y Consultas de Acceso a la Información Pública"),'6.Valoración Control Corrupción'!I29,"No Aplica"))</f>
        <v>0</v>
      </c>
      <c r="W29" s="41">
        <f>IF($H$27="","",
IF(OR($H$27="Corrupción",$H$27="Lavado de Activos",$H$27="Financiación del Terrorismo",$H$27="Corrupción en Trámites, OPAs y Consultas de Acceso a la Información Pública"),'6.Valoración Control Corrupción'!J29,"No Aplica"))</f>
        <v>0</v>
      </c>
      <c r="X29" s="25" t="str">
        <f>IF($H$27="","",
IF(OR($H$27="Corrupción",$H$27="Lavado de Activos",$H$27="Financiación del Terrorismo",$H$27="Trámites, OPAs y Consultas de Acceso a la Información Pública"),"No Aplica",'5. Valoración de Controles'!I29))</f>
        <v>No Aplica</v>
      </c>
      <c r="Y29" s="25" t="str">
        <f>IF($H$27="","",
IF(OR($H$27="Corrupción",$H$27="Lavado de Activos",$H$27="Financiación del Terrorismo",$H$27="Trámites, OPAs y Consultas de Acceso a la Información Pública"),"No Aplica",'5. Valoración de Controles'!J29))</f>
        <v>No Aplica</v>
      </c>
      <c r="Z29" s="25" t="str">
        <f>IF($H$27="","",
IF(OR($H$27="Corrupción",$H$27="Lavado de Activos",$H$27="Financiación del Terrorismo",$H$27="Trámites, OPAs y Consultas de Acceso a la Información Pública"),"No Aplica",'5. Valoración de Controles'!K29))</f>
        <v>No Aplica</v>
      </c>
      <c r="AA29" s="25" t="str">
        <f>IF($H$27="","",
IF(OR($H$27="Corrupción",$H$27="Lavado de Activos",$H$27="Financiación del Terrorismo",$H$27="Trámites, OPAs y Consultas de Acceso a la Información Pública"),"No Aplica",'5. Valoración de Controles'!L29))</f>
        <v>No Aplica</v>
      </c>
      <c r="AB29" s="25" t="str">
        <f>IF($H$27="","",
IF(OR($H$27="Corrupción",$H$27="Lavado de Activos",$H$27="Financiación del Terrorismo",$H$27="Trámites, OPAs y Consultas de Acceso a la Información Pública"),"No Aplica",'5. Valoración de Controles'!M29))</f>
        <v>No Aplica</v>
      </c>
      <c r="AC29" s="25" t="str">
        <f>IF($H$27="","",
IF(OR($H$27="Corrupción",$H$27="Lavado de Activos",$H$27="Financiación del Terrorismo",$H$27="Trámites, OPAs y Consultas de Acceso a la Información Pública"),"No Aplica",'5. Valoración de Controles'!N29))</f>
        <v>No Aplica</v>
      </c>
      <c r="AD29" s="25" t="str">
        <f>IF($H$27="","",
IF(OR($H$27="Corrupción",$H$27="Lavado de Activos",$H$27="Financiación del Terrorismo",$H$27="Trámites, OPAs y Consultas de Acceso a la Información Pública"),"No Aplica",'5. Valoración de Controles'!O29))</f>
        <v>No Aplica</v>
      </c>
      <c r="AE29" s="25" t="str">
        <f>IF($H$27="","",
IF(OR($H$27="Corrupción",$H$27="Lavado de Activos",$H$27="Financiación del Terrorismo",$H$27="Trámites, OPAs y Consultas de Acceso a la Información Pública"),"No Aplica",'5. Valoración de Controles'!P29))</f>
        <v>No Aplica</v>
      </c>
      <c r="AF29" s="25" t="str">
        <f>IF($H$27="","",
IF(OR($H$27="Corrupción",$H$27="Lavado de Activos",$H$27="Financiación del Terrorismo",$H$27="Trámites, OPAs y Consultas de Acceso a la Información Pública"),"No Aplica",'5. Valoración de Controles'!Q29))</f>
        <v>No Aplica</v>
      </c>
      <c r="AG29" s="26" t="str">
        <f>IF($H$27="","",
IF(OR($H$27="Corrupción",$H$27="Lavado de Activos",$H$27="Financiación del Terrorismo",$H$27="Corrupción en Trámites, OPAs y Consultas de Acceso a la Información Pública"),"No Aplica",'5. Valoración de Controles'!R29))</f>
        <v>No Aplica</v>
      </c>
      <c r="AH29" s="93"/>
      <c r="AI29" s="93"/>
      <c r="AJ29" s="93"/>
      <c r="AK29" s="93"/>
      <c r="AL29" s="93"/>
      <c r="AM29" s="93"/>
      <c r="AN29" s="93"/>
      <c r="AO29" s="93"/>
      <c r="AP29" s="93"/>
      <c r="AQ29" s="93"/>
      <c r="AR29" s="93"/>
      <c r="AS29" s="3"/>
      <c r="AT29" s="3"/>
      <c r="AU29" s="3"/>
      <c r="AV29" s="3"/>
      <c r="AW29" s="3"/>
      <c r="AX29" s="3"/>
      <c r="AY29" s="3"/>
      <c r="AZ29" s="3"/>
      <c r="BA29" s="3"/>
      <c r="BB29" s="3"/>
      <c r="BC29" s="3"/>
      <c r="BD29" s="3"/>
      <c r="BE29" s="3"/>
      <c r="BF29" s="3"/>
      <c r="BG29" s="3"/>
      <c r="BH29" s="3"/>
      <c r="BI29" s="3"/>
      <c r="BJ29" s="3"/>
      <c r="BK29" s="3"/>
      <c r="BL29" s="3"/>
    </row>
    <row r="30" spans="1:64" ht="31.5" customHeight="1">
      <c r="A30" s="103">
        <v>8</v>
      </c>
      <c r="B30" s="104" t="str">
        <f>'2. Identificación del Riesgo'!B30:B32</f>
        <v>Gestión Financiera</v>
      </c>
      <c r="C30" s="104" t="str">
        <f>IF('2. Identificación del Riesgo'!C30:C32="","",'2. Identificación del Riesgo'!C30:C32)</f>
        <v>Pagos</v>
      </c>
      <c r="D30" s="104" t="str">
        <f>IF('2. Identificación del Riesgo'!D30:D32="","",'2. Identificación del Riesgo'!D30:D32)</f>
        <v>Afectación Económica (o presupuestal) y Reputacional</v>
      </c>
      <c r="E30" s="104" t="str">
        <f>IF('2. Identificación del Riesgo'!E30:E32="","",'2. Identificación del Riesgo'!E30:E32)</f>
        <v>Incumplimiento de alguno de los lineamientos indicados en la Resolución SDH 315 de octubre 2019 y/o sus modificatorias.</v>
      </c>
      <c r="F30" s="104" t="str">
        <f>IF('2. Identificación del Riesgo'!F30:F32="","",'2. Identificación del Riesgo'!F30:F32)</f>
        <v xml:space="preserve">No realizar seguimiento a: 
1. Límites de concentración por zona de riesgo a cuentas del grupo 2 (FONDIGER)
2. Límites de concentración (máximo permitido del 80%) a cuentas del grupo 1 (IDIGER)
3. Comité Financiero Mensual de Seguimiento
4. Informe Mensual de Seguimiento a la Dirección del IDIGER
5. Reporte mensual a la Oficina de Análisis y Control de Riesgo de la Secretaría Distrital de Hacienda
6. Seguimiento a publicación mensual de la SDH de la calificación de riesgo de cuentas.
7. En caso de presentarse entidades bancarias con calificación de Z2, controlar porcentaje de concentración al 10%, de las cuentas afectadas con dicha calificación, tanto para grupo 1 como para grupo 2.
</v>
      </c>
      <c r="G30" s="104" t="str">
        <f>IF('2. Identificación del Riesgo'!G30:G32="","",'2. Identificación del Riesgo'!G30:G32)</f>
        <v>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v>
      </c>
      <c r="H30" s="104" t="str">
        <f>IF('2. Identificación del Riesgo'!H30:H32="","",'2. Identificación del Riesgo'!H30:H32)</f>
        <v>Corrupción</v>
      </c>
      <c r="I30" s="104" t="str">
        <f>IF('2. Identificación del Riesgo'!I30:I32="","",'2. Identificación del Riesgo'!I30:I32)</f>
        <v>Fraude Interno</v>
      </c>
      <c r="J30" s="104" t="str">
        <f>IF('2. Identificación del Riesgo'!J30:J32="","",'2. Identificación del Riesgo'!J30:J32)</f>
        <v>Probable: Al menos una vez en el ultimo año.</v>
      </c>
      <c r="K30" s="112" t="str">
        <f>'2. Identificación del Riesgo'!K30:K32</f>
        <v>Probable</v>
      </c>
      <c r="L30" s="109">
        <f>'2. Identificación del Riesgo'!L30:L32</f>
        <v>0.8</v>
      </c>
      <c r="M30" s="10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No Aplica</v>
      </c>
      <c r="N30" s="112" t="str">
        <f>'2. Identificación del Riesgo'!N30:N32</f>
        <v>Catastrófico</v>
      </c>
      <c r="O30" s="109">
        <f>'2. Identificación del Riesgo'!O30:O32</f>
        <v>1</v>
      </c>
      <c r="P30" s="110" t="str">
        <f>'2. Identificación del Riesgo'!P30:P32</f>
        <v>Extremo</v>
      </c>
      <c r="Q30" s="41" t="str">
        <f>IF($H$30="","",
IF(OR($H$30="Corrupción",$H$30="Lavado de Activos",$H$30="Financiación del Terrorismo",$H$30="Corrupción en Trámites, OPAs y Consultas de Acceso a la Información Pública"),"No Aplica",'5. Valoración de Controles'!H30))</f>
        <v>No Aplica</v>
      </c>
      <c r="R30" s="41" t="str">
        <f>IF($H$30="","",
IF(OR($H$30="Corrupción",$H$30="Lavado de Activos",$H$30="Financiación del Terrorismo",$H$30="Corrupción en Trámites, OPAs y Consultas de Acceso a la Información Pública"),'6.Valoración Control Corrupción'!E30,"No Aplica"))</f>
        <v>Profesional especializado de pagos</v>
      </c>
      <c r="S30" s="41" t="str">
        <f>IF($H$30="","",
IF(OR($H$30="Corrupción",$H$30="Lavado de Activos",$H$30="Financiación del Terrorismo",$H$30="Corrupción en Trámites, OPAs y Consultas de Acceso a la Información Pública"),'6.Valoración Control Corrupción'!F30,"No Aplica"))</f>
        <v>diaria</v>
      </c>
      <c r="T30" s="41" t="str">
        <f>IF($H$30="","",
IF(OR($H$30="Corrupción",$H$30="Lavado de Activos",$H$30="Financiación del Terrorismo",$H$30="Corrupción en Trámites, OPAs y Consultas de Acceso a la Información Pública"),'6.Valoración Control Corrupción'!G30,"No Aplica"))</f>
        <v xml:space="preserve">verifica el cumplimiento de los lineamientos contenidos en la Resolución 315 de 2019 y/o sus modificatorias: 
1. Límites de concentración por zona de riesgo a cuentas del grupo 2 (FONDIGER)
2. Límites de concentración (máximo permitido del 80%) a cuentas del grupo 1 (IDIGER)
3. En caso de presentarse entidades bancarias con calificación de Z2, controlar porcentaje de concentración al 10%, de las cuentas afectadas con dicha calificación, tanto para grupo 1 como para grupo 2.
</v>
      </c>
      <c r="U30" s="41" t="str">
        <f>IF($H$30="","",
IF(OR($H$30="Corrupción",$H$30="Lavado de Activos",$H$30="Financiación del Terrorismo",$H$30="Corrupción en Trámites, OPAs y Consultas de Acceso a la Información Pública"),'6.Valoración Control Corrupción'!H30,"No Aplica"))</f>
        <v>1. Revisión límites de concentración por zona de riesgo en documentos PDF (Fondiger)
2. Realiza seguimiento de saldos y zona de riesgo a través de cuadro excel (Idiger)</v>
      </c>
      <c r="V30" s="41" t="str">
        <f>IF($H$30="","",
IF(OR($H$30="Corrupción",$H$30="Lavado de Activos",$H$30="Financiación del Terrorismo",$H$30="Corrupción en Trámites, OPAs y Consultas de Acceso a la Información Pública"),'6.Valoración Control Corrupción'!I30,"No Aplica"))</f>
        <v>Se realiza de manera inmediata el traslado del saldo 
Se realiza apertura de cuenta en entidad financiera de ser necesario</v>
      </c>
      <c r="W30" s="41" t="str">
        <f>IF($H$30="","",
IF(OR($H$30="Corrupción",$H$30="Lavado de Activos",$H$30="Financiación del Terrorismo",$H$30="Corrupción en Trámites, OPAs y Consultas de Acceso a la Información Pública"),'6.Valoración Control Corrupción'!J30,"No Aplica"))</f>
        <v>1. Cuadro seguimiento en formato Excel
2. Documentos PDF</v>
      </c>
      <c r="X30" s="25" t="str">
        <f>IF($H$30="","",
IF(OR($H$30="Corrupción",$H$30="Lavado de Activos",$H$30="Financiación del Terrorismo",$H$30="Trámites, OPAs y Consultas de Acceso a la Información Pública"),"No Aplica",'5. Valoración de Controles'!I30))</f>
        <v>No Aplica</v>
      </c>
      <c r="Y30" s="25" t="str">
        <f>IF($H$30="","",
IF(OR($H$30="Corrupción",$H$30="Lavado de Activos",$H$30="Financiación del Terrorismo",$H$30="Trámites, OPAs y Consultas de Acceso a la Información Pública"),"No Aplica",'5. Valoración de Controles'!J30))</f>
        <v>No Aplica</v>
      </c>
      <c r="Z30" s="25" t="str">
        <f>IF($H$30="","",
IF(OR($H$30="Corrupción",$H$30="Lavado de Activos",$H$30="Financiación del Terrorismo",$H$30="Trámites, OPAs y Consultas de Acceso a la Información Pública"),"No Aplica",'5. Valoración de Controles'!K30))</f>
        <v>No Aplica</v>
      </c>
      <c r="AA30" s="25" t="str">
        <f>IF($H$30="","",
IF(OR($H$30="Corrupción",$H$30="Lavado de Activos",$H$30="Financiación del Terrorismo",$H$30="Trámites, OPAs y Consultas de Acceso a la Información Pública"),"No Aplica",'5. Valoración de Controles'!L30))</f>
        <v>No Aplica</v>
      </c>
      <c r="AB30" s="25" t="str">
        <f>IF($H$30="","",
IF(OR($H$30="Corrupción",$H$30="Lavado de Activos",$H$30="Financiación del Terrorismo",$H$30="Trámites, OPAs y Consultas de Acceso a la Información Pública"),"No Aplica",'5. Valoración de Controles'!M30))</f>
        <v>No Aplica</v>
      </c>
      <c r="AC30" s="25" t="str">
        <f>IF($H$30="","",
IF(OR($H$30="Corrupción",$H$30="Lavado de Activos",$H$30="Financiación del Terrorismo",$H$30="Trámites, OPAs y Consultas de Acceso a la Información Pública"),"No Aplica",'5. Valoración de Controles'!N30))</f>
        <v>No Aplica</v>
      </c>
      <c r="AD30" s="25" t="str">
        <f>IF($H$30="","",
IF(OR($H$30="Corrupción",$H$30="Lavado de Activos",$H$30="Financiación del Terrorismo",$H$30="Trámites, OPAs y Consultas de Acceso a la Información Pública"),"No Aplica",'5. Valoración de Controles'!O30))</f>
        <v>No Aplica</v>
      </c>
      <c r="AE30" s="25" t="str">
        <f>IF($H$30="","",
IF(OR($H$30="Corrupción",$H$30="Lavado de Activos",$H$30="Financiación del Terrorismo",$H$30="Trámites, OPAs y Consultas de Acceso a la Información Pública"),"No Aplica",'5. Valoración de Controles'!P30))</f>
        <v>No Aplica</v>
      </c>
      <c r="AF30" s="25" t="str">
        <f>IF($H$30="","",
IF(OR($H$30="Corrupción",$H$30="Lavado de Activos",$H$30="Financiación del Terrorismo",$H$30="Trámites, OPAs y Consultas de Acceso a la Información Pública"),"No Aplica",'5. Valoración de Controles'!Q30))</f>
        <v>No Aplica</v>
      </c>
      <c r="AG30" s="26" t="str">
        <f>IF($H$30="","",
IF(OR($H$30="Corrupción",$H$30="Lavado de Activos",$H$30="Financiación del Terrorismo",$H$30="Corrupción en Trámites, OPAs y Consultas de Acceso a la Información Pública"),"No Aplica",'5. Valoración de Controles'!R30))</f>
        <v>No Aplica</v>
      </c>
      <c r="AH30" s="112"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Improbable</v>
      </c>
      <c r="AI30" s="137"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No aplica</v>
      </c>
      <c r="AJ30" s="112"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Catastrófico</v>
      </c>
      <c r="AK30" s="137"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No aplica</v>
      </c>
      <c r="AL30" s="110"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Extremo</v>
      </c>
      <c r="AM30" s="107" t="s">
        <v>334</v>
      </c>
      <c r="AN30" s="131"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Debe establecer el plan de acción a implementar para mitigar el nivel del riesgo</v>
      </c>
      <c r="AO30" s="125" t="s">
        <v>337</v>
      </c>
      <c r="AP30" s="136" t="s">
        <v>338</v>
      </c>
      <c r="AQ30" s="136" t="str">
        <f>IF(AO30="","","∑ Peso porcentual de cada acción definida")</f>
        <v>∑ Peso porcentual de cada acción definida</v>
      </c>
      <c r="AR30" s="107" t="s">
        <v>6</v>
      </c>
      <c r="AS30" s="3"/>
      <c r="AT30" s="3"/>
      <c r="AU30" s="3"/>
      <c r="AV30" s="3"/>
      <c r="AW30" s="3"/>
      <c r="AX30" s="3"/>
      <c r="AY30" s="3"/>
      <c r="AZ30" s="3"/>
      <c r="BA30" s="3"/>
      <c r="BB30" s="3"/>
      <c r="BC30" s="3"/>
      <c r="BD30" s="3"/>
      <c r="BE30" s="3"/>
      <c r="BF30" s="3"/>
      <c r="BG30" s="3"/>
      <c r="BH30" s="3"/>
      <c r="BI30" s="3"/>
      <c r="BJ30" s="3"/>
      <c r="BK30" s="3"/>
      <c r="BL30" s="3"/>
    </row>
    <row r="31" spans="1:64" ht="31.5" customHeight="1">
      <c r="A31" s="98"/>
      <c r="B31" s="98"/>
      <c r="C31" s="98"/>
      <c r="D31" s="98"/>
      <c r="E31" s="98"/>
      <c r="F31" s="98"/>
      <c r="G31" s="98"/>
      <c r="H31" s="98"/>
      <c r="I31" s="98"/>
      <c r="J31" s="98"/>
      <c r="K31" s="98"/>
      <c r="L31" s="98"/>
      <c r="M31" s="98"/>
      <c r="N31" s="98"/>
      <c r="O31" s="98"/>
      <c r="P31" s="98"/>
      <c r="Q31" s="41" t="str">
        <f>IF($H$30="","",
IF(OR($H$30="Corrupción",$H$30="Lavado de Activos",$H$30="Financiación del Terrorismo",$H$30="Corrupción en Trámites, OPAs y Consultas de Acceso a la Información Pública"),"No Aplica",'5. Valoración de Controles'!H31))</f>
        <v>No Aplica</v>
      </c>
      <c r="R31" s="41" t="str">
        <f>IF($H$30="","",
IF(OR($H$30="Corrupción",$H$30="Lavado de Activos",$H$30="Financiación del Terrorismo",$H$30="Corrupción en Trámites, OPAs y Consultas de Acceso a la Información Pública"),'6.Valoración Control Corrupción'!E31,"No Aplica"))</f>
        <v>Profesional especializado de pagos</v>
      </c>
      <c r="S31" s="41" t="str">
        <f>IF($H$30="","",
IF(OR($H$30="Corrupción",$H$30="Lavado de Activos",$H$30="Financiación del Terrorismo",$H$30="Corrupción en Trámites, OPAs y Consultas de Acceso a la Información Pública"),'6.Valoración Control Corrupción'!F31,"No Aplica"))</f>
        <v>mensual</v>
      </c>
      <c r="T31" s="41" t="str">
        <f>IF($H$30="","",
IF(OR($H$30="Corrupción",$H$30="Lavado de Activos",$H$30="Financiación del Terrorismo",$H$30="Corrupción en Trámites, OPAs y Consultas de Acceso a la Información Pública"),'6.Valoración Control Corrupción'!G31,"No Aplica"))</f>
        <v xml:space="preserve">verifica el cumplimiento de los lineamientos contenidos en la Resolución 315 de 2019 y/o sus modificatorias: 
1. Comité Financiero Mensual de Seguimiento
2. Informe Mensual de Seguimiento a la Dirección del IDIGER
3. Reporte mensual a la Oficina de Análisis y Control de Riesgo de la Secretaría Distrital de Hacienda
4. Seguimiento a publicación mensual de la SDH de la calificación de riesgo de cuentas.
</v>
      </c>
      <c r="U31" s="41" t="str">
        <f>IF($H$30="","",
IF(OR($H$30="Corrupción",$H$30="Lavado de Activos",$H$30="Financiación del Terrorismo",$H$30="Corrupción en Trámites, OPAs y Consultas de Acceso a la Información Pública"),'6.Valoración Control Corrupción'!H31,"No Aplica"))</f>
        <v>1. Realizar sesión del Comité Financiero de seguimiento con la participación de los integrantes designados
2. Remisión de seguimiento a través comunicación interna a la Dirección General 
3. Remisión de reporte a través de correo electrónico a la SDH
4. Revisión del documento de calificación de riesgo de cuentas</v>
      </c>
      <c r="V31" s="41" t="str">
        <f>IF($H$30="","",
IF(OR($H$30="Corrupción",$H$30="Lavado de Activos",$H$30="Financiación del Terrorismo",$H$30="Corrupción en Trámites, OPAs y Consultas de Acceso a la Información Pública"),'6.Valoración Control Corrupción'!I31,"No Aplica"))</f>
        <v>Informar a la Oficina de Control Interno y ejecutar acciones inmediatas</v>
      </c>
      <c r="W31" s="41" t="str">
        <f>IF($H$30="","",
IF(OR($H$30="Corrupción",$H$30="Lavado de Activos",$H$30="Financiación del Terrorismo",$H$30="Corrupción en Trámites, OPAs y Consultas de Acceso a la Información Pública"),'6.Valoración Control Corrupción'!J31,"No Aplica"))</f>
        <v>1. Acta de reunión
2. Comunicación interna
3. Correo electrónico
4. Captura de pantalla y/o documento actualizado</v>
      </c>
      <c r="X31" s="25" t="str">
        <f>IF($H$30="","",
IF(OR($H$30="Corrupción",$H$30="Lavado de Activos",$H$30="Financiación del Terrorismo",$H$30="Trámites, OPAs y Consultas de Acceso a la Información Pública"),"No Aplica",'5. Valoración de Controles'!I31))</f>
        <v>No Aplica</v>
      </c>
      <c r="Y31" s="25" t="str">
        <f>IF($H$30="","",
IF(OR($H$30="Corrupción",$H$30="Lavado de Activos",$H$30="Financiación del Terrorismo",$H$30="Trámites, OPAs y Consultas de Acceso a la Información Pública"),"No Aplica",'5. Valoración de Controles'!J31))</f>
        <v>No Aplica</v>
      </c>
      <c r="Z31" s="25" t="str">
        <f>IF($H$30="","",
IF(OR($H$30="Corrupción",$H$30="Lavado de Activos",$H$30="Financiación del Terrorismo",$H$30="Trámites, OPAs y Consultas de Acceso a la Información Pública"),"No Aplica",'5. Valoración de Controles'!K31))</f>
        <v>No Aplica</v>
      </c>
      <c r="AA31" s="25" t="str">
        <f>IF($H$30="","",
IF(OR($H$30="Corrupción",$H$30="Lavado de Activos",$H$30="Financiación del Terrorismo",$H$30="Trámites, OPAs y Consultas de Acceso a la Información Pública"),"No Aplica",'5. Valoración de Controles'!L31))</f>
        <v>No Aplica</v>
      </c>
      <c r="AB31" s="25" t="str">
        <f>IF($H$30="","",
IF(OR($H$30="Corrupción",$H$30="Lavado de Activos",$H$30="Financiación del Terrorismo",$H$30="Trámites, OPAs y Consultas de Acceso a la Información Pública"),"No Aplica",'5. Valoración de Controles'!M31))</f>
        <v>No Aplica</v>
      </c>
      <c r="AC31" s="25" t="str">
        <f>IF($H$30="","",
IF(OR($H$30="Corrupción",$H$30="Lavado de Activos",$H$30="Financiación del Terrorismo",$H$30="Trámites, OPAs y Consultas de Acceso a la Información Pública"),"No Aplica",'5. Valoración de Controles'!N31))</f>
        <v>No Aplica</v>
      </c>
      <c r="AD31" s="25" t="str">
        <f>IF($H$30="","",
IF(OR($H$30="Corrupción",$H$30="Lavado de Activos",$H$30="Financiación del Terrorismo",$H$30="Trámites, OPAs y Consultas de Acceso a la Información Pública"),"No Aplica",'5. Valoración de Controles'!O31))</f>
        <v>No Aplica</v>
      </c>
      <c r="AE31" s="25" t="str">
        <f>IF($H$30="","",
IF(OR($H$30="Corrupción",$H$30="Lavado de Activos",$H$30="Financiación del Terrorismo",$H$30="Trámites, OPAs y Consultas de Acceso a la Información Pública"),"No Aplica",'5. Valoración de Controles'!P31))</f>
        <v>No Aplica</v>
      </c>
      <c r="AF31" s="25" t="str">
        <f>IF($H$30="","",
IF(OR($H$30="Corrupción",$H$30="Lavado de Activos",$H$30="Financiación del Terrorismo",$H$30="Trámites, OPAs y Consultas de Acceso a la Información Pública"),"No Aplica",'5. Valoración de Controles'!Q31))</f>
        <v>No Aplica</v>
      </c>
      <c r="AG31" s="26" t="str">
        <f>IF($H$30="","",
IF(OR($H$30="Corrupción",$H$30="Lavado de Activos",$H$30="Financiación del Terrorismo",$H$30="Corrupción en Trámites, OPAs y Consultas de Acceso a la Información Pública"),"No Aplica",'5. Valoración de Controles'!R31))</f>
        <v>No Aplica</v>
      </c>
      <c r="AH31" s="98"/>
      <c r="AI31" s="98"/>
      <c r="AJ31" s="98"/>
      <c r="AK31" s="98"/>
      <c r="AL31" s="98"/>
      <c r="AM31" s="98"/>
      <c r="AN31" s="98"/>
      <c r="AO31" s="98"/>
      <c r="AP31" s="98"/>
      <c r="AQ31" s="98"/>
      <c r="AR31" s="98"/>
      <c r="AS31" s="3"/>
      <c r="AT31" s="3"/>
      <c r="AU31" s="3"/>
      <c r="AV31" s="3"/>
      <c r="AW31" s="3"/>
      <c r="AX31" s="3"/>
      <c r="AY31" s="3"/>
      <c r="AZ31" s="3"/>
      <c r="BA31" s="3"/>
      <c r="BB31" s="3"/>
      <c r="BC31" s="3"/>
      <c r="BD31" s="3"/>
      <c r="BE31" s="3"/>
      <c r="BF31" s="3"/>
      <c r="BG31" s="3"/>
      <c r="BH31" s="3"/>
      <c r="BI31" s="3"/>
      <c r="BJ31" s="3"/>
      <c r="BK31" s="3"/>
      <c r="BL31" s="3"/>
    </row>
    <row r="32" spans="1:64" ht="31.5" customHeight="1">
      <c r="A32" s="93"/>
      <c r="B32" s="93"/>
      <c r="C32" s="93"/>
      <c r="D32" s="93"/>
      <c r="E32" s="93"/>
      <c r="F32" s="93"/>
      <c r="G32" s="93"/>
      <c r="H32" s="93"/>
      <c r="I32" s="93"/>
      <c r="J32" s="93"/>
      <c r="K32" s="93"/>
      <c r="L32" s="93"/>
      <c r="M32" s="93"/>
      <c r="N32" s="93"/>
      <c r="O32" s="93"/>
      <c r="P32" s="93"/>
      <c r="Q32" s="41" t="str">
        <f>IF($H$30="","",
IF(OR($H$30="Corrupción",$H$30="Lavado de Activos",$H$30="Financiación del Terrorismo",$H$30="Corrupción en Trámites, OPAs y Consultas de Acceso a la Información Pública"),"No Aplica",'5. Valoración de Controles'!H32))</f>
        <v>No Aplica</v>
      </c>
      <c r="R32" s="41">
        <f>IF($H$30="","",
IF(OR($H$30="Corrupción",$H$30="Lavado de Activos",$H$30="Financiación del Terrorismo",$H$30="Corrupción en Trámites, OPAs y Consultas de Acceso a la Información Pública"),'6.Valoración Control Corrupción'!E32,"No Aplica"))</f>
        <v>0</v>
      </c>
      <c r="S32" s="41">
        <f>IF($H$30="","",
IF(OR($H$30="Corrupción",$H$30="Lavado de Activos",$H$30="Financiación del Terrorismo",$H$30="Corrupción en Trámites, OPAs y Consultas de Acceso a la Información Pública"),'6.Valoración Control Corrupción'!F32,"No Aplica"))</f>
        <v>0</v>
      </c>
      <c r="T32" s="41">
        <f>IF($H$30="","",
IF(OR($H$30="Corrupción",$H$30="Lavado de Activos",$H$30="Financiación del Terrorismo",$H$30="Corrupción en Trámites, OPAs y Consultas de Acceso a la Información Pública"),'6.Valoración Control Corrupción'!G32,"No Aplica"))</f>
        <v>0</v>
      </c>
      <c r="U32" s="41">
        <f>IF($H$30="","",
IF(OR($H$30="Corrupción",$H$30="Lavado de Activos",$H$30="Financiación del Terrorismo",$H$30="Corrupción en Trámites, OPAs y Consultas de Acceso a la Información Pública"),'6.Valoración Control Corrupción'!H32,"No Aplica"))</f>
        <v>0</v>
      </c>
      <c r="V32" s="41">
        <f>IF($H$30="","",
IF(OR($H$30="Corrupción",$H$30="Lavado de Activos",$H$30="Financiación del Terrorismo",$H$30="Corrupción en Trámites, OPAs y Consultas de Acceso a la Información Pública"),'6.Valoración Control Corrupción'!I32,"No Aplica"))</f>
        <v>0</v>
      </c>
      <c r="W32" s="41">
        <f>IF($H$30="","",
IF(OR($H$30="Corrupción",$H$30="Lavado de Activos",$H$30="Financiación del Terrorismo",$H$30="Corrupción en Trámites, OPAs y Consultas de Acceso a la Información Pública"),'6.Valoración Control Corrupción'!J32,"No Aplica"))</f>
        <v>0</v>
      </c>
      <c r="X32" s="25" t="str">
        <f>IF($H$30="","",
IF(OR($H$30="Corrupción",$H$30="Lavado de Activos",$H$30="Financiación del Terrorismo",$H$30="Trámites, OPAs y Consultas de Acceso a la Información Pública"),"No Aplica",'5. Valoración de Controles'!I32))</f>
        <v>No Aplica</v>
      </c>
      <c r="Y32" s="25" t="str">
        <f>IF($H$30="","",
IF(OR($H$30="Corrupción",$H$30="Lavado de Activos",$H$30="Financiación del Terrorismo",$H$30="Trámites, OPAs y Consultas de Acceso a la Información Pública"),"No Aplica",'5. Valoración de Controles'!J32))</f>
        <v>No Aplica</v>
      </c>
      <c r="Z32" s="25" t="str">
        <f>IF($H$30="","",
IF(OR($H$30="Corrupción",$H$30="Lavado de Activos",$H$30="Financiación del Terrorismo",$H$30="Trámites, OPAs y Consultas de Acceso a la Información Pública"),"No Aplica",'5. Valoración de Controles'!K32))</f>
        <v>No Aplica</v>
      </c>
      <c r="AA32" s="25" t="str">
        <f>IF($H$30="","",
IF(OR($H$30="Corrupción",$H$30="Lavado de Activos",$H$30="Financiación del Terrorismo",$H$30="Trámites, OPAs y Consultas de Acceso a la Información Pública"),"No Aplica",'5. Valoración de Controles'!L32))</f>
        <v>No Aplica</v>
      </c>
      <c r="AB32" s="25" t="str">
        <f>IF($H$30="","",
IF(OR($H$30="Corrupción",$H$30="Lavado de Activos",$H$30="Financiación del Terrorismo",$H$30="Trámites, OPAs y Consultas de Acceso a la Información Pública"),"No Aplica",'5. Valoración de Controles'!M32))</f>
        <v>No Aplica</v>
      </c>
      <c r="AC32" s="25" t="str">
        <f>IF($H$30="","",
IF(OR($H$30="Corrupción",$H$30="Lavado de Activos",$H$30="Financiación del Terrorismo",$H$30="Trámites, OPAs y Consultas de Acceso a la Información Pública"),"No Aplica",'5. Valoración de Controles'!N32))</f>
        <v>No Aplica</v>
      </c>
      <c r="AD32" s="25" t="str">
        <f>IF($H$30="","",
IF(OR($H$30="Corrupción",$H$30="Lavado de Activos",$H$30="Financiación del Terrorismo",$H$30="Trámites, OPAs y Consultas de Acceso a la Información Pública"),"No Aplica",'5. Valoración de Controles'!O32))</f>
        <v>No Aplica</v>
      </c>
      <c r="AE32" s="25" t="str">
        <f>IF($H$30="","",
IF(OR($H$30="Corrupción",$H$30="Lavado de Activos",$H$30="Financiación del Terrorismo",$H$30="Trámites, OPAs y Consultas de Acceso a la Información Pública"),"No Aplica",'5. Valoración de Controles'!P32))</f>
        <v>No Aplica</v>
      </c>
      <c r="AF32" s="25" t="str">
        <f>IF($H$30="","",
IF(OR($H$30="Corrupción",$H$30="Lavado de Activos",$H$30="Financiación del Terrorismo",$H$30="Trámites, OPAs y Consultas de Acceso a la Información Pública"),"No Aplica",'5. Valoración de Controles'!Q32))</f>
        <v>No Aplica</v>
      </c>
      <c r="AG32" s="26" t="str">
        <f>IF($H$30="","",
IF(OR($H$30="Corrupción",$H$30="Lavado de Activos",$H$30="Financiación del Terrorismo",$H$30="Corrupción en Trámites, OPAs y Consultas de Acceso a la Información Pública"),"No Aplica",'5. Valoración de Controles'!R32))</f>
        <v>No Aplica</v>
      </c>
      <c r="AH32" s="93"/>
      <c r="AI32" s="93"/>
      <c r="AJ32" s="93"/>
      <c r="AK32" s="93"/>
      <c r="AL32" s="93"/>
      <c r="AM32" s="93"/>
      <c r="AN32" s="93"/>
      <c r="AO32" s="93"/>
      <c r="AP32" s="93"/>
      <c r="AQ32" s="93"/>
      <c r="AR32" s="93"/>
      <c r="AS32" s="3"/>
      <c r="AT32" s="3"/>
      <c r="AU32" s="3"/>
      <c r="AV32" s="3"/>
      <c r="AW32" s="3"/>
      <c r="AX32" s="3"/>
      <c r="AY32" s="3"/>
      <c r="AZ32" s="3"/>
      <c r="BA32" s="3"/>
      <c r="BB32" s="3"/>
      <c r="BC32" s="3"/>
      <c r="BD32" s="3"/>
      <c r="BE32" s="3"/>
      <c r="BF32" s="3"/>
      <c r="BG32" s="3"/>
      <c r="BH32" s="3"/>
      <c r="BI32" s="3"/>
      <c r="BJ32" s="3"/>
      <c r="BK32" s="3"/>
      <c r="BL32" s="3"/>
    </row>
    <row r="33" spans="1:64" ht="31.5" customHeight="1">
      <c r="A33" s="103">
        <v>9</v>
      </c>
      <c r="B33" s="104" t="str">
        <f>'2. Identificación del Riesgo'!B33:B35</f>
        <v/>
      </c>
      <c r="C33" s="104" t="str">
        <f>IF('2. Identificación del Riesgo'!C33:C35="","",'2. Identificación del Riesgo'!C33:C35)</f>
        <v/>
      </c>
      <c r="D33" s="104" t="str">
        <f>IF('2. Identificación del Riesgo'!D33:D35="","",'2. Identificación del Riesgo'!D33:D35)</f>
        <v/>
      </c>
      <c r="E33" s="104" t="str">
        <f>IF('2. Identificación del Riesgo'!E33:E35="","",'2. Identificación del Riesgo'!E33:E35)</f>
        <v/>
      </c>
      <c r="F33" s="104" t="str">
        <f>IF('2. Identificación del Riesgo'!F33:F35="","",'2. Identificación del Riesgo'!F33:F35)</f>
        <v/>
      </c>
      <c r="G33" s="104" t="str">
        <f>IF('2. Identificación del Riesgo'!G33:G35="","",'2. Identificación del Riesgo'!G33:G35)</f>
        <v/>
      </c>
      <c r="H33" s="104" t="str">
        <f>IF('2. Identificación del Riesgo'!H33:H35="","",'2. Identificación del Riesgo'!H33:H35)</f>
        <v/>
      </c>
      <c r="I33" s="104" t="str">
        <f>IF('2. Identificación del Riesgo'!I33:I35="","",'2. Identificación del Riesgo'!I33:I35)</f>
        <v/>
      </c>
      <c r="J33" s="104" t="str">
        <f>IF('2. Identificación del Riesgo'!J33:J35="","",'2. Identificación del Riesgo'!J33:J35)</f>
        <v/>
      </c>
      <c r="K33" s="112" t="str">
        <f>'2. Identificación del Riesgo'!K33:K35</f>
        <v/>
      </c>
      <c r="L33" s="109" t="str">
        <f>'2. Identificación del Riesgo'!L33:L35</f>
        <v/>
      </c>
      <c r="M33" s="10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112" t="str">
        <f>'2. Identificación del Riesgo'!N33:N35</f>
        <v/>
      </c>
      <c r="O33" s="109" t="str">
        <f>'2. Identificación del Riesgo'!O33:O35</f>
        <v/>
      </c>
      <c r="P33" s="110" t="str">
        <f>'2. Identificación del Riesgo'!P33:P35</f>
        <v/>
      </c>
      <c r="Q33" s="41" t="str">
        <f>IF($H$33="","",
IF(OR($H$33="Corrupción",$H$33="Lavado de Activos",$H$33="Financiación del Terrorismo",$H$33="Corrupción en Trámites, OPAs y Consultas de Acceso a la Información Pública"),"No Aplica",'5. Valoración de Controles'!H33))</f>
        <v/>
      </c>
      <c r="R33" s="41" t="str">
        <f>IF($H$33="","",
IF(OR($H$33="Corrupción",$H$33="Lavado de Activos",$H$33="Financiación del Terrorismo",$H$33="Corrupción en Trámites, OPAs y Consultas de Acceso a la Información Pública"),'6.Valoración Control Corrupción'!E33,"No Aplica"))</f>
        <v/>
      </c>
      <c r="S33" s="41" t="str">
        <f>IF($H$33="","",
IF(OR($H$33="Corrupción",$H$33="Lavado de Activos",$H$33="Financiación del Terrorismo",$H$33="Corrupción en Trámites, OPAs y Consultas de Acceso a la Información Pública"),'6.Valoración Control Corrupción'!F33,"No Aplica"))</f>
        <v/>
      </c>
      <c r="T33" s="41" t="str">
        <f>IF($H$33="","",
IF(OR($H$33="Corrupción",$H$33="Lavado de Activos",$H$33="Financiación del Terrorismo",$H$33="Corrupción en Trámites, OPAs y Consultas de Acceso a la Información Pública"),'6.Valoración Control Corrupción'!G33,"No Aplica"))</f>
        <v/>
      </c>
      <c r="U33" s="41" t="str">
        <f>IF($H$33="","",
IF(OR($H$33="Corrupción",$H$33="Lavado de Activos",$H$33="Financiación del Terrorismo",$H$33="Corrupción en Trámites, OPAs y Consultas de Acceso a la Información Pública"),'6.Valoración Control Corrupción'!H33,"No Aplica"))</f>
        <v/>
      </c>
      <c r="V33" s="41" t="str">
        <f>IF($H$33="","",
IF(OR($H$33="Corrupción",$H$33="Lavado de Activos",$H$33="Financiación del Terrorismo",$H$33="Corrupción en Trámites, OPAs y Consultas de Acceso a la Información Pública"),'6.Valoración Control Corrupción'!I33,"No Aplica"))</f>
        <v/>
      </c>
      <c r="W33" s="41" t="str">
        <f>IF($H$33="","",
IF(OR($H$33="Corrupción",$H$33="Lavado de Activos",$H$33="Financiación del Terrorismo",$H$33="Corrupción en Trámites, OPAs y Consultas de Acceso a la Información Pública"),'6.Valoración Control Corrupción'!J33,"No Aplica"))</f>
        <v/>
      </c>
      <c r="X33" s="25" t="str">
        <f>IF($H$33="","",
IF(OR($H$33="Corrupción",$H$33="Lavado de Activos",$H$33="Financiación del Terrorismo",$H$33="Trámites, OPAs y Consultas de Acceso a la Información Pública"),"No Aplica",'5. Valoración de Controles'!I33))</f>
        <v/>
      </c>
      <c r="Y33" s="25" t="str">
        <f>IF($H$33="","",
IF(OR($H$33="Corrupción",$H$33="Lavado de Activos",$H$33="Financiación del Terrorismo",$H$33="Trámites, OPAs y Consultas de Acceso a la Información Pública"),"No Aplica",'5. Valoración de Controles'!J33))</f>
        <v/>
      </c>
      <c r="Z33" s="25" t="str">
        <f>IF($H$33="","",
IF(OR($H$33="Corrupción",$H$33="Lavado de Activos",$H$33="Financiación del Terrorismo",$H$33="Trámites, OPAs y Consultas de Acceso a la Información Pública"),"No Aplica",'5. Valoración de Controles'!K33))</f>
        <v/>
      </c>
      <c r="AA33" s="25" t="str">
        <f>IF($H$33="","",
IF(OR($H$33="Corrupción",$H$33="Lavado de Activos",$H$33="Financiación del Terrorismo",$H$33="Trámites, OPAs y Consultas de Acceso a la Información Pública"),"No Aplica",'5. Valoración de Controles'!L33))</f>
        <v/>
      </c>
      <c r="AB33" s="25" t="str">
        <f>IF($H$33="","",
IF(OR($H$33="Corrupción",$H$33="Lavado de Activos",$H$33="Financiación del Terrorismo",$H$33="Trámites, OPAs y Consultas de Acceso a la Información Pública"),"No Aplica",'5. Valoración de Controles'!M33))</f>
        <v/>
      </c>
      <c r="AC33" s="25" t="str">
        <f>IF($H$33="","",
IF(OR($H$33="Corrupción",$H$33="Lavado de Activos",$H$33="Financiación del Terrorismo",$H$33="Trámites, OPAs y Consultas de Acceso a la Información Pública"),"No Aplica",'5. Valoración de Controles'!N33))</f>
        <v/>
      </c>
      <c r="AD33" s="25" t="str">
        <f>IF($H$33="","",
IF(OR($H$33="Corrupción",$H$33="Lavado de Activos",$H$33="Financiación del Terrorismo",$H$33="Trámites, OPAs y Consultas de Acceso a la Información Pública"),"No Aplica",'5. Valoración de Controles'!O33))</f>
        <v/>
      </c>
      <c r="AE33" s="25" t="str">
        <f>IF($H$33="","",
IF(OR($H$33="Corrupción",$H$33="Lavado de Activos",$H$33="Financiación del Terrorismo",$H$33="Trámites, OPAs y Consultas de Acceso a la Información Pública"),"No Aplica",'5. Valoración de Controles'!P33))</f>
        <v/>
      </c>
      <c r="AF33" s="25" t="str">
        <f>IF($H$33="","",
IF(OR($H$33="Corrupción",$H$33="Lavado de Activos",$H$33="Financiación del Terrorismo",$H$33="Trámites, OPAs y Consultas de Acceso a la Información Pública"),"No Aplica",'5. Valoración de Controles'!Q33))</f>
        <v/>
      </c>
      <c r="AG33" s="26" t="str">
        <f>IF($H$33="","",
IF(OR($H$33="Corrupción",$H$33="Lavado de Activos",$H$33="Financiación del Terrorismo",$H$33="Corrupción en Trámites, OPAs y Consultas de Acceso a la Información Pública"),"No Aplica",'5. Valoración de Controles'!R33))</f>
        <v/>
      </c>
      <c r="AH33" s="112"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37"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112"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37"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110"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17"/>
      <c r="AN33" s="131"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25"/>
      <c r="AP33" s="136"/>
      <c r="AQ33" s="136" t="str">
        <f>IF(AO33="","","∑ Peso porcentual de cada acción definida")</f>
        <v/>
      </c>
      <c r="AR33" s="104"/>
      <c r="AS33" s="3"/>
      <c r="AT33" s="3"/>
      <c r="AU33" s="3"/>
      <c r="AV33" s="3"/>
      <c r="AW33" s="3"/>
      <c r="AX33" s="3"/>
      <c r="AY33" s="3"/>
      <c r="AZ33" s="3"/>
      <c r="BA33" s="3"/>
      <c r="BB33" s="3"/>
      <c r="BC33" s="3"/>
      <c r="BD33" s="3"/>
      <c r="BE33" s="3"/>
      <c r="BF33" s="3"/>
      <c r="BG33" s="3"/>
      <c r="BH33" s="3"/>
      <c r="BI33" s="3"/>
      <c r="BJ33" s="3"/>
      <c r="BK33" s="3"/>
      <c r="BL33" s="3"/>
    </row>
    <row r="34" spans="1:64" ht="31.5" customHeight="1">
      <c r="A34" s="98"/>
      <c r="B34" s="98"/>
      <c r="C34" s="98"/>
      <c r="D34" s="98"/>
      <c r="E34" s="98"/>
      <c r="F34" s="98"/>
      <c r="G34" s="98"/>
      <c r="H34" s="98"/>
      <c r="I34" s="98"/>
      <c r="J34" s="98"/>
      <c r="K34" s="98"/>
      <c r="L34" s="98"/>
      <c r="M34" s="98"/>
      <c r="N34" s="98"/>
      <c r="O34" s="98"/>
      <c r="P34" s="98"/>
      <c r="Q34" s="41" t="str">
        <f>IF($H$33="","",
IF(OR($H$33="Corrupción",$H$33="Lavado de Activos",$H$33="Financiación del Terrorismo",$H$33="Corrupción en Trámites, OPAs y Consultas de Acceso a la Información Pública"),"No Aplica",'5. Valoración de Controles'!H34))</f>
        <v/>
      </c>
      <c r="R34" s="41" t="str">
        <f>IF($H$33="","",
IF(OR($H$33="Corrupción",$H$33="Lavado de Activos",$H$33="Financiación del Terrorismo",$H$33="Corrupción en Trámites, OPAs y Consultas de Acceso a la Información Pública"),'6.Valoración Control Corrupción'!E34,"No Aplica"))</f>
        <v/>
      </c>
      <c r="S34" s="41" t="str">
        <f>IF($H$33="","",
IF(OR($H$33="Corrupción",$H$33="Lavado de Activos",$H$33="Financiación del Terrorismo",$H$33="Corrupción en Trámites, OPAs y Consultas de Acceso a la Información Pública"),'6.Valoración Control Corrupción'!F34,"No Aplica"))</f>
        <v/>
      </c>
      <c r="T34" s="41" t="str">
        <f>IF($H$33="","",
IF(OR($H$33="Corrupción",$H$33="Lavado de Activos",$H$33="Financiación del Terrorismo",$H$33="Corrupción en Trámites, OPAs y Consultas de Acceso a la Información Pública"),'6.Valoración Control Corrupción'!G34,"No Aplica"))</f>
        <v/>
      </c>
      <c r="U34" s="41" t="str">
        <f>IF($H$33="","",
IF(OR($H$33="Corrupción",$H$33="Lavado de Activos",$H$33="Financiación del Terrorismo",$H$33="Corrupción en Trámites, OPAs y Consultas de Acceso a la Información Pública"),'6.Valoración Control Corrupción'!H34,"No Aplica"))</f>
        <v/>
      </c>
      <c r="V34" s="41" t="str">
        <f>IF($H$33="","",
IF(OR($H$33="Corrupción",$H$33="Lavado de Activos",$H$33="Financiación del Terrorismo",$H$33="Corrupción en Trámites, OPAs y Consultas de Acceso a la Información Pública"),'6.Valoración Control Corrupción'!I34,"No Aplica"))</f>
        <v/>
      </c>
      <c r="W34" s="41" t="str">
        <f>IF($H$33="","",
IF(OR($H$33="Corrupción",$H$33="Lavado de Activos",$H$33="Financiación del Terrorismo",$H$33="Corrupción en Trámites, OPAs y Consultas de Acceso a la Información Pública"),'6.Valoración Control Corrupción'!J34,"No Aplica"))</f>
        <v/>
      </c>
      <c r="X34" s="25" t="str">
        <f>IF($H$33="","",
IF(OR($H$33="Corrupción",$H$33="Lavado de Activos",$H$33="Financiación del Terrorismo",$H$33="Trámites, OPAs y Consultas de Acceso a la Información Pública"),"No Aplica",'5. Valoración de Controles'!I34))</f>
        <v/>
      </c>
      <c r="Y34" s="25" t="str">
        <f>IF($H$33="","",
IF(OR($H$33="Corrupción",$H$33="Lavado de Activos",$H$33="Financiación del Terrorismo",$H$33="Trámites, OPAs y Consultas de Acceso a la Información Pública"),"No Aplica",'5. Valoración de Controles'!J34))</f>
        <v/>
      </c>
      <c r="Z34" s="25" t="str">
        <f>IF($H$33="","",
IF(OR($H$33="Corrupción",$H$33="Lavado de Activos",$H$33="Financiación del Terrorismo",$H$33="Trámites, OPAs y Consultas de Acceso a la Información Pública"),"No Aplica",'5. Valoración de Controles'!K34))</f>
        <v/>
      </c>
      <c r="AA34" s="25" t="str">
        <f>IF($H$33="","",
IF(OR($H$33="Corrupción",$H$33="Lavado de Activos",$H$33="Financiación del Terrorismo",$H$33="Trámites, OPAs y Consultas de Acceso a la Información Pública"),"No Aplica",'5. Valoración de Controles'!L34))</f>
        <v/>
      </c>
      <c r="AB34" s="25" t="str">
        <f>IF($H$33="","",
IF(OR($H$33="Corrupción",$H$33="Lavado de Activos",$H$33="Financiación del Terrorismo",$H$33="Trámites, OPAs y Consultas de Acceso a la Información Pública"),"No Aplica",'5. Valoración de Controles'!M34))</f>
        <v/>
      </c>
      <c r="AC34" s="25" t="str">
        <f>IF($H$33="","",
IF(OR($H$33="Corrupción",$H$33="Lavado de Activos",$H$33="Financiación del Terrorismo",$H$33="Trámites, OPAs y Consultas de Acceso a la Información Pública"),"No Aplica",'5. Valoración de Controles'!N34))</f>
        <v/>
      </c>
      <c r="AD34" s="25" t="str">
        <f>IF($H$33="","",
IF(OR($H$33="Corrupción",$H$33="Lavado de Activos",$H$33="Financiación del Terrorismo",$H$33="Trámites, OPAs y Consultas de Acceso a la Información Pública"),"No Aplica",'5. Valoración de Controles'!O34))</f>
        <v/>
      </c>
      <c r="AE34" s="25" t="str">
        <f>IF($H$33="","",
IF(OR($H$33="Corrupción",$H$33="Lavado de Activos",$H$33="Financiación del Terrorismo",$H$33="Trámites, OPAs y Consultas de Acceso a la Información Pública"),"No Aplica",'5. Valoración de Controles'!P34))</f>
        <v/>
      </c>
      <c r="AF34" s="25" t="str">
        <f>IF($H$33="","",
IF(OR($H$33="Corrupción",$H$33="Lavado de Activos",$H$33="Financiación del Terrorismo",$H$33="Trámites, OPAs y Consultas de Acceso a la Información Pública"),"No Aplica",'5. Valoración de Controles'!Q34))</f>
        <v/>
      </c>
      <c r="AG34" s="26" t="str">
        <f>IF($H$33="","",
IF(OR($H$33="Corrupción",$H$33="Lavado de Activos",$H$33="Financiación del Terrorismo",$H$33="Corrupción en Trámites, OPAs y Consultas de Acceso a la Información Pública"),"No Aplica",'5. Valoración de Controles'!R34))</f>
        <v/>
      </c>
      <c r="AH34" s="98"/>
      <c r="AI34" s="98"/>
      <c r="AJ34" s="98"/>
      <c r="AK34" s="98"/>
      <c r="AL34" s="98"/>
      <c r="AM34" s="98"/>
      <c r="AN34" s="98"/>
      <c r="AO34" s="98"/>
      <c r="AP34" s="98"/>
      <c r="AQ34" s="98"/>
      <c r="AR34" s="98"/>
      <c r="AS34" s="3"/>
      <c r="AT34" s="3"/>
      <c r="AU34" s="3"/>
      <c r="AV34" s="3"/>
      <c r="AW34" s="3"/>
      <c r="AX34" s="3"/>
      <c r="AY34" s="3"/>
      <c r="AZ34" s="3"/>
      <c r="BA34" s="3"/>
      <c r="BB34" s="3"/>
      <c r="BC34" s="3"/>
      <c r="BD34" s="3"/>
      <c r="BE34" s="3"/>
      <c r="BF34" s="3"/>
      <c r="BG34" s="3"/>
      <c r="BH34" s="3"/>
      <c r="BI34" s="3"/>
      <c r="BJ34" s="3"/>
      <c r="BK34" s="3"/>
      <c r="BL34" s="3"/>
    </row>
    <row r="35" spans="1:64" ht="31.5" customHeight="1">
      <c r="A35" s="93"/>
      <c r="B35" s="93"/>
      <c r="C35" s="93"/>
      <c r="D35" s="93"/>
      <c r="E35" s="93"/>
      <c r="F35" s="93"/>
      <c r="G35" s="93"/>
      <c r="H35" s="93"/>
      <c r="I35" s="93"/>
      <c r="J35" s="93"/>
      <c r="K35" s="93"/>
      <c r="L35" s="93"/>
      <c r="M35" s="93"/>
      <c r="N35" s="93"/>
      <c r="O35" s="93"/>
      <c r="P35" s="93"/>
      <c r="Q35" s="41" t="str">
        <f>IF($H$33="","",
IF(OR($H$33="Corrupción",$H$33="Lavado de Activos",$H$33="Financiación del Terrorismo",$H$33="Corrupción en Trámites, OPAs y Consultas de Acceso a la Información Pública"),"No Aplica",'5. Valoración de Controles'!H35))</f>
        <v/>
      </c>
      <c r="R35" s="41" t="str">
        <f>IF($H$33="","",
IF(OR($H$33="Corrupción",$H$33="Lavado de Activos",$H$33="Financiación del Terrorismo",$H$33="Corrupción en Trámites, OPAs y Consultas de Acceso a la Información Pública"),'6.Valoración Control Corrupción'!E35,"No Aplica"))</f>
        <v/>
      </c>
      <c r="S35" s="41" t="str">
        <f>IF($H$33="","",
IF(OR($H$33="Corrupción",$H$33="Lavado de Activos",$H$33="Financiación del Terrorismo",$H$33="Corrupción en Trámites, OPAs y Consultas de Acceso a la Información Pública"),'6.Valoración Control Corrupción'!F35,"No Aplica"))</f>
        <v/>
      </c>
      <c r="T35" s="41" t="str">
        <f>IF($H$33="","",
IF(OR($H$33="Corrupción",$H$33="Lavado de Activos",$H$33="Financiación del Terrorismo",$H$33="Corrupción en Trámites, OPAs y Consultas de Acceso a la Información Pública"),'6.Valoración Control Corrupción'!G35,"No Aplica"))</f>
        <v/>
      </c>
      <c r="U35" s="41" t="str">
        <f>IF($H$33="","",
IF(OR($H$33="Corrupción",$H$33="Lavado de Activos",$H$33="Financiación del Terrorismo",$H$33="Corrupción en Trámites, OPAs y Consultas de Acceso a la Información Pública"),'6.Valoración Control Corrupción'!H35,"No Aplica"))</f>
        <v/>
      </c>
      <c r="V35" s="41" t="str">
        <f>IF($H$33="","",
IF(OR($H$33="Corrupción",$H$33="Lavado de Activos",$H$33="Financiación del Terrorismo",$H$33="Corrupción en Trámites, OPAs y Consultas de Acceso a la Información Pública"),'6.Valoración Control Corrupción'!I35,"No Aplica"))</f>
        <v/>
      </c>
      <c r="W35" s="41" t="str">
        <f>IF($H$33="","",
IF(OR($H$33="Corrupción",$H$33="Lavado de Activos",$H$33="Financiación del Terrorismo",$H$33="Corrupción en Trámites, OPAs y Consultas de Acceso a la Información Pública"),'6.Valoración Control Corrupción'!J35,"No Aplica"))</f>
        <v/>
      </c>
      <c r="X35" s="25" t="str">
        <f>IF($H$33="","",
IF(OR($H$33="Corrupción",$H$33="Lavado de Activos",$H$33="Financiación del Terrorismo",$H$33="Trámites, OPAs y Consultas de Acceso a la Información Pública"),"No Aplica",'5. Valoración de Controles'!I35))</f>
        <v/>
      </c>
      <c r="Y35" s="25" t="str">
        <f>IF($H$33="","",
IF(OR($H$33="Corrupción",$H$33="Lavado de Activos",$H$33="Financiación del Terrorismo",$H$33="Trámites, OPAs y Consultas de Acceso a la Información Pública"),"No Aplica",'5. Valoración de Controles'!J35))</f>
        <v/>
      </c>
      <c r="Z35" s="25" t="str">
        <f>IF($H$33="","",
IF(OR($H$33="Corrupción",$H$33="Lavado de Activos",$H$33="Financiación del Terrorismo",$H$33="Trámites, OPAs y Consultas de Acceso a la Información Pública"),"No Aplica",'5. Valoración de Controles'!K35))</f>
        <v/>
      </c>
      <c r="AA35" s="25" t="str">
        <f>IF($H$33="","",
IF(OR($H$33="Corrupción",$H$33="Lavado de Activos",$H$33="Financiación del Terrorismo",$H$33="Trámites, OPAs y Consultas de Acceso a la Información Pública"),"No Aplica",'5. Valoración de Controles'!L35))</f>
        <v/>
      </c>
      <c r="AB35" s="25" t="str">
        <f>IF($H$33="","",
IF(OR($H$33="Corrupción",$H$33="Lavado de Activos",$H$33="Financiación del Terrorismo",$H$33="Trámites, OPAs y Consultas de Acceso a la Información Pública"),"No Aplica",'5. Valoración de Controles'!M35))</f>
        <v/>
      </c>
      <c r="AC35" s="25" t="str">
        <f>IF($H$33="","",
IF(OR($H$33="Corrupción",$H$33="Lavado de Activos",$H$33="Financiación del Terrorismo",$H$33="Trámites, OPAs y Consultas de Acceso a la Información Pública"),"No Aplica",'5. Valoración de Controles'!N35))</f>
        <v/>
      </c>
      <c r="AD35" s="25" t="str">
        <f>IF($H$33="","",
IF(OR($H$33="Corrupción",$H$33="Lavado de Activos",$H$33="Financiación del Terrorismo",$H$33="Trámites, OPAs y Consultas de Acceso a la Información Pública"),"No Aplica",'5. Valoración de Controles'!O35))</f>
        <v/>
      </c>
      <c r="AE35" s="25" t="str">
        <f>IF($H$33="","",
IF(OR($H$33="Corrupción",$H$33="Lavado de Activos",$H$33="Financiación del Terrorismo",$H$33="Trámites, OPAs y Consultas de Acceso a la Información Pública"),"No Aplica",'5. Valoración de Controles'!P35))</f>
        <v/>
      </c>
      <c r="AF35" s="25" t="str">
        <f>IF($H$33="","",
IF(OR($H$33="Corrupción",$H$33="Lavado de Activos",$H$33="Financiación del Terrorismo",$H$33="Trámites, OPAs y Consultas de Acceso a la Información Pública"),"No Aplica",'5. Valoración de Controles'!Q35))</f>
        <v/>
      </c>
      <c r="AG35" s="26" t="str">
        <f>IF($H$33="","",
IF(OR($H$33="Corrupción",$H$33="Lavado de Activos",$H$33="Financiación del Terrorismo",$H$33="Corrupción en Trámites, OPAs y Consultas de Acceso a la Información Pública"),"No Aplica",'5. Valoración de Controles'!R35))</f>
        <v/>
      </c>
      <c r="AH35" s="93"/>
      <c r="AI35" s="93"/>
      <c r="AJ35" s="93"/>
      <c r="AK35" s="93"/>
      <c r="AL35" s="93"/>
      <c r="AM35" s="93"/>
      <c r="AN35" s="93"/>
      <c r="AO35" s="93"/>
      <c r="AP35" s="93"/>
      <c r="AQ35" s="93"/>
      <c r="AR35" s="93"/>
      <c r="AS35" s="3"/>
      <c r="AT35" s="3"/>
      <c r="AU35" s="3"/>
      <c r="AV35" s="3"/>
      <c r="AW35" s="3"/>
      <c r="AX35" s="3"/>
      <c r="AY35" s="3"/>
      <c r="AZ35" s="3"/>
      <c r="BA35" s="3"/>
      <c r="BB35" s="3"/>
      <c r="BC35" s="3"/>
      <c r="BD35" s="3"/>
      <c r="BE35" s="3"/>
      <c r="BF35" s="3"/>
      <c r="BG35" s="3"/>
      <c r="BH35" s="3"/>
      <c r="BI35" s="3"/>
      <c r="BJ35" s="3"/>
      <c r="BK35" s="3"/>
      <c r="BL35" s="3"/>
    </row>
    <row r="36" spans="1:64" ht="31.5" customHeight="1">
      <c r="A36" s="103">
        <v>10</v>
      </c>
      <c r="B36" s="104" t="str">
        <f>'2. Identificación del Riesgo'!B36:B38</f>
        <v/>
      </c>
      <c r="C36" s="104" t="str">
        <f>IF('2. Identificación del Riesgo'!C36:C38="","",'2. Identificación del Riesgo'!C36:C38)</f>
        <v/>
      </c>
      <c r="D36" s="104" t="str">
        <f>IF('2. Identificación del Riesgo'!D36:D38="","",'2. Identificación del Riesgo'!D36:D38)</f>
        <v/>
      </c>
      <c r="E36" s="104" t="str">
        <f>IF('2. Identificación del Riesgo'!E36:E38="","",'2. Identificación del Riesgo'!E36:E38)</f>
        <v/>
      </c>
      <c r="F36" s="104" t="str">
        <f>IF('2. Identificación del Riesgo'!F36:F38="","",'2. Identificación del Riesgo'!F36:F38)</f>
        <v/>
      </c>
      <c r="G36" s="104" t="str">
        <f>IF('2. Identificación del Riesgo'!G36:G38="","",'2. Identificación del Riesgo'!G36:G38)</f>
        <v/>
      </c>
      <c r="H36" s="104" t="str">
        <f>IF('2. Identificación del Riesgo'!H36:H38="","",'2. Identificación del Riesgo'!H36:H38)</f>
        <v/>
      </c>
      <c r="I36" s="104" t="str">
        <f>IF('2. Identificación del Riesgo'!I36:I38="","",'2. Identificación del Riesgo'!I36:I38)</f>
        <v/>
      </c>
      <c r="J36" s="104" t="str">
        <f>IF('2. Identificación del Riesgo'!J36:J38="","",'2. Identificación del Riesgo'!J36:J38)</f>
        <v/>
      </c>
      <c r="K36" s="112" t="str">
        <f>'2. Identificación del Riesgo'!K36:K38</f>
        <v/>
      </c>
      <c r="L36" s="109" t="str">
        <f>'2. Identificación del Riesgo'!L36:L38</f>
        <v/>
      </c>
      <c r="M36" s="10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112" t="str">
        <f>'2. Identificación del Riesgo'!N36:N38</f>
        <v/>
      </c>
      <c r="O36" s="109" t="str">
        <f>'2. Identificación del Riesgo'!O36:O38</f>
        <v/>
      </c>
      <c r="P36" s="110" t="str">
        <f>'2. Identificación del Riesgo'!P36:P38</f>
        <v/>
      </c>
      <c r="Q36" s="41" t="str">
        <f>IF($H$36="","",
IF(OR($H$36="Corrupción",$H$36="Lavado de Activos",$H$36="Financiación del Terrorismo",$H$36="Corrupción en Trámites, OPAs y Consultas de Acceso a la Información Pública"),"No Aplica",'5. Valoración de Controles'!H36))</f>
        <v/>
      </c>
      <c r="R36" s="41" t="str">
        <f>IF($H$36="","",
IF(OR($H$36="Corrupción",$H$36="Lavado de Activos",$H$36="Financiación del Terrorismo",$H$36="Corrupción en Trámites, OPAs y Consultas de Acceso a la Información Pública"),'6.Valoración Control Corrupción'!E36,"No Aplica"))</f>
        <v/>
      </c>
      <c r="S36" s="41" t="str">
        <f>IF($H$36="","",
IF(OR($H$36="Corrupción",$H$36="Lavado de Activos",$H$36="Financiación del Terrorismo",$H$36="Corrupción en Trámites, OPAs y Consultas de Acceso a la Información Pública"),'6.Valoración Control Corrupción'!F36,"No Aplica"))</f>
        <v/>
      </c>
      <c r="T36" s="41" t="str">
        <f>IF($H$36="","",
IF(OR($H$36="Corrupción",$H$36="Lavado de Activos",$H$36="Financiación del Terrorismo",$H$36="Corrupción en Trámites, OPAs y Consultas de Acceso a la Información Pública"),'6.Valoración Control Corrupción'!G36,"No Aplica"))</f>
        <v/>
      </c>
      <c r="U36" s="41" t="str">
        <f>IF($H$36="","",
IF(OR($H$36="Corrupción",$H$36="Lavado de Activos",$H$36="Financiación del Terrorismo",$H$36="Corrupción en Trámites, OPAs y Consultas de Acceso a la Información Pública"),'6.Valoración Control Corrupción'!H36,"No Aplica"))</f>
        <v/>
      </c>
      <c r="V36" s="41" t="str">
        <f>IF($H$36="","",
IF(OR($H$36="Corrupción",$H$36="Lavado de Activos",$H$36="Financiación del Terrorismo",$H$36="Corrupción en Trámites, OPAs y Consultas de Acceso a la Información Pública"),'6.Valoración Control Corrupción'!I36,"No Aplica"))</f>
        <v/>
      </c>
      <c r="W36" s="41" t="str">
        <f>IF($H$36="","",
IF(OR($H$36="Corrupción",$H$36="Lavado de Activos",$H$36="Financiación del Terrorismo",$H$36="Corrupción en Trámites, OPAs y Consultas de Acceso a la Información Pública"),'6.Valoración Control Corrupción'!J36,"No Aplica"))</f>
        <v/>
      </c>
      <c r="X36" s="25" t="str">
        <f>IF($H$36="","",
IF(OR($H$36="Corrupción",$H$36="Lavado de Activos",$H$36="Financiación del Terrorismo",$H$36="Trámites, OPAs y Consultas de Acceso a la Información Pública"),"No Aplica",'5. Valoración de Controles'!I36))</f>
        <v/>
      </c>
      <c r="Y36" s="25" t="str">
        <f>IF($H$36="","",
IF(OR($H$36="Corrupción",$H$36="Lavado de Activos",$H$36="Financiación del Terrorismo",$H$36="Trámites, OPAs y Consultas de Acceso a la Información Pública"),"No Aplica",'5. Valoración de Controles'!J36))</f>
        <v/>
      </c>
      <c r="Z36" s="25" t="str">
        <f>IF($H$36="","",
IF(OR($H$36="Corrupción",$H$36="Lavado de Activos",$H$36="Financiación del Terrorismo",$H$36="Trámites, OPAs y Consultas de Acceso a la Información Pública"),"No Aplica",'5. Valoración de Controles'!K36))</f>
        <v/>
      </c>
      <c r="AA36" s="25" t="str">
        <f>IF($H$36="","",
IF(OR($H$36="Corrupción",$H$36="Lavado de Activos",$H$36="Financiación del Terrorismo",$H$36="Trámites, OPAs y Consultas de Acceso a la Información Pública"),"No Aplica",'5. Valoración de Controles'!L36))</f>
        <v/>
      </c>
      <c r="AB36" s="25" t="str">
        <f>IF($H$36="","",
IF(OR($H$36="Corrupción",$H$36="Lavado de Activos",$H$36="Financiación del Terrorismo",$H$36="Trámites, OPAs y Consultas de Acceso a la Información Pública"),"No Aplica",'5. Valoración de Controles'!M36))</f>
        <v/>
      </c>
      <c r="AC36" s="25" t="str">
        <f>IF($H$36="","",
IF(OR($H$36="Corrupción",$H$36="Lavado de Activos",$H$36="Financiación del Terrorismo",$H$36="Trámites, OPAs y Consultas de Acceso a la Información Pública"),"No Aplica",'5. Valoración de Controles'!N36))</f>
        <v/>
      </c>
      <c r="AD36" s="25" t="str">
        <f>IF($H$36="","",
IF(OR($H$36="Corrupción",$H$36="Lavado de Activos",$H$36="Financiación del Terrorismo",$H$36="Trámites, OPAs y Consultas de Acceso a la Información Pública"),"No Aplica",'5. Valoración de Controles'!O36))</f>
        <v/>
      </c>
      <c r="AE36" s="25" t="str">
        <f>IF($H$36="","",
IF(OR($H$36="Corrupción",$H$36="Lavado de Activos",$H$36="Financiación del Terrorismo",$H$36="Trámites, OPAs y Consultas de Acceso a la Información Pública"),"No Aplica",'5. Valoración de Controles'!P36))</f>
        <v/>
      </c>
      <c r="AF36" s="25" t="str">
        <f>IF($H$36="","",
IF(OR($H$36="Corrupción",$H$36="Lavado de Activos",$H$36="Financiación del Terrorismo",$H$36="Trámites, OPAs y Consultas de Acceso a la Información Pública"),"No Aplica",'5. Valoración de Controles'!Q36))</f>
        <v/>
      </c>
      <c r="AG36" s="26" t="str">
        <f>IF($H$36="","",
IF(OR($H$36="Corrupción",$H$36="Lavado de Activos",$H$36="Financiación del Terrorismo",$H$36="Corrupción en Trámites, OPAs y Consultas de Acceso a la Información Pública"),"No Aplica",'5. Valoración de Controles'!R36))</f>
        <v/>
      </c>
      <c r="AH36" s="112"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37"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112"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37"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110"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17"/>
      <c r="AN36" s="131"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25"/>
      <c r="AP36" s="136"/>
      <c r="AQ36" s="136" t="str">
        <f>IF(AO36="","","∑ Peso porcentual de cada acción definida")</f>
        <v/>
      </c>
      <c r="AR36" s="104"/>
      <c r="AS36" s="3"/>
      <c r="AT36" s="3"/>
      <c r="AU36" s="3"/>
      <c r="AV36" s="3"/>
      <c r="AW36" s="3"/>
      <c r="AX36" s="3"/>
      <c r="AY36" s="3"/>
      <c r="AZ36" s="3"/>
      <c r="BA36" s="3"/>
      <c r="BB36" s="3"/>
      <c r="BC36" s="3"/>
      <c r="BD36" s="3"/>
      <c r="BE36" s="3"/>
      <c r="BF36" s="3"/>
      <c r="BG36" s="3"/>
      <c r="BH36" s="3"/>
      <c r="BI36" s="3"/>
      <c r="BJ36" s="3"/>
      <c r="BK36" s="3"/>
      <c r="BL36" s="3"/>
    </row>
    <row r="37" spans="1:64" ht="31.5" customHeight="1">
      <c r="A37" s="98"/>
      <c r="B37" s="98"/>
      <c r="C37" s="98"/>
      <c r="D37" s="98"/>
      <c r="E37" s="98"/>
      <c r="F37" s="98"/>
      <c r="G37" s="98"/>
      <c r="H37" s="98"/>
      <c r="I37" s="98"/>
      <c r="J37" s="98"/>
      <c r="K37" s="98"/>
      <c r="L37" s="98"/>
      <c r="M37" s="98"/>
      <c r="N37" s="98"/>
      <c r="O37" s="98"/>
      <c r="P37" s="98"/>
      <c r="Q37" s="41" t="str">
        <f>IF($H$36="","",
IF(OR($H$36="Corrupción",$H$36="Lavado de Activos",$H$36="Financiación del Terrorismo",$H$36="Corrupción en Trámites, OPAs y Consultas de Acceso a la Información Pública"),"No Aplica",'5. Valoración de Controles'!H37))</f>
        <v/>
      </c>
      <c r="R37" s="41" t="str">
        <f>IF($H$36="","",
IF(OR($H$36="Corrupción",$H$36="Lavado de Activos",$H$36="Financiación del Terrorismo",$H$36="Corrupción en Trámites, OPAs y Consultas de Acceso a la Información Pública"),'6.Valoración Control Corrupción'!E37,"No Aplica"))</f>
        <v/>
      </c>
      <c r="S37" s="41" t="str">
        <f>IF($H$36="","",
IF(OR($H$36="Corrupción",$H$36="Lavado de Activos",$H$36="Financiación del Terrorismo",$H$36="Corrupción en Trámites, OPAs y Consultas de Acceso a la Información Pública"),'6.Valoración Control Corrupción'!F37,"No Aplica"))</f>
        <v/>
      </c>
      <c r="T37" s="41" t="str">
        <f>IF($H$36="","",
IF(OR($H$36="Corrupción",$H$36="Lavado de Activos",$H$36="Financiación del Terrorismo",$H$36="Corrupción en Trámites, OPAs y Consultas de Acceso a la Información Pública"),'6.Valoración Control Corrupción'!G37,"No Aplica"))</f>
        <v/>
      </c>
      <c r="U37" s="41" t="str">
        <f>IF($H$36="","",
IF(OR($H$36="Corrupción",$H$36="Lavado de Activos",$H$36="Financiación del Terrorismo",$H$36="Corrupción en Trámites, OPAs y Consultas de Acceso a la Información Pública"),'6.Valoración Control Corrupción'!H37,"No Aplica"))</f>
        <v/>
      </c>
      <c r="V37" s="41" t="str">
        <f>IF($H$36="","",
IF(OR($H$36="Corrupción",$H$36="Lavado de Activos",$H$36="Financiación del Terrorismo",$H$36="Corrupción en Trámites, OPAs y Consultas de Acceso a la Información Pública"),'6.Valoración Control Corrupción'!I37,"No Aplica"))</f>
        <v/>
      </c>
      <c r="W37" s="41" t="str">
        <f>IF($H$36="","",
IF(OR($H$36="Corrupción",$H$36="Lavado de Activos",$H$36="Financiación del Terrorismo",$H$36="Corrupción en Trámites, OPAs y Consultas de Acceso a la Información Pública"),'6.Valoración Control Corrupción'!J37,"No Aplica"))</f>
        <v/>
      </c>
      <c r="X37" s="25" t="str">
        <f>IF($H$36="","",
IF(OR($H$36="Corrupción",$H$36="Lavado de Activos",$H$36="Financiación del Terrorismo",$H$36="Trámites, OPAs y Consultas de Acceso a la Información Pública"),"No Aplica",'5. Valoración de Controles'!I37))</f>
        <v/>
      </c>
      <c r="Y37" s="25" t="str">
        <f>IF($H$36="","",
IF(OR($H$36="Corrupción",$H$36="Lavado de Activos",$H$36="Financiación del Terrorismo",$H$36="Trámites, OPAs y Consultas de Acceso a la Información Pública"),"No Aplica",'5. Valoración de Controles'!J37))</f>
        <v/>
      </c>
      <c r="Z37" s="25" t="str">
        <f>IF($H$36="","",
IF(OR($H$36="Corrupción",$H$36="Lavado de Activos",$H$36="Financiación del Terrorismo",$H$36="Trámites, OPAs y Consultas de Acceso a la Información Pública"),"No Aplica",'5. Valoración de Controles'!K37))</f>
        <v/>
      </c>
      <c r="AA37" s="25" t="str">
        <f>IF($H$36="","",
IF(OR($H$36="Corrupción",$H$36="Lavado de Activos",$H$36="Financiación del Terrorismo",$H$36="Trámites, OPAs y Consultas de Acceso a la Información Pública"),"No Aplica",'5. Valoración de Controles'!L37))</f>
        <v/>
      </c>
      <c r="AB37" s="25" t="str">
        <f>IF($H$36="","",
IF(OR($H$36="Corrupción",$H$36="Lavado de Activos",$H$36="Financiación del Terrorismo",$H$36="Trámites, OPAs y Consultas de Acceso a la Información Pública"),"No Aplica",'5. Valoración de Controles'!M37))</f>
        <v/>
      </c>
      <c r="AC37" s="25" t="str">
        <f>IF($H$36="","",
IF(OR($H$36="Corrupción",$H$36="Lavado de Activos",$H$36="Financiación del Terrorismo",$H$36="Trámites, OPAs y Consultas de Acceso a la Información Pública"),"No Aplica",'5. Valoración de Controles'!N37))</f>
        <v/>
      </c>
      <c r="AD37" s="25" t="str">
        <f>IF($H$36="","",
IF(OR($H$36="Corrupción",$H$36="Lavado de Activos",$H$36="Financiación del Terrorismo",$H$36="Trámites, OPAs y Consultas de Acceso a la Información Pública"),"No Aplica",'5. Valoración de Controles'!O37))</f>
        <v/>
      </c>
      <c r="AE37" s="25" t="str">
        <f>IF($H$36="","",
IF(OR($H$36="Corrupción",$H$36="Lavado de Activos",$H$36="Financiación del Terrorismo",$H$36="Trámites, OPAs y Consultas de Acceso a la Información Pública"),"No Aplica",'5. Valoración de Controles'!P37))</f>
        <v/>
      </c>
      <c r="AF37" s="25" t="str">
        <f>IF($H$36="","",
IF(OR($H$36="Corrupción",$H$36="Lavado de Activos",$H$36="Financiación del Terrorismo",$H$36="Trámites, OPAs y Consultas de Acceso a la Información Pública"),"No Aplica",'5. Valoración de Controles'!Q37))</f>
        <v/>
      </c>
      <c r="AG37" s="26" t="str">
        <f>IF($H$36="","",
IF(OR($H$36="Corrupción",$H$36="Lavado de Activos",$H$36="Financiación del Terrorismo",$H$36="Corrupción en Trámites, OPAs y Consultas de Acceso a la Información Pública"),"No Aplica",'5. Valoración de Controles'!R37))</f>
        <v/>
      </c>
      <c r="AH37" s="98"/>
      <c r="AI37" s="98"/>
      <c r="AJ37" s="98"/>
      <c r="AK37" s="98"/>
      <c r="AL37" s="98"/>
      <c r="AM37" s="98"/>
      <c r="AN37" s="98"/>
      <c r="AO37" s="98"/>
      <c r="AP37" s="98"/>
      <c r="AQ37" s="98"/>
      <c r="AR37" s="98"/>
      <c r="AS37" s="2"/>
      <c r="AT37" s="2"/>
      <c r="AU37" s="2"/>
      <c r="AV37" s="2"/>
      <c r="AW37" s="2"/>
      <c r="AX37" s="2"/>
      <c r="AY37" s="2"/>
      <c r="AZ37" s="2"/>
      <c r="BA37" s="2"/>
      <c r="BB37" s="2"/>
      <c r="BC37" s="2"/>
      <c r="BD37" s="2"/>
      <c r="BE37" s="2"/>
      <c r="BF37" s="2"/>
      <c r="BG37" s="2"/>
      <c r="BH37" s="2"/>
      <c r="BI37" s="2"/>
      <c r="BJ37" s="2"/>
      <c r="BK37" s="2"/>
      <c r="BL37" s="2"/>
    </row>
    <row r="38" spans="1:64" ht="31.5" customHeight="1">
      <c r="A38" s="93"/>
      <c r="B38" s="93"/>
      <c r="C38" s="93"/>
      <c r="D38" s="93"/>
      <c r="E38" s="93"/>
      <c r="F38" s="93"/>
      <c r="G38" s="93"/>
      <c r="H38" s="93"/>
      <c r="I38" s="93"/>
      <c r="J38" s="93"/>
      <c r="K38" s="93"/>
      <c r="L38" s="93"/>
      <c r="M38" s="93"/>
      <c r="N38" s="93"/>
      <c r="O38" s="93"/>
      <c r="P38" s="93"/>
      <c r="Q38" s="41" t="str">
        <f>IF($H$36="","",
IF(OR($H$36="Corrupción",$H$36="Lavado de Activos",$H$36="Financiación del Terrorismo",$H$36="Corrupción en Trámites, OPAs y Consultas de Acceso a la Información Pública"),"No Aplica",'5. Valoración de Controles'!H38))</f>
        <v/>
      </c>
      <c r="R38" s="41" t="str">
        <f>IF($H$36="","",
IF(OR($H$36="Corrupción",$H$36="Lavado de Activos",$H$36="Financiación del Terrorismo",$H$36="Corrupción en Trámites, OPAs y Consultas de Acceso a la Información Pública"),'6.Valoración Control Corrupción'!E38,"No Aplica"))</f>
        <v/>
      </c>
      <c r="S38" s="41" t="str">
        <f>IF($H$36="","",
IF(OR($H$36="Corrupción",$H$36="Lavado de Activos",$H$36="Financiación del Terrorismo",$H$36="Corrupción en Trámites, OPAs y Consultas de Acceso a la Información Pública"),'6.Valoración Control Corrupción'!F38,"No Aplica"))</f>
        <v/>
      </c>
      <c r="T38" s="41" t="str">
        <f>IF($H$36="","",
IF(OR($H$36="Corrupción",$H$36="Lavado de Activos",$H$36="Financiación del Terrorismo",$H$36="Corrupción en Trámites, OPAs y Consultas de Acceso a la Información Pública"),'6.Valoración Control Corrupción'!G38,"No Aplica"))</f>
        <v/>
      </c>
      <c r="U38" s="41" t="str">
        <f>IF($H$36="","",
IF(OR($H$36="Corrupción",$H$36="Lavado de Activos",$H$36="Financiación del Terrorismo",$H$36="Corrupción en Trámites, OPAs y Consultas de Acceso a la Información Pública"),'6.Valoración Control Corrupción'!H38,"No Aplica"))</f>
        <v/>
      </c>
      <c r="V38" s="41" t="str">
        <f>IF($H$36="","",
IF(OR($H$36="Corrupción",$H$36="Lavado de Activos",$H$36="Financiación del Terrorismo",$H$36="Corrupción en Trámites, OPAs y Consultas de Acceso a la Información Pública"),'6.Valoración Control Corrupción'!I38,"No Aplica"))</f>
        <v/>
      </c>
      <c r="W38" s="41" t="str">
        <f>IF($H$36="","",
IF(OR($H$36="Corrupción",$H$36="Lavado de Activos",$H$36="Financiación del Terrorismo",$H$36="Corrupción en Trámites, OPAs y Consultas de Acceso a la Información Pública"),'6.Valoración Control Corrupción'!J38,"No Aplica"))</f>
        <v/>
      </c>
      <c r="X38" s="25" t="str">
        <f>IF($H$36="","",
IF(OR($H$36="Corrupción",$H$36="Lavado de Activos",$H$36="Financiación del Terrorismo",$H$36="Trámites, OPAs y Consultas de Acceso a la Información Pública"),"No Aplica",'5. Valoración de Controles'!I38))</f>
        <v/>
      </c>
      <c r="Y38" s="25" t="str">
        <f>IF($H$36="","",
IF(OR($H$36="Corrupción",$H$36="Lavado de Activos",$H$36="Financiación del Terrorismo",$H$36="Trámites, OPAs y Consultas de Acceso a la Información Pública"),"No Aplica",'5. Valoración de Controles'!J38))</f>
        <v/>
      </c>
      <c r="Z38" s="25" t="str">
        <f>IF($H$36="","",
IF(OR($H$36="Corrupción",$H$36="Lavado de Activos",$H$36="Financiación del Terrorismo",$H$36="Trámites, OPAs y Consultas de Acceso a la Información Pública"),"No Aplica",'5. Valoración de Controles'!K38))</f>
        <v/>
      </c>
      <c r="AA38" s="25" t="str">
        <f>IF($H$36="","",
IF(OR($H$36="Corrupción",$H$36="Lavado de Activos",$H$36="Financiación del Terrorismo",$H$36="Trámites, OPAs y Consultas de Acceso a la Información Pública"),"No Aplica",'5. Valoración de Controles'!L38))</f>
        <v/>
      </c>
      <c r="AB38" s="25" t="str">
        <f>IF($H$36="","",
IF(OR($H$36="Corrupción",$H$36="Lavado de Activos",$H$36="Financiación del Terrorismo",$H$36="Trámites, OPAs y Consultas de Acceso a la Información Pública"),"No Aplica",'5. Valoración de Controles'!M38))</f>
        <v/>
      </c>
      <c r="AC38" s="25" t="str">
        <f>IF($H$36="","",
IF(OR($H$36="Corrupción",$H$36="Lavado de Activos",$H$36="Financiación del Terrorismo",$H$36="Trámites, OPAs y Consultas de Acceso a la Información Pública"),"No Aplica",'5. Valoración de Controles'!N38))</f>
        <v/>
      </c>
      <c r="AD38" s="25" t="str">
        <f>IF($H$36="","",
IF(OR($H$36="Corrupción",$H$36="Lavado de Activos",$H$36="Financiación del Terrorismo",$H$36="Trámites, OPAs y Consultas de Acceso a la Información Pública"),"No Aplica",'5. Valoración de Controles'!O38))</f>
        <v/>
      </c>
      <c r="AE38" s="25" t="str">
        <f>IF($H$36="","",
IF(OR($H$36="Corrupción",$H$36="Lavado de Activos",$H$36="Financiación del Terrorismo",$H$36="Trámites, OPAs y Consultas de Acceso a la Información Pública"),"No Aplica",'5. Valoración de Controles'!P38))</f>
        <v/>
      </c>
      <c r="AF38" s="25" t="str">
        <f>IF($H$36="","",
IF(OR($H$36="Corrupción",$H$36="Lavado de Activos",$H$36="Financiación del Terrorismo",$H$36="Trámites, OPAs y Consultas de Acceso a la Información Pública"),"No Aplica",'5. Valoración de Controles'!Q38))</f>
        <v/>
      </c>
      <c r="AG38" s="26" t="str">
        <f>IF($H$36="","",
IF(OR($H$36="Corrupción",$H$36="Lavado de Activos",$H$36="Financiación del Terrorismo",$H$36="Corrupción en Trámites, OPAs y Consultas de Acceso a la Información Pública"),"No Aplica",'5. Valoración de Controles'!R38))</f>
        <v/>
      </c>
      <c r="AH38" s="93"/>
      <c r="AI38" s="93"/>
      <c r="AJ38" s="93"/>
      <c r="AK38" s="93"/>
      <c r="AL38" s="93"/>
      <c r="AM38" s="93"/>
      <c r="AN38" s="93"/>
      <c r="AO38" s="93"/>
      <c r="AP38" s="93"/>
      <c r="AQ38" s="93"/>
      <c r="AR38" s="93"/>
      <c r="AS38" s="2"/>
      <c r="AT38" s="2"/>
      <c r="AU38" s="2"/>
      <c r="AV38" s="2"/>
      <c r="AW38" s="2"/>
      <c r="AX38" s="2"/>
      <c r="AY38" s="2"/>
      <c r="AZ38" s="2"/>
      <c r="BA38" s="2"/>
      <c r="BB38" s="2"/>
      <c r="BC38" s="2"/>
      <c r="BD38" s="2"/>
      <c r="BE38" s="2"/>
      <c r="BF38" s="2"/>
      <c r="BG38" s="2"/>
      <c r="BH38" s="2"/>
      <c r="BI38" s="2"/>
      <c r="BJ38" s="2"/>
      <c r="BK38" s="2"/>
      <c r="BL38" s="2"/>
    </row>
    <row r="39" spans="1:64" ht="31.5" customHeight="1">
      <c r="A39" s="103">
        <v>11</v>
      </c>
      <c r="B39" s="104" t="str">
        <f>'2. Identificación del Riesgo'!B39:B41</f>
        <v/>
      </c>
      <c r="C39" s="104" t="str">
        <f>IF('2. Identificación del Riesgo'!C39:C41="","",'2. Identificación del Riesgo'!C39:C41)</f>
        <v/>
      </c>
      <c r="D39" s="104" t="str">
        <f>IF('2. Identificación del Riesgo'!D39:D41="","",'2. Identificación del Riesgo'!D39:D41)</f>
        <v/>
      </c>
      <c r="E39" s="104" t="str">
        <f>IF('2. Identificación del Riesgo'!E39:E41="","",'2. Identificación del Riesgo'!E39:E41)</f>
        <v/>
      </c>
      <c r="F39" s="104" t="str">
        <f>IF('2. Identificación del Riesgo'!F39:F41="","",'2. Identificación del Riesgo'!F39:F41)</f>
        <v/>
      </c>
      <c r="G39" s="104" t="str">
        <f>IF('2. Identificación del Riesgo'!G39:G41="","",'2. Identificación del Riesgo'!G39:G41)</f>
        <v/>
      </c>
      <c r="H39" s="104" t="str">
        <f>IF('2. Identificación del Riesgo'!H39:H41="","",'2. Identificación del Riesgo'!H39:H41)</f>
        <v/>
      </c>
      <c r="I39" s="104" t="str">
        <f>IF('2. Identificación del Riesgo'!I39:I41="","",'2. Identificación del Riesgo'!I39:I41)</f>
        <v/>
      </c>
      <c r="J39" s="104" t="str">
        <f>IF('2. Identificación del Riesgo'!J39:J41="","",'2. Identificación del Riesgo'!J39:J41)</f>
        <v/>
      </c>
      <c r="K39" s="112" t="str">
        <f>'2. Identificación del Riesgo'!K39:K41</f>
        <v/>
      </c>
      <c r="L39" s="109" t="str">
        <f>'2. Identificación del Riesgo'!L39:L41</f>
        <v/>
      </c>
      <c r="M39" s="10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112" t="str">
        <f>'2. Identificación del Riesgo'!N39:N41</f>
        <v/>
      </c>
      <c r="O39" s="109" t="str">
        <f>'2. Identificación del Riesgo'!O39:O41</f>
        <v/>
      </c>
      <c r="P39" s="110" t="str">
        <f>'2. Identificación del Riesgo'!P39:P41</f>
        <v/>
      </c>
      <c r="Q39" s="41" t="str">
        <f>IF($H$39="","",
IF(OR($H$39="Corrupción",$H$39="Lavado de Activos",$H$39="Financiación del Terrorismo",$H$39="Corrupción en Trámites, OPAs y Consultas de Acceso a la Información Pública"),"No Aplica",'5. Valoración de Controles'!H39))</f>
        <v/>
      </c>
      <c r="R39" s="41" t="str">
        <f>IF($H$39="","",
IF(OR($H$39="Corrupción",$H$39="Lavado de Activos",$H$39="Financiación del Terrorismo",$H$39="Corrupción en Trámites, OPAs y Consultas de Acceso a la Información Pública"),'6.Valoración Control Corrupción'!E39,"No Aplica"))</f>
        <v/>
      </c>
      <c r="S39" s="41" t="str">
        <f>IF($H$39="","",
IF(OR($H$39="Corrupción",$H$39="Lavado de Activos",$H$39="Financiación del Terrorismo",$H$39="Corrupción en Trámites, OPAs y Consultas de Acceso a la Información Pública"),'6.Valoración Control Corrupción'!F39,"No Aplica"))</f>
        <v/>
      </c>
      <c r="T39" s="41" t="str">
        <f>IF($H$39="","",
IF(OR($H$39="Corrupción",$H$39="Lavado de Activos",$H$39="Financiación del Terrorismo",$H$39="Corrupción en Trámites, OPAs y Consultas de Acceso a la Información Pública"),'6.Valoración Control Corrupción'!G39,"No Aplica"))</f>
        <v/>
      </c>
      <c r="U39" s="41" t="str">
        <f>IF($H$39="","",
IF(OR($H$39="Corrupción",$H$39="Lavado de Activos",$H$39="Financiación del Terrorismo",$H$39="Corrupción en Trámites, OPAs y Consultas de Acceso a la Información Pública"),'6.Valoración Control Corrupción'!H39,"No Aplica"))</f>
        <v/>
      </c>
      <c r="V39" s="41" t="str">
        <f>IF($H$39="","",
IF(OR($H$39="Corrupción",$H$39="Lavado de Activos",$H$39="Financiación del Terrorismo",$H$39="Corrupción en Trámites, OPAs y Consultas de Acceso a la Información Pública"),'6.Valoración Control Corrupción'!I39,"No Aplica"))</f>
        <v/>
      </c>
      <c r="W39" s="41" t="str">
        <f>IF($H$39="","",
IF(OR($H$39="Corrupción",$H$39="Lavado de Activos",$H$39="Financiación del Terrorismo",$H$39="Corrupción en Trámites, OPAs y Consultas de Acceso a la Información Pública"),'6.Valoración Control Corrupción'!J39,"No Aplica"))</f>
        <v/>
      </c>
      <c r="X39" s="25" t="str">
        <f>IF($H$39="","",
IF(OR($H$39="Corrupción",$H$39="Lavado de Activos",$H$39="Financiación del Terrorismo",$H$39="Trámites, OPAs y Consultas de Acceso a la Información Pública"),"No Aplica",'5. Valoración de Controles'!I39))</f>
        <v/>
      </c>
      <c r="Y39" s="25" t="str">
        <f>IF($H$39="","",
IF(OR($H$39="Corrupción",$H$39="Lavado de Activos",$H$39="Financiación del Terrorismo",$H$39="Trámites, OPAs y Consultas de Acceso a la Información Pública"),"No Aplica",'5. Valoración de Controles'!J39))</f>
        <v/>
      </c>
      <c r="Z39" s="25" t="str">
        <f>IF($H$39="","",
IF(OR($H$39="Corrupción",$H$39="Lavado de Activos",$H$39="Financiación del Terrorismo",$H$39="Trámites, OPAs y Consultas de Acceso a la Información Pública"),"No Aplica",'5. Valoración de Controles'!K39))</f>
        <v/>
      </c>
      <c r="AA39" s="25" t="str">
        <f>IF($H$39="","",
IF(OR($H$39="Corrupción",$H$39="Lavado de Activos",$H$39="Financiación del Terrorismo",$H$39="Trámites, OPAs y Consultas de Acceso a la Información Pública"),"No Aplica",'5. Valoración de Controles'!L39))</f>
        <v/>
      </c>
      <c r="AB39" s="25" t="str">
        <f>IF($H$39="","",
IF(OR($H$39="Corrupción",$H$39="Lavado de Activos",$H$39="Financiación del Terrorismo",$H$39="Trámites, OPAs y Consultas de Acceso a la Información Pública"),"No Aplica",'5. Valoración de Controles'!M39))</f>
        <v/>
      </c>
      <c r="AC39" s="25" t="str">
        <f>IF($H$39="","",
IF(OR($H$39="Corrupción",$H$39="Lavado de Activos",$H$39="Financiación del Terrorismo",$H$39="Trámites, OPAs y Consultas de Acceso a la Información Pública"),"No Aplica",'5. Valoración de Controles'!N39))</f>
        <v/>
      </c>
      <c r="AD39" s="25" t="str">
        <f>IF($H$39="","",
IF(OR($H$39="Corrupción",$H$39="Lavado de Activos",$H$39="Financiación del Terrorismo",$H$39="Trámites, OPAs y Consultas de Acceso a la Información Pública"),"No Aplica",'5. Valoración de Controles'!O39))</f>
        <v/>
      </c>
      <c r="AE39" s="25" t="str">
        <f>IF($H$39="","",
IF(OR($H$39="Corrupción",$H$39="Lavado de Activos",$H$39="Financiación del Terrorismo",$H$39="Trámites, OPAs y Consultas de Acceso a la Información Pública"),"No Aplica",'5. Valoración de Controles'!P39))</f>
        <v/>
      </c>
      <c r="AF39" s="25" t="str">
        <f>IF($H$39="","",
IF(OR($H$39="Corrupción",$H$39="Lavado de Activos",$H$39="Financiación del Terrorismo",$H$39="Trámites, OPAs y Consultas de Acceso a la Información Pública"),"No Aplica",'5. Valoración de Controles'!Q39))</f>
        <v/>
      </c>
      <c r="AG39" s="26" t="str">
        <f>IF($H$39="","",
IF(OR($H$39="Corrupción",$H$39="Lavado de Activos",$H$39="Financiación del Terrorismo",$H$39="Corrupción en Trámites, OPAs y Consultas de Acceso a la Información Pública"),"No Aplica",'5. Valoración de Controles'!R39))</f>
        <v/>
      </c>
      <c r="AH39" s="112"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37"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112"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37"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110"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17"/>
      <c r="AN39" s="131"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25"/>
      <c r="AP39" s="136"/>
      <c r="AQ39" s="136" t="str">
        <f>IF(AO39="","","∑ Peso porcentual de cada acción definida")</f>
        <v/>
      </c>
      <c r="AR39" s="104"/>
      <c r="AS39" s="3"/>
      <c r="AT39" s="3"/>
      <c r="AU39" s="3"/>
      <c r="AV39" s="3"/>
      <c r="AW39" s="3"/>
      <c r="AX39" s="3"/>
      <c r="AY39" s="3"/>
      <c r="AZ39" s="3"/>
      <c r="BA39" s="3"/>
      <c r="BB39" s="3"/>
      <c r="BC39" s="3"/>
      <c r="BD39" s="3"/>
      <c r="BE39" s="3"/>
      <c r="BF39" s="3"/>
      <c r="BG39" s="3"/>
      <c r="BH39" s="3"/>
      <c r="BI39" s="3"/>
      <c r="BJ39" s="3"/>
      <c r="BK39" s="3"/>
      <c r="BL39" s="3"/>
    </row>
    <row r="40" spans="1:64" ht="31.5" customHeight="1">
      <c r="A40" s="98"/>
      <c r="B40" s="98"/>
      <c r="C40" s="98"/>
      <c r="D40" s="98"/>
      <c r="E40" s="98"/>
      <c r="F40" s="98"/>
      <c r="G40" s="98"/>
      <c r="H40" s="98"/>
      <c r="I40" s="98"/>
      <c r="J40" s="98"/>
      <c r="K40" s="98"/>
      <c r="L40" s="98"/>
      <c r="M40" s="98"/>
      <c r="N40" s="98"/>
      <c r="O40" s="98"/>
      <c r="P40" s="98"/>
      <c r="Q40" s="41" t="str">
        <f>IF($H$39="","",
IF(OR($H$39="Corrupción",$H$39="Lavado de Activos",$H$39="Financiación del Terrorismo",$H$39="Corrupción en Trámites, OPAs y Consultas de Acceso a la Información Pública"),"No Aplica",'5. Valoración de Controles'!H40))</f>
        <v/>
      </c>
      <c r="R40" s="41" t="str">
        <f>IF($H$39="","",
IF(OR($H$39="Corrupción",$H$39="Lavado de Activos",$H$39="Financiación del Terrorismo",$H$39="Corrupción en Trámites, OPAs y Consultas de Acceso a la Información Pública"),'6.Valoración Control Corrupción'!E40,"No Aplica"))</f>
        <v/>
      </c>
      <c r="S40" s="41" t="str">
        <f>IF($H$39="","",
IF(OR($H$39="Corrupción",$H$39="Lavado de Activos",$H$39="Financiación del Terrorismo",$H$39="Corrupción en Trámites, OPAs y Consultas de Acceso a la Información Pública"),'6.Valoración Control Corrupción'!F40,"No Aplica"))</f>
        <v/>
      </c>
      <c r="T40" s="41" t="str">
        <f>IF($H$39="","",
IF(OR($H$39="Corrupción",$H$39="Lavado de Activos",$H$39="Financiación del Terrorismo",$H$39="Corrupción en Trámites, OPAs y Consultas de Acceso a la Información Pública"),'6.Valoración Control Corrupción'!G40,"No Aplica"))</f>
        <v/>
      </c>
      <c r="U40" s="41" t="str">
        <f>IF($H$39="","",
IF(OR($H$39="Corrupción",$H$39="Lavado de Activos",$H$39="Financiación del Terrorismo",$H$39="Corrupción en Trámites, OPAs y Consultas de Acceso a la Información Pública"),'6.Valoración Control Corrupción'!H40,"No Aplica"))</f>
        <v/>
      </c>
      <c r="V40" s="41" t="str">
        <f>IF($H$39="","",
IF(OR($H$39="Corrupción",$H$39="Lavado de Activos",$H$39="Financiación del Terrorismo",$H$39="Corrupción en Trámites, OPAs y Consultas de Acceso a la Información Pública"),'6.Valoración Control Corrupción'!I40,"No Aplica"))</f>
        <v/>
      </c>
      <c r="W40" s="41" t="str">
        <f>IF($H$39="","",
IF(OR($H$39="Corrupción",$H$39="Lavado de Activos",$H$39="Financiación del Terrorismo",$H$39="Corrupción en Trámites, OPAs y Consultas de Acceso a la Información Pública"),'6.Valoración Control Corrupción'!J40,"No Aplica"))</f>
        <v/>
      </c>
      <c r="X40" s="25" t="str">
        <f>IF($H$39="","",
IF(OR($H$39="Corrupción",$H$39="Lavado de Activos",$H$39="Financiación del Terrorismo",$H$39="Trámites, OPAs y Consultas de Acceso a la Información Pública"),"No Aplica",'5. Valoración de Controles'!I40))</f>
        <v/>
      </c>
      <c r="Y40" s="25" t="str">
        <f>IF($H$39="","",
IF(OR($H$39="Corrupción",$H$39="Lavado de Activos",$H$39="Financiación del Terrorismo",$H$39="Trámites, OPAs y Consultas de Acceso a la Información Pública"),"No Aplica",'5. Valoración de Controles'!J40))</f>
        <v/>
      </c>
      <c r="Z40" s="25" t="str">
        <f>IF($H$39="","",
IF(OR($H$39="Corrupción",$H$39="Lavado de Activos",$H$39="Financiación del Terrorismo",$H$39="Trámites, OPAs y Consultas de Acceso a la Información Pública"),"No Aplica",'5. Valoración de Controles'!K40))</f>
        <v/>
      </c>
      <c r="AA40" s="25" t="str">
        <f>IF($H$39="","",
IF(OR($H$39="Corrupción",$H$39="Lavado de Activos",$H$39="Financiación del Terrorismo",$H$39="Trámites, OPAs y Consultas de Acceso a la Información Pública"),"No Aplica",'5. Valoración de Controles'!L40))</f>
        <v/>
      </c>
      <c r="AB40" s="25" t="str">
        <f>IF($H$39="","",
IF(OR($H$39="Corrupción",$H$39="Lavado de Activos",$H$39="Financiación del Terrorismo",$H$39="Trámites, OPAs y Consultas de Acceso a la Información Pública"),"No Aplica",'5. Valoración de Controles'!M40))</f>
        <v/>
      </c>
      <c r="AC40" s="25" t="str">
        <f>IF($H$39="","",
IF(OR($H$39="Corrupción",$H$39="Lavado de Activos",$H$39="Financiación del Terrorismo",$H$39="Trámites, OPAs y Consultas de Acceso a la Información Pública"),"No Aplica",'5. Valoración de Controles'!N40))</f>
        <v/>
      </c>
      <c r="AD40" s="25" t="str">
        <f>IF($H$39="","",
IF(OR($H$39="Corrupción",$H$39="Lavado de Activos",$H$39="Financiación del Terrorismo",$H$39="Trámites, OPAs y Consultas de Acceso a la Información Pública"),"No Aplica",'5. Valoración de Controles'!O40))</f>
        <v/>
      </c>
      <c r="AE40" s="25" t="str">
        <f>IF($H$39="","",
IF(OR($H$39="Corrupción",$H$39="Lavado de Activos",$H$39="Financiación del Terrorismo",$H$39="Trámites, OPAs y Consultas de Acceso a la Información Pública"),"No Aplica",'5. Valoración de Controles'!P40))</f>
        <v/>
      </c>
      <c r="AF40" s="25" t="str">
        <f>IF($H$39="","",
IF(OR($H$39="Corrupción",$H$39="Lavado de Activos",$H$39="Financiación del Terrorismo",$H$39="Trámites, OPAs y Consultas de Acceso a la Información Pública"),"No Aplica",'5. Valoración de Controles'!Q40))</f>
        <v/>
      </c>
      <c r="AG40" s="26" t="str">
        <f>IF($H$39="","",
IF(OR($H$39="Corrupción",$H$39="Lavado de Activos",$H$39="Financiación del Terrorismo",$H$39="Corrupción en Trámites, OPAs y Consultas de Acceso a la Información Pública"),"No Aplica",'5. Valoración de Controles'!R40))</f>
        <v/>
      </c>
      <c r="AH40" s="98"/>
      <c r="AI40" s="98"/>
      <c r="AJ40" s="98"/>
      <c r="AK40" s="98"/>
      <c r="AL40" s="98"/>
      <c r="AM40" s="98"/>
      <c r="AN40" s="98"/>
      <c r="AO40" s="98"/>
      <c r="AP40" s="98"/>
      <c r="AQ40" s="98"/>
      <c r="AR40" s="98"/>
      <c r="AS40" s="2"/>
      <c r="AT40" s="2"/>
      <c r="AU40" s="2"/>
      <c r="AV40" s="2"/>
      <c r="AW40" s="2"/>
      <c r="AX40" s="2"/>
      <c r="AY40" s="2"/>
      <c r="AZ40" s="2"/>
      <c r="BA40" s="2"/>
      <c r="BB40" s="2"/>
      <c r="BC40" s="2"/>
      <c r="BD40" s="2"/>
      <c r="BE40" s="2"/>
      <c r="BF40" s="2"/>
      <c r="BG40" s="2"/>
      <c r="BH40" s="2"/>
      <c r="BI40" s="2"/>
      <c r="BJ40" s="2"/>
      <c r="BK40" s="2"/>
      <c r="BL40" s="2"/>
    </row>
    <row r="41" spans="1:64" ht="31.5" customHeight="1">
      <c r="A41" s="93"/>
      <c r="B41" s="93"/>
      <c r="C41" s="93"/>
      <c r="D41" s="93"/>
      <c r="E41" s="93"/>
      <c r="F41" s="93"/>
      <c r="G41" s="93"/>
      <c r="H41" s="93"/>
      <c r="I41" s="93"/>
      <c r="J41" s="93"/>
      <c r="K41" s="93"/>
      <c r="L41" s="93"/>
      <c r="M41" s="93"/>
      <c r="N41" s="93"/>
      <c r="O41" s="93"/>
      <c r="P41" s="93"/>
      <c r="Q41" s="41" t="str">
        <f>IF($H$39="","",
IF(OR($H$39="Corrupción",$H$39="Lavado de Activos",$H$39="Financiación del Terrorismo",$H$39="Corrupción en Trámites, OPAs y Consultas de Acceso a la Información Pública"),"No Aplica",'5. Valoración de Controles'!H41))</f>
        <v/>
      </c>
      <c r="R41" s="41" t="str">
        <f>IF($H$39="","",
IF(OR($H$39="Corrupción",$H$39="Lavado de Activos",$H$39="Financiación del Terrorismo",$H$39="Corrupción en Trámites, OPAs y Consultas de Acceso a la Información Pública"),'6.Valoración Control Corrupción'!E41,"No Aplica"))</f>
        <v/>
      </c>
      <c r="S41" s="41" t="str">
        <f>IF($H$39="","",
IF(OR($H$39="Corrupción",$H$39="Lavado de Activos",$H$39="Financiación del Terrorismo",$H$39="Corrupción en Trámites, OPAs y Consultas de Acceso a la Información Pública"),'6.Valoración Control Corrupción'!F41,"No Aplica"))</f>
        <v/>
      </c>
      <c r="T41" s="41" t="str">
        <f>IF($H$39="","",
IF(OR($H$39="Corrupción",$H$39="Lavado de Activos",$H$39="Financiación del Terrorismo",$H$39="Corrupción en Trámites, OPAs y Consultas de Acceso a la Información Pública"),'6.Valoración Control Corrupción'!G41,"No Aplica"))</f>
        <v/>
      </c>
      <c r="U41" s="41" t="str">
        <f>IF($H$39="","",
IF(OR($H$39="Corrupción",$H$39="Lavado de Activos",$H$39="Financiación del Terrorismo",$H$39="Corrupción en Trámites, OPAs y Consultas de Acceso a la Información Pública"),'6.Valoración Control Corrupción'!H41,"No Aplica"))</f>
        <v/>
      </c>
      <c r="V41" s="41" t="str">
        <f>IF($H$39="","",
IF(OR($H$39="Corrupción",$H$39="Lavado de Activos",$H$39="Financiación del Terrorismo",$H$39="Corrupción en Trámites, OPAs y Consultas de Acceso a la Información Pública"),'6.Valoración Control Corrupción'!I41,"No Aplica"))</f>
        <v/>
      </c>
      <c r="W41" s="41" t="str">
        <f>IF($H$39="","",
IF(OR($H$39="Corrupción",$H$39="Lavado de Activos",$H$39="Financiación del Terrorismo",$H$39="Corrupción en Trámites, OPAs y Consultas de Acceso a la Información Pública"),'6.Valoración Control Corrupción'!J41,"No Aplica"))</f>
        <v/>
      </c>
      <c r="X41" s="25" t="str">
        <f>IF($H$39="","",
IF(OR($H$39="Corrupción",$H$39="Lavado de Activos",$H$39="Financiación del Terrorismo",$H$39="Trámites, OPAs y Consultas de Acceso a la Información Pública"),"No Aplica",'5. Valoración de Controles'!I41))</f>
        <v/>
      </c>
      <c r="Y41" s="25" t="str">
        <f>IF($H$39="","",
IF(OR($H$39="Corrupción",$H$39="Lavado de Activos",$H$39="Financiación del Terrorismo",$H$39="Trámites, OPAs y Consultas de Acceso a la Información Pública"),"No Aplica",'5. Valoración de Controles'!J41))</f>
        <v/>
      </c>
      <c r="Z41" s="25" t="str">
        <f>IF($H$39="","",
IF(OR($H$39="Corrupción",$H$39="Lavado de Activos",$H$39="Financiación del Terrorismo",$H$39="Trámites, OPAs y Consultas de Acceso a la Información Pública"),"No Aplica",'5. Valoración de Controles'!K41))</f>
        <v/>
      </c>
      <c r="AA41" s="25" t="str">
        <f>IF($H$39="","",
IF(OR($H$39="Corrupción",$H$39="Lavado de Activos",$H$39="Financiación del Terrorismo",$H$39="Trámites, OPAs y Consultas de Acceso a la Información Pública"),"No Aplica",'5. Valoración de Controles'!L41))</f>
        <v/>
      </c>
      <c r="AB41" s="25" t="str">
        <f>IF($H$39="","",
IF(OR($H$39="Corrupción",$H$39="Lavado de Activos",$H$39="Financiación del Terrorismo",$H$39="Trámites, OPAs y Consultas de Acceso a la Información Pública"),"No Aplica",'5. Valoración de Controles'!M41))</f>
        <v/>
      </c>
      <c r="AC41" s="25" t="str">
        <f>IF($H$39="","",
IF(OR($H$39="Corrupción",$H$39="Lavado de Activos",$H$39="Financiación del Terrorismo",$H$39="Trámites, OPAs y Consultas de Acceso a la Información Pública"),"No Aplica",'5. Valoración de Controles'!N41))</f>
        <v/>
      </c>
      <c r="AD41" s="25" t="str">
        <f>IF($H$39="","",
IF(OR($H$39="Corrupción",$H$39="Lavado de Activos",$H$39="Financiación del Terrorismo",$H$39="Trámites, OPAs y Consultas de Acceso a la Información Pública"),"No Aplica",'5. Valoración de Controles'!O41))</f>
        <v/>
      </c>
      <c r="AE41" s="25" t="str">
        <f>IF($H$39="","",
IF(OR($H$39="Corrupción",$H$39="Lavado de Activos",$H$39="Financiación del Terrorismo",$H$39="Trámites, OPAs y Consultas de Acceso a la Información Pública"),"No Aplica",'5. Valoración de Controles'!P41))</f>
        <v/>
      </c>
      <c r="AF41" s="25" t="str">
        <f>IF($H$39="","",
IF(OR($H$39="Corrupción",$H$39="Lavado de Activos",$H$39="Financiación del Terrorismo",$H$39="Trámites, OPAs y Consultas de Acceso a la Información Pública"),"No Aplica",'5. Valoración de Controles'!Q41))</f>
        <v/>
      </c>
      <c r="AG41" s="26" t="str">
        <f>IF($H$39="","",
IF(OR($H$39="Corrupción",$H$39="Lavado de Activos",$H$39="Financiación del Terrorismo",$H$39="Corrupción en Trámites, OPAs y Consultas de Acceso a la Información Pública"),"No Aplica",'5. Valoración de Controles'!R41))</f>
        <v/>
      </c>
      <c r="AH41" s="93"/>
      <c r="AI41" s="93"/>
      <c r="AJ41" s="93"/>
      <c r="AK41" s="93"/>
      <c r="AL41" s="93"/>
      <c r="AM41" s="93"/>
      <c r="AN41" s="93"/>
      <c r="AO41" s="93"/>
      <c r="AP41" s="93"/>
      <c r="AQ41" s="93"/>
      <c r="AR41" s="93"/>
      <c r="AS41" s="2"/>
      <c r="AT41" s="2"/>
      <c r="AU41" s="2"/>
      <c r="AV41" s="2"/>
      <c r="AW41" s="2"/>
      <c r="AX41" s="2"/>
      <c r="AY41" s="2"/>
      <c r="AZ41" s="2"/>
      <c r="BA41" s="2"/>
      <c r="BB41" s="2"/>
      <c r="BC41" s="2"/>
      <c r="BD41" s="2"/>
      <c r="BE41" s="2"/>
      <c r="BF41" s="2"/>
      <c r="BG41" s="2"/>
      <c r="BH41" s="2"/>
      <c r="BI41" s="2"/>
      <c r="BJ41" s="2"/>
      <c r="BK41" s="2"/>
      <c r="BL41" s="2"/>
    </row>
    <row r="42" spans="1:64" ht="31.5" customHeight="1">
      <c r="A42" s="103">
        <v>12</v>
      </c>
      <c r="B42" s="104" t="str">
        <f>'2. Identificación del Riesgo'!B42:B44</f>
        <v/>
      </c>
      <c r="C42" s="104" t="str">
        <f>IF('2. Identificación del Riesgo'!C42:C44="","",'2. Identificación del Riesgo'!C42:C44)</f>
        <v/>
      </c>
      <c r="D42" s="104" t="str">
        <f>IF('2. Identificación del Riesgo'!D42:D44="","",'2. Identificación del Riesgo'!D42:D44)</f>
        <v/>
      </c>
      <c r="E42" s="104" t="str">
        <f>IF('2. Identificación del Riesgo'!E42:E44="","",'2. Identificación del Riesgo'!E42:E44)</f>
        <v/>
      </c>
      <c r="F42" s="104" t="str">
        <f>IF('2. Identificación del Riesgo'!F42:F44="","",'2. Identificación del Riesgo'!F42:F44)</f>
        <v/>
      </c>
      <c r="G42" s="104" t="str">
        <f>IF('2. Identificación del Riesgo'!G42:G44="","",'2. Identificación del Riesgo'!G42:G44)</f>
        <v/>
      </c>
      <c r="H42" s="104" t="str">
        <f>IF('2. Identificación del Riesgo'!H42:H44="","",'2. Identificación del Riesgo'!H42:H44)</f>
        <v/>
      </c>
      <c r="I42" s="104" t="str">
        <f>IF('2. Identificación del Riesgo'!I42:I44="","",'2. Identificación del Riesgo'!I42:I44)</f>
        <v/>
      </c>
      <c r="J42" s="104" t="str">
        <f>IF('2. Identificación del Riesgo'!J42:J44="","",'2. Identificación del Riesgo'!J42:J44)</f>
        <v/>
      </c>
      <c r="K42" s="112" t="str">
        <f>'2. Identificación del Riesgo'!K42:K44</f>
        <v/>
      </c>
      <c r="L42" s="109" t="str">
        <f>'2. Identificación del Riesgo'!L42:L44</f>
        <v/>
      </c>
      <c r="M42" s="10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112" t="str">
        <f>'2. Identificación del Riesgo'!N42:N44</f>
        <v/>
      </c>
      <c r="O42" s="109" t="str">
        <f>'2. Identificación del Riesgo'!O42:O44</f>
        <v/>
      </c>
      <c r="P42" s="110" t="str">
        <f>'2. Identificación del Riesgo'!P42:P44</f>
        <v/>
      </c>
      <c r="Q42" s="41" t="str">
        <f>IF($H$42="","",
IF(OR($H$42="Corrupción",$H$42="Lavado de Activos",$H$42="Financiación del Terrorismo",$H$42="Corrupción en Trámites, OPAs y Consultas de Acceso a la Información Pública"),"No Aplica",'5. Valoración de Controles'!H42))</f>
        <v/>
      </c>
      <c r="R42" s="41" t="str">
        <f>IF($H$42="","",
IF(OR($H$42="Corrupción",$H$42="Lavado de Activos",$H$42="Financiación del Terrorismo",$H$42="Corrupción en Trámites, OPAs y Consultas de Acceso a la Información Pública"),'6.Valoración Control Corrupción'!E42,"No Aplica"))</f>
        <v/>
      </c>
      <c r="S42" s="41" t="str">
        <f>IF($H$42="","",
IF(OR($H$42="Corrupción",$H$42="Lavado de Activos",$H$42="Financiación del Terrorismo",$H$42="Corrupción en Trámites, OPAs y Consultas de Acceso a la Información Pública"),'6.Valoración Control Corrupción'!F42,"No Aplica"))</f>
        <v/>
      </c>
      <c r="T42" s="41" t="str">
        <f>IF($H$42="","",
IF(OR($H$42="Corrupción",$H$42="Lavado de Activos",$H$42="Financiación del Terrorismo",$H$42="Corrupción en Trámites, OPAs y Consultas de Acceso a la Información Pública"),'6.Valoración Control Corrupción'!G42,"No Aplica"))</f>
        <v/>
      </c>
      <c r="U42" s="41" t="str">
        <f>IF($H$42="","",
IF(OR($H$42="Corrupción",$H$42="Lavado de Activos",$H$42="Financiación del Terrorismo",$H$42="Corrupción en Trámites, OPAs y Consultas de Acceso a la Información Pública"),'6.Valoración Control Corrupción'!H42,"No Aplica"))</f>
        <v/>
      </c>
      <c r="V42" s="41" t="str">
        <f>IF($H$42="","",
IF(OR($H$42="Corrupción",$H$42="Lavado de Activos",$H$42="Financiación del Terrorismo",$H$42="Corrupción en Trámites, OPAs y Consultas de Acceso a la Información Pública"),'6.Valoración Control Corrupción'!I42,"No Aplica"))</f>
        <v/>
      </c>
      <c r="W42" s="41" t="str">
        <f>IF($H$42="","",
IF(OR($H$42="Corrupción",$H$42="Lavado de Activos",$H$42="Financiación del Terrorismo",$H$42="Corrupción en Trámites, OPAs y Consultas de Acceso a la Información Pública"),'6.Valoración Control Corrupción'!J42,"No Aplica"))</f>
        <v/>
      </c>
      <c r="X42" s="25" t="str">
        <f>IF($H$42="","",
IF(OR($H$42="Corrupción",$H$42="Lavado de Activos",$H$42="Financiación del Terrorismo",$H$42="Trámites, OPAs y Consultas de Acceso a la Información Pública"),"No Aplica",'5. Valoración de Controles'!I42))</f>
        <v/>
      </c>
      <c r="Y42" s="25" t="str">
        <f>IF($H$42="","",
IF(OR($H$42="Corrupción",$H$42="Lavado de Activos",$H$42="Financiación del Terrorismo",$H$42="Trámites, OPAs y Consultas de Acceso a la Información Pública"),"No Aplica",'5. Valoración de Controles'!J42))</f>
        <v/>
      </c>
      <c r="Z42" s="25" t="str">
        <f>IF($H$42="","",
IF(OR($H$42="Corrupción",$H$42="Lavado de Activos",$H$42="Financiación del Terrorismo",$H$42="Trámites, OPAs y Consultas de Acceso a la Información Pública"),"No Aplica",'5. Valoración de Controles'!K42))</f>
        <v/>
      </c>
      <c r="AA42" s="25" t="str">
        <f>IF($H$42="","",
IF(OR($H$42="Corrupción",$H$42="Lavado de Activos",$H$42="Financiación del Terrorismo",$H$42="Trámites, OPAs y Consultas de Acceso a la Información Pública"),"No Aplica",'5. Valoración de Controles'!L42))</f>
        <v/>
      </c>
      <c r="AB42" s="25" t="str">
        <f>IF($H$42="","",
IF(OR($H$42="Corrupción",$H$42="Lavado de Activos",$H$42="Financiación del Terrorismo",$H$42="Trámites, OPAs y Consultas de Acceso a la Información Pública"),"No Aplica",'5. Valoración de Controles'!M42))</f>
        <v/>
      </c>
      <c r="AC42" s="25" t="str">
        <f>IF($H$42="","",
IF(OR($H$42="Corrupción",$H$42="Lavado de Activos",$H$42="Financiación del Terrorismo",$H$42="Trámites, OPAs y Consultas de Acceso a la Información Pública"),"No Aplica",'5. Valoración de Controles'!N42))</f>
        <v/>
      </c>
      <c r="AD42" s="25" t="str">
        <f>IF($H$42="","",
IF(OR($H$42="Corrupción",$H$42="Lavado de Activos",$H$42="Financiación del Terrorismo",$H$42="Trámites, OPAs y Consultas de Acceso a la Información Pública"),"No Aplica",'5. Valoración de Controles'!O42))</f>
        <v/>
      </c>
      <c r="AE42" s="25" t="str">
        <f>IF($H$42="","",
IF(OR($H$42="Corrupción",$H$42="Lavado de Activos",$H$42="Financiación del Terrorismo",$H$42="Trámites, OPAs y Consultas de Acceso a la Información Pública"),"No Aplica",'5. Valoración de Controles'!P42))</f>
        <v/>
      </c>
      <c r="AF42" s="25" t="str">
        <f>IF($H$42="","",
IF(OR($H$42="Corrupción",$H$42="Lavado de Activos",$H$42="Financiación del Terrorismo",$H$42="Trámites, OPAs y Consultas de Acceso a la Información Pública"),"No Aplica",'5. Valoración de Controles'!Q42))</f>
        <v/>
      </c>
      <c r="AG42" s="26" t="str">
        <f>IF($H$42="","",
IF(OR($H$42="Corrupción",$H$42="Lavado de Activos",$H$42="Financiación del Terrorismo",$H$42="Corrupción en Trámites, OPAs y Consultas de Acceso a la Información Pública"),"No Aplica",'5. Valoración de Controles'!R42))</f>
        <v/>
      </c>
      <c r="AH42" s="112"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37"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112"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37"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110"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17"/>
      <c r="AN42" s="131"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25"/>
      <c r="AP42" s="136"/>
      <c r="AQ42" s="136" t="str">
        <f>IF(AO42="","","∑ Peso porcentual de cada acción definida")</f>
        <v/>
      </c>
      <c r="AR42" s="104"/>
      <c r="AS42" s="3"/>
      <c r="AT42" s="3"/>
      <c r="AU42" s="3"/>
      <c r="AV42" s="3"/>
      <c r="AW42" s="3"/>
      <c r="AX42" s="3"/>
      <c r="AY42" s="3"/>
      <c r="AZ42" s="3"/>
      <c r="BA42" s="3"/>
      <c r="BB42" s="3"/>
      <c r="BC42" s="3"/>
      <c r="BD42" s="3"/>
      <c r="BE42" s="3"/>
      <c r="BF42" s="3"/>
      <c r="BG42" s="3"/>
      <c r="BH42" s="3"/>
      <c r="BI42" s="3"/>
      <c r="BJ42" s="3"/>
      <c r="BK42" s="3"/>
      <c r="BL42" s="3"/>
    </row>
    <row r="43" spans="1:64" ht="31.5" customHeight="1">
      <c r="A43" s="98"/>
      <c r="B43" s="98"/>
      <c r="C43" s="98"/>
      <c r="D43" s="98"/>
      <c r="E43" s="98"/>
      <c r="F43" s="98"/>
      <c r="G43" s="98"/>
      <c r="H43" s="98"/>
      <c r="I43" s="98"/>
      <c r="J43" s="98"/>
      <c r="K43" s="98"/>
      <c r="L43" s="98"/>
      <c r="M43" s="98"/>
      <c r="N43" s="98"/>
      <c r="O43" s="98"/>
      <c r="P43" s="98"/>
      <c r="Q43" s="41" t="str">
        <f>IF($H$42="","",
IF(OR($H$42="Corrupción",$H$42="Lavado de Activos",$H$42="Financiación del Terrorismo",$H$42="Corrupción en Trámites, OPAs y Consultas de Acceso a la Información Pública"),"No Aplica",'5. Valoración de Controles'!H43))</f>
        <v/>
      </c>
      <c r="R43" s="41" t="str">
        <f>IF($H$42="","",
IF(OR($H$42="Corrupción",$H$42="Lavado de Activos",$H$42="Financiación del Terrorismo",$H$42="Corrupción en Trámites, OPAs y Consultas de Acceso a la Información Pública"),'6.Valoración Control Corrupción'!E43,"No Aplica"))</f>
        <v/>
      </c>
      <c r="S43" s="41" t="str">
        <f>IF($H$42="","",
IF(OR($H$42="Corrupción",$H$42="Lavado de Activos",$H$42="Financiación del Terrorismo",$H$42="Corrupción en Trámites, OPAs y Consultas de Acceso a la Información Pública"),'6.Valoración Control Corrupción'!F43,"No Aplica"))</f>
        <v/>
      </c>
      <c r="T43" s="41" t="str">
        <f>IF($H$42="","",
IF(OR($H$42="Corrupción",$H$42="Lavado de Activos",$H$42="Financiación del Terrorismo",$H$42="Corrupción en Trámites, OPAs y Consultas de Acceso a la Información Pública"),'6.Valoración Control Corrupción'!G43,"No Aplica"))</f>
        <v/>
      </c>
      <c r="U43" s="41" t="str">
        <f>IF($H$42="","",
IF(OR($H$42="Corrupción",$H$42="Lavado de Activos",$H$42="Financiación del Terrorismo",$H$42="Corrupción en Trámites, OPAs y Consultas de Acceso a la Información Pública"),'6.Valoración Control Corrupción'!H43,"No Aplica"))</f>
        <v/>
      </c>
      <c r="V43" s="41" t="str">
        <f>IF($H$42="","",
IF(OR($H$42="Corrupción",$H$42="Lavado de Activos",$H$42="Financiación del Terrorismo",$H$42="Corrupción en Trámites, OPAs y Consultas de Acceso a la Información Pública"),'6.Valoración Control Corrupción'!I43,"No Aplica"))</f>
        <v/>
      </c>
      <c r="W43" s="41" t="str">
        <f>IF($H$42="","",
IF(OR($H$42="Corrupción",$H$42="Lavado de Activos",$H$42="Financiación del Terrorismo",$H$42="Corrupción en Trámites, OPAs y Consultas de Acceso a la Información Pública"),'6.Valoración Control Corrupción'!J43,"No Aplica"))</f>
        <v/>
      </c>
      <c r="X43" s="25" t="str">
        <f>IF($H$42="","",
IF(OR($H$42="Corrupción",$H$42="Lavado de Activos",$H$42="Financiación del Terrorismo",$H$42="Trámites, OPAs y Consultas de Acceso a la Información Pública"),"No Aplica",'5. Valoración de Controles'!I43))</f>
        <v/>
      </c>
      <c r="Y43" s="25" t="str">
        <f>IF($H$42="","",
IF(OR($H$42="Corrupción",$H$42="Lavado de Activos",$H$42="Financiación del Terrorismo",$H$42="Trámites, OPAs y Consultas de Acceso a la Información Pública"),"No Aplica",'5. Valoración de Controles'!J43))</f>
        <v/>
      </c>
      <c r="Z43" s="25" t="str">
        <f>IF($H$42="","",
IF(OR($H$42="Corrupción",$H$42="Lavado de Activos",$H$42="Financiación del Terrorismo",$H$42="Trámites, OPAs y Consultas de Acceso a la Información Pública"),"No Aplica",'5. Valoración de Controles'!K43))</f>
        <v/>
      </c>
      <c r="AA43" s="25" t="str">
        <f>IF($H$42="","",
IF(OR($H$42="Corrupción",$H$42="Lavado de Activos",$H$42="Financiación del Terrorismo",$H$42="Trámites, OPAs y Consultas de Acceso a la Información Pública"),"No Aplica",'5. Valoración de Controles'!L43))</f>
        <v/>
      </c>
      <c r="AB43" s="25" t="str">
        <f>IF($H$42="","",
IF(OR($H$42="Corrupción",$H$42="Lavado de Activos",$H$42="Financiación del Terrorismo",$H$42="Trámites, OPAs y Consultas de Acceso a la Información Pública"),"No Aplica",'5. Valoración de Controles'!M43))</f>
        <v/>
      </c>
      <c r="AC43" s="25" t="str">
        <f>IF($H$42="","",
IF(OR($H$42="Corrupción",$H$42="Lavado de Activos",$H$42="Financiación del Terrorismo",$H$42="Trámites, OPAs y Consultas de Acceso a la Información Pública"),"No Aplica",'5. Valoración de Controles'!N43))</f>
        <v/>
      </c>
      <c r="AD43" s="25" t="str">
        <f>IF($H$42="","",
IF(OR($H$42="Corrupción",$H$42="Lavado de Activos",$H$42="Financiación del Terrorismo",$H$42="Trámites, OPAs y Consultas de Acceso a la Información Pública"),"No Aplica",'5. Valoración de Controles'!O43))</f>
        <v/>
      </c>
      <c r="AE43" s="25" t="str">
        <f>IF($H$42="","",
IF(OR($H$42="Corrupción",$H$42="Lavado de Activos",$H$42="Financiación del Terrorismo",$H$42="Trámites, OPAs y Consultas de Acceso a la Información Pública"),"No Aplica",'5. Valoración de Controles'!P43))</f>
        <v/>
      </c>
      <c r="AF43" s="25" t="str">
        <f>IF($H$42="","",
IF(OR($H$42="Corrupción",$H$42="Lavado de Activos",$H$42="Financiación del Terrorismo",$H$42="Trámites, OPAs y Consultas de Acceso a la Información Pública"),"No Aplica",'5. Valoración de Controles'!Q43))</f>
        <v/>
      </c>
      <c r="AG43" s="26" t="str">
        <f>IF($H$42="","",
IF(OR($H$42="Corrupción",$H$42="Lavado de Activos",$H$42="Financiación del Terrorismo",$H$42="Corrupción en Trámites, OPAs y Consultas de Acceso a la Información Pública"),"No Aplica",'5. Valoración de Controles'!R43))</f>
        <v/>
      </c>
      <c r="AH43" s="98"/>
      <c r="AI43" s="98"/>
      <c r="AJ43" s="98"/>
      <c r="AK43" s="98"/>
      <c r="AL43" s="98"/>
      <c r="AM43" s="98"/>
      <c r="AN43" s="98"/>
      <c r="AO43" s="98"/>
      <c r="AP43" s="98"/>
      <c r="AQ43" s="98"/>
      <c r="AR43" s="98"/>
      <c r="AS43" s="2"/>
      <c r="AT43" s="2"/>
      <c r="AU43" s="2"/>
      <c r="AV43" s="2"/>
      <c r="AW43" s="2"/>
      <c r="AX43" s="2"/>
      <c r="AY43" s="2"/>
      <c r="AZ43" s="2"/>
      <c r="BA43" s="2"/>
      <c r="BB43" s="2"/>
      <c r="BC43" s="2"/>
      <c r="BD43" s="2"/>
      <c r="BE43" s="2"/>
      <c r="BF43" s="2"/>
      <c r="BG43" s="2"/>
      <c r="BH43" s="2"/>
      <c r="BI43" s="2"/>
      <c r="BJ43" s="2"/>
      <c r="BK43" s="2"/>
      <c r="BL43" s="2"/>
    </row>
    <row r="44" spans="1:64" ht="31.5" customHeight="1">
      <c r="A44" s="93"/>
      <c r="B44" s="93"/>
      <c r="C44" s="93"/>
      <c r="D44" s="93"/>
      <c r="E44" s="93"/>
      <c r="F44" s="93"/>
      <c r="G44" s="93"/>
      <c r="H44" s="93"/>
      <c r="I44" s="93"/>
      <c r="J44" s="93"/>
      <c r="K44" s="93"/>
      <c r="L44" s="93"/>
      <c r="M44" s="93"/>
      <c r="N44" s="93"/>
      <c r="O44" s="93"/>
      <c r="P44" s="93"/>
      <c r="Q44" s="41" t="str">
        <f>IF($H$42="","",
IF(OR($H$42="Corrupción",$H$42="Lavado de Activos",$H$42="Financiación del Terrorismo",$H$42="Corrupción en Trámites, OPAs y Consultas de Acceso a la Información Pública"),"No Aplica",'5. Valoración de Controles'!H44))</f>
        <v/>
      </c>
      <c r="R44" s="41" t="str">
        <f>IF($H$42="","",
IF(OR($H$42="Corrupción",$H$42="Lavado de Activos",$H$42="Financiación del Terrorismo",$H$42="Corrupción en Trámites, OPAs y Consultas de Acceso a la Información Pública"),'6.Valoración Control Corrupción'!E44,"No Aplica"))</f>
        <v/>
      </c>
      <c r="S44" s="41" t="str">
        <f>IF($H$42="","",
IF(OR($H$42="Corrupción",$H$42="Lavado de Activos",$H$42="Financiación del Terrorismo",$H$42="Corrupción en Trámites, OPAs y Consultas de Acceso a la Información Pública"),'6.Valoración Control Corrupción'!F44,"No Aplica"))</f>
        <v/>
      </c>
      <c r="T44" s="41" t="str">
        <f>IF($H$42="","",
IF(OR($H$42="Corrupción",$H$42="Lavado de Activos",$H$42="Financiación del Terrorismo",$H$42="Corrupción en Trámites, OPAs y Consultas de Acceso a la Información Pública"),'6.Valoración Control Corrupción'!G44,"No Aplica"))</f>
        <v/>
      </c>
      <c r="U44" s="41" t="str">
        <f>IF($H$42="","",
IF(OR($H$42="Corrupción",$H$42="Lavado de Activos",$H$42="Financiación del Terrorismo",$H$42="Corrupción en Trámites, OPAs y Consultas de Acceso a la Información Pública"),'6.Valoración Control Corrupción'!H44,"No Aplica"))</f>
        <v/>
      </c>
      <c r="V44" s="41" t="str">
        <f>IF($H$42="","",
IF(OR($H$42="Corrupción",$H$42="Lavado de Activos",$H$42="Financiación del Terrorismo",$H$42="Corrupción en Trámites, OPAs y Consultas de Acceso a la Información Pública"),'6.Valoración Control Corrupción'!I44,"No Aplica"))</f>
        <v/>
      </c>
      <c r="W44" s="41" t="str">
        <f>IF($H$42="","",
IF(OR($H$42="Corrupción",$H$42="Lavado de Activos",$H$42="Financiación del Terrorismo",$H$42="Corrupción en Trámites, OPAs y Consultas de Acceso a la Información Pública"),'6.Valoración Control Corrupción'!J44,"No Aplica"))</f>
        <v/>
      </c>
      <c r="X44" s="25" t="str">
        <f>IF($H$42="","",
IF(OR($H$42="Corrupción",$H$42="Lavado de Activos",$H$42="Financiación del Terrorismo",$H$42="Trámites, OPAs y Consultas de Acceso a la Información Pública"),"No Aplica",'5. Valoración de Controles'!I44))</f>
        <v/>
      </c>
      <c r="Y44" s="25" t="str">
        <f>IF($H$42="","",
IF(OR($H$42="Corrupción",$H$42="Lavado de Activos",$H$42="Financiación del Terrorismo",$H$42="Trámites, OPAs y Consultas de Acceso a la Información Pública"),"No Aplica",'5. Valoración de Controles'!J44))</f>
        <v/>
      </c>
      <c r="Z44" s="25" t="str">
        <f>IF($H$42="","",
IF(OR($H$42="Corrupción",$H$42="Lavado de Activos",$H$42="Financiación del Terrorismo",$H$42="Trámites, OPAs y Consultas de Acceso a la Información Pública"),"No Aplica",'5. Valoración de Controles'!K44))</f>
        <v/>
      </c>
      <c r="AA44" s="25" t="str">
        <f>IF($H$42="","",
IF(OR($H$42="Corrupción",$H$42="Lavado de Activos",$H$42="Financiación del Terrorismo",$H$42="Trámites, OPAs y Consultas de Acceso a la Información Pública"),"No Aplica",'5. Valoración de Controles'!L44))</f>
        <v/>
      </c>
      <c r="AB44" s="25" t="str">
        <f>IF($H$42="","",
IF(OR($H$42="Corrupción",$H$42="Lavado de Activos",$H$42="Financiación del Terrorismo",$H$42="Trámites, OPAs y Consultas de Acceso a la Información Pública"),"No Aplica",'5. Valoración de Controles'!M44))</f>
        <v/>
      </c>
      <c r="AC44" s="25" t="str">
        <f>IF($H$42="","",
IF(OR($H$42="Corrupción",$H$42="Lavado de Activos",$H$42="Financiación del Terrorismo",$H$42="Trámites, OPAs y Consultas de Acceso a la Información Pública"),"No Aplica",'5. Valoración de Controles'!N44))</f>
        <v/>
      </c>
      <c r="AD44" s="25" t="str">
        <f>IF($H$42="","",
IF(OR($H$42="Corrupción",$H$42="Lavado de Activos",$H$42="Financiación del Terrorismo",$H$42="Trámites, OPAs y Consultas de Acceso a la Información Pública"),"No Aplica",'5. Valoración de Controles'!O44))</f>
        <v/>
      </c>
      <c r="AE44" s="25" t="str">
        <f>IF($H$42="","",
IF(OR($H$42="Corrupción",$H$42="Lavado de Activos",$H$42="Financiación del Terrorismo",$H$42="Trámites, OPAs y Consultas de Acceso a la Información Pública"),"No Aplica",'5. Valoración de Controles'!P44))</f>
        <v/>
      </c>
      <c r="AF44" s="25" t="str">
        <f>IF($H$42="","",
IF(OR($H$42="Corrupción",$H$42="Lavado de Activos",$H$42="Financiación del Terrorismo",$H$42="Trámites, OPAs y Consultas de Acceso a la Información Pública"),"No Aplica",'5. Valoración de Controles'!Q44))</f>
        <v/>
      </c>
      <c r="AG44" s="26" t="str">
        <f>IF($H$42="","",
IF(OR($H$42="Corrupción",$H$42="Lavado de Activos",$H$42="Financiación del Terrorismo",$H$42="Corrupción en Trámites, OPAs y Consultas de Acceso a la Información Pública"),"No Aplica",'5. Valoración de Controles'!R44))</f>
        <v/>
      </c>
      <c r="AH44" s="93"/>
      <c r="AI44" s="93"/>
      <c r="AJ44" s="93"/>
      <c r="AK44" s="93"/>
      <c r="AL44" s="93"/>
      <c r="AM44" s="93"/>
      <c r="AN44" s="93"/>
      <c r="AO44" s="93"/>
      <c r="AP44" s="93"/>
      <c r="AQ44" s="93"/>
      <c r="AR44" s="93"/>
      <c r="AS44" s="2"/>
      <c r="AT44" s="2"/>
      <c r="AU44" s="2"/>
      <c r="AV44" s="2"/>
      <c r="AW44" s="2"/>
      <c r="AX44" s="2"/>
      <c r="AY44" s="2"/>
      <c r="AZ44" s="2"/>
      <c r="BA44" s="2"/>
      <c r="BB44" s="2"/>
      <c r="BC44" s="2"/>
      <c r="BD44" s="2"/>
      <c r="BE44" s="2"/>
      <c r="BF44" s="2"/>
      <c r="BG44" s="2"/>
      <c r="BH44" s="2"/>
      <c r="BI44" s="2"/>
      <c r="BJ44" s="2"/>
      <c r="BK44" s="2"/>
      <c r="BL44" s="2"/>
    </row>
    <row r="45" spans="1:64" ht="31.5" customHeight="1">
      <c r="A45" s="103">
        <v>13</v>
      </c>
      <c r="B45" s="104" t="str">
        <f>'2. Identificación del Riesgo'!B45:B47</f>
        <v/>
      </c>
      <c r="C45" s="104" t="str">
        <f>IF('2. Identificación del Riesgo'!C45:C47="","",'2. Identificación del Riesgo'!C45:C47)</f>
        <v/>
      </c>
      <c r="D45" s="104" t="str">
        <f>IF('2. Identificación del Riesgo'!D45:D47="","",'2. Identificación del Riesgo'!D45:D47)</f>
        <v/>
      </c>
      <c r="E45" s="104" t="str">
        <f>IF('2. Identificación del Riesgo'!E45:E47="","",'2. Identificación del Riesgo'!E45:E47)</f>
        <v/>
      </c>
      <c r="F45" s="104" t="str">
        <f>IF('2. Identificación del Riesgo'!F45:F47="","",'2. Identificación del Riesgo'!F45:F47)</f>
        <v/>
      </c>
      <c r="G45" s="104" t="str">
        <f>IF('2. Identificación del Riesgo'!G45:G47="","",'2. Identificación del Riesgo'!G45:G47)</f>
        <v/>
      </c>
      <c r="H45" s="104" t="str">
        <f>IF('2. Identificación del Riesgo'!H45:H47="","",'2. Identificación del Riesgo'!H45:H47)</f>
        <v/>
      </c>
      <c r="I45" s="104" t="str">
        <f>IF('2. Identificación del Riesgo'!I45:I47="","",'2. Identificación del Riesgo'!I45:I47)</f>
        <v/>
      </c>
      <c r="J45" s="104" t="str">
        <f>IF('2. Identificación del Riesgo'!J45:J47="","",'2. Identificación del Riesgo'!J45:J47)</f>
        <v/>
      </c>
      <c r="K45" s="112" t="str">
        <f>'2. Identificación del Riesgo'!K45:K47</f>
        <v/>
      </c>
      <c r="L45" s="109" t="str">
        <f>'2. Identificación del Riesgo'!L45:L47</f>
        <v/>
      </c>
      <c r="M45" s="10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112" t="str">
        <f>'2. Identificación del Riesgo'!N45:N47</f>
        <v/>
      </c>
      <c r="O45" s="109" t="str">
        <f>'2. Identificación del Riesgo'!O45:O47</f>
        <v/>
      </c>
      <c r="P45" s="110" t="str">
        <f>'2. Identificación del Riesgo'!P45:P47</f>
        <v/>
      </c>
      <c r="Q45" s="41" t="str">
        <f>IF($H$45="","",
IF(OR($H$45="Corrupción",$H$45="Lavado de Activos",$H$45="Financiación del Terrorismo",$H$45="Corrupción en Trámites, OPAs y Consultas de Acceso a la Información Pública"),"No Aplica",'5. Valoración de Controles'!H45))</f>
        <v/>
      </c>
      <c r="R45" s="41" t="str">
        <f>IF($H$45="","",
IF(OR($H$45="Corrupción",$H$45="Lavado de Activos",$H$45="Financiación del Terrorismo",$H$45="Corrupción en Trámites, OPAs y Consultas de Acceso a la Información Pública"),'6.Valoración Control Corrupción'!E45,"No Aplica"))</f>
        <v/>
      </c>
      <c r="S45" s="41" t="str">
        <f>IF($H$45="","",
IF(OR($H$45="Corrupción",$H$45="Lavado de Activos",$H$45="Financiación del Terrorismo",$H$45="Corrupción en Trámites, OPAs y Consultas de Acceso a la Información Pública"),'6.Valoración Control Corrupción'!F45,"No Aplica"))</f>
        <v/>
      </c>
      <c r="T45" s="41" t="str">
        <f>IF($H$45="","",
IF(OR($H$45="Corrupción",$H$45="Lavado de Activos",$H$45="Financiación del Terrorismo",$H$45="Corrupción en Trámites, OPAs y Consultas de Acceso a la Información Pública"),'6.Valoración Control Corrupción'!G45,"No Aplica"))</f>
        <v/>
      </c>
      <c r="U45" s="41" t="str">
        <f>IF($H$45="","",
IF(OR($H$45="Corrupción",$H$45="Lavado de Activos",$H$45="Financiación del Terrorismo",$H$45="Corrupción en Trámites, OPAs y Consultas de Acceso a la Información Pública"),'6.Valoración Control Corrupción'!H45,"No Aplica"))</f>
        <v/>
      </c>
      <c r="V45" s="41" t="str">
        <f>IF($H$45="","",
IF(OR($H$45="Corrupción",$H$45="Lavado de Activos",$H$45="Financiación del Terrorismo",$H$45="Corrupción en Trámites, OPAs y Consultas de Acceso a la Información Pública"),'6.Valoración Control Corrupción'!I45,"No Aplica"))</f>
        <v/>
      </c>
      <c r="W45" s="41" t="str">
        <f>IF($H$45="","",
IF(OR($H$45="Corrupción",$H$45="Lavado de Activos",$H$45="Financiación del Terrorismo",$H$45="Corrupción en Trámites, OPAs y Consultas de Acceso a la Información Pública"),'6.Valoración Control Corrupción'!J45,"No Aplica"))</f>
        <v/>
      </c>
      <c r="X45" s="25" t="str">
        <f>IF($H$45="","",
IF(OR($H$45="Corrupción",$H$45="Lavado de Activos",$H$45="Financiación del Terrorismo",$H$45="Trámites, OPAs y Consultas de Acceso a la Información Pública"),"No Aplica",'5. Valoración de Controles'!I45))</f>
        <v/>
      </c>
      <c r="Y45" s="25" t="str">
        <f>IF($H$45="","",
IF(OR($H$45="Corrupción",$H$45="Lavado de Activos",$H$45="Financiación del Terrorismo",$H$45="Trámites, OPAs y Consultas de Acceso a la Información Pública"),"No Aplica",'5. Valoración de Controles'!J45))</f>
        <v/>
      </c>
      <c r="Z45" s="25" t="str">
        <f>IF($H$45="","",
IF(OR($H$45="Corrupción",$H$45="Lavado de Activos",$H$45="Financiación del Terrorismo",$H$45="Trámites, OPAs y Consultas de Acceso a la Información Pública"),"No Aplica",'5. Valoración de Controles'!K45))</f>
        <v/>
      </c>
      <c r="AA45" s="25" t="str">
        <f>IF($H$45="","",
IF(OR($H$45="Corrupción",$H$45="Lavado de Activos",$H$45="Financiación del Terrorismo",$H$45="Trámites, OPAs y Consultas de Acceso a la Información Pública"),"No Aplica",'5. Valoración de Controles'!L45))</f>
        <v/>
      </c>
      <c r="AB45" s="25" t="str">
        <f>IF($H$45="","",
IF(OR($H$45="Corrupción",$H$45="Lavado de Activos",$H$45="Financiación del Terrorismo",$H$45="Trámites, OPAs y Consultas de Acceso a la Información Pública"),"No Aplica",'5. Valoración de Controles'!M45))</f>
        <v/>
      </c>
      <c r="AC45" s="25" t="str">
        <f>IF($H$45="","",
IF(OR($H$45="Corrupción",$H$45="Lavado de Activos",$H$45="Financiación del Terrorismo",$H$45="Trámites, OPAs y Consultas de Acceso a la Información Pública"),"No Aplica",'5. Valoración de Controles'!N45))</f>
        <v/>
      </c>
      <c r="AD45" s="25" t="str">
        <f>IF($H$45="","",
IF(OR($H$45="Corrupción",$H$45="Lavado de Activos",$H$45="Financiación del Terrorismo",$H$45="Trámites, OPAs y Consultas de Acceso a la Información Pública"),"No Aplica",'5. Valoración de Controles'!O45))</f>
        <v/>
      </c>
      <c r="AE45" s="25" t="str">
        <f>IF($H$45="","",
IF(OR($H$45="Corrupción",$H$45="Lavado de Activos",$H$45="Financiación del Terrorismo",$H$45="Trámites, OPAs y Consultas de Acceso a la Información Pública"),"No Aplica",'5. Valoración de Controles'!P45))</f>
        <v/>
      </c>
      <c r="AF45" s="25" t="str">
        <f>IF($H$45="","",
IF(OR($H$45="Corrupción",$H$45="Lavado de Activos",$H$45="Financiación del Terrorismo",$H$45="Trámites, OPAs y Consultas de Acceso a la Información Pública"),"No Aplica",'5. Valoración de Controles'!Q45))</f>
        <v/>
      </c>
      <c r="AG45" s="26" t="str">
        <f>IF($H$45="","",
IF(OR($H$45="Corrupción",$H$45="Lavado de Activos",$H$45="Financiación del Terrorismo",$H$45="Corrupción en Trámites, OPAs y Consultas de Acceso a la Información Pública"),"No Aplica",'5. Valoración de Controles'!R45))</f>
        <v/>
      </c>
      <c r="AH45" s="112"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37"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112"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37"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110"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17"/>
      <c r="AN45" s="131"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25"/>
      <c r="AP45" s="136"/>
      <c r="AQ45" s="136" t="str">
        <f>IF(AO45="","","∑ Peso porcentual de cada acción definida")</f>
        <v/>
      </c>
      <c r="AR45" s="104"/>
      <c r="AS45" s="3"/>
      <c r="AT45" s="3"/>
      <c r="AU45" s="3"/>
      <c r="AV45" s="3"/>
      <c r="AW45" s="3"/>
      <c r="AX45" s="3"/>
      <c r="AY45" s="3"/>
      <c r="AZ45" s="3"/>
      <c r="BA45" s="3"/>
      <c r="BB45" s="3"/>
      <c r="BC45" s="3"/>
      <c r="BD45" s="3"/>
      <c r="BE45" s="3"/>
      <c r="BF45" s="3"/>
      <c r="BG45" s="3"/>
      <c r="BH45" s="3"/>
      <c r="BI45" s="3"/>
      <c r="BJ45" s="3"/>
      <c r="BK45" s="3"/>
      <c r="BL45" s="3"/>
    </row>
    <row r="46" spans="1:64" ht="31.5" customHeight="1">
      <c r="A46" s="98"/>
      <c r="B46" s="98"/>
      <c r="C46" s="98"/>
      <c r="D46" s="98"/>
      <c r="E46" s="98"/>
      <c r="F46" s="98"/>
      <c r="G46" s="98"/>
      <c r="H46" s="98"/>
      <c r="I46" s="98"/>
      <c r="J46" s="98"/>
      <c r="K46" s="98"/>
      <c r="L46" s="98"/>
      <c r="M46" s="98"/>
      <c r="N46" s="98"/>
      <c r="O46" s="98"/>
      <c r="P46" s="98"/>
      <c r="Q46" s="41" t="str">
        <f>IF($H$45="","",
IF(OR($H$45="Corrupción",$H$45="Lavado de Activos",$H$45="Financiación del Terrorismo",$H$45="Corrupción en Trámites, OPAs y Consultas de Acceso a la Información Pública"),"No Aplica",'5. Valoración de Controles'!H46))</f>
        <v/>
      </c>
      <c r="R46" s="41" t="str">
        <f>IF($H$45="","",
IF(OR($H$45="Corrupción",$H$45="Lavado de Activos",$H$45="Financiación del Terrorismo",$H$45="Corrupción en Trámites, OPAs y Consultas de Acceso a la Información Pública"),'6.Valoración Control Corrupción'!E46,"No Aplica"))</f>
        <v/>
      </c>
      <c r="S46" s="41" t="str">
        <f>IF($H$45="","",
IF(OR($H$45="Corrupción",$H$45="Lavado de Activos",$H$45="Financiación del Terrorismo",$H$45="Corrupción en Trámites, OPAs y Consultas de Acceso a la Información Pública"),'6.Valoración Control Corrupción'!F46,"No Aplica"))</f>
        <v/>
      </c>
      <c r="T46" s="41" t="str">
        <f>IF($H$45="","",
IF(OR($H$45="Corrupción",$H$45="Lavado de Activos",$H$45="Financiación del Terrorismo",$H$45="Corrupción en Trámites, OPAs y Consultas de Acceso a la Información Pública"),'6.Valoración Control Corrupción'!G46,"No Aplica"))</f>
        <v/>
      </c>
      <c r="U46" s="41" t="str">
        <f>IF($H$45="","",
IF(OR($H$45="Corrupción",$H$45="Lavado de Activos",$H$45="Financiación del Terrorismo",$H$45="Corrupción en Trámites, OPAs y Consultas de Acceso a la Información Pública"),'6.Valoración Control Corrupción'!H46,"No Aplica"))</f>
        <v/>
      </c>
      <c r="V46" s="41" t="str">
        <f>IF($H$45="","",
IF(OR($H$45="Corrupción",$H$45="Lavado de Activos",$H$45="Financiación del Terrorismo",$H$45="Corrupción en Trámites, OPAs y Consultas de Acceso a la Información Pública"),'6.Valoración Control Corrupción'!I46,"No Aplica"))</f>
        <v/>
      </c>
      <c r="W46" s="41" t="str">
        <f>IF($H$45="","",
IF(OR($H$45="Corrupción",$H$45="Lavado de Activos",$H$45="Financiación del Terrorismo",$H$45="Corrupción en Trámites, OPAs y Consultas de Acceso a la Información Pública"),'6.Valoración Control Corrupción'!J46,"No Aplica"))</f>
        <v/>
      </c>
      <c r="X46" s="25" t="str">
        <f>IF($H$45="","",
IF(OR($H$45="Corrupción",$H$45="Lavado de Activos",$H$45="Financiación del Terrorismo",$H$45="Trámites, OPAs y Consultas de Acceso a la Información Pública"),"No Aplica",'5. Valoración de Controles'!I46))</f>
        <v/>
      </c>
      <c r="Y46" s="25" t="str">
        <f>IF($H$45="","",
IF(OR($H$45="Corrupción",$H$45="Lavado de Activos",$H$45="Financiación del Terrorismo",$H$45="Trámites, OPAs y Consultas de Acceso a la Información Pública"),"No Aplica",'5. Valoración de Controles'!J46))</f>
        <v/>
      </c>
      <c r="Z46" s="25" t="str">
        <f>IF($H$45="","",
IF(OR($H$45="Corrupción",$H$45="Lavado de Activos",$H$45="Financiación del Terrorismo",$H$45="Trámites, OPAs y Consultas de Acceso a la Información Pública"),"No Aplica",'5. Valoración de Controles'!K46))</f>
        <v/>
      </c>
      <c r="AA46" s="25" t="str">
        <f>IF($H$45="","",
IF(OR($H$45="Corrupción",$H$45="Lavado de Activos",$H$45="Financiación del Terrorismo",$H$45="Trámites, OPAs y Consultas de Acceso a la Información Pública"),"No Aplica",'5. Valoración de Controles'!L46))</f>
        <v/>
      </c>
      <c r="AB46" s="25" t="str">
        <f>IF($H$45="","",
IF(OR($H$45="Corrupción",$H$45="Lavado de Activos",$H$45="Financiación del Terrorismo",$H$45="Trámites, OPAs y Consultas de Acceso a la Información Pública"),"No Aplica",'5. Valoración de Controles'!M46))</f>
        <v/>
      </c>
      <c r="AC46" s="25" t="str">
        <f>IF($H$45="","",
IF(OR($H$45="Corrupción",$H$45="Lavado de Activos",$H$45="Financiación del Terrorismo",$H$45="Trámites, OPAs y Consultas de Acceso a la Información Pública"),"No Aplica",'5. Valoración de Controles'!N46))</f>
        <v/>
      </c>
      <c r="AD46" s="25" t="str">
        <f>IF($H$45="","",
IF(OR($H$45="Corrupción",$H$45="Lavado de Activos",$H$45="Financiación del Terrorismo",$H$45="Trámites, OPAs y Consultas de Acceso a la Información Pública"),"No Aplica",'5. Valoración de Controles'!O46))</f>
        <v/>
      </c>
      <c r="AE46" s="25" t="str">
        <f>IF($H$45="","",
IF(OR($H$45="Corrupción",$H$45="Lavado de Activos",$H$45="Financiación del Terrorismo",$H$45="Trámites, OPAs y Consultas de Acceso a la Información Pública"),"No Aplica",'5. Valoración de Controles'!P46))</f>
        <v/>
      </c>
      <c r="AF46" s="25" t="str">
        <f>IF($H$45="","",
IF(OR($H$45="Corrupción",$H$45="Lavado de Activos",$H$45="Financiación del Terrorismo",$H$45="Trámites, OPAs y Consultas de Acceso a la Información Pública"),"No Aplica",'5. Valoración de Controles'!Q46))</f>
        <v/>
      </c>
      <c r="AG46" s="26" t="str">
        <f>IF($H$45="","",
IF(OR($H$45="Corrupción",$H$45="Lavado de Activos",$H$45="Financiación del Terrorismo",$H$45="Corrupción en Trámites, OPAs y Consultas de Acceso a la Información Pública"),"No Aplica",'5. Valoración de Controles'!R46))</f>
        <v/>
      </c>
      <c r="AH46" s="98"/>
      <c r="AI46" s="98"/>
      <c r="AJ46" s="98"/>
      <c r="AK46" s="98"/>
      <c r="AL46" s="98"/>
      <c r="AM46" s="98"/>
      <c r="AN46" s="98"/>
      <c r="AO46" s="98"/>
      <c r="AP46" s="98"/>
      <c r="AQ46" s="98"/>
      <c r="AR46" s="98"/>
      <c r="AS46" s="2"/>
      <c r="AT46" s="2"/>
      <c r="AU46" s="2"/>
      <c r="AV46" s="2"/>
      <c r="AW46" s="2"/>
      <c r="AX46" s="2"/>
      <c r="AY46" s="2"/>
      <c r="AZ46" s="2"/>
      <c r="BA46" s="2"/>
      <c r="BB46" s="2"/>
      <c r="BC46" s="2"/>
      <c r="BD46" s="2"/>
      <c r="BE46" s="2"/>
      <c r="BF46" s="2"/>
      <c r="BG46" s="2"/>
      <c r="BH46" s="2"/>
      <c r="BI46" s="2"/>
      <c r="BJ46" s="2"/>
      <c r="BK46" s="2"/>
      <c r="BL46" s="2"/>
    </row>
    <row r="47" spans="1:64" ht="31.5" customHeight="1">
      <c r="A47" s="93"/>
      <c r="B47" s="93"/>
      <c r="C47" s="93"/>
      <c r="D47" s="93"/>
      <c r="E47" s="93"/>
      <c r="F47" s="93"/>
      <c r="G47" s="93"/>
      <c r="H47" s="93"/>
      <c r="I47" s="93"/>
      <c r="J47" s="93"/>
      <c r="K47" s="93"/>
      <c r="L47" s="93"/>
      <c r="M47" s="93"/>
      <c r="N47" s="93"/>
      <c r="O47" s="93"/>
      <c r="P47" s="93"/>
      <c r="Q47" s="41" t="str">
        <f>IF($H$45="","",
IF(OR($H$45="Corrupción",$H$45="Lavado de Activos",$H$45="Financiación del Terrorismo",$H$45="Corrupción en Trámites, OPAs y Consultas de Acceso a la Información Pública"),"No Aplica",'5. Valoración de Controles'!H47))</f>
        <v/>
      </c>
      <c r="R47" s="41" t="str">
        <f>IF($H$45="","",
IF(OR($H$45="Corrupción",$H$45="Lavado de Activos",$H$45="Financiación del Terrorismo",$H$45="Corrupción en Trámites, OPAs y Consultas de Acceso a la Información Pública"),'6.Valoración Control Corrupción'!E47,"No Aplica"))</f>
        <v/>
      </c>
      <c r="S47" s="41" t="str">
        <f>IF($H$45="","",
IF(OR($H$45="Corrupción",$H$45="Lavado de Activos",$H$45="Financiación del Terrorismo",$H$45="Corrupción en Trámites, OPAs y Consultas de Acceso a la Información Pública"),'6.Valoración Control Corrupción'!F47,"No Aplica"))</f>
        <v/>
      </c>
      <c r="T47" s="41" t="str">
        <f>IF($H$45="","",
IF(OR($H$45="Corrupción",$H$45="Lavado de Activos",$H$45="Financiación del Terrorismo",$H$45="Corrupción en Trámites, OPAs y Consultas de Acceso a la Información Pública"),'6.Valoración Control Corrupción'!G47,"No Aplica"))</f>
        <v/>
      </c>
      <c r="U47" s="41" t="str">
        <f>IF($H$45="","",
IF(OR($H$45="Corrupción",$H$45="Lavado de Activos",$H$45="Financiación del Terrorismo",$H$45="Corrupción en Trámites, OPAs y Consultas de Acceso a la Información Pública"),'6.Valoración Control Corrupción'!H47,"No Aplica"))</f>
        <v/>
      </c>
      <c r="V47" s="41" t="str">
        <f>IF($H$45="","",
IF(OR($H$45="Corrupción",$H$45="Lavado de Activos",$H$45="Financiación del Terrorismo",$H$45="Corrupción en Trámites, OPAs y Consultas de Acceso a la Información Pública"),'6.Valoración Control Corrupción'!I47,"No Aplica"))</f>
        <v/>
      </c>
      <c r="W47" s="41" t="str">
        <f>IF($H$45="","",
IF(OR($H$45="Corrupción",$H$45="Lavado de Activos",$H$45="Financiación del Terrorismo",$H$45="Corrupción en Trámites, OPAs y Consultas de Acceso a la Información Pública"),'6.Valoración Control Corrupción'!J47,"No Aplica"))</f>
        <v/>
      </c>
      <c r="X47" s="25" t="str">
        <f>IF($H$45="","",
IF(OR($H$45="Corrupción",$H$45="Lavado de Activos",$H$45="Financiación del Terrorismo",$H$45="Trámites, OPAs y Consultas de Acceso a la Información Pública"),"No Aplica",'5. Valoración de Controles'!I47))</f>
        <v/>
      </c>
      <c r="Y47" s="25" t="str">
        <f>IF($H$45="","",
IF(OR($H$45="Corrupción",$H$45="Lavado de Activos",$H$45="Financiación del Terrorismo",$H$45="Trámites, OPAs y Consultas de Acceso a la Información Pública"),"No Aplica",'5. Valoración de Controles'!J47))</f>
        <v/>
      </c>
      <c r="Z47" s="25" t="str">
        <f>IF($H$45="","",
IF(OR($H$45="Corrupción",$H$45="Lavado de Activos",$H$45="Financiación del Terrorismo",$H$45="Trámites, OPAs y Consultas de Acceso a la Información Pública"),"No Aplica",'5. Valoración de Controles'!K47))</f>
        <v/>
      </c>
      <c r="AA47" s="25" t="str">
        <f>IF($H$45="","",
IF(OR($H$45="Corrupción",$H$45="Lavado de Activos",$H$45="Financiación del Terrorismo",$H$45="Trámites, OPAs y Consultas de Acceso a la Información Pública"),"No Aplica",'5. Valoración de Controles'!L47))</f>
        <v/>
      </c>
      <c r="AB47" s="25" t="str">
        <f>IF($H$45="","",
IF(OR($H$45="Corrupción",$H$45="Lavado de Activos",$H$45="Financiación del Terrorismo",$H$45="Trámites, OPAs y Consultas de Acceso a la Información Pública"),"No Aplica",'5. Valoración de Controles'!M47))</f>
        <v/>
      </c>
      <c r="AC47" s="25" t="str">
        <f>IF($H$45="","",
IF(OR($H$45="Corrupción",$H$45="Lavado de Activos",$H$45="Financiación del Terrorismo",$H$45="Trámites, OPAs y Consultas de Acceso a la Información Pública"),"No Aplica",'5. Valoración de Controles'!N47))</f>
        <v/>
      </c>
      <c r="AD47" s="25" t="str">
        <f>IF($H$45="","",
IF(OR($H$45="Corrupción",$H$45="Lavado de Activos",$H$45="Financiación del Terrorismo",$H$45="Trámites, OPAs y Consultas de Acceso a la Información Pública"),"No Aplica",'5. Valoración de Controles'!O47))</f>
        <v/>
      </c>
      <c r="AE47" s="25" t="str">
        <f>IF($H$45="","",
IF(OR($H$45="Corrupción",$H$45="Lavado de Activos",$H$45="Financiación del Terrorismo",$H$45="Trámites, OPAs y Consultas de Acceso a la Información Pública"),"No Aplica",'5. Valoración de Controles'!P47))</f>
        <v/>
      </c>
      <c r="AF47" s="25" t="str">
        <f>IF($H$45="","",
IF(OR($H$45="Corrupción",$H$45="Lavado de Activos",$H$45="Financiación del Terrorismo",$H$45="Trámites, OPAs y Consultas de Acceso a la Información Pública"),"No Aplica",'5. Valoración de Controles'!Q47))</f>
        <v/>
      </c>
      <c r="AG47" s="26" t="str">
        <f>IF($H$45="","",
IF(OR($H$45="Corrupción",$H$45="Lavado de Activos",$H$45="Financiación del Terrorismo",$H$45="Corrupción en Trámites, OPAs y Consultas de Acceso a la Información Pública"),"No Aplica",'5. Valoración de Controles'!R47))</f>
        <v/>
      </c>
      <c r="AH47" s="93"/>
      <c r="AI47" s="93"/>
      <c r="AJ47" s="93"/>
      <c r="AK47" s="93"/>
      <c r="AL47" s="93"/>
      <c r="AM47" s="93"/>
      <c r="AN47" s="93"/>
      <c r="AO47" s="93"/>
      <c r="AP47" s="93"/>
      <c r="AQ47" s="93"/>
      <c r="AR47" s="93"/>
      <c r="AS47" s="2"/>
      <c r="AT47" s="2"/>
      <c r="AU47" s="2"/>
      <c r="AV47" s="2"/>
      <c r="AW47" s="2"/>
      <c r="AX47" s="2"/>
      <c r="AY47" s="2"/>
      <c r="AZ47" s="2"/>
      <c r="BA47" s="2"/>
      <c r="BB47" s="2"/>
      <c r="BC47" s="2"/>
      <c r="BD47" s="2"/>
      <c r="BE47" s="2"/>
      <c r="BF47" s="2"/>
      <c r="BG47" s="2"/>
      <c r="BH47" s="2"/>
      <c r="BI47" s="2"/>
      <c r="BJ47" s="2"/>
      <c r="BK47" s="2"/>
      <c r="BL47" s="2"/>
    </row>
    <row r="48" spans="1:64" ht="31.5" customHeight="1">
      <c r="A48" s="103">
        <v>14</v>
      </c>
      <c r="B48" s="104" t="str">
        <f>'2. Identificación del Riesgo'!B48:B50</f>
        <v/>
      </c>
      <c r="C48" s="104" t="str">
        <f>IF('2. Identificación del Riesgo'!C48:C50="","",'2. Identificación del Riesgo'!C48:C50)</f>
        <v/>
      </c>
      <c r="D48" s="104" t="str">
        <f>IF('2. Identificación del Riesgo'!D48:D50="","",'2. Identificación del Riesgo'!D48:D50)</f>
        <v/>
      </c>
      <c r="E48" s="104" t="str">
        <f>IF('2. Identificación del Riesgo'!E48:E50="","",'2. Identificación del Riesgo'!E48:E50)</f>
        <v/>
      </c>
      <c r="F48" s="104" t="str">
        <f>IF('2. Identificación del Riesgo'!F48:F50="","",'2. Identificación del Riesgo'!F48:F50)</f>
        <v/>
      </c>
      <c r="G48" s="104" t="str">
        <f>IF('2. Identificación del Riesgo'!G48:G50="","",'2. Identificación del Riesgo'!G48:G50)</f>
        <v/>
      </c>
      <c r="H48" s="104" t="str">
        <f>IF('2. Identificación del Riesgo'!H48:H50="","",'2. Identificación del Riesgo'!H48:H50)</f>
        <v/>
      </c>
      <c r="I48" s="104" t="str">
        <f>IF('2. Identificación del Riesgo'!I48:I50="","",'2. Identificación del Riesgo'!I48:I50)</f>
        <v/>
      </c>
      <c r="J48" s="104" t="str">
        <f>IF('2. Identificación del Riesgo'!J48:J50="","",'2. Identificación del Riesgo'!J48:J50)</f>
        <v/>
      </c>
      <c r="K48" s="112" t="str">
        <f>'2. Identificación del Riesgo'!K48:K50</f>
        <v/>
      </c>
      <c r="L48" s="109" t="str">
        <f>'2. Identificación del Riesgo'!L48:L50</f>
        <v/>
      </c>
      <c r="M48" s="10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112" t="str">
        <f>'2. Identificación del Riesgo'!N48:N50</f>
        <v/>
      </c>
      <c r="O48" s="109" t="str">
        <f>'2. Identificación del Riesgo'!O48:O50</f>
        <v/>
      </c>
      <c r="P48" s="110" t="str">
        <f>'2. Identificación del Riesgo'!P48:P50</f>
        <v/>
      </c>
      <c r="Q48" s="41" t="str">
        <f>IF($H$48="","",
IF(OR($H$48="Corrupción",$H$48="Lavado de Activos",$H$48="Financiación del Terrorismo",$H$48="Corrupción en Trámites, OPAs y Consultas de Acceso a la Información Pública"),"No Aplica",'5. Valoración de Controles'!H48))</f>
        <v/>
      </c>
      <c r="R48" s="41" t="str">
        <f>IF($H$48="","",
IF(OR($H$48="Corrupción",$H$48="Lavado de Activos",$H$48="Financiación del Terrorismo",$H$48="Corrupción en Trámites, OPAs y Consultas de Acceso a la Información Pública"),'6.Valoración Control Corrupción'!E48,"No Aplica"))</f>
        <v/>
      </c>
      <c r="S48" s="41" t="str">
        <f>IF($H$48="","",
IF(OR($H$48="Corrupción",$H$48="Lavado de Activos",$H$48="Financiación del Terrorismo",$H$48="Corrupción en Trámites, OPAs y Consultas de Acceso a la Información Pública"),'6.Valoración Control Corrupción'!F48,"No Aplica"))</f>
        <v/>
      </c>
      <c r="T48" s="41" t="str">
        <f>IF($H$48="","",
IF(OR($H$48="Corrupción",$H$48="Lavado de Activos",$H$48="Financiación del Terrorismo",$H$48="Corrupción en Trámites, OPAs y Consultas de Acceso a la Información Pública"),'6.Valoración Control Corrupción'!G48,"No Aplica"))</f>
        <v/>
      </c>
      <c r="U48" s="41" t="str">
        <f>IF($H$48="","",
IF(OR($H$48="Corrupción",$H$48="Lavado de Activos",$H$48="Financiación del Terrorismo",$H$48="Corrupción en Trámites, OPAs y Consultas de Acceso a la Información Pública"),'6.Valoración Control Corrupción'!H48,"No Aplica"))</f>
        <v/>
      </c>
      <c r="V48" s="41" t="str">
        <f>IF($H$48="","",
IF(OR($H$48="Corrupción",$H$48="Lavado de Activos",$H$48="Financiación del Terrorismo",$H$48="Corrupción en Trámites, OPAs y Consultas de Acceso a la Información Pública"),'6.Valoración Control Corrupción'!I48,"No Aplica"))</f>
        <v/>
      </c>
      <c r="W48" s="41" t="str">
        <f>IF($H$48="","",
IF(OR($H$48="Corrupción",$H$48="Lavado de Activos",$H$48="Financiación del Terrorismo",$H$48="Corrupción en Trámites, OPAs y Consultas de Acceso a la Información Pública"),'6.Valoración Control Corrupción'!J48,"No Aplica"))</f>
        <v/>
      </c>
      <c r="X48" s="25" t="str">
        <f>IF($H$48="","",
IF(OR($H$48="Corrupción",$H$48="Lavado de Activos",$H$48="Financiación del Terrorismo",$H$48="Trámites, OPAs y Consultas de Acceso a la Información Pública"),"No Aplica",'5. Valoración de Controles'!I48))</f>
        <v/>
      </c>
      <c r="Y48" s="25" t="str">
        <f>IF($H$48="","",
IF(OR($H$48="Corrupción",$H$48="Lavado de Activos",$H$48="Financiación del Terrorismo",$H$48="Trámites, OPAs y Consultas de Acceso a la Información Pública"),"No Aplica",'5. Valoración de Controles'!J48))</f>
        <v/>
      </c>
      <c r="Z48" s="25" t="str">
        <f>IF($H$48="","",
IF(OR($H$48="Corrupción",$H$48="Lavado de Activos",$H$48="Financiación del Terrorismo",$H$48="Trámites, OPAs y Consultas de Acceso a la Información Pública"),"No Aplica",'5. Valoración de Controles'!K48))</f>
        <v/>
      </c>
      <c r="AA48" s="25" t="str">
        <f>IF($H$48="","",
IF(OR($H$48="Corrupción",$H$48="Lavado de Activos",$H$48="Financiación del Terrorismo",$H$48="Trámites, OPAs y Consultas de Acceso a la Información Pública"),"No Aplica",'5. Valoración de Controles'!L48))</f>
        <v/>
      </c>
      <c r="AB48" s="25" t="str">
        <f>IF($H$48="","",
IF(OR($H$48="Corrupción",$H$48="Lavado de Activos",$H$48="Financiación del Terrorismo",$H$48="Trámites, OPAs y Consultas de Acceso a la Información Pública"),"No Aplica",'5. Valoración de Controles'!M48))</f>
        <v/>
      </c>
      <c r="AC48" s="25" t="str">
        <f>IF($H$48="","",
IF(OR($H$48="Corrupción",$H$48="Lavado de Activos",$H$48="Financiación del Terrorismo",$H$48="Trámites, OPAs y Consultas de Acceso a la Información Pública"),"No Aplica",'5. Valoración de Controles'!N48))</f>
        <v/>
      </c>
      <c r="AD48" s="25" t="str">
        <f>IF($H$48="","",
IF(OR($H$48="Corrupción",$H$48="Lavado de Activos",$H$48="Financiación del Terrorismo",$H$48="Trámites, OPAs y Consultas de Acceso a la Información Pública"),"No Aplica",'5. Valoración de Controles'!O48))</f>
        <v/>
      </c>
      <c r="AE48" s="25" t="str">
        <f>IF($H$48="","",
IF(OR($H$48="Corrupción",$H$48="Lavado de Activos",$H$48="Financiación del Terrorismo",$H$48="Trámites, OPAs y Consultas de Acceso a la Información Pública"),"No Aplica",'5. Valoración de Controles'!P48))</f>
        <v/>
      </c>
      <c r="AF48" s="25" t="str">
        <f>IF($H$48="","",
IF(OR($H$48="Corrupción",$H$48="Lavado de Activos",$H$48="Financiación del Terrorismo",$H$48="Trámites, OPAs y Consultas de Acceso a la Información Pública"),"No Aplica",'5. Valoración de Controles'!Q48))</f>
        <v/>
      </c>
      <c r="AG48" s="26" t="str">
        <f>IF($H$48="","",
IF(OR($H$48="Corrupción",$H$48="Lavado de Activos",$H$48="Financiación del Terrorismo",$H$48="Corrupción en Trámites, OPAs y Consultas de Acceso a la Información Pública"),"No Aplica",'5. Valoración de Controles'!R48))</f>
        <v/>
      </c>
      <c r="AH48" s="112"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37"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112"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37"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110"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17"/>
      <c r="AN48" s="131"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25"/>
      <c r="AP48" s="136"/>
      <c r="AQ48" s="136" t="str">
        <f>IF(AO48="","","∑ Peso porcentual de cada acción definida")</f>
        <v/>
      </c>
      <c r="AR48" s="104"/>
      <c r="AS48" s="3"/>
      <c r="AT48" s="3"/>
      <c r="AU48" s="3"/>
      <c r="AV48" s="3"/>
      <c r="AW48" s="3"/>
      <c r="AX48" s="3"/>
      <c r="AY48" s="3"/>
      <c r="AZ48" s="3"/>
      <c r="BA48" s="3"/>
      <c r="BB48" s="3"/>
      <c r="BC48" s="3"/>
      <c r="BD48" s="3"/>
      <c r="BE48" s="3"/>
      <c r="BF48" s="3"/>
      <c r="BG48" s="3"/>
      <c r="BH48" s="3"/>
      <c r="BI48" s="3"/>
      <c r="BJ48" s="3"/>
      <c r="BK48" s="3"/>
      <c r="BL48" s="3"/>
    </row>
    <row r="49" spans="1:64" ht="31.5" customHeight="1">
      <c r="A49" s="98"/>
      <c r="B49" s="98"/>
      <c r="C49" s="98"/>
      <c r="D49" s="98"/>
      <c r="E49" s="98"/>
      <c r="F49" s="98"/>
      <c r="G49" s="98"/>
      <c r="H49" s="98"/>
      <c r="I49" s="98"/>
      <c r="J49" s="98"/>
      <c r="K49" s="98"/>
      <c r="L49" s="98"/>
      <c r="M49" s="98"/>
      <c r="N49" s="98"/>
      <c r="O49" s="98"/>
      <c r="P49" s="98"/>
      <c r="Q49" s="41" t="str">
        <f>IF($H$48="","",
IF(OR($H$48="Corrupción",$H$48="Lavado de Activos",$H$48="Financiación del Terrorismo",$H$48="Corrupción en Trámites, OPAs y Consultas de Acceso a la Información Pública"),"No Aplica",'5. Valoración de Controles'!H49))</f>
        <v/>
      </c>
      <c r="R49" s="41" t="str">
        <f>IF($H$48="","",
IF(OR($H$48="Corrupción",$H$48="Lavado de Activos",$H$48="Financiación del Terrorismo",$H$48="Corrupción en Trámites, OPAs y Consultas de Acceso a la Información Pública"),'6.Valoración Control Corrupción'!E49,"No Aplica"))</f>
        <v/>
      </c>
      <c r="S49" s="41" t="str">
        <f>IF($H$48="","",
IF(OR($H$48="Corrupción",$H$48="Lavado de Activos",$H$48="Financiación del Terrorismo",$H$48="Corrupción en Trámites, OPAs y Consultas de Acceso a la Información Pública"),'6.Valoración Control Corrupción'!F49,"No Aplica"))</f>
        <v/>
      </c>
      <c r="T49" s="41" t="str">
        <f>IF($H$48="","",
IF(OR($H$48="Corrupción",$H$48="Lavado de Activos",$H$48="Financiación del Terrorismo",$H$48="Corrupción en Trámites, OPAs y Consultas de Acceso a la Información Pública"),'6.Valoración Control Corrupción'!G49,"No Aplica"))</f>
        <v/>
      </c>
      <c r="U49" s="41" t="str">
        <f>IF($H$48="","",
IF(OR($H$48="Corrupción",$H$48="Lavado de Activos",$H$48="Financiación del Terrorismo",$H$48="Corrupción en Trámites, OPAs y Consultas de Acceso a la Información Pública"),'6.Valoración Control Corrupción'!H49,"No Aplica"))</f>
        <v/>
      </c>
      <c r="V49" s="41" t="str">
        <f>IF($H$48="","",
IF(OR($H$48="Corrupción",$H$48="Lavado de Activos",$H$48="Financiación del Terrorismo",$H$48="Corrupción en Trámites, OPAs y Consultas de Acceso a la Información Pública"),'6.Valoración Control Corrupción'!I49,"No Aplica"))</f>
        <v/>
      </c>
      <c r="W49" s="41" t="str">
        <f>IF($H$48="","",
IF(OR($H$48="Corrupción",$H$48="Lavado de Activos",$H$48="Financiación del Terrorismo",$H$48="Corrupción en Trámites, OPAs y Consultas de Acceso a la Información Pública"),'6.Valoración Control Corrupción'!J49,"No Aplica"))</f>
        <v/>
      </c>
      <c r="X49" s="25" t="str">
        <f>IF($H$48="","",
IF(OR($H$48="Corrupción",$H$48="Lavado de Activos",$H$48="Financiación del Terrorismo",$H$48="Trámites, OPAs y Consultas de Acceso a la Información Pública"),"No Aplica",'5. Valoración de Controles'!I49))</f>
        <v/>
      </c>
      <c r="Y49" s="25" t="str">
        <f>IF($H$48="","",
IF(OR($H$48="Corrupción",$H$48="Lavado de Activos",$H$48="Financiación del Terrorismo",$H$48="Trámites, OPAs y Consultas de Acceso a la Información Pública"),"No Aplica",'5. Valoración de Controles'!J49))</f>
        <v/>
      </c>
      <c r="Z49" s="25" t="str">
        <f>IF($H$48="","",
IF(OR($H$48="Corrupción",$H$48="Lavado de Activos",$H$48="Financiación del Terrorismo",$H$48="Trámites, OPAs y Consultas de Acceso a la Información Pública"),"No Aplica",'5. Valoración de Controles'!K49))</f>
        <v/>
      </c>
      <c r="AA49" s="25" t="str">
        <f>IF($H$48="","",
IF(OR($H$48="Corrupción",$H$48="Lavado de Activos",$H$48="Financiación del Terrorismo",$H$48="Trámites, OPAs y Consultas de Acceso a la Información Pública"),"No Aplica",'5. Valoración de Controles'!L49))</f>
        <v/>
      </c>
      <c r="AB49" s="25" t="str">
        <f>IF($H$48="","",
IF(OR($H$48="Corrupción",$H$48="Lavado de Activos",$H$48="Financiación del Terrorismo",$H$48="Trámites, OPAs y Consultas de Acceso a la Información Pública"),"No Aplica",'5. Valoración de Controles'!M49))</f>
        <v/>
      </c>
      <c r="AC49" s="25" t="str">
        <f>IF($H$48="","",
IF(OR($H$48="Corrupción",$H$48="Lavado de Activos",$H$48="Financiación del Terrorismo",$H$48="Trámites, OPAs y Consultas de Acceso a la Información Pública"),"No Aplica",'5. Valoración de Controles'!N49))</f>
        <v/>
      </c>
      <c r="AD49" s="25" t="str">
        <f>IF($H$48="","",
IF(OR($H$48="Corrupción",$H$48="Lavado de Activos",$H$48="Financiación del Terrorismo",$H$48="Trámites, OPAs y Consultas de Acceso a la Información Pública"),"No Aplica",'5. Valoración de Controles'!O49))</f>
        <v/>
      </c>
      <c r="AE49" s="25" t="str">
        <f>IF($H$48="","",
IF(OR($H$48="Corrupción",$H$48="Lavado de Activos",$H$48="Financiación del Terrorismo",$H$48="Trámites, OPAs y Consultas de Acceso a la Información Pública"),"No Aplica",'5. Valoración de Controles'!P49))</f>
        <v/>
      </c>
      <c r="AF49" s="25" t="str">
        <f>IF($H$48="","",
IF(OR($H$48="Corrupción",$H$48="Lavado de Activos",$H$48="Financiación del Terrorismo",$H$48="Trámites, OPAs y Consultas de Acceso a la Información Pública"),"No Aplica",'5. Valoración de Controles'!Q49))</f>
        <v/>
      </c>
      <c r="AG49" s="26" t="str">
        <f>IF($H$48="","",
IF(OR($H$48="Corrupción",$H$48="Lavado de Activos",$H$48="Financiación del Terrorismo",$H$48="Corrupción en Trámites, OPAs y Consultas de Acceso a la Información Pública"),"No Aplica",'5. Valoración de Controles'!R49))</f>
        <v/>
      </c>
      <c r="AH49" s="98"/>
      <c r="AI49" s="98"/>
      <c r="AJ49" s="98"/>
      <c r="AK49" s="98"/>
      <c r="AL49" s="98"/>
      <c r="AM49" s="98"/>
      <c r="AN49" s="98"/>
      <c r="AO49" s="98"/>
      <c r="AP49" s="98"/>
      <c r="AQ49" s="98"/>
      <c r="AR49" s="98"/>
      <c r="AS49" s="2"/>
      <c r="AT49" s="2"/>
      <c r="AU49" s="2"/>
      <c r="AV49" s="2"/>
      <c r="AW49" s="2"/>
      <c r="AX49" s="2"/>
      <c r="AY49" s="2"/>
      <c r="AZ49" s="2"/>
      <c r="BA49" s="2"/>
      <c r="BB49" s="2"/>
      <c r="BC49" s="2"/>
      <c r="BD49" s="2"/>
      <c r="BE49" s="2"/>
      <c r="BF49" s="2"/>
      <c r="BG49" s="2"/>
      <c r="BH49" s="2"/>
      <c r="BI49" s="2"/>
      <c r="BJ49" s="2"/>
      <c r="BK49" s="2"/>
      <c r="BL49" s="2"/>
    </row>
    <row r="50" spans="1:64" ht="31.5" customHeight="1">
      <c r="A50" s="93"/>
      <c r="B50" s="93"/>
      <c r="C50" s="93"/>
      <c r="D50" s="93"/>
      <c r="E50" s="93"/>
      <c r="F50" s="93"/>
      <c r="G50" s="93"/>
      <c r="H50" s="93"/>
      <c r="I50" s="93"/>
      <c r="J50" s="93"/>
      <c r="K50" s="93"/>
      <c r="L50" s="93"/>
      <c r="M50" s="93"/>
      <c r="N50" s="93"/>
      <c r="O50" s="93"/>
      <c r="P50" s="93"/>
      <c r="Q50" s="41" t="str">
        <f>IF($H$48="","",
IF(OR($H$48="Corrupción",$H$48="Lavado de Activos",$H$48="Financiación del Terrorismo",$H$48="Corrupción en Trámites, OPAs y Consultas de Acceso a la Información Pública"),"No Aplica",'5. Valoración de Controles'!H50))</f>
        <v/>
      </c>
      <c r="R50" s="41" t="str">
        <f>IF($H$48="","",
IF(OR($H$48="Corrupción",$H$48="Lavado de Activos",$H$48="Financiación del Terrorismo",$H$48="Corrupción en Trámites, OPAs y Consultas de Acceso a la Información Pública"),'6.Valoración Control Corrupción'!E50,"No Aplica"))</f>
        <v/>
      </c>
      <c r="S50" s="41" t="str">
        <f>IF($H$48="","",
IF(OR($H$48="Corrupción",$H$48="Lavado de Activos",$H$48="Financiación del Terrorismo",$H$48="Corrupción en Trámites, OPAs y Consultas de Acceso a la Información Pública"),'6.Valoración Control Corrupción'!F50,"No Aplica"))</f>
        <v/>
      </c>
      <c r="T50" s="41" t="str">
        <f>IF($H$48="","",
IF(OR($H$48="Corrupción",$H$48="Lavado de Activos",$H$48="Financiación del Terrorismo",$H$48="Corrupción en Trámites, OPAs y Consultas de Acceso a la Información Pública"),'6.Valoración Control Corrupción'!G50,"No Aplica"))</f>
        <v/>
      </c>
      <c r="U50" s="41" t="str">
        <f>IF($H$48="","",
IF(OR($H$48="Corrupción",$H$48="Lavado de Activos",$H$48="Financiación del Terrorismo",$H$48="Corrupción en Trámites, OPAs y Consultas de Acceso a la Información Pública"),'6.Valoración Control Corrupción'!H50,"No Aplica"))</f>
        <v/>
      </c>
      <c r="V50" s="41" t="str">
        <f>IF($H$48="","",
IF(OR($H$48="Corrupción",$H$48="Lavado de Activos",$H$48="Financiación del Terrorismo",$H$48="Corrupción en Trámites, OPAs y Consultas de Acceso a la Información Pública"),'6.Valoración Control Corrupción'!I50,"No Aplica"))</f>
        <v/>
      </c>
      <c r="W50" s="41" t="str">
        <f>IF($H$48="","",
IF(OR($H$48="Corrupción",$H$48="Lavado de Activos",$H$48="Financiación del Terrorismo",$H$48="Corrupción en Trámites, OPAs y Consultas de Acceso a la Información Pública"),'6.Valoración Control Corrupción'!J50,"No Aplica"))</f>
        <v/>
      </c>
      <c r="X50" s="25" t="str">
        <f>IF($H$48="","",
IF(OR($H$48="Corrupción",$H$48="Lavado de Activos",$H$48="Financiación del Terrorismo",$H$48="Trámites, OPAs y Consultas de Acceso a la Información Pública"),"No Aplica",'5. Valoración de Controles'!I50))</f>
        <v/>
      </c>
      <c r="Y50" s="25" t="str">
        <f>IF($H$48="","",
IF(OR($H$48="Corrupción",$H$48="Lavado de Activos",$H$48="Financiación del Terrorismo",$H$48="Trámites, OPAs y Consultas de Acceso a la Información Pública"),"No Aplica",'5. Valoración de Controles'!J50))</f>
        <v/>
      </c>
      <c r="Z50" s="25" t="str">
        <f>IF($H$48="","",
IF(OR($H$48="Corrupción",$H$48="Lavado de Activos",$H$48="Financiación del Terrorismo",$H$48="Trámites, OPAs y Consultas de Acceso a la Información Pública"),"No Aplica",'5. Valoración de Controles'!K50))</f>
        <v/>
      </c>
      <c r="AA50" s="25" t="str">
        <f>IF($H$48="","",
IF(OR($H$48="Corrupción",$H$48="Lavado de Activos",$H$48="Financiación del Terrorismo",$H$48="Trámites, OPAs y Consultas de Acceso a la Información Pública"),"No Aplica",'5. Valoración de Controles'!L50))</f>
        <v/>
      </c>
      <c r="AB50" s="25" t="str">
        <f>IF($H$48="","",
IF(OR($H$48="Corrupción",$H$48="Lavado de Activos",$H$48="Financiación del Terrorismo",$H$48="Trámites, OPAs y Consultas de Acceso a la Información Pública"),"No Aplica",'5. Valoración de Controles'!M50))</f>
        <v/>
      </c>
      <c r="AC50" s="25" t="str">
        <f>IF($H$48="","",
IF(OR($H$48="Corrupción",$H$48="Lavado de Activos",$H$48="Financiación del Terrorismo",$H$48="Trámites, OPAs y Consultas de Acceso a la Información Pública"),"No Aplica",'5. Valoración de Controles'!N50))</f>
        <v/>
      </c>
      <c r="AD50" s="25" t="str">
        <f>IF($H$48="","",
IF(OR($H$48="Corrupción",$H$48="Lavado de Activos",$H$48="Financiación del Terrorismo",$H$48="Trámites, OPAs y Consultas de Acceso a la Información Pública"),"No Aplica",'5. Valoración de Controles'!O50))</f>
        <v/>
      </c>
      <c r="AE50" s="25" t="str">
        <f>IF($H$48="","",
IF(OR($H$48="Corrupción",$H$48="Lavado de Activos",$H$48="Financiación del Terrorismo",$H$48="Trámites, OPAs y Consultas de Acceso a la Información Pública"),"No Aplica",'5. Valoración de Controles'!P50))</f>
        <v/>
      </c>
      <c r="AF50" s="25" t="str">
        <f>IF($H$48="","",
IF(OR($H$48="Corrupción",$H$48="Lavado de Activos",$H$48="Financiación del Terrorismo",$H$48="Trámites, OPAs y Consultas de Acceso a la Información Pública"),"No Aplica",'5. Valoración de Controles'!Q50))</f>
        <v/>
      </c>
      <c r="AG50" s="26" t="str">
        <f>IF($H$48="","",
IF(OR($H$48="Corrupción",$H$48="Lavado de Activos",$H$48="Financiación del Terrorismo",$H$48="Corrupción en Trámites, OPAs y Consultas de Acceso a la Información Pública"),"No Aplica",'5. Valoración de Controles'!R50))</f>
        <v/>
      </c>
      <c r="AH50" s="93"/>
      <c r="AI50" s="93"/>
      <c r="AJ50" s="93"/>
      <c r="AK50" s="93"/>
      <c r="AL50" s="93"/>
      <c r="AM50" s="93"/>
      <c r="AN50" s="93"/>
      <c r="AO50" s="93"/>
      <c r="AP50" s="93"/>
      <c r="AQ50" s="93"/>
      <c r="AR50" s="93"/>
      <c r="AS50" s="2"/>
      <c r="AT50" s="2"/>
      <c r="AU50" s="2"/>
      <c r="AV50" s="2"/>
      <c r="AW50" s="2"/>
      <c r="AX50" s="2"/>
      <c r="AY50" s="2"/>
      <c r="AZ50" s="2"/>
      <c r="BA50" s="2"/>
      <c r="BB50" s="2"/>
      <c r="BC50" s="2"/>
      <c r="BD50" s="2"/>
      <c r="BE50" s="2"/>
      <c r="BF50" s="2"/>
      <c r="BG50" s="2"/>
      <c r="BH50" s="2"/>
      <c r="BI50" s="2"/>
      <c r="BJ50" s="2"/>
      <c r="BK50" s="2"/>
      <c r="BL50" s="2"/>
    </row>
    <row r="51" spans="1:64" ht="31.5" customHeight="1">
      <c r="A51" s="103">
        <v>15</v>
      </c>
      <c r="B51" s="104" t="str">
        <f>'2. Identificación del Riesgo'!B51:B53</f>
        <v/>
      </c>
      <c r="C51" s="104" t="str">
        <f>IF('2. Identificación del Riesgo'!C51:C53="","",'2. Identificación del Riesgo'!C51:C53)</f>
        <v/>
      </c>
      <c r="D51" s="104" t="str">
        <f>IF('2. Identificación del Riesgo'!D51:D53="","",'2. Identificación del Riesgo'!D51:D53)</f>
        <v/>
      </c>
      <c r="E51" s="104" t="str">
        <f>IF('2. Identificación del Riesgo'!E51:E53="","",'2. Identificación del Riesgo'!E51:E53)</f>
        <v/>
      </c>
      <c r="F51" s="104" t="str">
        <f>IF('2. Identificación del Riesgo'!F51:F53="","",'2. Identificación del Riesgo'!F51:F53)</f>
        <v/>
      </c>
      <c r="G51" s="104" t="str">
        <f>IF('2. Identificación del Riesgo'!G51:G53="","",'2. Identificación del Riesgo'!G51:G53)</f>
        <v/>
      </c>
      <c r="H51" s="104" t="str">
        <f>IF('2. Identificación del Riesgo'!H51:H53="","",'2. Identificación del Riesgo'!H51:H53)</f>
        <v/>
      </c>
      <c r="I51" s="104" t="str">
        <f>IF('2. Identificación del Riesgo'!I51:I53="","",'2. Identificación del Riesgo'!I51:I53)</f>
        <v/>
      </c>
      <c r="J51" s="104" t="str">
        <f>IF('2. Identificación del Riesgo'!J51:J53="","",'2. Identificación del Riesgo'!J51:J53)</f>
        <v/>
      </c>
      <c r="K51" s="112" t="str">
        <f>'2. Identificación del Riesgo'!K51:K53</f>
        <v/>
      </c>
      <c r="L51" s="109" t="str">
        <f>'2. Identificación del Riesgo'!L51:L53</f>
        <v/>
      </c>
      <c r="M51" s="10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112" t="str">
        <f>'2. Identificación del Riesgo'!N51:N53</f>
        <v/>
      </c>
      <c r="O51" s="109" t="str">
        <f>'2. Identificación del Riesgo'!O51:O53</f>
        <v/>
      </c>
      <c r="P51" s="110" t="str">
        <f>'2. Identificación del Riesgo'!P51:P53</f>
        <v/>
      </c>
      <c r="Q51" s="41" t="str">
        <f>IF($H$51="","",
IF(OR($H$51="Corrupción",$H$51="Lavado de Activos",$H$51="Financiación del Terrorismo",$H$51="Corrupción en Trámites, OPAs y Consultas de Acceso a la Información Pública"),"No Aplica",'5. Valoración de Controles'!H51))</f>
        <v/>
      </c>
      <c r="R51" s="41" t="str">
        <f>IF($H$51="","",
IF(OR($H$51="Corrupción",$H$51="Lavado de Activos",$H$51="Financiación del Terrorismo",$H$51="Corrupción en Trámites, OPAs y Consultas de Acceso a la Información Pública"),'6.Valoración Control Corrupción'!E51,"No Aplica"))</f>
        <v/>
      </c>
      <c r="S51" s="41" t="str">
        <f>IF($H$51="","",
IF(OR($H$51="Corrupción",$H$51="Lavado de Activos",$H$51="Financiación del Terrorismo",$H$51="Corrupción en Trámites, OPAs y Consultas de Acceso a la Información Pública"),'6.Valoración Control Corrupción'!F51,"No Aplica"))</f>
        <v/>
      </c>
      <c r="T51" s="41" t="str">
        <f>IF($H$51="","",
IF(OR($H$51="Corrupción",$H$51="Lavado de Activos",$H$51="Financiación del Terrorismo",$H$51="Corrupción en Trámites, OPAs y Consultas de Acceso a la Información Pública"),'6.Valoración Control Corrupción'!G51,"No Aplica"))</f>
        <v/>
      </c>
      <c r="U51" s="41" t="str">
        <f>IF($H$51="","",
IF(OR($H$51="Corrupción",$H$51="Lavado de Activos",$H$51="Financiación del Terrorismo",$H$51="Corrupción en Trámites, OPAs y Consultas de Acceso a la Información Pública"),'6.Valoración Control Corrupción'!H51,"No Aplica"))</f>
        <v/>
      </c>
      <c r="V51" s="41" t="str">
        <f>IF($H$51="","",
IF(OR($H$51="Corrupción",$H$51="Lavado de Activos",$H$51="Financiación del Terrorismo",$H$51="Corrupción en Trámites, OPAs y Consultas de Acceso a la Información Pública"),'6.Valoración Control Corrupción'!I51,"No Aplica"))</f>
        <v/>
      </c>
      <c r="W51" s="41" t="str">
        <f>IF($H$51="","",
IF(OR($H$51="Corrupción",$H$51="Lavado de Activos",$H$51="Financiación del Terrorismo",$H$51="Corrupción en Trámites, OPAs y Consultas de Acceso a la Información Pública"),'6.Valoración Control Corrupción'!J51,"No Aplica"))</f>
        <v/>
      </c>
      <c r="X51" s="25" t="str">
        <f>IF($H$51="","",
IF(OR($H$51="Corrupción",$H$51="Lavado de Activos",$H$51="Financiación del Terrorismo",$H$51="Trámites, OPAs y Consultas de Acceso a la Información Pública"),"No Aplica",'5. Valoración de Controles'!I51))</f>
        <v/>
      </c>
      <c r="Y51" s="25" t="str">
        <f>IF($H$51="","",
IF(OR($H$51="Corrupción",$H$51="Lavado de Activos",$H$51="Financiación del Terrorismo",$H$51="Trámites, OPAs y Consultas de Acceso a la Información Pública"),"No Aplica",'5. Valoración de Controles'!J51))</f>
        <v/>
      </c>
      <c r="Z51" s="25" t="str">
        <f>IF($H$51="","",
IF(OR($H$51="Corrupción",$H$51="Lavado de Activos",$H$51="Financiación del Terrorismo",$H$51="Trámites, OPAs y Consultas de Acceso a la Información Pública"),"No Aplica",'5. Valoración de Controles'!K51))</f>
        <v/>
      </c>
      <c r="AA51" s="25" t="str">
        <f>IF($H$51="","",
IF(OR($H$51="Corrupción",$H$51="Lavado de Activos",$H$51="Financiación del Terrorismo",$H$51="Trámites, OPAs y Consultas de Acceso a la Información Pública"),"No Aplica",'5. Valoración de Controles'!L51))</f>
        <v/>
      </c>
      <c r="AB51" s="25" t="str">
        <f>IF($H$51="","",
IF(OR($H$51="Corrupción",$H$51="Lavado de Activos",$H$51="Financiación del Terrorismo",$H$51="Trámites, OPAs y Consultas de Acceso a la Información Pública"),"No Aplica",'5. Valoración de Controles'!M51))</f>
        <v/>
      </c>
      <c r="AC51" s="25" t="str">
        <f>IF($H$51="","",
IF(OR($H$51="Corrupción",$H$51="Lavado de Activos",$H$51="Financiación del Terrorismo",$H$51="Trámites, OPAs y Consultas de Acceso a la Información Pública"),"No Aplica",'5. Valoración de Controles'!N51))</f>
        <v/>
      </c>
      <c r="AD51" s="25" t="str">
        <f>IF($H$51="","",
IF(OR($H$51="Corrupción",$H$51="Lavado de Activos",$H$51="Financiación del Terrorismo",$H$51="Trámites, OPAs y Consultas de Acceso a la Información Pública"),"No Aplica",'5. Valoración de Controles'!O51))</f>
        <v/>
      </c>
      <c r="AE51" s="25" t="str">
        <f>IF($H$51="","",
IF(OR($H$51="Corrupción",$H$51="Lavado de Activos",$H$51="Financiación del Terrorismo",$H$51="Trámites, OPAs y Consultas de Acceso a la Información Pública"),"No Aplica",'5. Valoración de Controles'!P51))</f>
        <v/>
      </c>
      <c r="AF51" s="25" t="str">
        <f>IF($H$51="","",
IF(OR($H$51="Corrupción",$H$51="Lavado de Activos",$H$51="Financiación del Terrorismo",$H$51="Trámites, OPAs y Consultas de Acceso a la Información Pública"),"No Aplica",'5. Valoración de Controles'!Q51))</f>
        <v/>
      </c>
      <c r="AG51" s="26" t="str">
        <f>IF($H$51="","",
IF(OR($H$51="Corrupción",$H$51="Lavado de Activos",$H$51="Financiación del Terrorismo",$H$51="Corrupción en Trámites, OPAs y Consultas de Acceso a la Información Pública"),"No Aplica",'5. Valoración de Controles'!R51))</f>
        <v/>
      </c>
      <c r="AH51" s="112"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37"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112"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37"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110"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17"/>
      <c r="AN51" s="131"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25"/>
      <c r="AP51" s="136"/>
      <c r="AQ51" s="136" t="str">
        <f>IF(AO51="","","∑ Peso porcentual de cada acción definida")</f>
        <v/>
      </c>
      <c r="AR51" s="104"/>
      <c r="AS51" s="3"/>
      <c r="AT51" s="3"/>
      <c r="AU51" s="3"/>
      <c r="AV51" s="3"/>
      <c r="AW51" s="3"/>
      <c r="AX51" s="3"/>
      <c r="AY51" s="3"/>
      <c r="AZ51" s="3"/>
      <c r="BA51" s="3"/>
      <c r="BB51" s="3"/>
      <c r="BC51" s="3"/>
      <c r="BD51" s="3"/>
      <c r="BE51" s="3"/>
      <c r="BF51" s="3"/>
      <c r="BG51" s="3"/>
      <c r="BH51" s="3"/>
      <c r="BI51" s="3"/>
      <c r="BJ51" s="3"/>
      <c r="BK51" s="3"/>
      <c r="BL51" s="3"/>
    </row>
    <row r="52" spans="1:64" ht="31.5" customHeight="1">
      <c r="A52" s="98"/>
      <c r="B52" s="98"/>
      <c r="C52" s="98"/>
      <c r="D52" s="98"/>
      <c r="E52" s="98"/>
      <c r="F52" s="98"/>
      <c r="G52" s="98"/>
      <c r="H52" s="98"/>
      <c r="I52" s="98"/>
      <c r="J52" s="98"/>
      <c r="K52" s="98"/>
      <c r="L52" s="98"/>
      <c r="M52" s="98"/>
      <c r="N52" s="98"/>
      <c r="O52" s="98"/>
      <c r="P52" s="98"/>
      <c r="Q52" s="41" t="str">
        <f>IF($H$51="","",
IF(OR($H$51="Corrupción",$H$51="Lavado de Activos",$H$51="Financiación del Terrorismo",$H$51="Corrupción en Trámites, OPAs y Consultas de Acceso a la Información Pública"),"No Aplica",'5. Valoración de Controles'!H52))</f>
        <v/>
      </c>
      <c r="R52" s="41" t="str">
        <f>IF($H$51="","",
IF(OR($H$51="Corrupción",$H$51="Lavado de Activos",$H$51="Financiación del Terrorismo",$H$51="Corrupción en Trámites, OPAs y Consultas de Acceso a la Información Pública"),'6.Valoración Control Corrupción'!E52,"No Aplica"))</f>
        <v/>
      </c>
      <c r="S52" s="41" t="str">
        <f>IF($H$51="","",
IF(OR($H$51="Corrupción",$H$51="Lavado de Activos",$H$51="Financiación del Terrorismo",$H$51="Corrupción en Trámites, OPAs y Consultas de Acceso a la Información Pública"),'6.Valoración Control Corrupción'!F52,"No Aplica"))</f>
        <v/>
      </c>
      <c r="T52" s="41" t="str">
        <f>IF($H$51="","",
IF(OR($H$51="Corrupción",$H$51="Lavado de Activos",$H$51="Financiación del Terrorismo",$H$51="Corrupción en Trámites, OPAs y Consultas de Acceso a la Información Pública"),'6.Valoración Control Corrupción'!G52,"No Aplica"))</f>
        <v/>
      </c>
      <c r="U52" s="41" t="str">
        <f>IF($H$51="","",
IF(OR($H$51="Corrupción",$H$51="Lavado de Activos",$H$51="Financiación del Terrorismo",$H$51="Corrupción en Trámites, OPAs y Consultas de Acceso a la Información Pública"),'6.Valoración Control Corrupción'!H52,"No Aplica"))</f>
        <v/>
      </c>
      <c r="V52" s="41" t="str">
        <f>IF($H$51="","",
IF(OR($H$51="Corrupción",$H$51="Lavado de Activos",$H$51="Financiación del Terrorismo",$H$51="Corrupción en Trámites, OPAs y Consultas de Acceso a la Información Pública"),'6.Valoración Control Corrupción'!I52,"No Aplica"))</f>
        <v/>
      </c>
      <c r="W52" s="41" t="str">
        <f>IF($H$51="","",
IF(OR($H$51="Corrupción",$H$51="Lavado de Activos",$H$51="Financiación del Terrorismo",$H$51="Corrupción en Trámites, OPAs y Consultas de Acceso a la Información Pública"),'6.Valoración Control Corrupción'!J52,"No Aplica"))</f>
        <v/>
      </c>
      <c r="X52" s="25" t="str">
        <f>IF($H$51="","",
IF(OR($H$51="Corrupción",$H$51="Lavado de Activos",$H$51="Financiación del Terrorismo",$H$51="Trámites, OPAs y Consultas de Acceso a la Información Pública"),"No Aplica",'5. Valoración de Controles'!I52))</f>
        <v/>
      </c>
      <c r="Y52" s="25" t="str">
        <f>IF($H$51="","",
IF(OR($H$51="Corrupción",$H$51="Lavado de Activos",$H$51="Financiación del Terrorismo",$H$51="Trámites, OPAs y Consultas de Acceso a la Información Pública"),"No Aplica",'5. Valoración de Controles'!J52))</f>
        <v/>
      </c>
      <c r="Z52" s="25" t="str">
        <f>IF($H$51="","",
IF(OR($H$51="Corrupción",$H$51="Lavado de Activos",$H$51="Financiación del Terrorismo",$H$51="Trámites, OPAs y Consultas de Acceso a la Información Pública"),"No Aplica",'5. Valoración de Controles'!K52))</f>
        <v/>
      </c>
      <c r="AA52" s="25" t="str">
        <f>IF($H$51="","",
IF(OR($H$51="Corrupción",$H$51="Lavado de Activos",$H$51="Financiación del Terrorismo",$H$51="Trámites, OPAs y Consultas de Acceso a la Información Pública"),"No Aplica",'5. Valoración de Controles'!L52))</f>
        <v/>
      </c>
      <c r="AB52" s="25" t="str">
        <f>IF($H$51="","",
IF(OR($H$51="Corrupción",$H$51="Lavado de Activos",$H$51="Financiación del Terrorismo",$H$51="Trámites, OPAs y Consultas de Acceso a la Información Pública"),"No Aplica",'5. Valoración de Controles'!M52))</f>
        <v/>
      </c>
      <c r="AC52" s="25" t="str">
        <f>IF($H$51="","",
IF(OR($H$51="Corrupción",$H$51="Lavado de Activos",$H$51="Financiación del Terrorismo",$H$51="Trámites, OPAs y Consultas de Acceso a la Información Pública"),"No Aplica",'5. Valoración de Controles'!N52))</f>
        <v/>
      </c>
      <c r="AD52" s="25" t="str">
        <f>IF($H$51="","",
IF(OR($H$51="Corrupción",$H$51="Lavado de Activos",$H$51="Financiación del Terrorismo",$H$51="Trámites, OPAs y Consultas de Acceso a la Información Pública"),"No Aplica",'5. Valoración de Controles'!O52))</f>
        <v/>
      </c>
      <c r="AE52" s="25" t="str">
        <f>IF($H$51="","",
IF(OR($H$51="Corrupción",$H$51="Lavado de Activos",$H$51="Financiación del Terrorismo",$H$51="Trámites, OPAs y Consultas de Acceso a la Información Pública"),"No Aplica",'5. Valoración de Controles'!P52))</f>
        <v/>
      </c>
      <c r="AF52" s="25" t="str">
        <f>IF($H$51="","",
IF(OR($H$51="Corrupción",$H$51="Lavado de Activos",$H$51="Financiación del Terrorismo",$H$51="Trámites, OPAs y Consultas de Acceso a la Información Pública"),"No Aplica",'5. Valoración de Controles'!Q52))</f>
        <v/>
      </c>
      <c r="AG52" s="26" t="str">
        <f>IF($H$51="","",
IF(OR($H$51="Corrupción",$H$51="Lavado de Activos",$H$51="Financiación del Terrorismo",$H$51="Corrupción en Trámites, OPAs y Consultas de Acceso a la Información Pública"),"No Aplica",'5. Valoración de Controles'!R52))</f>
        <v/>
      </c>
      <c r="AH52" s="98"/>
      <c r="AI52" s="98"/>
      <c r="AJ52" s="98"/>
      <c r="AK52" s="98"/>
      <c r="AL52" s="98"/>
      <c r="AM52" s="98"/>
      <c r="AN52" s="98"/>
      <c r="AO52" s="98"/>
      <c r="AP52" s="98"/>
      <c r="AQ52" s="98"/>
      <c r="AR52" s="98"/>
      <c r="AS52" s="2"/>
      <c r="AT52" s="2"/>
      <c r="AU52" s="2"/>
      <c r="AV52" s="2"/>
      <c r="AW52" s="2"/>
      <c r="AX52" s="2"/>
      <c r="AY52" s="2"/>
      <c r="AZ52" s="2"/>
      <c r="BA52" s="2"/>
      <c r="BB52" s="2"/>
      <c r="BC52" s="2"/>
      <c r="BD52" s="2"/>
      <c r="BE52" s="2"/>
      <c r="BF52" s="2"/>
      <c r="BG52" s="2"/>
      <c r="BH52" s="2"/>
      <c r="BI52" s="2"/>
      <c r="BJ52" s="2"/>
      <c r="BK52" s="2"/>
      <c r="BL52" s="2"/>
    </row>
    <row r="53" spans="1:64" ht="31.5" customHeight="1">
      <c r="A53" s="93"/>
      <c r="B53" s="93"/>
      <c r="C53" s="93"/>
      <c r="D53" s="93"/>
      <c r="E53" s="93"/>
      <c r="F53" s="93"/>
      <c r="G53" s="93"/>
      <c r="H53" s="93"/>
      <c r="I53" s="93"/>
      <c r="J53" s="93"/>
      <c r="K53" s="93"/>
      <c r="L53" s="93"/>
      <c r="M53" s="93"/>
      <c r="N53" s="93"/>
      <c r="O53" s="93"/>
      <c r="P53" s="93"/>
      <c r="Q53" s="41" t="str">
        <f>IF($H$51="","",
IF(OR($H$51="Corrupción",$H$51="Lavado de Activos",$H$51="Financiación del Terrorismo",$H$51="Corrupción en Trámites, OPAs y Consultas de Acceso a la Información Pública"),"No Aplica",'5. Valoración de Controles'!H53))</f>
        <v/>
      </c>
      <c r="R53" s="41" t="str">
        <f>IF($H$51="","",
IF(OR($H$51="Corrupción",$H$51="Lavado de Activos",$H$51="Financiación del Terrorismo",$H$51="Corrupción en Trámites, OPAs y Consultas de Acceso a la Información Pública"),'6.Valoración Control Corrupción'!E53,"No Aplica"))</f>
        <v/>
      </c>
      <c r="S53" s="41" t="str">
        <f>IF($H$51="","",
IF(OR($H$51="Corrupción",$H$51="Lavado de Activos",$H$51="Financiación del Terrorismo",$H$51="Corrupción en Trámites, OPAs y Consultas de Acceso a la Información Pública"),'6.Valoración Control Corrupción'!F53,"No Aplica"))</f>
        <v/>
      </c>
      <c r="T53" s="41" t="str">
        <f>IF($H$51="","",
IF(OR($H$51="Corrupción",$H$51="Lavado de Activos",$H$51="Financiación del Terrorismo",$H$51="Corrupción en Trámites, OPAs y Consultas de Acceso a la Información Pública"),'6.Valoración Control Corrupción'!G53,"No Aplica"))</f>
        <v/>
      </c>
      <c r="U53" s="41" t="str">
        <f>IF($H$51="","",
IF(OR($H$51="Corrupción",$H$51="Lavado de Activos",$H$51="Financiación del Terrorismo",$H$51="Corrupción en Trámites, OPAs y Consultas de Acceso a la Información Pública"),'6.Valoración Control Corrupción'!H53,"No Aplica"))</f>
        <v/>
      </c>
      <c r="V53" s="41" t="str">
        <f>IF($H$51="","",
IF(OR($H$51="Corrupción",$H$51="Lavado de Activos",$H$51="Financiación del Terrorismo",$H$51="Corrupción en Trámites, OPAs y Consultas de Acceso a la Información Pública"),'6.Valoración Control Corrupción'!I53,"No Aplica"))</f>
        <v/>
      </c>
      <c r="W53" s="41" t="str">
        <f>IF($H$51="","",
IF(OR($H$51="Corrupción",$H$51="Lavado de Activos",$H$51="Financiación del Terrorismo",$H$51="Corrupción en Trámites, OPAs y Consultas de Acceso a la Información Pública"),'6.Valoración Control Corrupción'!J53,"No Aplica"))</f>
        <v/>
      </c>
      <c r="X53" s="25" t="str">
        <f>IF($H$51="","",
IF(OR($H$51="Corrupción",$H$51="Lavado de Activos",$H$51="Financiación del Terrorismo",$H$51="Trámites, OPAs y Consultas de Acceso a la Información Pública"),"No Aplica",'5. Valoración de Controles'!I53))</f>
        <v/>
      </c>
      <c r="Y53" s="25" t="str">
        <f>IF($H$51="","",
IF(OR($H$51="Corrupción",$H$51="Lavado de Activos",$H$51="Financiación del Terrorismo",$H$51="Trámites, OPAs y Consultas de Acceso a la Información Pública"),"No Aplica",'5. Valoración de Controles'!J53))</f>
        <v/>
      </c>
      <c r="Z53" s="25" t="str">
        <f>IF($H$51="","",
IF(OR($H$51="Corrupción",$H$51="Lavado de Activos",$H$51="Financiación del Terrorismo",$H$51="Trámites, OPAs y Consultas de Acceso a la Información Pública"),"No Aplica",'5. Valoración de Controles'!K53))</f>
        <v/>
      </c>
      <c r="AA53" s="25" t="str">
        <f>IF($H$51="","",
IF(OR($H$51="Corrupción",$H$51="Lavado de Activos",$H$51="Financiación del Terrorismo",$H$51="Trámites, OPAs y Consultas de Acceso a la Información Pública"),"No Aplica",'5. Valoración de Controles'!L53))</f>
        <v/>
      </c>
      <c r="AB53" s="25" t="str">
        <f>IF($H$51="","",
IF(OR($H$51="Corrupción",$H$51="Lavado de Activos",$H$51="Financiación del Terrorismo",$H$51="Trámites, OPAs y Consultas de Acceso a la Información Pública"),"No Aplica",'5. Valoración de Controles'!M53))</f>
        <v/>
      </c>
      <c r="AC53" s="25" t="str">
        <f>IF($H$51="","",
IF(OR($H$51="Corrupción",$H$51="Lavado de Activos",$H$51="Financiación del Terrorismo",$H$51="Trámites, OPAs y Consultas de Acceso a la Información Pública"),"No Aplica",'5. Valoración de Controles'!N53))</f>
        <v/>
      </c>
      <c r="AD53" s="25" t="str">
        <f>IF($H$51="","",
IF(OR($H$51="Corrupción",$H$51="Lavado de Activos",$H$51="Financiación del Terrorismo",$H$51="Trámites, OPAs y Consultas de Acceso a la Información Pública"),"No Aplica",'5. Valoración de Controles'!O53))</f>
        <v/>
      </c>
      <c r="AE53" s="25" t="str">
        <f>IF($H$51="","",
IF(OR($H$51="Corrupción",$H$51="Lavado de Activos",$H$51="Financiación del Terrorismo",$H$51="Trámites, OPAs y Consultas de Acceso a la Información Pública"),"No Aplica",'5. Valoración de Controles'!P53))</f>
        <v/>
      </c>
      <c r="AF53" s="25" t="str">
        <f>IF($H$51="","",
IF(OR($H$51="Corrupción",$H$51="Lavado de Activos",$H$51="Financiación del Terrorismo",$H$51="Trámites, OPAs y Consultas de Acceso a la Información Pública"),"No Aplica",'5. Valoración de Controles'!Q53))</f>
        <v/>
      </c>
      <c r="AG53" s="26" t="str">
        <f>IF($H$51="","",
IF(OR($H$51="Corrupción",$H$51="Lavado de Activos",$H$51="Financiación del Terrorismo",$H$51="Corrupción en Trámites, OPAs y Consultas de Acceso a la Información Pública"),"No Aplica",'5. Valoración de Controles'!R53))</f>
        <v/>
      </c>
      <c r="AH53" s="93"/>
      <c r="AI53" s="93"/>
      <c r="AJ53" s="93"/>
      <c r="AK53" s="93"/>
      <c r="AL53" s="93"/>
      <c r="AM53" s="93"/>
      <c r="AN53" s="93"/>
      <c r="AO53" s="93"/>
      <c r="AP53" s="93"/>
      <c r="AQ53" s="93"/>
      <c r="AR53" s="93"/>
      <c r="AS53" s="2"/>
      <c r="AT53" s="2"/>
      <c r="AU53" s="2"/>
      <c r="AV53" s="2"/>
      <c r="AW53" s="2"/>
      <c r="AX53" s="2"/>
      <c r="AY53" s="2"/>
      <c r="AZ53" s="2"/>
      <c r="BA53" s="2"/>
      <c r="BB53" s="2"/>
      <c r="BC53" s="2"/>
      <c r="BD53" s="2"/>
      <c r="BE53" s="2"/>
      <c r="BF53" s="2"/>
      <c r="BG53" s="2"/>
      <c r="BH53" s="2"/>
      <c r="BI53" s="2"/>
      <c r="BJ53" s="2"/>
      <c r="BK53" s="2"/>
      <c r="BL53" s="2"/>
    </row>
    <row r="54" spans="1:64" ht="31.5" customHeight="1">
      <c r="A54" s="103">
        <v>16</v>
      </c>
      <c r="B54" s="104" t="str">
        <f>'2. Identificación del Riesgo'!B54:B56</f>
        <v/>
      </c>
      <c r="C54" s="104" t="str">
        <f>IF('2. Identificación del Riesgo'!C54:C56="","",'2. Identificación del Riesgo'!C54:C56)</f>
        <v/>
      </c>
      <c r="D54" s="104" t="str">
        <f>IF('2. Identificación del Riesgo'!D54:D56="","",'2. Identificación del Riesgo'!D54:D56)</f>
        <v/>
      </c>
      <c r="E54" s="104" t="str">
        <f>IF('2. Identificación del Riesgo'!E54:E56="","",'2. Identificación del Riesgo'!E54:E56)</f>
        <v/>
      </c>
      <c r="F54" s="104" t="str">
        <f>IF('2. Identificación del Riesgo'!F54:F56="","",'2. Identificación del Riesgo'!F54:F56)</f>
        <v/>
      </c>
      <c r="G54" s="104" t="str">
        <f>IF('2. Identificación del Riesgo'!G54:G56="","",'2. Identificación del Riesgo'!G54:G56)</f>
        <v/>
      </c>
      <c r="H54" s="104" t="str">
        <f>IF('2. Identificación del Riesgo'!H54:H56="","",'2. Identificación del Riesgo'!H54:H56)</f>
        <v/>
      </c>
      <c r="I54" s="104" t="str">
        <f>IF('2. Identificación del Riesgo'!I54:I56="","",'2. Identificación del Riesgo'!I54:I56)</f>
        <v/>
      </c>
      <c r="J54" s="104" t="str">
        <f>IF('2. Identificación del Riesgo'!J54:J56="","",'2. Identificación del Riesgo'!J54:J56)</f>
        <v/>
      </c>
      <c r="K54" s="112" t="str">
        <f>'2. Identificación del Riesgo'!K54:K56</f>
        <v/>
      </c>
      <c r="L54" s="109" t="str">
        <f>'2. Identificación del Riesgo'!L54:L56</f>
        <v/>
      </c>
      <c r="M54" s="10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112" t="str">
        <f>'2. Identificación del Riesgo'!N54:N56</f>
        <v/>
      </c>
      <c r="O54" s="109" t="str">
        <f>'2. Identificación del Riesgo'!O54:O56</f>
        <v/>
      </c>
      <c r="P54" s="110" t="str">
        <f>'2. Identificación del Riesgo'!P54:P56</f>
        <v/>
      </c>
      <c r="Q54" s="41" t="str">
        <f>IF($H$54="","",
IF(OR($H$54="Corrupción",$H$54="Lavado de Activos",$H$54="Financiación del Terrorismo",$H$54="Corrupción en Trámites, OPAs y Consultas de Acceso a la Información Pública"),"No Aplica",'5. Valoración de Controles'!H54))</f>
        <v/>
      </c>
      <c r="R54" s="41" t="str">
        <f>IF($H$54="","",
IF(OR($H$54="Corrupción",$H$54="Lavado de Activos",$H$54="Financiación del Terrorismo",$H$54="Corrupción en Trámites, OPAs y Consultas de Acceso a la Información Pública"),'6.Valoración Control Corrupción'!E54,"No Aplica"))</f>
        <v/>
      </c>
      <c r="S54" s="41" t="str">
        <f>IF($H$54="","",
IF(OR($H$54="Corrupción",$H$54="Lavado de Activos",$H$54="Financiación del Terrorismo",$H$54="Corrupción en Trámites, OPAs y Consultas de Acceso a la Información Pública"),'6.Valoración Control Corrupción'!F54,"No Aplica"))</f>
        <v/>
      </c>
      <c r="T54" s="41" t="str">
        <f>IF($H$54="","",
IF(OR($H$54="Corrupción",$H$54="Lavado de Activos",$H$54="Financiación del Terrorismo",$H$54="Corrupción en Trámites, OPAs y Consultas de Acceso a la Información Pública"),'6.Valoración Control Corrupción'!G54,"No Aplica"))</f>
        <v/>
      </c>
      <c r="U54" s="41" t="str">
        <f>IF($H$54="","",
IF(OR($H$54="Corrupción",$H$54="Lavado de Activos",$H$54="Financiación del Terrorismo",$H$54="Corrupción en Trámites, OPAs y Consultas de Acceso a la Información Pública"),'6.Valoración Control Corrupción'!H54,"No Aplica"))</f>
        <v/>
      </c>
      <c r="V54" s="41" t="str">
        <f>IF($H$54="","",
IF(OR($H$54="Corrupción",$H$54="Lavado de Activos",$H$54="Financiación del Terrorismo",$H$54="Corrupción en Trámites, OPAs y Consultas de Acceso a la Información Pública"),'6.Valoración Control Corrupción'!I54,"No Aplica"))</f>
        <v/>
      </c>
      <c r="W54" s="41" t="str">
        <f>IF($H$54="","",
IF(OR($H$54="Corrupción",$H$54="Lavado de Activos",$H$54="Financiación del Terrorismo",$H$54="Corrupción en Trámites, OPAs y Consultas de Acceso a la Información Pública"),'6.Valoración Control Corrupción'!J54,"No Aplica"))</f>
        <v/>
      </c>
      <c r="X54" s="25" t="str">
        <f>IF($H$54="","",
IF(OR($H$54="Corrupción",$H$54="Lavado de Activos",$H$54="Financiación del Terrorismo",$H$54="Trámites, OPAs y Consultas de Acceso a la Información Pública"),"No Aplica",'5. Valoración de Controles'!I54))</f>
        <v/>
      </c>
      <c r="Y54" s="25" t="str">
        <f>IF($H$54="","",
IF(OR($H$54="Corrupción",$H$54="Lavado de Activos",$H$54="Financiación del Terrorismo",$H$54="Trámites, OPAs y Consultas de Acceso a la Información Pública"),"No Aplica",'5. Valoración de Controles'!J54))</f>
        <v/>
      </c>
      <c r="Z54" s="25" t="str">
        <f>IF($H$54="","",
IF(OR($H$54="Corrupción",$H$54="Lavado de Activos",$H$54="Financiación del Terrorismo",$H$54="Trámites, OPAs y Consultas de Acceso a la Información Pública"),"No Aplica",'5. Valoración de Controles'!K54))</f>
        <v/>
      </c>
      <c r="AA54" s="25" t="str">
        <f>IF($H$54="","",
IF(OR($H$54="Corrupción",$H$54="Lavado de Activos",$H$54="Financiación del Terrorismo",$H$54="Trámites, OPAs y Consultas de Acceso a la Información Pública"),"No Aplica",'5. Valoración de Controles'!L54))</f>
        <v/>
      </c>
      <c r="AB54" s="25" t="str">
        <f>IF($H$54="","",
IF(OR($H$54="Corrupción",$H$54="Lavado de Activos",$H$54="Financiación del Terrorismo",$H$54="Trámites, OPAs y Consultas de Acceso a la Información Pública"),"No Aplica",'5. Valoración de Controles'!M54))</f>
        <v/>
      </c>
      <c r="AC54" s="25" t="str">
        <f>IF($H$54="","",
IF(OR($H$54="Corrupción",$H$54="Lavado de Activos",$H$54="Financiación del Terrorismo",$H$54="Trámites, OPAs y Consultas de Acceso a la Información Pública"),"No Aplica",'5. Valoración de Controles'!N54))</f>
        <v/>
      </c>
      <c r="AD54" s="25" t="str">
        <f>IF($H$54="","",
IF(OR($H$54="Corrupción",$H$54="Lavado de Activos",$H$54="Financiación del Terrorismo",$H$54="Trámites, OPAs y Consultas de Acceso a la Información Pública"),"No Aplica",'5. Valoración de Controles'!O54))</f>
        <v/>
      </c>
      <c r="AE54" s="25" t="str">
        <f>IF($H$54="","",
IF(OR($H$54="Corrupción",$H$54="Lavado de Activos",$H$54="Financiación del Terrorismo",$H$54="Trámites, OPAs y Consultas de Acceso a la Información Pública"),"No Aplica",'5. Valoración de Controles'!P54))</f>
        <v/>
      </c>
      <c r="AF54" s="25" t="str">
        <f>IF($H$54="","",
IF(OR($H$54="Corrupción",$H$54="Lavado de Activos",$H$54="Financiación del Terrorismo",$H$54="Trámites, OPAs y Consultas de Acceso a la Información Pública"),"No Aplica",'5. Valoración de Controles'!Q54))</f>
        <v/>
      </c>
      <c r="AG54" s="26" t="str">
        <f>IF($H$54="","",
IF(OR($H$54="Corrupción",$H$54="Lavado de Activos",$H$54="Financiación del Terrorismo",$H$54="Corrupción en Trámites, OPAs y Consultas de Acceso a la Información Pública"),"No Aplica",'5. Valoración de Controles'!R54))</f>
        <v/>
      </c>
      <c r="AH54" s="112"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37"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112"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37"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110"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17"/>
      <c r="AN54" s="131"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25"/>
      <c r="AP54" s="136"/>
      <c r="AQ54" s="136" t="str">
        <f>IF(AO54="","","∑ Peso porcentual de cada acción definida")</f>
        <v/>
      </c>
      <c r="AR54" s="104"/>
      <c r="AS54" s="3"/>
      <c r="AT54" s="3"/>
      <c r="AU54" s="3"/>
      <c r="AV54" s="3"/>
      <c r="AW54" s="3"/>
      <c r="AX54" s="3"/>
      <c r="AY54" s="3"/>
      <c r="AZ54" s="3"/>
      <c r="BA54" s="3"/>
      <c r="BB54" s="3"/>
      <c r="BC54" s="3"/>
      <c r="BD54" s="3"/>
      <c r="BE54" s="3"/>
      <c r="BF54" s="3"/>
      <c r="BG54" s="3"/>
      <c r="BH54" s="3"/>
      <c r="BI54" s="3"/>
      <c r="BJ54" s="3"/>
      <c r="BK54" s="3"/>
      <c r="BL54" s="3"/>
    </row>
    <row r="55" spans="1:64" ht="31.5" customHeight="1">
      <c r="A55" s="98"/>
      <c r="B55" s="98"/>
      <c r="C55" s="98"/>
      <c r="D55" s="98"/>
      <c r="E55" s="98"/>
      <c r="F55" s="98"/>
      <c r="G55" s="98"/>
      <c r="H55" s="98"/>
      <c r="I55" s="98"/>
      <c r="J55" s="98"/>
      <c r="K55" s="98"/>
      <c r="L55" s="98"/>
      <c r="M55" s="98"/>
      <c r="N55" s="98"/>
      <c r="O55" s="98"/>
      <c r="P55" s="98"/>
      <c r="Q55" s="41" t="str">
        <f>IF($H$54="","",
IF(OR($H$54="Corrupción",$H$54="Lavado de Activos",$H$54="Financiación del Terrorismo",$H$54="Corrupción en Trámites, OPAs y Consultas de Acceso a la Información Pública"),"No Aplica",'5. Valoración de Controles'!H55))</f>
        <v/>
      </c>
      <c r="R55" s="41" t="str">
        <f>IF($H$54="","",
IF(OR($H$54="Corrupción",$H$54="Lavado de Activos",$H$54="Financiación del Terrorismo",$H$54="Corrupción en Trámites, OPAs y Consultas de Acceso a la Información Pública"),'6.Valoración Control Corrupción'!E55,"No Aplica"))</f>
        <v/>
      </c>
      <c r="S55" s="41" t="str">
        <f>IF($H$54="","",
IF(OR($H$54="Corrupción",$H$54="Lavado de Activos",$H$54="Financiación del Terrorismo",$H$54="Corrupción en Trámites, OPAs y Consultas de Acceso a la Información Pública"),'6.Valoración Control Corrupción'!F55,"No Aplica"))</f>
        <v/>
      </c>
      <c r="T55" s="41" t="str">
        <f>IF($H$54="","",
IF(OR($H$54="Corrupción",$H$54="Lavado de Activos",$H$54="Financiación del Terrorismo",$H$54="Corrupción en Trámites, OPAs y Consultas de Acceso a la Información Pública"),'6.Valoración Control Corrupción'!G55,"No Aplica"))</f>
        <v/>
      </c>
      <c r="U55" s="41" t="str">
        <f>IF($H$54="","",
IF(OR($H$54="Corrupción",$H$54="Lavado de Activos",$H$54="Financiación del Terrorismo",$H$54="Corrupción en Trámites, OPAs y Consultas de Acceso a la Información Pública"),'6.Valoración Control Corrupción'!H55,"No Aplica"))</f>
        <v/>
      </c>
      <c r="V55" s="41" t="str">
        <f>IF($H$54="","",
IF(OR($H$54="Corrupción",$H$54="Lavado de Activos",$H$54="Financiación del Terrorismo",$H$54="Corrupción en Trámites, OPAs y Consultas de Acceso a la Información Pública"),'6.Valoración Control Corrupción'!I55,"No Aplica"))</f>
        <v/>
      </c>
      <c r="W55" s="41" t="str">
        <f>IF($H$54="","",
IF(OR($H$54="Corrupción",$H$54="Lavado de Activos",$H$54="Financiación del Terrorismo",$H$54="Corrupción en Trámites, OPAs y Consultas de Acceso a la Información Pública"),'6.Valoración Control Corrupción'!J55,"No Aplica"))</f>
        <v/>
      </c>
      <c r="X55" s="25" t="str">
        <f>IF($H$54="","",
IF(OR($H$54="Corrupción",$H$54="Lavado de Activos",$H$54="Financiación del Terrorismo",$H$54="Trámites, OPAs y Consultas de Acceso a la Información Pública"),"No Aplica",'5. Valoración de Controles'!I55))</f>
        <v/>
      </c>
      <c r="Y55" s="25" t="str">
        <f>IF($H$54="","",
IF(OR($H$54="Corrupción",$H$54="Lavado de Activos",$H$54="Financiación del Terrorismo",$H$54="Trámites, OPAs y Consultas de Acceso a la Información Pública"),"No Aplica",'5. Valoración de Controles'!J55))</f>
        <v/>
      </c>
      <c r="Z55" s="25" t="str">
        <f>IF($H$54="","",
IF(OR($H$54="Corrupción",$H$54="Lavado de Activos",$H$54="Financiación del Terrorismo",$H$54="Trámites, OPAs y Consultas de Acceso a la Información Pública"),"No Aplica",'5. Valoración de Controles'!K55))</f>
        <v/>
      </c>
      <c r="AA55" s="25" t="str">
        <f>IF($H$54="","",
IF(OR($H$54="Corrupción",$H$54="Lavado de Activos",$H$54="Financiación del Terrorismo",$H$54="Trámites, OPAs y Consultas de Acceso a la Información Pública"),"No Aplica",'5. Valoración de Controles'!L55))</f>
        <v/>
      </c>
      <c r="AB55" s="25" t="str">
        <f>IF($H$54="","",
IF(OR($H$54="Corrupción",$H$54="Lavado de Activos",$H$54="Financiación del Terrorismo",$H$54="Trámites, OPAs y Consultas de Acceso a la Información Pública"),"No Aplica",'5. Valoración de Controles'!M55))</f>
        <v/>
      </c>
      <c r="AC55" s="25" t="str">
        <f>IF($H$54="","",
IF(OR($H$54="Corrupción",$H$54="Lavado de Activos",$H$54="Financiación del Terrorismo",$H$54="Trámites, OPAs y Consultas de Acceso a la Información Pública"),"No Aplica",'5. Valoración de Controles'!N55))</f>
        <v/>
      </c>
      <c r="AD55" s="25" t="str">
        <f>IF($H$54="","",
IF(OR($H$54="Corrupción",$H$54="Lavado de Activos",$H$54="Financiación del Terrorismo",$H$54="Trámites, OPAs y Consultas de Acceso a la Información Pública"),"No Aplica",'5. Valoración de Controles'!O55))</f>
        <v/>
      </c>
      <c r="AE55" s="25" t="str">
        <f>IF($H$54="","",
IF(OR($H$54="Corrupción",$H$54="Lavado de Activos",$H$54="Financiación del Terrorismo",$H$54="Trámites, OPAs y Consultas de Acceso a la Información Pública"),"No Aplica",'5. Valoración de Controles'!P55))</f>
        <v/>
      </c>
      <c r="AF55" s="25" t="str">
        <f>IF($H$54="","",
IF(OR($H$54="Corrupción",$H$54="Lavado de Activos",$H$54="Financiación del Terrorismo",$H$54="Trámites, OPAs y Consultas de Acceso a la Información Pública"),"No Aplica",'5. Valoración de Controles'!Q55))</f>
        <v/>
      </c>
      <c r="AG55" s="26" t="str">
        <f>IF($H$54="","",
IF(OR($H$54="Corrupción",$H$54="Lavado de Activos",$H$54="Financiación del Terrorismo",$H$54="Corrupción en Trámites, OPAs y Consultas de Acceso a la Información Pública"),"No Aplica",'5. Valoración de Controles'!R55))</f>
        <v/>
      </c>
      <c r="AH55" s="98"/>
      <c r="AI55" s="98"/>
      <c r="AJ55" s="98"/>
      <c r="AK55" s="98"/>
      <c r="AL55" s="98"/>
      <c r="AM55" s="98"/>
      <c r="AN55" s="98"/>
      <c r="AO55" s="98"/>
      <c r="AP55" s="98"/>
      <c r="AQ55" s="98"/>
      <c r="AR55" s="98"/>
      <c r="AS55" s="2"/>
      <c r="AT55" s="2"/>
      <c r="AU55" s="2"/>
      <c r="AV55" s="2"/>
      <c r="AW55" s="2"/>
      <c r="AX55" s="2"/>
      <c r="AY55" s="2"/>
      <c r="AZ55" s="2"/>
      <c r="BA55" s="2"/>
      <c r="BB55" s="2"/>
      <c r="BC55" s="2"/>
      <c r="BD55" s="2"/>
      <c r="BE55" s="2"/>
      <c r="BF55" s="2"/>
      <c r="BG55" s="2"/>
      <c r="BH55" s="2"/>
      <c r="BI55" s="2"/>
      <c r="BJ55" s="2"/>
      <c r="BK55" s="2"/>
      <c r="BL55" s="2"/>
    </row>
    <row r="56" spans="1:64" ht="31.5" customHeight="1">
      <c r="A56" s="93"/>
      <c r="B56" s="93"/>
      <c r="C56" s="93"/>
      <c r="D56" s="93"/>
      <c r="E56" s="93"/>
      <c r="F56" s="93"/>
      <c r="G56" s="93"/>
      <c r="H56" s="93"/>
      <c r="I56" s="93"/>
      <c r="J56" s="93"/>
      <c r="K56" s="93"/>
      <c r="L56" s="93"/>
      <c r="M56" s="93"/>
      <c r="N56" s="93"/>
      <c r="O56" s="93"/>
      <c r="P56" s="93"/>
      <c r="Q56" s="41" t="str">
        <f>IF($H$54="","",
IF(OR($H$54="Corrupción",$H$54="Lavado de Activos",$H$54="Financiación del Terrorismo",$H$54="Corrupción en Trámites, OPAs y Consultas de Acceso a la Información Pública"),"No Aplica",'5. Valoración de Controles'!H56))</f>
        <v/>
      </c>
      <c r="R56" s="41" t="str">
        <f>IF($H$54="","",
IF(OR($H$54="Corrupción",$H$54="Lavado de Activos",$H$54="Financiación del Terrorismo",$H$54="Corrupción en Trámites, OPAs y Consultas de Acceso a la Información Pública"),'6.Valoración Control Corrupción'!E56,"No Aplica"))</f>
        <v/>
      </c>
      <c r="S56" s="41" t="str">
        <f>IF($H$54="","",
IF(OR($H$54="Corrupción",$H$54="Lavado de Activos",$H$54="Financiación del Terrorismo",$H$54="Corrupción en Trámites, OPAs y Consultas de Acceso a la Información Pública"),'6.Valoración Control Corrupción'!F56,"No Aplica"))</f>
        <v/>
      </c>
      <c r="T56" s="41" t="str">
        <f>IF($H$54="","",
IF(OR($H$54="Corrupción",$H$54="Lavado de Activos",$H$54="Financiación del Terrorismo",$H$54="Corrupción en Trámites, OPAs y Consultas de Acceso a la Información Pública"),'6.Valoración Control Corrupción'!G56,"No Aplica"))</f>
        <v/>
      </c>
      <c r="U56" s="41" t="str">
        <f>IF($H$54="","",
IF(OR($H$54="Corrupción",$H$54="Lavado de Activos",$H$54="Financiación del Terrorismo",$H$54="Corrupción en Trámites, OPAs y Consultas de Acceso a la Información Pública"),'6.Valoración Control Corrupción'!H56,"No Aplica"))</f>
        <v/>
      </c>
      <c r="V56" s="41" t="str">
        <f>IF($H$54="","",
IF(OR($H$54="Corrupción",$H$54="Lavado de Activos",$H$54="Financiación del Terrorismo",$H$54="Corrupción en Trámites, OPAs y Consultas de Acceso a la Información Pública"),'6.Valoración Control Corrupción'!I56,"No Aplica"))</f>
        <v/>
      </c>
      <c r="W56" s="41" t="str">
        <f>IF($H$54="","",
IF(OR($H$54="Corrupción",$H$54="Lavado de Activos",$H$54="Financiación del Terrorismo",$H$54="Corrupción en Trámites, OPAs y Consultas de Acceso a la Información Pública"),'6.Valoración Control Corrupción'!J56,"No Aplica"))</f>
        <v/>
      </c>
      <c r="X56" s="25" t="str">
        <f>IF($H$54="","",
IF(OR($H$54="Corrupción",$H$54="Lavado de Activos",$H$54="Financiación del Terrorismo",$H$54="Trámites, OPAs y Consultas de Acceso a la Información Pública"),"No Aplica",'5. Valoración de Controles'!I56))</f>
        <v/>
      </c>
      <c r="Y56" s="25" t="str">
        <f>IF($H$54="","",
IF(OR($H$54="Corrupción",$H$54="Lavado de Activos",$H$54="Financiación del Terrorismo",$H$54="Trámites, OPAs y Consultas de Acceso a la Información Pública"),"No Aplica",'5. Valoración de Controles'!J56))</f>
        <v/>
      </c>
      <c r="Z56" s="25" t="str">
        <f>IF($H$54="","",
IF(OR($H$54="Corrupción",$H$54="Lavado de Activos",$H$54="Financiación del Terrorismo",$H$54="Trámites, OPAs y Consultas de Acceso a la Información Pública"),"No Aplica",'5. Valoración de Controles'!K56))</f>
        <v/>
      </c>
      <c r="AA56" s="25" t="str">
        <f>IF($H$54="","",
IF(OR($H$54="Corrupción",$H$54="Lavado de Activos",$H$54="Financiación del Terrorismo",$H$54="Trámites, OPAs y Consultas de Acceso a la Información Pública"),"No Aplica",'5. Valoración de Controles'!L56))</f>
        <v/>
      </c>
      <c r="AB56" s="25" t="str">
        <f>IF($H$54="","",
IF(OR($H$54="Corrupción",$H$54="Lavado de Activos",$H$54="Financiación del Terrorismo",$H$54="Trámites, OPAs y Consultas de Acceso a la Información Pública"),"No Aplica",'5. Valoración de Controles'!M56))</f>
        <v/>
      </c>
      <c r="AC56" s="25" t="str">
        <f>IF($H$54="","",
IF(OR($H$54="Corrupción",$H$54="Lavado de Activos",$H$54="Financiación del Terrorismo",$H$54="Trámites, OPAs y Consultas de Acceso a la Información Pública"),"No Aplica",'5. Valoración de Controles'!N56))</f>
        <v/>
      </c>
      <c r="AD56" s="25" t="str">
        <f>IF($H$54="","",
IF(OR($H$54="Corrupción",$H$54="Lavado de Activos",$H$54="Financiación del Terrorismo",$H$54="Trámites, OPAs y Consultas de Acceso a la Información Pública"),"No Aplica",'5. Valoración de Controles'!O56))</f>
        <v/>
      </c>
      <c r="AE56" s="25" t="str">
        <f>IF($H$54="","",
IF(OR($H$54="Corrupción",$H$54="Lavado de Activos",$H$54="Financiación del Terrorismo",$H$54="Trámites, OPAs y Consultas de Acceso a la Información Pública"),"No Aplica",'5. Valoración de Controles'!P56))</f>
        <v/>
      </c>
      <c r="AF56" s="25" t="str">
        <f>IF($H$54="","",
IF(OR($H$54="Corrupción",$H$54="Lavado de Activos",$H$54="Financiación del Terrorismo",$H$54="Trámites, OPAs y Consultas de Acceso a la Información Pública"),"No Aplica",'5. Valoración de Controles'!Q56))</f>
        <v/>
      </c>
      <c r="AG56" s="26" t="str">
        <f>IF($H$54="","",
IF(OR($H$54="Corrupción",$H$54="Lavado de Activos",$H$54="Financiación del Terrorismo",$H$54="Corrupción en Trámites, OPAs y Consultas de Acceso a la Información Pública"),"No Aplica",'5. Valoración de Controles'!R56))</f>
        <v/>
      </c>
      <c r="AH56" s="93"/>
      <c r="AI56" s="93"/>
      <c r="AJ56" s="93"/>
      <c r="AK56" s="93"/>
      <c r="AL56" s="93"/>
      <c r="AM56" s="93"/>
      <c r="AN56" s="93"/>
      <c r="AO56" s="93"/>
      <c r="AP56" s="93"/>
      <c r="AQ56" s="93"/>
      <c r="AR56" s="93"/>
      <c r="AS56" s="2"/>
      <c r="AT56" s="2"/>
      <c r="AU56" s="2"/>
      <c r="AV56" s="2"/>
      <c r="AW56" s="2"/>
      <c r="AX56" s="2"/>
      <c r="AY56" s="2"/>
      <c r="AZ56" s="2"/>
      <c r="BA56" s="2"/>
      <c r="BB56" s="2"/>
      <c r="BC56" s="2"/>
      <c r="BD56" s="2"/>
      <c r="BE56" s="2"/>
      <c r="BF56" s="2"/>
      <c r="BG56" s="2"/>
      <c r="BH56" s="2"/>
      <c r="BI56" s="2"/>
      <c r="BJ56" s="2"/>
      <c r="BK56" s="2"/>
      <c r="BL56" s="2"/>
    </row>
    <row r="57" spans="1:64" ht="31.5" customHeight="1">
      <c r="A57" s="103">
        <v>17</v>
      </c>
      <c r="B57" s="104" t="str">
        <f>'2. Identificación del Riesgo'!B57:B59</f>
        <v/>
      </c>
      <c r="C57" s="104" t="str">
        <f>IF('2. Identificación del Riesgo'!C57:C59="","",'2. Identificación del Riesgo'!C57:C59)</f>
        <v/>
      </c>
      <c r="D57" s="104" t="str">
        <f>IF('2. Identificación del Riesgo'!D57:D59="","",'2. Identificación del Riesgo'!D57:D59)</f>
        <v/>
      </c>
      <c r="E57" s="104" t="str">
        <f>IF('2. Identificación del Riesgo'!E57:E59="","",'2. Identificación del Riesgo'!E57:E59)</f>
        <v/>
      </c>
      <c r="F57" s="104" t="str">
        <f>IF('2. Identificación del Riesgo'!F57:F59="","",'2. Identificación del Riesgo'!F57:F59)</f>
        <v/>
      </c>
      <c r="G57" s="104" t="str">
        <f>IF('2. Identificación del Riesgo'!G57:G59="","",'2. Identificación del Riesgo'!G57:G59)</f>
        <v/>
      </c>
      <c r="H57" s="104" t="str">
        <f>IF('2. Identificación del Riesgo'!H57:H59="","",'2. Identificación del Riesgo'!H57:H59)</f>
        <v/>
      </c>
      <c r="I57" s="104" t="str">
        <f>IF('2. Identificación del Riesgo'!I57:I59="","",'2. Identificación del Riesgo'!I57:I59)</f>
        <v/>
      </c>
      <c r="J57" s="104" t="str">
        <f>IF('2. Identificación del Riesgo'!J57:J59="","",'2. Identificación del Riesgo'!J57:J59)</f>
        <v/>
      </c>
      <c r="K57" s="112" t="str">
        <f>'2. Identificación del Riesgo'!K57:K59</f>
        <v/>
      </c>
      <c r="L57" s="109" t="str">
        <f>'2. Identificación del Riesgo'!L57:L59</f>
        <v/>
      </c>
      <c r="M57" s="10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112" t="str">
        <f>'2. Identificación del Riesgo'!N57:N59</f>
        <v/>
      </c>
      <c r="O57" s="109" t="str">
        <f>'2. Identificación del Riesgo'!O57:O59</f>
        <v/>
      </c>
      <c r="P57" s="110" t="str">
        <f>'2. Identificación del Riesgo'!P57:P59</f>
        <v/>
      </c>
      <c r="Q57" s="41" t="str">
        <f>IF($H$57="","",
IF(OR($H$57="Corrupción",$H$57="Lavado de Activos",$H$57="Financiación del Terrorismo",$H$57="Corrupción en Trámites, OPAs y Consultas de Acceso a la Información Pública"),"No Aplica",'5. Valoración de Controles'!H57))</f>
        <v/>
      </c>
      <c r="R57" s="41" t="str">
        <f>IF($H$57="","",
IF(OR($H$57="Corrupción",$H$57="Lavado de Activos",$H$57="Financiación del Terrorismo",$H$57="Corrupción en Trámites, OPAs y Consultas de Acceso a la Información Pública"),'6.Valoración Control Corrupción'!E57,"No Aplica"))</f>
        <v/>
      </c>
      <c r="S57" s="41" t="str">
        <f>IF($H$57="","",
IF(OR($H$57="Corrupción",$H$57="Lavado de Activos",$H$57="Financiación del Terrorismo",$H$57="Corrupción en Trámites, OPAs y Consultas de Acceso a la Información Pública"),'6.Valoración Control Corrupción'!F57,"No Aplica"))</f>
        <v/>
      </c>
      <c r="T57" s="41" t="str">
        <f>IF($H$57="","",
IF(OR($H$57="Corrupción",$H$57="Lavado de Activos",$H$57="Financiación del Terrorismo",$H$57="Corrupción en Trámites, OPAs y Consultas de Acceso a la Información Pública"),'6.Valoración Control Corrupción'!G57,"No Aplica"))</f>
        <v/>
      </c>
      <c r="U57" s="41" t="str">
        <f>IF($H$57="","",
IF(OR($H$57="Corrupción",$H$57="Lavado de Activos",$H$57="Financiación del Terrorismo",$H$57="Corrupción en Trámites, OPAs y Consultas de Acceso a la Información Pública"),'6.Valoración Control Corrupción'!H57,"No Aplica"))</f>
        <v/>
      </c>
      <c r="V57" s="41" t="str">
        <f>IF($H$57="","",
IF(OR($H$57="Corrupción",$H$57="Lavado de Activos",$H$57="Financiación del Terrorismo",$H$57="Corrupción en Trámites, OPAs y Consultas de Acceso a la Información Pública"),'6.Valoración Control Corrupción'!I57,"No Aplica"))</f>
        <v/>
      </c>
      <c r="W57" s="41" t="str">
        <f>IF($H$57="","",
IF(OR($H$57="Corrupción",$H$57="Lavado de Activos",$H$57="Financiación del Terrorismo",$H$57="Corrupción en Trámites, OPAs y Consultas de Acceso a la Información Pública"),'6.Valoración Control Corrupción'!J57,"No Aplica"))</f>
        <v/>
      </c>
      <c r="X57" s="25" t="str">
        <f>IF($H$57="","",
IF(OR($H$57="Corrupción",$H$57="Lavado de Activos",$H$57="Financiación del Terrorismo",$H$57="Trámites, OPAs y Consultas de Acceso a la Información Pública"),"No Aplica",'5. Valoración de Controles'!I57))</f>
        <v/>
      </c>
      <c r="Y57" s="25" t="str">
        <f>IF($H$57="","",
IF(OR($H$57="Corrupción",$H$57="Lavado de Activos",$H$57="Financiación del Terrorismo",$H$57="Trámites, OPAs y Consultas de Acceso a la Información Pública"),"No Aplica",'5. Valoración de Controles'!J57))</f>
        <v/>
      </c>
      <c r="Z57" s="25" t="str">
        <f>IF($H$57="","",
IF(OR($H$57="Corrupción",$H$57="Lavado de Activos",$H$57="Financiación del Terrorismo",$H$57="Trámites, OPAs y Consultas de Acceso a la Información Pública"),"No Aplica",'5. Valoración de Controles'!K57))</f>
        <v/>
      </c>
      <c r="AA57" s="25" t="str">
        <f>IF($H$57="","",
IF(OR($H$57="Corrupción",$H$57="Lavado de Activos",$H$57="Financiación del Terrorismo",$H$57="Trámites, OPAs y Consultas de Acceso a la Información Pública"),"No Aplica",'5. Valoración de Controles'!L57))</f>
        <v/>
      </c>
      <c r="AB57" s="25" t="str">
        <f>IF($H$57="","",
IF(OR($H$57="Corrupción",$H$57="Lavado de Activos",$H$57="Financiación del Terrorismo",$H$57="Trámites, OPAs y Consultas de Acceso a la Información Pública"),"No Aplica",'5. Valoración de Controles'!M57))</f>
        <v/>
      </c>
      <c r="AC57" s="25" t="str">
        <f>IF($H$57="","",
IF(OR($H$57="Corrupción",$H$57="Lavado de Activos",$H$57="Financiación del Terrorismo",$H$57="Trámites, OPAs y Consultas de Acceso a la Información Pública"),"No Aplica",'5. Valoración de Controles'!N57))</f>
        <v/>
      </c>
      <c r="AD57" s="25" t="str">
        <f>IF($H$57="","",
IF(OR($H$57="Corrupción",$H$57="Lavado de Activos",$H$57="Financiación del Terrorismo",$H$57="Trámites, OPAs y Consultas de Acceso a la Información Pública"),"No Aplica",'5. Valoración de Controles'!O57))</f>
        <v/>
      </c>
      <c r="AE57" s="25" t="str">
        <f>IF($H$57="","",
IF(OR($H$57="Corrupción",$H$57="Lavado de Activos",$H$57="Financiación del Terrorismo",$H$57="Trámites, OPAs y Consultas de Acceso a la Información Pública"),"No Aplica",'5. Valoración de Controles'!P57))</f>
        <v/>
      </c>
      <c r="AF57" s="25" t="str">
        <f>IF($H$57="","",
IF(OR($H$57="Corrupción",$H$57="Lavado de Activos",$H$57="Financiación del Terrorismo",$H$57="Trámites, OPAs y Consultas de Acceso a la Información Pública"),"No Aplica",'5. Valoración de Controles'!Q57))</f>
        <v/>
      </c>
      <c r="AG57" s="26" t="str">
        <f>IF($H$57="","",
IF(OR($H$57="Corrupción",$H$57="Lavado de Activos",$H$57="Financiación del Terrorismo",$H$57="Corrupción en Trámites, OPAs y Consultas de Acceso a la Información Pública"),"No Aplica",'5. Valoración de Controles'!R57))</f>
        <v/>
      </c>
      <c r="AH57" s="112"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37"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112"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37"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110"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17"/>
      <c r="AN57" s="131"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25"/>
      <c r="AP57" s="136"/>
      <c r="AQ57" s="136" t="str">
        <f>IF(AO57="","","∑ Peso porcentual de cada acción definida")</f>
        <v/>
      </c>
      <c r="AR57" s="104"/>
      <c r="AS57" s="3"/>
      <c r="AT57" s="3"/>
      <c r="AU57" s="3"/>
      <c r="AV57" s="3"/>
      <c r="AW57" s="3"/>
      <c r="AX57" s="3"/>
      <c r="AY57" s="3"/>
      <c r="AZ57" s="3"/>
      <c r="BA57" s="3"/>
      <c r="BB57" s="3"/>
      <c r="BC57" s="3"/>
      <c r="BD57" s="3"/>
      <c r="BE57" s="3"/>
      <c r="BF57" s="3"/>
      <c r="BG57" s="3"/>
      <c r="BH57" s="3"/>
      <c r="BI57" s="3"/>
      <c r="BJ57" s="3"/>
      <c r="BK57" s="3"/>
      <c r="BL57" s="3"/>
    </row>
    <row r="58" spans="1:64" ht="31.5" customHeight="1">
      <c r="A58" s="98"/>
      <c r="B58" s="98"/>
      <c r="C58" s="98"/>
      <c r="D58" s="98"/>
      <c r="E58" s="98"/>
      <c r="F58" s="98"/>
      <c r="G58" s="98"/>
      <c r="H58" s="98"/>
      <c r="I58" s="98"/>
      <c r="J58" s="98"/>
      <c r="K58" s="98"/>
      <c r="L58" s="98"/>
      <c r="M58" s="98"/>
      <c r="N58" s="98"/>
      <c r="O58" s="98"/>
      <c r="P58" s="98"/>
      <c r="Q58" s="41" t="str">
        <f>IF($H$57="","",
IF(OR($H$57="Corrupción",$H$57="Lavado de Activos",$H$57="Financiación del Terrorismo",$H$57="Corrupción en Trámites, OPAs y Consultas de Acceso a la Información Pública"),"No Aplica",'5. Valoración de Controles'!H58))</f>
        <v/>
      </c>
      <c r="R58" s="41" t="str">
        <f>IF($H$57="","",
IF(OR($H$57="Corrupción",$H$57="Lavado de Activos",$H$57="Financiación del Terrorismo",$H$57="Corrupción en Trámites, OPAs y Consultas de Acceso a la Información Pública"),'6.Valoración Control Corrupción'!E58,"No Aplica"))</f>
        <v/>
      </c>
      <c r="S58" s="41" t="str">
        <f>IF($H$57="","",
IF(OR($H$57="Corrupción",$H$57="Lavado de Activos",$H$57="Financiación del Terrorismo",$H$57="Corrupción en Trámites, OPAs y Consultas de Acceso a la Información Pública"),'6.Valoración Control Corrupción'!F58,"No Aplica"))</f>
        <v/>
      </c>
      <c r="T58" s="41" t="str">
        <f>IF($H$57="","",
IF(OR($H$57="Corrupción",$H$57="Lavado de Activos",$H$57="Financiación del Terrorismo",$H$57="Corrupción en Trámites, OPAs y Consultas de Acceso a la Información Pública"),'6.Valoración Control Corrupción'!G58,"No Aplica"))</f>
        <v/>
      </c>
      <c r="U58" s="41" t="str">
        <f>IF($H$57="","",
IF(OR($H$57="Corrupción",$H$57="Lavado de Activos",$H$57="Financiación del Terrorismo",$H$57="Corrupción en Trámites, OPAs y Consultas de Acceso a la Información Pública"),'6.Valoración Control Corrupción'!H58,"No Aplica"))</f>
        <v/>
      </c>
      <c r="V58" s="41" t="str">
        <f>IF($H$57="","",
IF(OR($H$57="Corrupción",$H$57="Lavado de Activos",$H$57="Financiación del Terrorismo",$H$57="Corrupción en Trámites, OPAs y Consultas de Acceso a la Información Pública"),'6.Valoración Control Corrupción'!I58,"No Aplica"))</f>
        <v/>
      </c>
      <c r="W58" s="41" t="str">
        <f>IF($H$57="","",
IF(OR($H$57="Corrupción",$H$57="Lavado de Activos",$H$57="Financiación del Terrorismo",$H$57="Corrupción en Trámites, OPAs y Consultas de Acceso a la Información Pública"),'6.Valoración Control Corrupción'!J58,"No Aplica"))</f>
        <v/>
      </c>
      <c r="X58" s="25" t="str">
        <f>IF($H$57="","",
IF(OR($H$57="Corrupción",$H$57="Lavado de Activos",$H$57="Financiación del Terrorismo",$H$57="Trámites, OPAs y Consultas de Acceso a la Información Pública"),"No Aplica",'5. Valoración de Controles'!I58))</f>
        <v/>
      </c>
      <c r="Y58" s="25" t="str">
        <f>IF($H$57="","",
IF(OR($H$57="Corrupción",$H$57="Lavado de Activos",$H$57="Financiación del Terrorismo",$H$57="Trámites, OPAs y Consultas de Acceso a la Información Pública"),"No Aplica",'5. Valoración de Controles'!J58))</f>
        <v/>
      </c>
      <c r="Z58" s="25" t="str">
        <f>IF($H$57="","",
IF(OR($H$57="Corrupción",$H$57="Lavado de Activos",$H$57="Financiación del Terrorismo",$H$57="Trámites, OPAs y Consultas de Acceso a la Información Pública"),"No Aplica",'5. Valoración de Controles'!K58))</f>
        <v/>
      </c>
      <c r="AA58" s="25" t="str">
        <f>IF($H$57="","",
IF(OR($H$57="Corrupción",$H$57="Lavado de Activos",$H$57="Financiación del Terrorismo",$H$57="Trámites, OPAs y Consultas de Acceso a la Información Pública"),"No Aplica",'5. Valoración de Controles'!L58))</f>
        <v/>
      </c>
      <c r="AB58" s="25" t="str">
        <f>IF($H$57="","",
IF(OR($H$57="Corrupción",$H$57="Lavado de Activos",$H$57="Financiación del Terrorismo",$H$57="Trámites, OPAs y Consultas de Acceso a la Información Pública"),"No Aplica",'5. Valoración de Controles'!M58))</f>
        <v/>
      </c>
      <c r="AC58" s="25" t="str">
        <f>IF($H$57="","",
IF(OR($H$57="Corrupción",$H$57="Lavado de Activos",$H$57="Financiación del Terrorismo",$H$57="Trámites, OPAs y Consultas de Acceso a la Información Pública"),"No Aplica",'5. Valoración de Controles'!N58))</f>
        <v/>
      </c>
      <c r="AD58" s="25" t="str">
        <f>IF($H$57="","",
IF(OR($H$57="Corrupción",$H$57="Lavado de Activos",$H$57="Financiación del Terrorismo",$H$57="Trámites, OPAs y Consultas de Acceso a la Información Pública"),"No Aplica",'5. Valoración de Controles'!O58))</f>
        <v/>
      </c>
      <c r="AE58" s="25" t="str">
        <f>IF($H$57="","",
IF(OR($H$57="Corrupción",$H$57="Lavado de Activos",$H$57="Financiación del Terrorismo",$H$57="Trámites, OPAs y Consultas de Acceso a la Información Pública"),"No Aplica",'5. Valoración de Controles'!P58))</f>
        <v/>
      </c>
      <c r="AF58" s="25" t="str">
        <f>IF($H$57="","",
IF(OR($H$57="Corrupción",$H$57="Lavado de Activos",$H$57="Financiación del Terrorismo",$H$57="Trámites, OPAs y Consultas de Acceso a la Información Pública"),"No Aplica",'5. Valoración de Controles'!Q58))</f>
        <v/>
      </c>
      <c r="AG58" s="26" t="str">
        <f>IF($H$57="","",
IF(OR($H$57="Corrupción",$H$57="Lavado de Activos",$H$57="Financiación del Terrorismo",$H$57="Corrupción en Trámites, OPAs y Consultas de Acceso a la Información Pública"),"No Aplica",'5. Valoración de Controles'!R58))</f>
        <v/>
      </c>
      <c r="AH58" s="98"/>
      <c r="AI58" s="98"/>
      <c r="AJ58" s="98"/>
      <c r="AK58" s="98"/>
      <c r="AL58" s="98"/>
      <c r="AM58" s="98"/>
      <c r="AN58" s="98"/>
      <c r="AO58" s="98"/>
      <c r="AP58" s="98"/>
      <c r="AQ58" s="98"/>
      <c r="AR58" s="98"/>
      <c r="AS58" s="2"/>
      <c r="AT58" s="2"/>
      <c r="AU58" s="2"/>
      <c r="AV58" s="2"/>
      <c r="AW58" s="2"/>
      <c r="AX58" s="2"/>
      <c r="AY58" s="2"/>
      <c r="AZ58" s="2"/>
      <c r="BA58" s="2"/>
      <c r="BB58" s="2"/>
      <c r="BC58" s="2"/>
      <c r="BD58" s="2"/>
      <c r="BE58" s="2"/>
      <c r="BF58" s="2"/>
      <c r="BG58" s="2"/>
      <c r="BH58" s="2"/>
      <c r="BI58" s="2"/>
      <c r="BJ58" s="2"/>
      <c r="BK58" s="2"/>
      <c r="BL58" s="2"/>
    </row>
    <row r="59" spans="1:64" ht="31.5" customHeight="1">
      <c r="A59" s="93"/>
      <c r="B59" s="93"/>
      <c r="C59" s="93"/>
      <c r="D59" s="93"/>
      <c r="E59" s="93"/>
      <c r="F59" s="93"/>
      <c r="G59" s="93"/>
      <c r="H59" s="93"/>
      <c r="I59" s="93"/>
      <c r="J59" s="93"/>
      <c r="K59" s="93"/>
      <c r="L59" s="93"/>
      <c r="M59" s="93"/>
      <c r="N59" s="93"/>
      <c r="O59" s="93"/>
      <c r="P59" s="93"/>
      <c r="Q59" s="41" t="str">
        <f>IF($H$57="","",
IF(OR($H$57="Corrupción",$H$57="Lavado de Activos",$H$57="Financiación del Terrorismo",$H$57="Corrupción en Trámites, OPAs y Consultas de Acceso a la Información Pública"),"No Aplica",'5. Valoración de Controles'!H59))</f>
        <v/>
      </c>
      <c r="R59" s="41" t="str">
        <f>IF($H$57="","",
IF(OR($H$57="Corrupción",$H$57="Lavado de Activos",$H$57="Financiación del Terrorismo",$H$57="Corrupción en Trámites, OPAs y Consultas de Acceso a la Información Pública"),'6.Valoración Control Corrupción'!E59,"No Aplica"))</f>
        <v/>
      </c>
      <c r="S59" s="41" t="str">
        <f>IF($H$57="","",
IF(OR($H$57="Corrupción",$H$57="Lavado de Activos",$H$57="Financiación del Terrorismo",$H$57="Corrupción en Trámites, OPAs y Consultas de Acceso a la Información Pública"),'6.Valoración Control Corrupción'!F59,"No Aplica"))</f>
        <v/>
      </c>
      <c r="T59" s="41" t="str">
        <f>IF($H$57="","",
IF(OR($H$57="Corrupción",$H$57="Lavado de Activos",$H$57="Financiación del Terrorismo",$H$57="Corrupción en Trámites, OPAs y Consultas de Acceso a la Información Pública"),'6.Valoración Control Corrupción'!G59,"No Aplica"))</f>
        <v/>
      </c>
      <c r="U59" s="41" t="str">
        <f>IF($H$57="","",
IF(OR($H$57="Corrupción",$H$57="Lavado de Activos",$H$57="Financiación del Terrorismo",$H$57="Corrupción en Trámites, OPAs y Consultas de Acceso a la Información Pública"),'6.Valoración Control Corrupción'!H59,"No Aplica"))</f>
        <v/>
      </c>
      <c r="V59" s="41" t="str">
        <f>IF($H$57="","",
IF(OR($H$57="Corrupción",$H$57="Lavado de Activos",$H$57="Financiación del Terrorismo",$H$57="Corrupción en Trámites, OPAs y Consultas de Acceso a la Información Pública"),'6.Valoración Control Corrupción'!I59,"No Aplica"))</f>
        <v/>
      </c>
      <c r="W59" s="41" t="str">
        <f>IF($H$57="","",
IF(OR($H$57="Corrupción",$H$57="Lavado de Activos",$H$57="Financiación del Terrorismo",$H$57="Corrupción en Trámites, OPAs y Consultas de Acceso a la Información Pública"),'6.Valoración Control Corrupción'!J59,"No Aplica"))</f>
        <v/>
      </c>
      <c r="X59" s="25" t="str">
        <f>IF($H$57="","",
IF(OR($H$57="Corrupción",$H$57="Lavado de Activos",$H$57="Financiación del Terrorismo",$H$57="Trámites, OPAs y Consultas de Acceso a la Información Pública"),"No Aplica",'5. Valoración de Controles'!I59))</f>
        <v/>
      </c>
      <c r="Y59" s="25" t="str">
        <f>IF($H$57="","",
IF(OR($H$57="Corrupción",$H$57="Lavado de Activos",$H$57="Financiación del Terrorismo",$H$57="Trámites, OPAs y Consultas de Acceso a la Información Pública"),"No Aplica",'5. Valoración de Controles'!J59))</f>
        <v/>
      </c>
      <c r="Z59" s="25" t="str">
        <f>IF($H$57="","",
IF(OR($H$57="Corrupción",$H$57="Lavado de Activos",$H$57="Financiación del Terrorismo",$H$57="Trámites, OPAs y Consultas de Acceso a la Información Pública"),"No Aplica",'5. Valoración de Controles'!K59))</f>
        <v/>
      </c>
      <c r="AA59" s="25" t="str">
        <f>IF($H$57="","",
IF(OR($H$57="Corrupción",$H$57="Lavado de Activos",$H$57="Financiación del Terrorismo",$H$57="Trámites, OPAs y Consultas de Acceso a la Información Pública"),"No Aplica",'5. Valoración de Controles'!L59))</f>
        <v/>
      </c>
      <c r="AB59" s="25" t="str">
        <f>IF($H$57="","",
IF(OR($H$57="Corrupción",$H$57="Lavado de Activos",$H$57="Financiación del Terrorismo",$H$57="Trámites, OPAs y Consultas de Acceso a la Información Pública"),"No Aplica",'5. Valoración de Controles'!M59))</f>
        <v/>
      </c>
      <c r="AC59" s="25" t="str">
        <f>IF($H$57="","",
IF(OR($H$57="Corrupción",$H$57="Lavado de Activos",$H$57="Financiación del Terrorismo",$H$57="Trámites, OPAs y Consultas de Acceso a la Información Pública"),"No Aplica",'5. Valoración de Controles'!N59))</f>
        <v/>
      </c>
      <c r="AD59" s="25" t="str">
        <f>IF($H$57="","",
IF(OR($H$57="Corrupción",$H$57="Lavado de Activos",$H$57="Financiación del Terrorismo",$H$57="Trámites, OPAs y Consultas de Acceso a la Información Pública"),"No Aplica",'5. Valoración de Controles'!O59))</f>
        <v/>
      </c>
      <c r="AE59" s="25" t="str">
        <f>IF($H$57="","",
IF(OR($H$57="Corrupción",$H$57="Lavado de Activos",$H$57="Financiación del Terrorismo",$H$57="Trámites, OPAs y Consultas de Acceso a la Información Pública"),"No Aplica",'5. Valoración de Controles'!P59))</f>
        <v/>
      </c>
      <c r="AF59" s="25" t="str">
        <f>IF($H$57="","",
IF(OR($H$57="Corrupción",$H$57="Lavado de Activos",$H$57="Financiación del Terrorismo",$H$57="Trámites, OPAs y Consultas de Acceso a la Información Pública"),"No Aplica",'5. Valoración de Controles'!Q59))</f>
        <v/>
      </c>
      <c r="AG59" s="26" t="str">
        <f>IF($H$57="","",
IF(OR($H$57="Corrupción",$H$57="Lavado de Activos",$H$57="Financiación del Terrorismo",$H$57="Corrupción en Trámites, OPAs y Consultas de Acceso a la Información Pública"),"No Aplica",'5. Valoración de Controles'!R59))</f>
        <v/>
      </c>
      <c r="AH59" s="93"/>
      <c r="AI59" s="93"/>
      <c r="AJ59" s="93"/>
      <c r="AK59" s="93"/>
      <c r="AL59" s="93"/>
      <c r="AM59" s="93"/>
      <c r="AN59" s="93"/>
      <c r="AO59" s="93"/>
      <c r="AP59" s="93"/>
      <c r="AQ59" s="93"/>
      <c r="AR59" s="93"/>
      <c r="AS59" s="2"/>
      <c r="AT59" s="2"/>
      <c r="AU59" s="2"/>
      <c r="AV59" s="2"/>
      <c r="AW59" s="2"/>
      <c r="AX59" s="2"/>
      <c r="AY59" s="2"/>
      <c r="AZ59" s="2"/>
      <c r="BA59" s="2"/>
      <c r="BB59" s="2"/>
      <c r="BC59" s="2"/>
      <c r="BD59" s="2"/>
      <c r="BE59" s="2"/>
      <c r="BF59" s="2"/>
      <c r="BG59" s="2"/>
      <c r="BH59" s="2"/>
      <c r="BI59" s="2"/>
      <c r="BJ59" s="2"/>
      <c r="BK59" s="2"/>
      <c r="BL59" s="2"/>
    </row>
    <row r="60" spans="1:64" ht="31.5" customHeight="1">
      <c r="A60" s="103">
        <v>18</v>
      </c>
      <c r="B60" s="104" t="str">
        <f>'2. Identificación del Riesgo'!B60:B62</f>
        <v/>
      </c>
      <c r="C60" s="104" t="str">
        <f>IF('2. Identificación del Riesgo'!C60:C62="","",'2. Identificación del Riesgo'!C60:C62)</f>
        <v/>
      </c>
      <c r="D60" s="104" t="str">
        <f>IF('2. Identificación del Riesgo'!D60:D62="","",'2. Identificación del Riesgo'!D60:D62)</f>
        <v/>
      </c>
      <c r="E60" s="104" t="str">
        <f>IF('2. Identificación del Riesgo'!E60:E62="","",'2. Identificación del Riesgo'!E60:E62)</f>
        <v/>
      </c>
      <c r="F60" s="104" t="str">
        <f>IF('2. Identificación del Riesgo'!F60:F62="","",'2. Identificación del Riesgo'!F60:F62)</f>
        <v/>
      </c>
      <c r="G60" s="104" t="str">
        <f>IF('2. Identificación del Riesgo'!G60:G62="","",'2. Identificación del Riesgo'!G60:G62)</f>
        <v/>
      </c>
      <c r="H60" s="104" t="str">
        <f>IF('2. Identificación del Riesgo'!H60:H62="","",'2. Identificación del Riesgo'!H60:H62)</f>
        <v/>
      </c>
      <c r="I60" s="104" t="str">
        <f>IF('2. Identificación del Riesgo'!I60:I62="","",'2. Identificación del Riesgo'!I60:I62)</f>
        <v/>
      </c>
      <c r="J60" s="104" t="str">
        <f>IF('2. Identificación del Riesgo'!J60:J62="","",'2. Identificación del Riesgo'!J60:J62)</f>
        <v/>
      </c>
      <c r="K60" s="112" t="str">
        <f>'2. Identificación del Riesgo'!K60:K62</f>
        <v/>
      </c>
      <c r="L60" s="109" t="str">
        <f>'2. Identificación del Riesgo'!L60:L62</f>
        <v/>
      </c>
      <c r="M60" s="10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112" t="str">
        <f>'2. Identificación del Riesgo'!N60:N62</f>
        <v/>
      </c>
      <c r="O60" s="109" t="str">
        <f>'2. Identificación del Riesgo'!O60:O62</f>
        <v/>
      </c>
      <c r="P60" s="110" t="str">
        <f>'2. Identificación del Riesgo'!P60:P62</f>
        <v/>
      </c>
      <c r="Q60" s="41" t="str">
        <f>IF($H$60="","",
IF(OR($H$60="Corrupción",$H$60="Lavado de Activos",$H$60="Financiación del Terrorismo",$H$60="Corrupción en Trámites, OPAs y Consultas de Acceso a la Información Pública"),"No Aplica",'5. Valoración de Controles'!H60))</f>
        <v/>
      </c>
      <c r="R60" s="41" t="str">
        <f>IF($H$60="","",
IF(OR($H$60="Corrupción",$H$60="Lavado de Activos",$H$60="Financiación del Terrorismo",$H$60="Corrupción en Trámites, OPAs y Consultas de Acceso a la Información Pública"),'6.Valoración Control Corrupción'!E60,"No Aplica"))</f>
        <v/>
      </c>
      <c r="S60" s="41" t="str">
        <f>IF($H$60="","",
IF(OR($H$60="Corrupción",$H$60="Lavado de Activos",$H$60="Financiación del Terrorismo",$H$60="Corrupción en Trámites, OPAs y Consultas de Acceso a la Información Pública"),'6.Valoración Control Corrupción'!F60,"No Aplica"))</f>
        <v/>
      </c>
      <c r="T60" s="41" t="str">
        <f>IF($H$60="","",
IF(OR($H$60="Corrupción",$H$60="Lavado de Activos",$H$60="Financiación del Terrorismo",$H$60="Corrupción en Trámites, OPAs y Consultas de Acceso a la Información Pública"),'6.Valoración Control Corrupción'!G60,"No Aplica"))</f>
        <v/>
      </c>
      <c r="U60" s="41" t="str">
        <f>IF($H$60="","",
IF(OR($H$60="Corrupción",$H$60="Lavado de Activos",$H$60="Financiación del Terrorismo",$H$60="Corrupción en Trámites, OPAs y Consultas de Acceso a la Información Pública"),'6.Valoración Control Corrupción'!H60,"No Aplica"))</f>
        <v/>
      </c>
      <c r="V60" s="41" t="str">
        <f>IF($H$60="","",
IF(OR($H$60="Corrupción",$H$60="Lavado de Activos",$H$60="Financiación del Terrorismo",$H$60="Corrupción en Trámites, OPAs y Consultas de Acceso a la Información Pública"),'6.Valoración Control Corrupción'!I60,"No Aplica"))</f>
        <v/>
      </c>
      <c r="W60" s="41" t="str">
        <f>IF($H$60="","",
IF(OR($H$60="Corrupción",$H$60="Lavado de Activos",$H$60="Financiación del Terrorismo",$H$60="Corrupción en Trámites, OPAs y Consultas de Acceso a la Información Pública"),'6.Valoración Control Corrupción'!J60,"No Aplica"))</f>
        <v/>
      </c>
      <c r="X60" s="25" t="str">
        <f>IF($H$60="","",
IF(OR($H$60="Corrupción",$H$60="Lavado de Activos",$H$60="Financiación del Terrorismo",$H$60="Trámites, OPAs y Consultas de Acceso a la Información Pública"),"No Aplica",'5. Valoración de Controles'!I60))</f>
        <v/>
      </c>
      <c r="Y60" s="25" t="str">
        <f>IF($H$60="","",
IF(OR($H$60="Corrupción",$H$60="Lavado de Activos",$H$60="Financiación del Terrorismo",$H$60="Trámites, OPAs y Consultas de Acceso a la Información Pública"),"No Aplica",'5. Valoración de Controles'!J60))</f>
        <v/>
      </c>
      <c r="Z60" s="25" t="str">
        <f>IF($H$60="","",
IF(OR($H$60="Corrupción",$H$60="Lavado de Activos",$H$60="Financiación del Terrorismo",$H$60="Trámites, OPAs y Consultas de Acceso a la Información Pública"),"No Aplica",'5. Valoración de Controles'!K60))</f>
        <v/>
      </c>
      <c r="AA60" s="25" t="str">
        <f>IF($H$60="","",
IF(OR($H$60="Corrupción",$H$60="Lavado de Activos",$H$60="Financiación del Terrorismo",$H$60="Trámites, OPAs y Consultas de Acceso a la Información Pública"),"No Aplica",'5. Valoración de Controles'!L60))</f>
        <v/>
      </c>
      <c r="AB60" s="25" t="str">
        <f>IF($H$60="","",
IF(OR($H$60="Corrupción",$H$60="Lavado de Activos",$H$60="Financiación del Terrorismo",$H$60="Trámites, OPAs y Consultas de Acceso a la Información Pública"),"No Aplica",'5. Valoración de Controles'!M60))</f>
        <v/>
      </c>
      <c r="AC60" s="25" t="str">
        <f>IF($H$60="","",
IF(OR($H$60="Corrupción",$H$60="Lavado de Activos",$H$60="Financiación del Terrorismo",$H$60="Trámites, OPAs y Consultas de Acceso a la Información Pública"),"No Aplica",'5. Valoración de Controles'!N60))</f>
        <v/>
      </c>
      <c r="AD60" s="25" t="str">
        <f>IF($H$60="","",
IF(OR($H$60="Corrupción",$H$60="Lavado de Activos",$H$60="Financiación del Terrorismo",$H$60="Trámites, OPAs y Consultas de Acceso a la Información Pública"),"No Aplica",'5. Valoración de Controles'!O60))</f>
        <v/>
      </c>
      <c r="AE60" s="25" t="str">
        <f>IF($H$60="","",
IF(OR($H$60="Corrupción",$H$60="Lavado de Activos",$H$60="Financiación del Terrorismo",$H$60="Trámites, OPAs y Consultas de Acceso a la Información Pública"),"No Aplica",'5. Valoración de Controles'!P60))</f>
        <v/>
      </c>
      <c r="AF60" s="25" t="str">
        <f>IF($H$60="","",
IF(OR($H$60="Corrupción",$H$60="Lavado de Activos",$H$60="Financiación del Terrorismo",$H$60="Trámites, OPAs y Consultas de Acceso a la Información Pública"),"No Aplica",'5. Valoración de Controles'!Q60))</f>
        <v/>
      </c>
      <c r="AG60" s="26" t="str">
        <f>IF($H$60="","",
IF(OR($H$60="Corrupción",$H$60="Lavado de Activos",$H$60="Financiación del Terrorismo",$H$60="Corrupción en Trámites, OPAs y Consultas de Acceso a la Información Pública"),"No Aplica",'5. Valoración de Controles'!R60))</f>
        <v/>
      </c>
      <c r="AH60" s="112"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37"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112"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37"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110"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17"/>
      <c r="AN60" s="131"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25"/>
      <c r="AP60" s="136"/>
      <c r="AQ60" s="136" t="str">
        <f>IF(AO60="","","∑ Peso porcentual de cada acción definida")</f>
        <v/>
      </c>
      <c r="AR60" s="104"/>
      <c r="AS60" s="3"/>
      <c r="AT60" s="3"/>
      <c r="AU60" s="3"/>
      <c r="AV60" s="3"/>
      <c r="AW60" s="3"/>
      <c r="AX60" s="3"/>
      <c r="AY60" s="3"/>
      <c r="AZ60" s="3"/>
      <c r="BA60" s="3"/>
      <c r="BB60" s="3"/>
      <c r="BC60" s="3"/>
      <c r="BD60" s="3"/>
      <c r="BE60" s="3"/>
      <c r="BF60" s="3"/>
      <c r="BG60" s="3"/>
      <c r="BH60" s="3"/>
      <c r="BI60" s="3"/>
      <c r="BJ60" s="3"/>
      <c r="BK60" s="3"/>
      <c r="BL60" s="3"/>
    </row>
    <row r="61" spans="1:64" ht="31.5" customHeight="1">
      <c r="A61" s="98"/>
      <c r="B61" s="98"/>
      <c r="C61" s="98"/>
      <c r="D61" s="98"/>
      <c r="E61" s="98"/>
      <c r="F61" s="98"/>
      <c r="G61" s="98"/>
      <c r="H61" s="98"/>
      <c r="I61" s="98"/>
      <c r="J61" s="98"/>
      <c r="K61" s="98"/>
      <c r="L61" s="98"/>
      <c r="M61" s="98"/>
      <c r="N61" s="98"/>
      <c r="O61" s="98"/>
      <c r="P61" s="98"/>
      <c r="Q61" s="41" t="str">
        <f>IF($H$60="","",
IF(OR($H$60="Corrupción",$H$60="Lavado de Activos",$H$60="Financiación del Terrorismo",$H$60="Corrupción en Trámites, OPAs y Consultas de Acceso a la Información Pública"),"No Aplica",'5. Valoración de Controles'!H61))</f>
        <v/>
      </c>
      <c r="R61" s="41" t="str">
        <f>IF($H$60="","",
IF(OR($H$60="Corrupción",$H$60="Lavado de Activos",$H$60="Financiación del Terrorismo",$H$60="Corrupción en Trámites, OPAs y Consultas de Acceso a la Información Pública"),'6.Valoración Control Corrupción'!E61,"No Aplica"))</f>
        <v/>
      </c>
      <c r="S61" s="41" t="str">
        <f>IF($H$60="","",
IF(OR($H$60="Corrupción",$H$60="Lavado de Activos",$H$60="Financiación del Terrorismo",$H$60="Corrupción en Trámites, OPAs y Consultas de Acceso a la Información Pública"),'6.Valoración Control Corrupción'!F61,"No Aplica"))</f>
        <v/>
      </c>
      <c r="T61" s="41" t="str">
        <f>IF($H$60="","",
IF(OR($H$60="Corrupción",$H$60="Lavado de Activos",$H$60="Financiación del Terrorismo",$H$60="Corrupción en Trámites, OPAs y Consultas de Acceso a la Información Pública"),'6.Valoración Control Corrupción'!G61,"No Aplica"))</f>
        <v/>
      </c>
      <c r="U61" s="41" t="str">
        <f>IF($H$60="","",
IF(OR($H$60="Corrupción",$H$60="Lavado de Activos",$H$60="Financiación del Terrorismo",$H$60="Corrupción en Trámites, OPAs y Consultas de Acceso a la Información Pública"),'6.Valoración Control Corrupción'!H61,"No Aplica"))</f>
        <v/>
      </c>
      <c r="V61" s="41" t="str">
        <f>IF($H$60="","",
IF(OR($H$60="Corrupción",$H$60="Lavado de Activos",$H$60="Financiación del Terrorismo",$H$60="Corrupción en Trámites, OPAs y Consultas de Acceso a la Información Pública"),'6.Valoración Control Corrupción'!I61,"No Aplica"))</f>
        <v/>
      </c>
      <c r="W61" s="41" t="str">
        <f>IF($H$60="","",
IF(OR($H$60="Corrupción",$H$60="Lavado de Activos",$H$60="Financiación del Terrorismo",$H$60="Corrupción en Trámites, OPAs y Consultas de Acceso a la Información Pública"),'6.Valoración Control Corrupción'!J61,"No Aplica"))</f>
        <v/>
      </c>
      <c r="X61" s="25" t="str">
        <f>IF($H$60="","",
IF(OR($H$60="Corrupción",$H$60="Lavado de Activos",$H$60="Financiación del Terrorismo",$H$60="Trámites, OPAs y Consultas de Acceso a la Información Pública"),"No Aplica",'5. Valoración de Controles'!I61))</f>
        <v/>
      </c>
      <c r="Y61" s="25" t="str">
        <f>IF($H$60="","",
IF(OR($H$60="Corrupción",$H$60="Lavado de Activos",$H$60="Financiación del Terrorismo",$H$60="Trámites, OPAs y Consultas de Acceso a la Información Pública"),"No Aplica",'5. Valoración de Controles'!J61))</f>
        <v/>
      </c>
      <c r="Z61" s="25" t="str">
        <f>IF($H$60="","",
IF(OR($H$60="Corrupción",$H$60="Lavado de Activos",$H$60="Financiación del Terrorismo",$H$60="Trámites, OPAs y Consultas de Acceso a la Información Pública"),"No Aplica",'5. Valoración de Controles'!K61))</f>
        <v/>
      </c>
      <c r="AA61" s="25" t="str">
        <f>IF($H$60="","",
IF(OR($H$60="Corrupción",$H$60="Lavado de Activos",$H$60="Financiación del Terrorismo",$H$60="Trámites, OPAs y Consultas de Acceso a la Información Pública"),"No Aplica",'5. Valoración de Controles'!L61))</f>
        <v/>
      </c>
      <c r="AB61" s="25" t="str">
        <f>IF($H$60="","",
IF(OR($H$60="Corrupción",$H$60="Lavado de Activos",$H$60="Financiación del Terrorismo",$H$60="Trámites, OPAs y Consultas de Acceso a la Información Pública"),"No Aplica",'5. Valoración de Controles'!M61))</f>
        <v/>
      </c>
      <c r="AC61" s="25" t="str">
        <f>IF($H$60="","",
IF(OR($H$60="Corrupción",$H$60="Lavado de Activos",$H$60="Financiación del Terrorismo",$H$60="Trámites, OPAs y Consultas de Acceso a la Información Pública"),"No Aplica",'5. Valoración de Controles'!N61))</f>
        <v/>
      </c>
      <c r="AD61" s="25" t="str">
        <f>IF($H$60="","",
IF(OR($H$60="Corrupción",$H$60="Lavado de Activos",$H$60="Financiación del Terrorismo",$H$60="Trámites, OPAs y Consultas de Acceso a la Información Pública"),"No Aplica",'5. Valoración de Controles'!O61))</f>
        <v/>
      </c>
      <c r="AE61" s="25" t="str">
        <f>IF($H$60="","",
IF(OR($H$60="Corrupción",$H$60="Lavado de Activos",$H$60="Financiación del Terrorismo",$H$60="Trámites, OPAs y Consultas de Acceso a la Información Pública"),"No Aplica",'5. Valoración de Controles'!P61))</f>
        <v/>
      </c>
      <c r="AF61" s="25" t="str">
        <f>IF($H$60="","",
IF(OR($H$60="Corrupción",$H$60="Lavado de Activos",$H$60="Financiación del Terrorismo",$H$60="Trámites, OPAs y Consultas de Acceso a la Información Pública"),"No Aplica",'5. Valoración de Controles'!Q61))</f>
        <v/>
      </c>
      <c r="AG61" s="26" t="str">
        <f>IF($H$60="","",
IF(OR($H$60="Corrupción",$H$60="Lavado de Activos",$H$60="Financiación del Terrorismo",$H$60="Corrupción en Trámites, OPAs y Consultas de Acceso a la Información Pública"),"No Aplica",'5. Valoración de Controles'!R61))</f>
        <v/>
      </c>
      <c r="AH61" s="98"/>
      <c r="AI61" s="98"/>
      <c r="AJ61" s="98"/>
      <c r="AK61" s="98"/>
      <c r="AL61" s="98"/>
      <c r="AM61" s="98"/>
      <c r="AN61" s="98"/>
      <c r="AO61" s="98"/>
      <c r="AP61" s="98"/>
      <c r="AQ61" s="98"/>
      <c r="AR61" s="98"/>
      <c r="AS61" s="2"/>
      <c r="AT61" s="2"/>
      <c r="AU61" s="2"/>
      <c r="AV61" s="2"/>
      <c r="AW61" s="2"/>
      <c r="AX61" s="2"/>
      <c r="AY61" s="2"/>
      <c r="AZ61" s="2"/>
      <c r="BA61" s="2"/>
      <c r="BB61" s="2"/>
      <c r="BC61" s="2"/>
      <c r="BD61" s="2"/>
      <c r="BE61" s="2"/>
      <c r="BF61" s="2"/>
      <c r="BG61" s="2"/>
      <c r="BH61" s="2"/>
      <c r="BI61" s="2"/>
      <c r="BJ61" s="2"/>
      <c r="BK61" s="2"/>
      <c r="BL61" s="2"/>
    </row>
    <row r="62" spans="1:64" ht="31.5" customHeight="1">
      <c r="A62" s="93"/>
      <c r="B62" s="93"/>
      <c r="C62" s="93"/>
      <c r="D62" s="93"/>
      <c r="E62" s="93"/>
      <c r="F62" s="93"/>
      <c r="G62" s="93"/>
      <c r="H62" s="93"/>
      <c r="I62" s="93"/>
      <c r="J62" s="93"/>
      <c r="K62" s="93"/>
      <c r="L62" s="93"/>
      <c r="M62" s="93"/>
      <c r="N62" s="93"/>
      <c r="O62" s="93"/>
      <c r="P62" s="93"/>
      <c r="Q62" s="41" t="str">
        <f>IF($H$60="","",
IF(OR($H$60="Corrupción",$H$60="Lavado de Activos",$H$60="Financiación del Terrorismo",$H$60="Corrupción en Trámites, OPAs y Consultas de Acceso a la Información Pública"),"No Aplica",'5. Valoración de Controles'!H62))</f>
        <v/>
      </c>
      <c r="R62" s="41" t="str">
        <f>IF($H$60="","",
IF(OR($H$60="Corrupción",$H$60="Lavado de Activos",$H$60="Financiación del Terrorismo",$H$60="Corrupción en Trámites, OPAs y Consultas de Acceso a la Información Pública"),'6.Valoración Control Corrupción'!E62,"No Aplica"))</f>
        <v/>
      </c>
      <c r="S62" s="41" t="str">
        <f>IF($H$60="","",
IF(OR($H$60="Corrupción",$H$60="Lavado de Activos",$H$60="Financiación del Terrorismo",$H$60="Corrupción en Trámites, OPAs y Consultas de Acceso a la Información Pública"),'6.Valoración Control Corrupción'!F62,"No Aplica"))</f>
        <v/>
      </c>
      <c r="T62" s="41" t="str">
        <f>IF($H$60="","",
IF(OR($H$60="Corrupción",$H$60="Lavado de Activos",$H$60="Financiación del Terrorismo",$H$60="Corrupción en Trámites, OPAs y Consultas de Acceso a la Información Pública"),'6.Valoración Control Corrupción'!G62,"No Aplica"))</f>
        <v/>
      </c>
      <c r="U62" s="41" t="str">
        <f>IF($H$60="","",
IF(OR($H$60="Corrupción",$H$60="Lavado de Activos",$H$60="Financiación del Terrorismo",$H$60="Corrupción en Trámites, OPAs y Consultas de Acceso a la Información Pública"),'6.Valoración Control Corrupción'!H62,"No Aplica"))</f>
        <v/>
      </c>
      <c r="V62" s="41" t="str">
        <f>IF($H$60="","",
IF(OR($H$60="Corrupción",$H$60="Lavado de Activos",$H$60="Financiación del Terrorismo",$H$60="Corrupción en Trámites, OPAs y Consultas de Acceso a la Información Pública"),'6.Valoración Control Corrupción'!I62,"No Aplica"))</f>
        <v/>
      </c>
      <c r="W62" s="41" t="str">
        <f>IF($H$60="","",
IF(OR($H$60="Corrupción",$H$60="Lavado de Activos",$H$60="Financiación del Terrorismo",$H$60="Corrupción en Trámites, OPAs y Consultas de Acceso a la Información Pública"),'6.Valoración Control Corrupción'!J62,"No Aplica"))</f>
        <v/>
      </c>
      <c r="X62" s="25" t="str">
        <f>IF($H$60="","",
IF(OR($H$60="Corrupción",$H$60="Lavado de Activos",$H$60="Financiación del Terrorismo",$H$60="Trámites, OPAs y Consultas de Acceso a la Información Pública"),"No Aplica",'5. Valoración de Controles'!I62))</f>
        <v/>
      </c>
      <c r="Y62" s="25" t="str">
        <f>IF($H$60="","",
IF(OR($H$60="Corrupción",$H$60="Lavado de Activos",$H$60="Financiación del Terrorismo",$H$60="Trámites, OPAs y Consultas de Acceso a la Información Pública"),"No Aplica",'5. Valoración de Controles'!J62))</f>
        <v/>
      </c>
      <c r="Z62" s="25" t="str">
        <f>IF($H$60="","",
IF(OR($H$60="Corrupción",$H$60="Lavado de Activos",$H$60="Financiación del Terrorismo",$H$60="Trámites, OPAs y Consultas de Acceso a la Información Pública"),"No Aplica",'5. Valoración de Controles'!K62))</f>
        <v/>
      </c>
      <c r="AA62" s="25" t="str">
        <f>IF($H$60="","",
IF(OR($H$60="Corrupción",$H$60="Lavado de Activos",$H$60="Financiación del Terrorismo",$H$60="Trámites, OPAs y Consultas de Acceso a la Información Pública"),"No Aplica",'5. Valoración de Controles'!L62))</f>
        <v/>
      </c>
      <c r="AB62" s="25" t="str">
        <f>IF($H$60="","",
IF(OR($H$60="Corrupción",$H$60="Lavado de Activos",$H$60="Financiación del Terrorismo",$H$60="Trámites, OPAs y Consultas de Acceso a la Información Pública"),"No Aplica",'5. Valoración de Controles'!M62))</f>
        <v/>
      </c>
      <c r="AC62" s="25" t="str">
        <f>IF($H$60="","",
IF(OR($H$60="Corrupción",$H$60="Lavado de Activos",$H$60="Financiación del Terrorismo",$H$60="Trámites, OPAs y Consultas de Acceso a la Información Pública"),"No Aplica",'5. Valoración de Controles'!N62))</f>
        <v/>
      </c>
      <c r="AD62" s="25" t="str">
        <f>IF($H$60="","",
IF(OR($H$60="Corrupción",$H$60="Lavado de Activos",$H$60="Financiación del Terrorismo",$H$60="Trámites, OPAs y Consultas de Acceso a la Información Pública"),"No Aplica",'5. Valoración de Controles'!O62))</f>
        <v/>
      </c>
      <c r="AE62" s="25" t="str">
        <f>IF($H$60="","",
IF(OR($H$60="Corrupción",$H$60="Lavado de Activos",$H$60="Financiación del Terrorismo",$H$60="Trámites, OPAs y Consultas de Acceso a la Información Pública"),"No Aplica",'5. Valoración de Controles'!P62))</f>
        <v/>
      </c>
      <c r="AF62" s="25" t="str">
        <f>IF($H$60="","",
IF(OR($H$60="Corrupción",$H$60="Lavado de Activos",$H$60="Financiación del Terrorismo",$H$60="Trámites, OPAs y Consultas de Acceso a la Información Pública"),"No Aplica",'5. Valoración de Controles'!Q62))</f>
        <v/>
      </c>
      <c r="AG62" s="26" t="str">
        <f>IF($H$60="","",
IF(OR($H$60="Corrupción",$H$60="Lavado de Activos",$H$60="Financiación del Terrorismo",$H$60="Corrupción en Trámites, OPAs y Consultas de Acceso a la Información Pública"),"No Aplica",'5. Valoración de Controles'!R62))</f>
        <v/>
      </c>
      <c r="AH62" s="93"/>
      <c r="AI62" s="93"/>
      <c r="AJ62" s="93"/>
      <c r="AK62" s="93"/>
      <c r="AL62" s="93"/>
      <c r="AM62" s="93"/>
      <c r="AN62" s="93"/>
      <c r="AO62" s="93"/>
      <c r="AP62" s="93"/>
      <c r="AQ62" s="93"/>
      <c r="AR62" s="93"/>
      <c r="AS62" s="2"/>
      <c r="AT62" s="2"/>
      <c r="AU62" s="2"/>
      <c r="AV62" s="2"/>
      <c r="AW62" s="2"/>
      <c r="AX62" s="2"/>
      <c r="AY62" s="2"/>
      <c r="AZ62" s="2"/>
      <c r="BA62" s="2"/>
      <c r="BB62" s="2"/>
      <c r="BC62" s="2"/>
      <c r="BD62" s="2"/>
      <c r="BE62" s="2"/>
      <c r="BF62" s="2"/>
      <c r="BG62" s="2"/>
      <c r="BH62" s="2"/>
      <c r="BI62" s="2"/>
      <c r="BJ62" s="2"/>
      <c r="BK62" s="2"/>
      <c r="BL62" s="2"/>
    </row>
    <row r="63" spans="1:64" ht="31.5" customHeight="1">
      <c r="A63" s="103">
        <v>19</v>
      </c>
      <c r="B63" s="104" t="str">
        <f>'2. Identificación del Riesgo'!B63:B65</f>
        <v/>
      </c>
      <c r="C63" s="104" t="str">
        <f>IF('2. Identificación del Riesgo'!C63:C65="","",'2. Identificación del Riesgo'!C63:C65)</f>
        <v/>
      </c>
      <c r="D63" s="104" t="str">
        <f>IF('2. Identificación del Riesgo'!D63:D65="","",'2. Identificación del Riesgo'!D63:D65)</f>
        <v/>
      </c>
      <c r="E63" s="104" t="str">
        <f>IF('2. Identificación del Riesgo'!E63:E65="","",'2. Identificación del Riesgo'!E63:E65)</f>
        <v/>
      </c>
      <c r="F63" s="104" t="str">
        <f>IF('2. Identificación del Riesgo'!F63:F65="","",'2. Identificación del Riesgo'!F63:F65)</f>
        <v/>
      </c>
      <c r="G63" s="104" t="str">
        <f>IF('2. Identificación del Riesgo'!G63:G65="","",'2. Identificación del Riesgo'!G63:G65)</f>
        <v/>
      </c>
      <c r="H63" s="104" t="str">
        <f>IF('2. Identificación del Riesgo'!H63:H65="","",'2. Identificación del Riesgo'!H63:H65)</f>
        <v/>
      </c>
      <c r="I63" s="104" t="str">
        <f>IF('2. Identificación del Riesgo'!I63:I65="","",'2. Identificación del Riesgo'!I63:I65)</f>
        <v/>
      </c>
      <c r="J63" s="104" t="str">
        <f>IF('2. Identificación del Riesgo'!J63:J65="","",'2. Identificación del Riesgo'!J63:J65)</f>
        <v/>
      </c>
      <c r="K63" s="112" t="str">
        <f>'2. Identificación del Riesgo'!K63:K65</f>
        <v/>
      </c>
      <c r="L63" s="109" t="str">
        <f>'2. Identificación del Riesgo'!L63:L65</f>
        <v/>
      </c>
      <c r="M63" s="10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112" t="str">
        <f>'2. Identificación del Riesgo'!N63:N65</f>
        <v/>
      </c>
      <c r="O63" s="109" t="str">
        <f>'2. Identificación del Riesgo'!O63:O65</f>
        <v/>
      </c>
      <c r="P63" s="110" t="str">
        <f>'2. Identificación del Riesgo'!P63:P65</f>
        <v/>
      </c>
      <c r="Q63" s="41" t="str">
        <f>IF($H$63="","",
IF(OR($H$63="Corrupción",$H$63="Lavado de Activos",$H$63="Financiación del Terrorismo",$H$63="Corrupción en Trámites, OPAs y Consultas de Acceso a la Información Pública"),"No Aplica",'5. Valoración de Controles'!H63))</f>
        <v/>
      </c>
      <c r="R63" s="41" t="str">
        <f>IF($H$63="","",
IF(OR($H$63="Corrupción",$H$63="Lavado de Activos",$H$63="Financiación del Terrorismo",$H$63="Corrupción en Trámites, OPAs y Consultas de Acceso a la Información Pública"),'6.Valoración Control Corrupción'!E63,"No Aplica"))</f>
        <v/>
      </c>
      <c r="S63" s="41" t="str">
        <f>IF($H$63="","",
IF(OR($H$63="Corrupción",$H$63="Lavado de Activos",$H$63="Financiación del Terrorismo",$H$63="Corrupción en Trámites, OPAs y Consultas de Acceso a la Información Pública"),'6.Valoración Control Corrupción'!F63,"No Aplica"))</f>
        <v/>
      </c>
      <c r="T63" s="41" t="str">
        <f>IF($H$63="","",
IF(OR($H$63="Corrupción",$H$63="Lavado de Activos",$H$63="Financiación del Terrorismo",$H$63="Corrupción en Trámites, OPAs y Consultas de Acceso a la Información Pública"),'6.Valoración Control Corrupción'!G63,"No Aplica"))</f>
        <v/>
      </c>
      <c r="U63" s="41" t="str">
        <f>IF($H$63="","",
IF(OR($H$63="Corrupción",$H$63="Lavado de Activos",$H$63="Financiación del Terrorismo",$H$63="Corrupción en Trámites, OPAs y Consultas de Acceso a la Información Pública"),'6.Valoración Control Corrupción'!H63,"No Aplica"))</f>
        <v/>
      </c>
      <c r="V63" s="41" t="str">
        <f>IF($H$63="","",
IF(OR($H$63="Corrupción",$H$63="Lavado de Activos",$H$63="Financiación del Terrorismo",$H$63="Corrupción en Trámites, OPAs y Consultas de Acceso a la Información Pública"),'6.Valoración Control Corrupción'!I63,"No Aplica"))</f>
        <v/>
      </c>
      <c r="W63" s="41" t="str">
        <f>IF($H$63="","",
IF(OR($H$63="Corrupción",$H$63="Lavado de Activos",$H$63="Financiación del Terrorismo",$H$63="Corrupción en Trámites, OPAs y Consultas de Acceso a la Información Pública"),'6.Valoración Control Corrupción'!J63,"No Aplica"))</f>
        <v/>
      </c>
      <c r="X63" s="25" t="str">
        <f>IF($H$63="","",
IF(OR($H$63="Corrupción",$H$63="Lavado de Activos",$H$63="Financiación del Terrorismo",$H$63="Trámites, OPAs y Consultas de Acceso a la Información Pública"),"No Aplica",'5. Valoración de Controles'!I63))</f>
        <v/>
      </c>
      <c r="Y63" s="25" t="str">
        <f>IF($H$63="","",
IF(OR($H$63="Corrupción",$H$63="Lavado de Activos",$H$63="Financiación del Terrorismo",$H$63="Trámites, OPAs y Consultas de Acceso a la Información Pública"),"No Aplica",'5. Valoración de Controles'!J63))</f>
        <v/>
      </c>
      <c r="Z63" s="25" t="str">
        <f>IF($H$63="","",
IF(OR($H$63="Corrupción",$H$63="Lavado de Activos",$H$63="Financiación del Terrorismo",$H$63="Trámites, OPAs y Consultas de Acceso a la Información Pública"),"No Aplica",'5. Valoración de Controles'!K63))</f>
        <v/>
      </c>
      <c r="AA63" s="25" t="str">
        <f>IF($H$63="","",
IF(OR($H$63="Corrupción",$H$63="Lavado de Activos",$H$63="Financiación del Terrorismo",$H$63="Trámites, OPAs y Consultas de Acceso a la Información Pública"),"No Aplica",'5. Valoración de Controles'!L63))</f>
        <v/>
      </c>
      <c r="AB63" s="25" t="str">
        <f>IF($H$63="","",
IF(OR($H$63="Corrupción",$H$63="Lavado de Activos",$H$63="Financiación del Terrorismo",$H$63="Trámites, OPAs y Consultas de Acceso a la Información Pública"),"No Aplica",'5. Valoración de Controles'!M63))</f>
        <v/>
      </c>
      <c r="AC63" s="25" t="str">
        <f>IF($H$63="","",
IF(OR($H$63="Corrupción",$H$63="Lavado de Activos",$H$63="Financiación del Terrorismo",$H$63="Trámites, OPAs y Consultas de Acceso a la Información Pública"),"No Aplica",'5. Valoración de Controles'!N63))</f>
        <v/>
      </c>
      <c r="AD63" s="25" t="str">
        <f>IF($H$63="","",
IF(OR($H$63="Corrupción",$H$63="Lavado de Activos",$H$63="Financiación del Terrorismo",$H$63="Trámites, OPAs y Consultas de Acceso a la Información Pública"),"No Aplica",'5. Valoración de Controles'!O63))</f>
        <v/>
      </c>
      <c r="AE63" s="25" t="str">
        <f>IF($H$63="","",
IF(OR($H$63="Corrupción",$H$63="Lavado de Activos",$H$63="Financiación del Terrorismo",$H$63="Trámites, OPAs y Consultas de Acceso a la Información Pública"),"No Aplica",'5. Valoración de Controles'!P63))</f>
        <v/>
      </c>
      <c r="AF63" s="25" t="str">
        <f>IF($H$63="","",
IF(OR($H$63="Corrupción",$H$63="Lavado de Activos",$H$63="Financiación del Terrorismo",$H$63="Trámites, OPAs y Consultas de Acceso a la Información Pública"),"No Aplica",'5. Valoración de Controles'!Q63))</f>
        <v/>
      </c>
      <c r="AG63" s="26" t="str">
        <f>IF($H$63="","",
IF(OR($H$63="Corrupción",$H$63="Lavado de Activos",$H$63="Financiación del Terrorismo",$H$63="Corrupción en Trámites, OPAs y Consultas de Acceso a la Información Pública"),"No Aplica",'5. Valoración de Controles'!R63))</f>
        <v/>
      </c>
      <c r="AH63" s="112"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37"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112"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37"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110"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17"/>
      <c r="AN63" s="131"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25"/>
      <c r="AP63" s="136"/>
      <c r="AQ63" s="136" t="str">
        <f>IF(AO63="","","∑ Peso porcentual de cada acción definida")</f>
        <v/>
      </c>
      <c r="AR63" s="104"/>
      <c r="AS63" s="3"/>
      <c r="AT63" s="3"/>
      <c r="AU63" s="3"/>
      <c r="AV63" s="3"/>
      <c r="AW63" s="3"/>
      <c r="AX63" s="3"/>
      <c r="AY63" s="3"/>
      <c r="AZ63" s="3"/>
      <c r="BA63" s="3"/>
      <c r="BB63" s="3"/>
      <c r="BC63" s="3"/>
      <c r="BD63" s="3"/>
      <c r="BE63" s="3"/>
      <c r="BF63" s="3"/>
      <c r="BG63" s="3"/>
      <c r="BH63" s="3"/>
      <c r="BI63" s="3"/>
      <c r="BJ63" s="3"/>
      <c r="BK63" s="3"/>
      <c r="BL63" s="3"/>
    </row>
    <row r="64" spans="1:64" ht="31.5" customHeight="1">
      <c r="A64" s="98"/>
      <c r="B64" s="98"/>
      <c r="C64" s="98"/>
      <c r="D64" s="98"/>
      <c r="E64" s="98"/>
      <c r="F64" s="98"/>
      <c r="G64" s="98"/>
      <c r="H64" s="98"/>
      <c r="I64" s="98"/>
      <c r="J64" s="98"/>
      <c r="K64" s="98"/>
      <c r="L64" s="98"/>
      <c r="M64" s="98"/>
      <c r="N64" s="98"/>
      <c r="O64" s="98"/>
      <c r="P64" s="98"/>
      <c r="Q64" s="41" t="str">
        <f>IF($H$63="","",
IF(OR($H$63="Corrupción",$H$63="Lavado de Activos",$H$63="Financiación del Terrorismo",$H$63="Corrupción en Trámites, OPAs y Consultas de Acceso a la Información Pública"),"No Aplica",'5. Valoración de Controles'!H64))</f>
        <v/>
      </c>
      <c r="R64" s="41" t="str">
        <f>IF($H$63="","",
IF(OR($H$63="Corrupción",$H$63="Lavado de Activos",$H$63="Financiación del Terrorismo",$H$63="Corrupción en Trámites, OPAs y Consultas de Acceso a la Información Pública"),'6.Valoración Control Corrupción'!E64,"No Aplica"))</f>
        <v/>
      </c>
      <c r="S64" s="41" t="str">
        <f>IF($H$63="","",
IF(OR($H$63="Corrupción",$H$63="Lavado de Activos",$H$63="Financiación del Terrorismo",$H$63="Corrupción en Trámites, OPAs y Consultas de Acceso a la Información Pública"),'6.Valoración Control Corrupción'!F64,"No Aplica"))</f>
        <v/>
      </c>
      <c r="T64" s="41" t="str">
        <f>IF($H$63="","",
IF(OR($H$63="Corrupción",$H$63="Lavado de Activos",$H$63="Financiación del Terrorismo",$H$63="Corrupción en Trámites, OPAs y Consultas de Acceso a la Información Pública"),'6.Valoración Control Corrupción'!G64,"No Aplica"))</f>
        <v/>
      </c>
      <c r="U64" s="41" t="str">
        <f>IF($H$63="","",
IF(OR($H$63="Corrupción",$H$63="Lavado de Activos",$H$63="Financiación del Terrorismo",$H$63="Corrupción en Trámites, OPAs y Consultas de Acceso a la Información Pública"),'6.Valoración Control Corrupción'!H64,"No Aplica"))</f>
        <v/>
      </c>
      <c r="V64" s="41" t="str">
        <f>IF($H$63="","",
IF(OR($H$63="Corrupción",$H$63="Lavado de Activos",$H$63="Financiación del Terrorismo",$H$63="Corrupción en Trámites, OPAs y Consultas de Acceso a la Información Pública"),'6.Valoración Control Corrupción'!I64,"No Aplica"))</f>
        <v/>
      </c>
      <c r="W64" s="41" t="str">
        <f>IF($H$63="","",
IF(OR($H$63="Corrupción",$H$63="Lavado de Activos",$H$63="Financiación del Terrorismo",$H$63="Corrupción en Trámites, OPAs y Consultas de Acceso a la Información Pública"),'6.Valoración Control Corrupción'!J64,"No Aplica"))</f>
        <v/>
      </c>
      <c r="X64" s="25" t="str">
        <f>IF($H$63="","",
IF(OR($H$63="Corrupción",$H$63="Lavado de Activos",$H$63="Financiación del Terrorismo",$H$63="Trámites, OPAs y Consultas de Acceso a la Información Pública"),"No Aplica",'5. Valoración de Controles'!I64))</f>
        <v/>
      </c>
      <c r="Y64" s="25" t="str">
        <f>IF($H$63="","",
IF(OR($H$63="Corrupción",$H$63="Lavado de Activos",$H$63="Financiación del Terrorismo",$H$63="Trámites, OPAs y Consultas de Acceso a la Información Pública"),"No Aplica",'5. Valoración de Controles'!J64))</f>
        <v/>
      </c>
      <c r="Z64" s="25" t="str">
        <f>IF($H$63="","",
IF(OR($H$63="Corrupción",$H$63="Lavado de Activos",$H$63="Financiación del Terrorismo",$H$63="Trámites, OPAs y Consultas de Acceso a la Información Pública"),"No Aplica",'5. Valoración de Controles'!K64))</f>
        <v/>
      </c>
      <c r="AA64" s="25" t="str">
        <f>IF($H$63="","",
IF(OR($H$63="Corrupción",$H$63="Lavado de Activos",$H$63="Financiación del Terrorismo",$H$63="Trámites, OPAs y Consultas de Acceso a la Información Pública"),"No Aplica",'5. Valoración de Controles'!L64))</f>
        <v/>
      </c>
      <c r="AB64" s="25" t="str">
        <f>IF($H$63="","",
IF(OR($H$63="Corrupción",$H$63="Lavado de Activos",$H$63="Financiación del Terrorismo",$H$63="Trámites, OPAs y Consultas de Acceso a la Información Pública"),"No Aplica",'5. Valoración de Controles'!M64))</f>
        <v/>
      </c>
      <c r="AC64" s="25" t="str">
        <f>IF($H$63="","",
IF(OR($H$63="Corrupción",$H$63="Lavado de Activos",$H$63="Financiación del Terrorismo",$H$63="Trámites, OPAs y Consultas de Acceso a la Información Pública"),"No Aplica",'5. Valoración de Controles'!N64))</f>
        <v/>
      </c>
      <c r="AD64" s="25" t="str">
        <f>IF($H$63="","",
IF(OR($H$63="Corrupción",$H$63="Lavado de Activos",$H$63="Financiación del Terrorismo",$H$63="Trámites, OPAs y Consultas de Acceso a la Información Pública"),"No Aplica",'5. Valoración de Controles'!O64))</f>
        <v/>
      </c>
      <c r="AE64" s="25" t="str">
        <f>IF($H$63="","",
IF(OR($H$63="Corrupción",$H$63="Lavado de Activos",$H$63="Financiación del Terrorismo",$H$63="Trámites, OPAs y Consultas de Acceso a la Información Pública"),"No Aplica",'5. Valoración de Controles'!P64))</f>
        <v/>
      </c>
      <c r="AF64" s="25" t="str">
        <f>IF($H$63="","",
IF(OR($H$63="Corrupción",$H$63="Lavado de Activos",$H$63="Financiación del Terrorismo",$H$63="Trámites, OPAs y Consultas de Acceso a la Información Pública"),"No Aplica",'5. Valoración de Controles'!Q64))</f>
        <v/>
      </c>
      <c r="AG64" s="26" t="str">
        <f>IF($H$63="","",
IF(OR($H$63="Corrupción",$H$63="Lavado de Activos",$H$63="Financiación del Terrorismo",$H$63="Corrupción en Trámites, OPAs y Consultas de Acceso a la Información Pública"),"No Aplica",'5. Valoración de Controles'!R64))</f>
        <v/>
      </c>
      <c r="AH64" s="98"/>
      <c r="AI64" s="98"/>
      <c r="AJ64" s="98"/>
      <c r="AK64" s="98"/>
      <c r="AL64" s="98"/>
      <c r="AM64" s="98"/>
      <c r="AN64" s="98"/>
      <c r="AO64" s="98"/>
      <c r="AP64" s="98"/>
      <c r="AQ64" s="98"/>
      <c r="AR64" s="98"/>
      <c r="AS64" s="2"/>
      <c r="AT64" s="2"/>
      <c r="AU64" s="2"/>
      <c r="AV64" s="2"/>
      <c r="AW64" s="2"/>
      <c r="AX64" s="2"/>
      <c r="AY64" s="2"/>
      <c r="AZ64" s="2"/>
      <c r="BA64" s="2"/>
      <c r="BB64" s="2"/>
      <c r="BC64" s="2"/>
      <c r="BD64" s="2"/>
      <c r="BE64" s="2"/>
      <c r="BF64" s="2"/>
      <c r="BG64" s="2"/>
      <c r="BH64" s="2"/>
      <c r="BI64" s="2"/>
      <c r="BJ64" s="2"/>
      <c r="BK64" s="2"/>
      <c r="BL64" s="2"/>
    </row>
    <row r="65" spans="1:64" ht="31.5" customHeight="1">
      <c r="A65" s="93"/>
      <c r="B65" s="93"/>
      <c r="C65" s="93"/>
      <c r="D65" s="93"/>
      <c r="E65" s="93"/>
      <c r="F65" s="93"/>
      <c r="G65" s="93"/>
      <c r="H65" s="93"/>
      <c r="I65" s="93"/>
      <c r="J65" s="93"/>
      <c r="K65" s="93"/>
      <c r="L65" s="93"/>
      <c r="M65" s="93"/>
      <c r="N65" s="93"/>
      <c r="O65" s="93"/>
      <c r="P65" s="93"/>
      <c r="Q65" s="41" t="str">
        <f>IF($H$63="","",
IF(OR($H$63="Corrupción",$H$63="Lavado de Activos",$H$63="Financiación del Terrorismo",$H$63="Corrupción en Trámites, OPAs y Consultas de Acceso a la Información Pública"),"No Aplica",'5. Valoración de Controles'!H65))</f>
        <v/>
      </c>
      <c r="R65" s="41" t="str">
        <f>IF($H$63="","",
IF(OR($H$63="Corrupción",$H$63="Lavado de Activos",$H$63="Financiación del Terrorismo",$H$63="Corrupción en Trámites, OPAs y Consultas de Acceso a la Información Pública"),'6.Valoración Control Corrupción'!E65,"No Aplica"))</f>
        <v/>
      </c>
      <c r="S65" s="41" t="str">
        <f>IF($H$63="","",
IF(OR($H$63="Corrupción",$H$63="Lavado de Activos",$H$63="Financiación del Terrorismo",$H$63="Corrupción en Trámites, OPAs y Consultas de Acceso a la Información Pública"),'6.Valoración Control Corrupción'!F65,"No Aplica"))</f>
        <v/>
      </c>
      <c r="T65" s="41" t="str">
        <f>IF($H$63="","",
IF(OR($H$63="Corrupción",$H$63="Lavado de Activos",$H$63="Financiación del Terrorismo",$H$63="Corrupción en Trámites, OPAs y Consultas de Acceso a la Información Pública"),'6.Valoración Control Corrupción'!G65,"No Aplica"))</f>
        <v/>
      </c>
      <c r="U65" s="41" t="str">
        <f>IF($H$63="","",
IF(OR($H$63="Corrupción",$H$63="Lavado de Activos",$H$63="Financiación del Terrorismo",$H$63="Corrupción en Trámites, OPAs y Consultas de Acceso a la Información Pública"),'6.Valoración Control Corrupción'!H65,"No Aplica"))</f>
        <v/>
      </c>
      <c r="V65" s="41" t="str">
        <f>IF($H$63="","",
IF(OR($H$63="Corrupción",$H$63="Lavado de Activos",$H$63="Financiación del Terrorismo",$H$63="Corrupción en Trámites, OPAs y Consultas de Acceso a la Información Pública"),'6.Valoración Control Corrupción'!I65,"No Aplica"))</f>
        <v/>
      </c>
      <c r="W65" s="41" t="str">
        <f>IF($H$63="","",
IF(OR($H$63="Corrupción",$H$63="Lavado de Activos",$H$63="Financiación del Terrorismo",$H$63="Corrupción en Trámites, OPAs y Consultas de Acceso a la Información Pública"),'6.Valoración Control Corrupción'!J65,"No Aplica"))</f>
        <v/>
      </c>
      <c r="X65" s="25" t="str">
        <f>IF($H$63="","",
IF(OR($H$63="Corrupción",$H$63="Lavado de Activos",$H$63="Financiación del Terrorismo",$H$63="Trámites, OPAs y Consultas de Acceso a la Información Pública"),"No Aplica",'5. Valoración de Controles'!I65))</f>
        <v/>
      </c>
      <c r="Y65" s="25" t="str">
        <f>IF($H$63="","",
IF(OR($H$63="Corrupción",$H$63="Lavado de Activos",$H$63="Financiación del Terrorismo",$H$63="Trámites, OPAs y Consultas de Acceso a la Información Pública"),"No Aplica",'5. Valoración de Controles'!J65))</f>
        <v/>
      </c>
      <c r="Z65" s="25" t="str">
        <f>IF($H$63="","",
IF(OR($H$63="Corrupción",$H$63="Lavado de Activos",$H$63="Financiación del Terrorismo",$H$63="Trámites, OPAs y Consultas de Acceso a la Información Pública"),"No Aplica",'5. Valoración de Controles'!K65))</f>
        <v/>
      </c>
      <c r="AA65" s="25" t="str">
        <f>IF($H$63="","",
IF(OR($H$63="Corrupción",$H$63="Lavado de Activos",$H$63="Financiación del Terrorismo",$H$63="Trámites, OPAs y Consultas de Acceso a la Información Pública"),"No Aplica",'5. Valoración de Controles'!L65))</f>
        <v/>
      </c>
      <c r="AB65" s="25" t="str">
        <f>IF($H$63="","",
IF(OR($H$63="Corrupción",$H$63="Lavado de Activos",$H$63="Financiación del Terrorismo",$H$63="Trámites, OPAs y Consultas de Acceso a la Información Pública"),"No Aplica",'5. Valoración de Controles'!M65))</f>
        <v/>
      </c>
      <c r="AC65" s="25" t="str">
        <f>IF($H$63="","",
IF(OR($H$63="Corrupción",$H$63="Lavado de Activos",$H$63="Financiación del Terrorismo",$H$63="Trámites, OPAs y Consultas de Acceso a la Información Pública"),"No Aplica",'5. Valoración de Controles'!N65))</f>
        <v/>
      </c>
      <c r="AD65" s="25" t="str">
        <f>IF($H$63="","",
IF(OR($H$63="Corrupción",$H$63="Lavado de Activos",$H$63="Financiación del Terrorismo",$H$63="Trámites, OPAs y Consultas de Acceso a la Información Pública"),"No Aplica",'5. Valoración de Controles'!O65))</f>
        <v/>
      </c>
      <c r="AE65" s="25" t="str">
        <f>IF($H$63="","",
IF(OR($H$63="Corrupción",$H$63="Lavado de Activos",$H$63="Financiación del Terrorismo",$H$63="Trámites, OPAs y Consultas de Acceso a la Información Pública"),"No Aplica",'5. Valoración de Controles'!P65))</f>
        <v/>
      </c>
      <c r="AF65" s="25" t="str">
        <f>IF($H$63="","",
IF(OR($H$63="Corrupción",$H$63="Lavado de Activos",$H$63="Financiación del Terrorismo",$H$63="Trámites, OPAs y Consultas de Acceso a la Información Pública"),"No Aplica",'5. Valoración de Controles'!Q65))</f>
        <v/>
      </c>
      <c r="AG65" s="26" t="str">
        <f>IF($H$63="","",
IF(OR($H$63="Corrupción",$H$63="Lavado de Activos",$H$63="Financiación del Terrorismo",$H$63="Corrupción en Trámites, OPAs y Consultas de Acceso a la Información Pública"),"No Aplica",'5. Valoración de Controles'!R65))</f>
        <v/>
      </c>
      <c r="AH65" s="93"/>
      <c r="AI65" s="93"/>
      <c r="AJ65" s="93"/>
      <c r="AK65" s="93"/>
      <c r="AL65" s="93"/>
      <c r="AM65" s="93"/>
      <c r="AN65" s="93"/>
      <c r="AO65" s="93"/>
      <c r="AP65" s="93"/>
      <c r="AQ65" s="93"/>
      <c r="AR65" s="93"/>
      <c r="AS65" s="2"/>
      <c r="AT65" s="2"/>
      <c r="AU65" s="2"/>
      <c r="AV65" s="2"/>
      <c r="AW65" s="2"/>
      <c r="AX65" s="2"/>
      <c r="AY65" s="2"/>
      <c r="AZ65" s="2"/>
      <c r="BA65" s="2"/>
      <c r="BB65" s="2"/>
      <c r="BC65" s="2"/>
      <c r="BD65" s="2"/>
      <c r="BE65" s="2"/>
      <c r="BF65" s="2"/>
      <c r="BG65" s="2"/>
      <c r="BH65" s="2"/>
      <c r="BI65" s="2"/>
      <c r="BJ65" s="2"/>
      <c r="BK65" s="2"/>
      <c r="BL65" s="2"/>
    </row>
    <row r="66" spans="1:64" ht="31.5" customHeight="1">
      <c r="A66" s="103">
        <v>20</v>
      </c>
      <c r="B66" s="104" t="str">
        <f>'2. Identificación del Riesgo'!B66:B68</f>
        <v/>
      </c>
      <c r="C66" s="104" t="str">
        <f>IF('2. Identificación del Riesgo'!C66:C68="","",'2. Identificación del Riesgo'!C66:C68)</f>
        <v/>
      </c>
      <c r="D66" s="104" t="str">
        <f>IF('2. Identificación del Riesgo'!D66:D68="","",'2. Identificación del Riesgo'!D66:D68)</f>
        <v/>
      </c>
      <c r="E66" s="104" t="str">
        <f>IF('2. Identificación del Riesgo'!E66:E68="","",'2. Identificación del Riesgo'!E66:E68)</f>
        <v/>
      </c>
      <c r="F66" s="104" t="str">
        <f>IF('2. Identificación del Riesgo'!F66:F68="","",'2. Identificación del Riesgo'!F66:F68)</f>
        <v/>
      </c>
      <c r="G66" s="104" t="str">
        <f>IF('2. Identificación del Riesgo'!G66:G68="","",'2. Identificación del Riesgo'!G66:G68)</f>
        <v/>
      </c>
      <c r="H66" s="104" t="str">
        <f>IF('2. Identificación del Riesgo'!H66:H68="","",'2. Identificación del Riesgo'!H66:H68)</f>
        <v/>
      </c>
      <c r="I66" s="104" t="str">
        <f>IF('2. Identificación del Riesgo'!I66:I68="","",'2. Identificación del Riesgo'!I66:I68)</f>
        <v/>
      </c>
      <c r="J66" s="104" t="str">
        <f>IF('2. Identificación del Riesgo'!J66:J68="","",'2. Identificación del Riesgo'!J66:J68)</f>
        <v/>
      </c>
      <c r="K66" s="112" t="str">
        <f>'2. Identificación del Riesgo'!K66:K68</f>
        <v/>
      </c>
      <c r="L66" s="109" t="str">
        <f>'2. Identificación del Riesgo'!L66:L68</f>
        <v/>
      </c>
      <c r="M66" s="10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112" t="str">
        <f>'2. Identificación del Riesgo'!N66:N68</f>
        <v/>
      </c>
      <c r="O66" s="109" t="str">
        <f>'2. Identificación del Riesgo'!O66:O68</f>
        <v/>
      </c>
      <c r="P66" s="110" t="str">
        <f>'2. Identificación del Riesgo'!P66:P68</f>
        <v/>
      </c>
      <c r="Q66" s="41" t="str">
        <f>IF($H$66="","",
IF(OR($H$66="Corrupción",$H$66="Lavado de Activos",$H$66="Financiación del Terrorismo",$H$66="Corrupción en Trámites, OPAs y Consultas de Acceso a la Información Pública"),"No Aplica",'5. Valoración de Controles'!H66))</f>
        <v/>
      </c>
      <c r="R66" s="41" t="str">
        <f>IF($H$66="","",
IF(OR($H$66="Corrupción",$H$66="Lavado de Activos",$H$66="Financiación del Terrorismo",$H$66="Corrupción en Trámites, OPAs y Consultas de Acceso a la Información Pública"),'6.Valoración Control Corrupción'!E66,"No Aplica"))</f>
        <v/>
      </c>
      <c r="S66" s="41" t="str">
        <f>IF($H$66="","",
IF(OR($H$66="Corrupción",$H$66="Lavado de Activos",$H$66="Financiación del Terrorismo",$H$66="Corrupción en Trámites, OPAs y Consultas de Acceso a la Información Pública"),'6.Valoración Control Corrupción'!F66,"No Aplica"))</f>
        <v/>
      </c>
      <c r="T66" s="41" t="str">
        <f>IF($H$66="","",
IF(OR($H$66="Corrupción",$H$66="Lavado de Activos",$H$66="Financiación del Terrorismo",$H$66="Corrupción en Trámites, OPAs y Consultas de Acceso a la Información Pública"),'6.Valoración Control Corrupción'!G66,"No Aplica"))</f>
        <v/>
      </c>
      <c r="U66" s="41" t="str">
        <f>IF($H$66="","",
IF(OR($H$66="Corrupción",$H$66="Lavado de Activos",$H$66="Financiación del Terrorismo",$H$66="Corrupción en Trámites, OPAs y Consultas de Acceso a la Información Pública"),'6.Valoración Control Corrupción'!H66,"No Aplica"))</f>
        <v/>
      </c>
      <c r="V66" s="41" t="str">
        <f>IF($H$66="","",
IF(OR($H$66="Corrupción",$H$66="Lavado de Activos",$H$66="Financiación del Terrorismo",$H$66="Corrupción en Trámites, OPAs y Consultas de Acceso a la Información Pública"),'6.Valoración Control Corrupción'!I66,"No Aplica"))</f>
        <v/>
      </c>
      <c r="W66" s="41" t="str">
        <f>IF($H$66="","",
IF(OR($H$66="Corrupción",$H$66="Lavado de Activos",$H$66="Financiación del Terrorismo",$H$66="Corrupción en Trámites, OPAs y Consultas de Acceso a la Información Pública"),'6.Valoración Control Corrupción'!J66,"No Aplica"))</f>
        <v/>
      </c>
      <c r="X66" s="25" t="str">
        <f>IF($H$66="","",
IF(OR($H$66="Corrupción",$H$66="Lavado de Activos",$H$66="Financiación del Terrorismo",$H$66="Trámites, OPAs y Consultas de Acceso a la Información Pública"),"No Aplica",'5. Valoración de Controles'!I66))</f>
        <v/>
      </c>
      <c r="Y66" s="25" t="str">
        <f>IF($H$66="","",
IF(OR($H$66="Corrupción",$H$66="Lavado de Activos",$H$66="Financiación del Terrorismo",$H$66="Trámites, OPAs y Consultas de Acceso a la Información Pública"),"No Aplica",'5. Valoración de Controles'!J66))</f>
        <v/>
      </c>
      <c r="Z66" s="25" t="str">
        <f>IF($H$66="","",
IF(OR($H$66="Corrupción",$H$66="Lavado de Activos",$H$66="Financiación del Terrorismo",$H$66="Trámites, OPAs y Consultas de Acceso a la Información Pública"),"No Aplica",'5. Valoración de Controles'!K66))</f>
        <v/>
      </c>
      <c r="AA66" s="25" t="str">
        <f>IF($H$66="","",
IF(OR($H$66="Corrupción",$H$66="Lavado de Activos",$H$66="Financiación del Terrorismo",$H$66="Trámites, OPAs y Consultas de Acceso a la Información Pública"),"No Aplica",'5. Valoración de Controles'!L66))</f>
        <v/>
      </c>
      <c r="AB66" s="25" t="str">
        <f>IF($H$66="","",
IF(OR($H$66="Corrupción",$H$66="Lavado de Activos",$H$66="Financiación del Terrorismo",$H$66="Trámites, OPAs y Consultas de Acceso a la Información Pública"),"No Aplica",'5. Valoración de Controles'!M66))</f>
        <v/>
      </c>
      <c r="AC66" s="25" t="str">
        <f>IF($H$66="","",
IF(OR($H$66="Corrupción",$H$66="Lavado de Activos",$H$66="Financiación del Terrorismo",$H$66="Trámites, OPAs y Consultas de Acceso a la Información Pública"),"No Aplica",'5. Valoración de Controles'!N66))</f>
        <v/>
      </c>
      <c r="AD66" s="25" t="str">
        <f>IF($H$66="","",
IF(OR($H$66="Corrupción",$H$66="Lavado de Activos",$H$66="Financiación del Terrorismo",$H$66="Trámites, OPAs y Consultas de Acceso a la Información Pública"),"No Aplica",'5. Valoración de Controles'!O66))</f>
        <v/>
      </c>
      <c r="AE66" s="25" t="str">
        <f>IF($H$66="","",
IF(OR($H$66="Corrupción",$H$66="Lavado de Activos",$H$66="Financiación del Terrorismo",$H$66="Trámites, OPAs y Consultas de Acceso a la Información Pública"),"No Aplica",'5. Valoración de Controles'!P66))</f>
        <v/>
      </c>
      <c r="AF66" s="25" t="str">
        <f>IF($H$66="","",
IF(OR($H$66="Corrupción",$H$66="Lavado de Activos",$H$66="Financiación del Terrorismo",$H$66="Trámites, OPAs y Consultas de Acceso a la Información Pública"),"No Aplica",'5. Valoración de Controles'!Q66))</f>
        <v/>
      </c>
      <c r="AG66" s="26" t="str">
        <f>IF($H$66="","",
IF(OR($H$66="Corrupción",$H$66="Lavado de Activos",$H$66="Financiación del Terrorismo",$H$66="Corrupción en Trámites, OPAs y Consultas de Acceso a la Información Pública"),"No Aplica",'5. Valoración de Controles'!R66))</f>
        <v/>
      </c>
      <c r="AH66" s="112"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37"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112"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37"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110"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17"/>
      <c r="AN66" s="131"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25"/>
      <c r="AP66" s="136"/>
      <c r="AQ66" s="136" t="str">
        <f>IF(AO66="","","∑ Peso porcentual de cada acción definida")</f>
        <v/>
      </c>
      <c r="AR66" s="104"/>
      <c r="AS66" s="3"/>
      <c r="AT66" s="3"/>
      <c r="AU66" s="3"/>
      <c r="AV66" s="3"/>
      <c r="AW66" s="3"/>
      <c r="AX66" s="3"/>
      <c r="AY66" s="3"/>
      <c r="AZ66" s="3"/>
      <c r="BA66" s="3"/>
      <c r="BB66" s="3"/>
      <c r="BC66" s="3"/>
      <c r="BD66" s="3"/>
      <c r="BE66" s="3"/>
      <c r="BF66" s="3"/>
      <c r="BG66" s="3"/>
      <c r="BH66" s="3"/>
      <c r="BI66" s="3"/>
      <c r="BJ66" s="3"/>
      <c r="BK66" s="3"/>
      <c r="BL66" s="3"/>
    </row>
    <row r="67" spans="1:64" ht="31.5" customHeight="1">
      <c r="A67" s="98"/>
      <c r="B67" s="98"/>
      <c r="C67" s="98"/>
      <c r="D67" s="98"/>
      <c r="E67" s="98"/>
      <c r="F67" s="98"/>
      <c r="G67" s="98"/>
      <c r="H67" s="98"/>
      <c r="I67" s="98"/>
      <c r="J67" s="98"/>
      <c r="K67" s="98"/>
      <c r="L67" s="98"/>
      <c r="M67" s="98"/>
      <c r="N67" s="98"/>
      <c r="O67" s="98"/>
      <c r="P67" s="98"/>
      <c r="Q67" s="41" t="str">
        <f>IF($H$66="","",
IF(OR($H$66="Corrupción",$H$66="Lavado de Activos",$H$66="Financiación del Terrorismo",$H$66="Corrupción en Trámites, OPAs y Consultas de Acceso a la Información Pública"),"No Aplica",'5. Valoración de Controles'!H67))</f>
        <v/>
      </c>
      <c r="R67" s="41" t="str">
        <f>IF($H$66="","",
IF(OR($H$66="Corrupción",$H$66="Lavado de Activos",$H$66="Financiación del Terrorismo",$H$66="Corrupción en Trámites, OPAs y Consultas de Acceso a la Información Pública"),'6.Valoración Control Corrupción'!E67,"No Aplica"))</f>
        <v/>
      </c>
      <c r="S67" s="41" t="str">
        <f>IF($H$66="","",
IF(OR($H$66="Corrupción",$H$66="Lavado de Activos",$H$66="Financiación del Terrorismo",$H$66="Corrupción en Trámites, OPAs y Consultas de Acceso a la Información Pública"),'6.Valoración Control Corrupción'!F67,"No Aplica"))</f>
        <v/>
      </c>
      <c r="T67" s="41" t="str">
        <f>IF($H$66="","",
IF(OR($H$66="Corrupción",$H$66="Lavado de Activos",$H$66="Financiación del Terrorismo",$H$66="Corrupción en Trámites, OPAs y Consultas de Acceso a la Información Pública"),'6.Valoración Control Corrupción'!G67,"No Aplica"))</f>
        <v/>
      </c>
      <c r="U67" s="41" t="str">
        <f>IF($H$66="","",
IF(OR($H$66="Corrupción",$H$66="Lavado de Activos",$H$66="Financiación del Terrorismo",$H$66="Corrupción en Trámites, OPAs y Consultas de Acceso a la Información Pública"),'6.Valoración Control Corrupción'!H67,"No Aplica"))</f>
        <v/>
      </c>
      <c r="V67" s="41" t="str">
        <f>IF($H$66="","",
IF(OR($H$66="Corrupción",$H$66="Lavado de Activos",$H$66="Financiación del Terrorismo",$H$66="Corrupción en Trámites, OPAs y Consultas de Acceso a la Información Pública"),'6.Valoración Control Corrupción'!I67,"No Aplica"))</f>
        <v/>
      </c>
      <c r="W67" s="41" t="str">
        <f>IF($H$66="","",
IF(OR($H$66="Corrupción",$H$66="Lavado de Activos",$H$66="Financiación del Terrorismo",$H$66="Corrupción en Trámites, OPAs y Consultas de Acceso a la Información Pública"),'6.Valoración Control Corrupción'!J67,"No Aplica"))</f>
        <v/>
      </c>
      <c r="X67" s="25" t="str">
        <f>IF($H$66="","",
IF(OR($H$66="Corrupción",$H$66="Lavado de Activos",$H$66="Financiación del Terrorismo",$H$66="Trámites, OPAs y Consultas de Acceso a la Información Pública"),"No Aplica",'5. Valoración de Controles'!I67))</f>
        <v/>
      </c>
      <c r="Y67" s="25" t="str">
        <f>IF($H$66="","",
IF(OR($H$66="Corrupción",$H$66="Lavado de Activos",$H$66="Financiación del Terrorismo",$H$66="Trámites, OPAs y Consultas de Acceso a la Información Pública"),"No Aplica",'5. Valoración de Controles'!J67))</f>
        <v/>
      </c>
      <c r="Z67" s="25" t="str">
        <f>IF($H$66="","",
IF(OR($H$66="Corrupción",$H$66="Lavado de Activos",$H$66="Financiación del Terrorismo",$H$66="Trámites, OPAs y Consultas de Acceso a la Información Pública"),"No Aplica",'5. Valoración de Controles'!K67))</f>
        <v/>
      </c>
      <c r="AA67" s="25" t="str">
        <f>IF($H$66="","",
IF(OR($H$66="Corrupción",$H$66="Lavado de Activos",$H$66="Financiación del Terrorismo",$H$66="Trámites, OPAs y Consultas de Acceso a la Información Pública"),"No Aplica",'5. Valoración de Controles'!L67))</f>
        <v/>
      </c>
      <c r="AB67" s="25" t="str">
        <f>IF($H$66="","",
IF(OR($H$66="Corrupción",$H$66="Lavado de Activos",$H$66="Financiación del Terrorismo",$H$66="Trámites, OPAs y Consultas de Acceso a la Información Pública"),"No Aplica",'5. Valoración de Controles'!M67))</f>
        <v/>
      </c>
      <c r="AC67" s="25" t="str">
        <f>IF($H$66="","",
IF(OR($H$66="Corrupción",$H$66="Lavado de Activos",$H$66="Financiación del Terrorismo",$H$66="Trámites, OPAs y Consultas de Acceso a la Información Pública"),"No Aplica",'5. Valoración de Controles'!N67))</f>
        <v/>
      </c>
      <c r="AD67" s="25" t="str">
        <f>IF($H$66="","",
IF(OR($H$66="Corrupción",$H$66="Lavado de Activos",$H$66="Financiación del Terrorismo",$H$66="Trámites, OPAs y Consultas de Acceso a la Información Pública"),"No Aplica",'5. Valoración de Controles'!O67))</f>
        <v/>
      </c>
      <c r="AE67" s="25" t="str">
        <f>IF($H$66="","",
IF(OR($H$66="Corrupción",$H$66="Lavado de Activos",$H$66="Financiación del Terrorismo",$H$66="Trámites, OPAs y Consultas de Acceso a la Información Pública"),"No Aplica",'5. Valoración de Controles'!P67))</f>
        <v/>
      </c>
      <c r="AF67" s="25" t="str">
        <f>IF($H$66="","",
IF(OR($H$66="Corrupción",$H$66="Lavado de Activos",$H$66="Financiación del Terrorismo",$H$66="Trámites, OPAs y Consultas de Acceso a la Información Pública"),"No Aplica",'5. Valoración de Controles'!Q67))</f>
        <v/>
      </c>
      <c r="AG67" s="26" t="str">
        <f>IF($H$66="","",
IF(OR($H$66="Corrupción",$H$66="Lavado de Activos",$H$66="Financiación del Terrorismo",$H$66="Corrupción en Trámites, OPAs y Consultas de Acceso a la Información Pública"),"No Aplica",'5. Valoración de Controles'!R67))</f>
        <v/>
      </c>
      <c r="AH67" s="98"/>
      <c r="AI67" s="98"/>
      <c r="AJ67" s="98"/>
      <c r="AK67" s="98"/>
      <c r="AL67" s="98"/>
      <c r="AM67" s="98"/>
      <c r="AN67" s="98"/>
      <c r="AO67" s="98"/>
      <c r="AP67" s="98"/>
      <c r="AQ67" s="98"/>
      <c r="AR67" s="98"/>
      <c r="AS67" s="2"/>
      <c r="AT67" s="2"/>
      <c r="AU67" s="2"/>
      <c r="AV67" s="2"/>
      <c r="AW67" s="2"/>
      <c r="AX67" s="2"/>
      <c r="AY67" s="2"/>
      <c r="AZ67" s="2"/>
      <c r="BA67" s="2"/>
      <c r="BB67" s="2"/>
      <c r="BC67" s="2"/>
      <c r="BD67" s="2"/>
      <c r="BE67" s="2"/>
      <c r="BF67" s="2"/>
      <c r="BG67" s="2"/>
      <c r="BH67" s="2"/>
      <c r="BI67" s="2"/>
      <c r="BJ67" s="2"/>
      <c r="BK67" s="2"/>
      <c r="BL67" s="2"/>
    </row>
    <row r="68" spans="1:64" ht="31.5" customHeight="1">
      <c r="A68" s="93"/>
      <c r="B68" s="93"/>
      <c r="C68" s="93"/>
      <c r="D68" s="93"/>
      <c r="E68" s="93"/>
      <c r="F68" s="93"/>
      <c r="G68" s="93"/>
      <c r="H68" s="93"/>
      <c r="I68" s="93"/>
      <c r="J68" s="93"/>
      <c r="K68" s="93"/>
      <c r="L68" s="93"/>
      <c r="M68" s="93"/>
      <c r="N68" s="93"/>
      <c r="O68" s="93"/>
      <c r="P68" s="93"/>
      <c r="Q68" s="41" t="str">
        <f>IF($H$66="","",
IF(OR($H$66="Corrupción",$H$66="Lavado de Activos",$H$66="Financiación del Terrorismo",$H$66="Corrupción en Trámites, OPAs y Consultas de Acceso a la Información Pública"),"No Aplica",'5. Valoración de Controles'!H68))</f>
        <v/>
      </c>
      <c r="R68" s="41" t="str">
        <f>IF($H$66="","",
IF(OR($H$66="Corrupción",$H$66="Lavado de Activos",$H$66="Financiación del Terrorismo",$H$66="Corrupción en Trámites, OPAs y Consultas de Acceso a la Información Pública"),'6.Valoración Control Corrupción'!E68,"No Aplica"))</f>
        <v/>
      </c>
      <c r="S68" s="41" t="str">
        <f>IF($H$66="","",
IF(OR($H$66="Corrupción",$H$66="Lavado de Activos",$H$66="Financiación del Terrorismo",$H$66="Corrupción en Trámites, OPAs y Consultas de Acceso a la Información Pública"),'6.Valoración Control Corrupción'!F68,"No Aplica"))</f>
        <v/>
      </c>
      <c r="T68" s="41" t="str">
        <f>IF($H$66="","",
IF(OR($H$66="Corrupción",$H$66="Lavado de Activos",$H$66="Financiación del Terrorismo",$H$66="Corrupción en Trámites, OPAs y Consultas de Acceso a la Información Pública"),'6.Valoración Control Corrupción'!G68,"No Aplica"))</f>
        <v/>
      </c>
      <c r="U68" s="41" t="str">
        <f>IF($H$66="","",
IF(OR($H$66="Corrupción",$H$66="Lavado de Activos",$H$66="Financiación del Terrorismo",$H$66="Corrupción en Trámites, OPAs y Consultas de Acceso a la Información Pública"),'6.Valoración Control Corrupción'!H68,"No Aplica"))</f>
        <v/>
      </c>
      <c r="V68" s="41" t="str">
        <f>IF($H$66="","",
IF(OR($H$66="Corrupción",$H$66="Lavado de Activos",$H$66="Financiación del Terrorismo",$H$66="Corrupción en Trámites, OPAs y Consultas de Acceso a la Información Pública"),'6.Valoración Control Corrupción'!I68,"No Aplica"))</f>
        <v/>
      </c>
      <c r="W68" s="41" t="str">
        <f>IF($H$66="","",
IF(OR($H$66="Corrupción",$H$66="Lavado de Activos",$H$66="Financiación del Terrorismo",$H$66="Corrupción en Trámites, OPAs y Consultas de Acceso a la Información Pública"),'6.Valoración Control Corrupción'!J68,"No Aplica"))</f>
        <v/>
      </c>
      <c r="X68" s="25" t="str">
        <f>IF($H$66="","",
IF(OR($H$66="Corrupción",$H$66="Lavado de Activos",$H$66="Financiación del Terrorismo",$H$66="Trámites, OPAs y Consultas de Acceso a la Información Pública"),"No Aplica",'5. Valoración de Controles'!I68))</f>
        <v/>
      </c>
      <c r="Y68" s="25" t="str">
        <f>IF($H$66="","",
IF(OR($H$66="Corrupción",$H$66="Lavado de Activos",$H$66="Financiación del Terrorismo",$H$66="Trámites, OPAs y Consultas de Acceso a la Información Pública"),"No Aplica",'5. Valoración de Controles'!J68))</f>
        <v/>
      </c>
      <c r="Z68" s="25" t="str">
        <f>IF($H$66="","",
IF(OR($H$66="Corrupción",$H$66="Lavado de Activos",$H$66="Financiación del Terrorismo",$H$66="Trámites, OPAs y Consultas de Acceso a la Información Pública"),"No Aplica",'5. Valoración de Controles'!K68))</f>
        <v/>
      </c>
      <c r="AA68" s="25" t="str">
        <f>IF($H$66="","",
IF(OR($H$66="Corrupción",$H$66="Lavado de Activos",$H$66="Financiación del Terrorismo",$H$66="Trámites, OPAs y Consultas de Acceso a la Información Pública"),"No Aplica",'5. Valoración de Controles'!L68))</f>
        <v/>
      </c>
      <c r="AB68" s="25" t="str">
        <f>IF($H$66="","",
IF(OR($H$66="Corrupción",$H$66="Lavado de Activos",$H$66="Financiación del Terrorismo",$H$66="Trámites, OPAs y Consultas de Acceso a la Información Pública"),"No Aplica",'5. Valoración de Controles'!M68))</f>
        <v/>
      </c>
      <c r="AC68" s="25" t="str">
        <f>IF($H$66="","",
IF(OR($H$66="Corrupción",$H$66="Lavado de Activos",$H$66="Financiación del Terrorismo",$H$66="Trámites, OPAs y Consultas de Acceso a la Información Pública"),"No Aplica",'5. Valoración de Controles'!N68))</f>
        <v/>
      </c>
      <c r="AD68" s="25" t="str">
        <f>IF($H$66="","",
IF(OR($H$66="Corrupción",$H$66="Lavado de Activos",$H$66="Financiación del Terrorismo",$H$66="Trámites, OPAs y Consultas de Acceso a la Información Pública"),"No Aplica",'5. Valoración de Controles'!O68))</f>
        <v/>
      </c>
      <c r="AE68" s="25" t="str">
        <f>IF($H$66="","",
IF(OR($H$66="Corrupción",$H$66="Lavado de Activos",$H$66="Financiación del Terrorismo",$H$66="Trámites, OPAs y Consultas de Acceso a la Información Pública"),"No Aplica",'5. Valoración de Controles'!P68))</f>
        <v/>
      </c>
      <c r="AF68" s="25" t="str">
        <f>IF($H$66="","",
IF(OR($H$66="Corrupción",$H$66="Lavado de Activos",$H$66="Financiación del Terrorismo",$H$66="Trámites, OPAs y Consultas de Acceso a la Información Pública"),"No Aplica",'5. Valoración de Controles'!Q68))</f>
        <v/>
      </c>
      <c r="AG68" s="26" t="str">
        <f>IF($H$66="","",
IF(OR($H$66="Corrupción",$H$66="Lavado de Activos",$H$66="Financiación del Terrorismo",$H$66="Corrupción en Trámites, OPAs y Consultas de Acceso a la Información Pública"),"No Aplica",'5. Valoración de Controles'!R68))</f>
        <v/>
      </c>
      <c r="AH68" s="93"/>
      <c r="AI68" s="93"/>
      <c r="AJ68" s="93"/>
      <c r="AK68" s="93"/>
      <c r="AL68" s="93"/>
      <c r="AM68" s="93"/>
      <c r="AN68" s="93"/>
      <c r="AO68" s="93"/>
      <c r="AP68" s="93"/>
      <c r="AQ68" s="93"/>
      <c r="AR68" s="93"/>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O12:O14"/>
    <mergeCell ref="P12:P14"/>
    <mergeCell ref="H12:H14"/>
    <mergeCell ref="I12:I14"/>
    <mergeCell ref="J12:J14"/>
    <mergeCell ref="K12:K14"/>
    <mergeCell ref="L12:L14"/>
    <mergeCell ref="M12:M14"/>
    <mergeCell ref="N12:N14"/>
    <mergeCell ref="J18:J20"/>
    <mergeCell ref="K18:K20"/>
    <mergeCell ref="L18:L20"/>
    <mergeCell ref="M18:M20"/>
    <mergeCell ref="N18:N20"/>
    <mergeCell ref="A18:A20"/>
    <mergeCell ref="B18:B20"/>
    <mergeCell ref="C18:C20"/>
    <mergeCell ref="D18:D20"/>
    <mergeCell ref="E18:E20"/>
    <mergeCell ref="F18:F20"/>
    <mergeCell ref="G18:G20"/>
    <mergeCell ref="A60:A62"/>
    <mergeCell ref="B60:B62"/>
    <mergeCell ref="C60:C62"/>
    <mergeCell ref="D60:D62"/>
    <mergeCell ref="E60:E62"/>
    <mergeCell ref="F60:F62"/>
    <mergeCell ref="G60:G62"/>
    <mergeCell ref="H18:H20"/>
    <mergeCell ref="I18:I20"/>
    <mergeCell ref="A21:A23"/>
    <mergeCell ref="B21:B23"/>
    <mergeCell ref="C21:C23"/>
    <mergeCell ref="D21:D23"/>
    <mergeCell ref="E21:E23"/>
    <mergeCell ref="F21:F23"/>
    <mergeCell ref="G21:G23"/>
    <mergeCell ref="A27:A29"/>
    <mergeCell ref="B27:B29"/>
    <mergeCell ref="C27:C29"/>
    <mergeCell ref="D27:D29"/>
    <mergeCell ref="E27:E29"/>
    <mergeCell ref="F27:F29"/>
    <mergeCell ref="G27:G29"/>
    <mergeCell ref="A30:A32"/>
    <mergeCell ref="P57:P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N54:N56"/>
    <mergeCell ref="A54:A56"/>
    <mergeCell ref="B54:B56"/>
    <mergeCell ref="C54:C56"/>
    <mergeCell ref="D54:D56"/>
    <mergeCell ref="E54:E56"/>
    <mergeCell ref="F54:F56"/>
    <mergeCell ref="G54:G56"/>
    <mergeCell ref="O57:O59"/>
    <mergeCell ref="A51:A53"/>
    <mergeCell ref="B51:B53"/>
    <mergeCell ref="C51:C53"/>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24:AO26"/>
    <mergeCell ref="AP24:AP26"/>
    <mergeCell ref="AQ24:AQ26"/>
    <mergeCell ref="AR24:AR26"/>
    <mergeCell ref="AH24:AH26"/>
    <mergeCell ref="AI24:AI26"/>
    <mergeCell ref="AJ24:AJ26"/>
    <mergeCell ref="AK24:AK26"/>
    <mergeCell ref="AL24:AL26"/>
    <mergeCell ref="AM24:AM26"/>
    <mergeCell ref="AN24:AN26"/>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7:A8"/>
    <mergeCell ref="B7:B8"/>
    <mergeCell ref="C7:C8"/>
    <mergeCell ref="D7:D8"/>
    <mergeCell ref="E7:E8"/>
    <mergeCell ref="AA7:AF7"/>
    <mergeCell ref="AG7:AG8"/>
    <mergeCell ref="AH7:AH8"/>
    <mergeCell ref="AI7:AI8"/>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K9">
    <cfRule type="cellIs" dxfId="78" priority="21" operator="equal">
      <formula>"Media"</formula>
    </cfRule>
    <cfRule type="cellIs" dxfId="77" priority="23" operator="equal">
      <formula>"Muy Baja"</formula>
    </cfRule>
    <cfRule type="cellIs" dxfId="76" priority="19" operator="equal">
      <formula>"Muy Alta"</formula>
    </cfRule>
    <cfRule type="cellIs" dxfId="75" priority="20" operator="equal">
      <formula>"Alta"</formula>
    </cfRule>
    <cfRule type="cellIs" dxfId="74" priority="22" operator="equal">
      <formula>"Baja"</formula>
    </cfRule>
  </conditionalFormatting>
  <conditionalFormatting sqref="K9:K11">
    <cfRule type="expression" dxfId="73" priority="28">
      <formula>IF($K9="Rara vez",1,0)</formula>
    </cfRule>
    <cfRule type="expression" dxfId="72" priority="27">
      <formula>IF($K9="Improbable",1,0)</formula>
    </cfRule>
    <cfRule type="expression" dxfId="71" priority="26">
      <formula>IF($K9="Posible",1,0)</formula>
    </cfRule>
    <cfRule type="expression" dxfId="70" priority="25">
      <formula>IF($K9="Probable",1,0)</formula>
    </cfRule>
    <cfRule type="expression" dxfId="69" priority="24">
      <formula>IF($K9="Casi seguro",1,0)</formula>
    </cfRule>
  </conditionalFormatting>
  <conditionalFormatting sqref="K12 K15 K18 K21 K24 K27 K30 K33 K36 K39 K42 K45 K48 K51 K54 K57 K60 K63 K66">
    <cfRule type="cellIs" dxfId="68" priority="58" operator="equal">
      <formula>"Alta"</formula>
    </cfRule>
    <cfRule type="cellIs" dxfId="67" priority="61" operator="equal">
      <formula>"Muy Baja"</formula>
    </cfRule>
    <cfRule type="cellIs" dxfId="66" priority="60" operator="equal">
      <formula>"Baja"</formula>
    </cfRule>
    <cfRule type="cellIs" dxfId="65" priority="59" operator="equal">
      <formula>"Media"</formula>
    </cfRule>
    <cfRule type="cellIs" dxfId="64" priority="57" operator="equal">
      <formula>"Muy Alta"</formula>
    </cfRule>
  </conditionalFormatting>
  <conditionalFormatting sqref="K12:K68">
    <cfRule type="expression" dxfId="63" priority="62">
      <formula>IF($K12="Casi seguro",1,0)</formula>
    </cfRule>
    <cfRule type="expression" dxfId="62" priority="66">
      <formula>IF($K12="Rara vez",1,0)</formula>
    </cfRule>
    <cfRule type="expression" dxfId="61" priority="65">
      <formula>IF($K12="Improbable",1,0)</formula>
    </cfRule>
    <cfRule type="expression" dxfId="60" priority="64">
      <formula>IF($K12="Posible",1,0)</formula>
    </cfRule>
    <cfRule type="expression" dxfId="59" priority="63">
      <formula>IF($K12="Probable",1,0)</formula>
    </cfRule>
  </conditionalFormatting>
  <conditionalFormatting sqref="N9">
    <cfRule type="cellIs" dxfId="58" priority="3" operator="equal">
      <formula>"Moderado"</formula>
    </cfRule>
    <cfRule type="cellIs" dxfId="57" priority="4" operator="equal">
      <formula>"Menor"</formula>
    </cfRule>
    <cfRule type="cellIs" dxfId="56" priority="1" operator="equal">
      <formula>"Catastrófico"</formula>
    </cfRule>
    <cfRule type="cellIs" dxfId="55" priority="5" operator="equal">
      <formula>"Leve"</formula>
    </cfRule>
    <cfRule type="cellIs" dxfId="54" priority="2" operator="equal">
      <formula>"Mayor"</formula>
    </cfRule>
  </conditionalFormatting>
  <conditionalFormatting sqref="N12 N15 N18 N21 N24 N27 N30 N33 N36 N39 N42 N45 N48 N51 N54 N57 N60 N63 N66">
    <cfRule type="cellIs" dxfId="53" priority="43" operator="equal">
      <formula>"Leve"</formula>
    </cfRule>
    <cfRule type="cellIs" dxfId="52" priority="39" operator="equal">
      <formula>"Catastrófico"</formula>
    </cfRule>
    <cfRule type="cellIs" dxfId="51" priority="40" operator="equal">
      <formula>"Mayor"</formula>
    </cfRule>
    <cfRule type="cellIs" dxfId="50" priority="42" operator="equal">
      <formula>"Menor"</formula>
    </cfRule>
    <cfRule type="cellIs" dxfId="49" priority="41" operator="equal">
      <formula>"Moderado"</formula>
    </cfRule>
  </conditionalFormatting>
  <conditionalFormatting sqref="P9">
    <cfRule type="cellIs" dxfId="48" priority="9" operator="equal">
      <formula>"Bajo"</formula>
    </cfRule>
    <cfRule type="cellIs" dxfId="47" priority="8" operator="equal">
      <formula>"Moderado"</formula>
    </cfRule>
    <cfRule type="cellIs" dxfId="46" priority="7" operator="equal">
      <formula>"Alto"</formula>
    </cfRule>
    <cfRule type="cellIs" dxfId="45" priority="6" operator="equal">
      <formula>"Extremo"</formula>
    </cfRule>
  </conditionalFormatting>
  <conditionalFormatting sqref="P12 P15 P18 P21 P24 P27 P30 P33 P36 P39 P42 P45 P48 P51 P54 P57 P60 P63 P66">
    <cfRule type="cellIs" dxfId="44" priority="47" operator="equal">
      <formula>"Bajo"</formula>
    </cfRule>
    <cfRule type="cellIs" dxfId="43" priority="46" operator="equal">
      <formula>"Moderado"</formula>
    </cfRule>
    <cfRule type="cellIs" dxfId="42" priority="45" operator="equal">
      <formula>"Alto"</formula>
    </cfRule>
    <cfRule type="cellIs" dxfId="41" priority="44" operator="equal">
      <formula>"Extremo"</formula>
    </cfRule>
  </conditionalFormatting>
  <conditionalFormatting sqref="AH9">
    <cfRule type="cellIs" dxfId="40" priority="30" operator="equal">
      <formula>"Alta"</formula>
    </cfRule>
    <cfRule type="cellIs" dxfId="39" priority="31" operator="equal">
      <formula>"Media"</formula>
    </cfRule>
    <cfRule type="cellIs" dxfId="38" priority="33" operator="equal">
      <formula>"Muy Baja"</formula>
    </cfRule>
    <cfRule type="cellIs" dxfId="37" priority="32" operator="equal">
      <formula>"Baja"</formula>
    </cfRule>
    <cfRule type="cellIs" dxfId="36" priority="29" operator="equal">
      <formula>"Muy Alta"</formula>
    </cfRule>
  </conditionalFormatting>
  <conditionalFormatting sqref="AH9:AH11">
    <cfRule type="expression" dxfId="35" priority="37">
      <formula>IF($AH9="Improbable",1,0)</formula>
    </cfRule>
    <cfRule type="expression" dxfId="34" priority="36">
      <formula>IF($AH9="Posible",1,0)</formula>
    </cfRule>
    <cfRule type="expression" dxfId="33" priority="35">
      <formula>IF($AH9="Probable",1,0)</formula>
    </cfRule>
    <cfRule type="expression" dxfId="32" priority="34">
      <formula>IF($AH9="Casi seguro",1,0)</formula>
    </cfRule>
    <cfRule type="expression" dxfId="31" priority="38">
      <formula>IF($AH9="Rara vez",1,0)</formula>
    </cfRule>
  </conditionalFormatting>
  <conditionalFormatting sqref="AH12 AH15 AH18 AH21 AH24 AH27 AH30 AH33 AH36 AH39 AH42 AH45 AH48 AH51 AH54 AH57 AH60 AH63 AH66">
    <cfRule type="cellIs" dxfId="30" priority="68" operator="equal">
      <formula>"Alta"</formula>
    </cfRule>
    <cfRule type="cellIs" dxfId="29" priority="67" operator="equal">
      <formula>"Muy Alta"</formula>
    </cfRule>
    <cfRule type="cellIs" dxfId="28" priority="71" operator="equal">
      <formula>"Muy Baja"</formula>
    </cfRule>
    <cfRule type="cellIs" dxfId="27" priority="70" operator="equal">
      <formula>"Baja"</formula>
    </cfRule>
    <cfRule type="cellIs" dxfId="26" priority="69" operator="equal">
      <formula>"Media"</formula>
    </cfRule>
  </conditionalFormatting>
  <conditionalFormatting sqref="AH12:AH68">
    <cfRule type="expression" dxfId="25" priority="76">
      <formula>IF($AH12="Rara vez",1,0)</formula>
    </cfRule>
    <cfRule type="expression" dxfId="24" priority="75">
      <formula>IF($AH12="Improbable",1,0)</formula>
    </cfRule>
    <cfRule type="expression" dxfId="23" priority="74">
      <formula>IF($AH12="Posible",1,0)</formula>
    </cfRule>
    <cfRule type="expression" dxfId="22" priority="73">
      <formula>IF($AH12="Probable",1,0)</formula>
    </cfRule>
    <cfRule type="expression" dxfId="21" priority="72">
      <formula>IF($AH12="Casi seguro",1,0)</formula>
    </cfRule>
  </conditionalFormatting>
  <conditionalFormatting sqref="AJ9">
    <cfRule type="cellIs" dxfId="20" priority="12" operator="equal">
      <formula>"Moderado"</formula>
    </cfRule>
    <cfRule type="cellIs" dxfId="19" priority="10" operator="equal">
      <formula>"Catastrófico"</formula>
    </cfRule>
    <cfRule type="cellIs" dxfId="18" priority="11" operator="equal">
      <formula>"Mayor"</formula>
    </cfRule>
    <cfRule type="cellIs" dxfId="17" priority="14" operator="equal">
      <formula>"Leve"</formula>
    </cfRule>
    <cfRule type="cellIs" dxfId="16" priority="13" operator="equal">
      <formula>"Menor"</formula>
    </cfRule>
  </conditionalFormatting>
  <conditionalFormatting sqref="AJ12 AJ15 AJ18 AJ21 AJ24 AJ27 AJ30 AJ33 AJ36 AJ39 AJ42 AJ45 AJ48 AJ51 AJ54 AJ57 AJ60 AJ63 AJ66">
    <cfRule type="cellIs" dxfId="15" priority="48" operator="equal">
      <formula>"Catastrófico"</formula>
    </cfRule>
    <cfRule type="cellIs" dxfId="14" priority="49" operator="equal">
      <formula>"Mayor"</formula>
    </cfRule>
    <cfRule type="cellIs" dxfId="13" priority="52" operator="equal">
      <formula>"Leve"</formula>
    </cfRule>
    <cfRule type="cellIs" dxfId="12" priority="51" operator="equal">
      <formula>"Menor"</formula>
    </cfRule>
    <cfRule type="cellIs" dxfId="11" priority="50" operator="equal">
      <formula>"Moderado"</formula>
    </cfRule>
  </conditionalFormatting>
  <conditionalFormatting sqref="AL9">
    <cfRule type="cellIs" dxfId="10" priority="15" operator="equal">
      <formula>"Extremo"</formula>
    </cfRule>
    <cfRule type="cellIs" dxfId="9" priority="16" operator="equal">
      <formula>"Alto"</formula>
    </cfRule>
    <cfRule type="cellIs" dxfId="8" priority="17" operator="equal">
      <formula>"Moderado"</formula>
    </cfRule>
    <cfRule type="cellIs" dxfId="7" priority="18" operator="equal">
      <formula>"Bajo"</formula>
    </cfRule>
  </conditionalFormatting>
  <conditionalFormatting sqref="AL12 AL15 AL18 AL21 AL24 AL27 AL30 AL33 AL36 AL39 AL42 AL45 AL48 AL51 AL54 AL57 AL60 AL63 AL66">
    <cfRule type="cellIs" dxfId="6" priority="56" operator="equal">
      <formula>"Bajo"</formula>
    </cfRule>
    <cfRule type="cellIs" dxfId="5" priority="55" operator="equal">
      <formula>"Moderado"</formula>
    </cfRule>
    <cfRule type="cellIs" dxfId="4" priority="54" operator="equal">
      <formula>"Alto"</formula>
    </cfRule>
    <cfRule type="cellIs" dxfId="3" priority="53" operator="equal">
      <formula>"Extremo"</formula>
    </cfRule>
  </conditionalFormatting>
  <conditionalFormatting sqref="AO9:AR68">
    <cfRule type="expression" dxfId="2" priority="77">
      <formula>IF(OR($AM9="Evitar",$AM9="Compartir",$AM9="Aceptar",$AM9="Reducir (Transferir)"),1,0)</formula>
    </cfRule>
    <cfRule type="expression" dxfId="1"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79">
      <formula>IF($AL9="Bajo",1,0)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R1000"/>
  <sheetViews>
    <sheetView tabSelected="1" topLeftCell="O1" workbookViewId="0">
      <pane ySplit="8" topLeftCell="A18" activePane="bottomLeft" state="frozen"/>
      <selection pane="bottomLeft" activeCell="AB1" sqref="A1:XFD1"/>
    </sheetView>
  </sheetViews>
  <sheetFormatPr baseColWidth="10" defaultColWidth="14.44140625" defaultRowHeight="15" customHeight="1"/>
  <cols>
    <col min="1" max="1" width="4" customWidth="1"/>
    <col min="2" max="2" width="19" customWidth="1"/>
    <col min="3" max="3" width="51.88671875" customWidth="1"/>
    <col min="4" max="4" width="29.33203125" customWidth="1"/>
    <col min="5" max="5" width="53.5546875" customWidth="1"/>
    <col min="6" max="6" width="8.5546875" customWidth="1"/>
    <col min="7" max="8" width="27.88671875" customWidth="1"/>
    <col min="9" max="9" width="23.6640625" customWidth="1"/>
    <col min="10" max="10" width="62.44140625" customWidth="1"/>
    <col min="11" max="11" width="9.5546875" customWidth="1"/>
    <col min="12" max="12" width="77.44140625" customWidth="1"/>
    <col min="13" max="13" width="23.6640625" customWidth="1"/>
    <col min="14" max="14" width="8.5546875" customWidth="1"/>
    <col min="15" max="16" width="27.88671875" customWidth="1"/>
    <col min="17" max="17" width="23.6640625" customWidth="1"/>
    <col min="18" max="18" width="33.6640625" customWidth="1"/>
    <col min="19" max="19" width="9.5546875" customWidth="1"/>
    <col min="20" max="20" width="68.88671875" customWidth="1"/>
    <col min="21" max="21" width="23.6640625" customWidth="1"/>
    <col min="22" max="22" width="8.5546875" customWidth="1"/>
    <col min="23" max="24" width="27.88671875" customWidth="1"/>
    <col min="25" max="25" width="23.6640625" customWidth="1"/>
    <col min="26" max="26" width="33.6640625" customWidth="1"/>
    <col min="27" max="27" width="9.5546875" customWidth="1"/>
    <col min="28" max="28" width="27.109375" customWidth="1"/>
    <col min="29" max="29" width="23.6640625" customWidth="1"/>
    <col min="30" max="30" width="11.44140625" customWidth="1"/>
    <col min="31" max="44" width="11.44140625" hidden="1" customWidth="1"/>
  </cols>
  <sheetData>
    <row r="1" spans="1:44" ht="14.4">
      <c r="A1" s="82"/>
      <c r="B1" s="77"/>
      <c r="C1" s="82" t="s">
        <v>0</v>
      </c>
      <c r="D1" s="83"/>
      <c r="E1" s="83"/>
      <c r="F1" s="83"/>
      <c r="G1" s="83"/>
      <c r="H1" s="83"/>
      <c r="I1" s="83"/>
      <c r="J1" s="83"/>
      <c r="K1" s="83"/>
      <c r="L1" s="83"/>
      <c r="M1" s="83"/>
      <c r="N1" s="83"/>
      <c r="O1" s="83"/>
      <c r="P1" s="83"/>
      <c r="Q1" s="83"/>
      <c r="R1" s="83"/>
      <c r="S1" s="83"/>
      <c r="T1" s="83"/>
      <c r="U1" s="83"/>
      <c r="V1" s="83"/>
      <c r="W1" s="83"/>
      <c r="X1" s="83"/>
      <c r="Y1" s="83"/>
      <c r="Z1" s="83"/>
      <c r="AA1" s="77"/>
      <c r="AB1" s="122" t="s">
        <v>339</v>
      </c>
      <c r="AC1" s="70"/>
      <c r="AD1" s="3"/>
      <c r="AE1" s="3"/>
      <c r="AF1" s="3"/>
      <c r="AG1" s="3"/>
      <c r="AH1" s="3"/>
      <c r="AI1" s="3"/>
      <c r="AJ1" s="3"/>
      <c r="AK1" s="3"/>
      <c r="AL1" s="3"/>
      <c r="AM1" s="3"/>
      <c r="AN1" s="3"/>
      <c r="AO1" s="3"/>
      <c r="AP1" s="3"/>
      <c r="AQ1" s="3"/>
      <c r="AR1" s="3"/>
    </row>
    <row r="2" spans="1:44" ht="14.4">
      <c r="A2" s="78"/>
      <c r="B2" s="79"/>
      <c r="C2" s="78"/>
      <c r="D2" s="84"/>
      <c r="E2" s="84"/>
      <c r="F2" s="84"/>
      <c r="G2" s="84"/>
      <c r="H2" s="84"/>
      <c r="I2" s="84"/>
      <c r="J2" s="84"/>
      <c r="K2" s="84"/>
      <c r="L2" s="84"/>
      <c r="M2" s="84"/>
      <c r="N2" s="84"/>
      <c r="O2" s="84"/>
      <c r="P2" s="84"/>
      <c r="Q2" s="84"/>
      <c r="R2" s="84"/>
      <c r="S2" s="84"/>
      <c r="T2" s="84"/>
      <c r="U2" s="84"/>
      <c r="V2" s="84"/>
      <c r="W2" s="84"/>
      <c r="X2" s="84"/>
      <c r="Y2" s="84"/>
      <c r="Z2" s="84"/>
      <c r="AA2" s="79"/>
      <c r="AB2" s="122" t="s">
        <v>340</v>
      </c>
      <c r="AC2" s="70"/>
      <c r="AD2" s="3"/>
      <c r="AE2" s="3"/>
      <c r="AF2" s="3"/>
      <c r="AG2" s="3"/>
      <c r="AH2" s="3"/>
      <c r="AI2" s="3"/>
      <c r="AJ2" s="3"/>
      <c r="AK2" s="3"/>
      <c r="AL2" s="3"/>
      <c r="AM2" s="3"/>
      <c r="AN2" s="3"/>
      <c r="AO2" s="3"/>
      <c r="AP2" s="3"/>
      <c r="AQ2" s="3"/>
      <c r="AR2" s="3"/>
    </row>
    <row r="3" spans="1:44" ht="14.4">
      <c r="A3" s="78"/>
      <c r="B3" s="79"/>
      <c r="C3" s="78"/>
      <c r="D3" s="84"/>
      <c r="E3" s="84"/>
      <c r="F3" s="84"/>
      <c r="G3" s="84"/>
      <c r="H3" s="84"/>
      <c r="I3" s="84"/>
      <c r="J3" s="84"/>
      <c r="K3" s="84"/>
      <c r="L3" s="84"/>
      <c r="M3" s="84"/>
      <c r="N3" s="84"/>
      <c r="O3" s="84"/>
      <c r="P3" s="84"/>
      <c r="Q3" s="84"/>
      <c r="R3" s="84"/>
      <c r="S3" s="84"/>
      <c r="T3" s="84"/>
      <c r="U3" s="84"/>
      <c r="V3" s="84"/>
      <c r="W3" s="84"/>
      <c r="X3" s="84"/>
      <c r="Y3" s="84"/>
      <c r="Z3" s="84"/>
      <c r="AA3" s="79"/>
      <c r="AB3" s="122" t="s">
        <v>341</v>
      </c>
      <c r="AC3" s="70"/>
      <c r="AD3" s="3"/>
      <c r="AE3" s="3"/>
      <c r="AF3" s="3"/>
      <c r="AG3" s="3"/>
      <c r="AH3" s="3"/>
      <c r="AI3" s="3"/>
      <c r="AJ3" s="3"/>
      <c r="AK3" s="3"/>
      <c r="AL3" s="3"/>
      <c r="AM3" s="3"/>
      <c r="AN3" s="3"/>
      <c r="AO3" s="3"/>
      <c r="AP3" s="3"/>
      <c r="AQ3" s="3"/>
      <c r="AR3" s="3"/>
    </row>
    <row r="4" spans="1:44" ht="14.4">
      <c r="A4" s="80"/>
      <c r="B4" s="81"/>
      <c r="C4" s="80"/>
      <c r="D4" s="85"/>
      <c r="E4" s="85"/>
      <c r="F4" s="85"/>
      <c r="G4" s="85"/>
      <c r="H4" s="85"/>
      <c r="I4" s="85"/>
      <c r="J4" s="85"/>
      <c r="K4" s="85"/>
      <c r="L4" s="85"/>
      <c r="M4" s="85"/>
      <c r="N4" s="85"/>
      <c r="O4" s="85"/>
      <c r="P4" s="85"/>
      <c r="Q4" s="85"/>
      <c r="R4" s="85"/>
      <c r="S4" s="85"/>
      <c r="T4" s="85"/>
      <c r="U4" s="85"/>
      <c r="V4" s="85"/>
      <c r="W4" s="85"/>
      <c r="X4" s="85"/>
      <c r="Y4" s="85"/>
      <c r="Z4" s="85"/>
      <c r="AA4" s="81"/>
      <c r="AB4" s="122" t="s">
        <v>342</v>
      </c>
      <c r="AC4" s="70"/>
      <c r="AD4" s="3"/>
      <c r="AE4" s="3"/>
      <c r="AF4" s="3"/>
      <c r="AG4" s="3"/>
      <c r="AH4" s="3"/>
      <c r="AI4" s="3"/>
      <c r="AJ4" s="3"/>
      <c r="AK4" s="3"/>
      <c r="AL4" s="3"/>
      <c r="AM4" s="3"/>
      <c r="AN4" s="3"/>
      <c r="AO4" s="3"/>
      <c r="AP4" s="3"/>
      <c r="AQ4" s="3"/>
      <c r="AR4" s="3"/>
    </row>
    <row r="5" spans="1:44" ht="14.4">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29" t="s">
        <v>78</v>
      </c>
      <c r="B6" s="69"/>
      <c r="C6" s="69"/>
      <c r="D6" s="69"/>
      <c r="E6" s="43" t="s">
        <v>321</v>
      </c>
      <c r="F6" s="151" t="s">
        <v>343</v>
      </c>
      <c r="G6" s="69"/>
      <c r="H6" s="69"/>
      <c r="I6" s="69"/>
      <c r="J6" s="69"/>
      <c r="K6" s="69"/>
      <c r="L6" s="69"/>
      <c r="M6" s="70"/>
      <c r="N6" s="151" t="s">
        <v>344</v>
      </c>
      <c r="O6" s="69"/>
      <c r="P6" s="69"/>
      <c r="Q6" s="69"/>
      <c r="R6" s="69"/>
      <c r="S6" s="69"/>
      <c r="T6" s="69"/>
      <c r="U6" s="70"/>
      <c r="V6" s="151" t="s">
        <v>345</v>
      </c>
      <c r="W6" s="69"/>
      <c r="X6" s="69"/>
      <c r="Y6" s="69"/>
      <c r="Z6" s="69"/>
      <c r="AA6" s="69"/>
      <c r="AB6" s="69"/>
      <c r="AC6" s="70"/>
      <c r="AD6" s="3"/>
      <c r="AE6" s="3"/>
      <c r="AF6" s="3"/>
      <c r="AG6" s="3"/>
      <c r="AH6" s="3"/>
      <c r="AI6" s="3"/>
      <c r="AJ6" s="3"/>
      <c r="AK6" s="3"/>
      <c r="AL6" s="3"/>
      <c r="AM6" s="3"/>
      <c r="AN6" s="3"/>
      <c r="AO6" s="3"/>
      <c r="AP6" s="3"/>
      <c r="AQ6" s="3"/>
      <c r="AR6" s="3"/>
    </row>
    <row r="7" spans="1:44" ht="27.75" customHeight="1">
      <c r="A7" s="154" t="s">
        <v>76</v>
      </c>
      <c r="B7" s="99" t="s">
        <v>77</v>
      </c>
      <c r="C7" s="94" t="s">
        <v>85</v>
      </c>
      <c r="D7" s="155" t="s">
        <v>86</v>
      </c>
      <c r="E7" s="157" t="s">
        <v>346</v>
      </c>
      <c r="F7" s="152" t="s">
        <v>347</v>
      </c>
      <c r="G7" s="69"/>
      <c r="H7" s="69"/>
      <c r="I7" s="70"/>
      <c r="J7" s="44" t="s">
        <v>348</v>
      </c>
      <c r="K7" s="153" t="s">
        <v>349</v>
      </c>
      <c r="L7" s="69"/>
      <c r="M7" s="70"/>
      <c r="N7" s="152" t="s">
        <v>347</v>
      </c>
      <c r="O7" s="69"/>
      <c r="P7" s="69"/>
      <c r="Q7" s="70"/>
      <c r="R7" s="44" t="s">
        <v>348</v>
      </c>
      <c r="S7" s="153" t="s">
        <v>349</v>
      </c>
      <c r="T7" s="69"/>
      <c r="U7" s="70"/>
      <c r="V7" s="152" t="s">
        <v>347</v>
      </c>
      <c r="W7" s="69"/>
      <c r="X7" s="69"/>
      <c r="Y7" s="70"/>
      <c r="Z7" s="44" t="s">
        <v>348</v>
      </c>
      <c r="AA7" s="153" t="s">
        <v>349</v>
      </c>
      <c r="AB7" s="69"/>
      <c r="AC7" s="70"/>
      <c r="AD7" s="3"/>
      <c r="AE7" s="3"/>
      <c r="AF7" s="3"/>
      <c r="AG7" s="3"/>
      <c r="AH7" s="3"/>
      <c r="AI7" s="3"/>
      <c r="AJ7" s="3"/>
      <c r="AK7" s="3"/>
      <c r="AL7" s="3"/>
      <c r="AM7" s="3"/>
      <c r="AN7" s="3"/>
      <c r="AO7" s="3"/>
      <c r="AP7" s="3"/>
      <c r="AQ7" s="3"/>
      <c r="AR7" s="3"/>
    </row>
    <row r="8" spans="1:44" ht="30.75" customHeight="1">
      <c r="A8" s="93"/>
      <c r="B8" s="93"/>
      <c r="C8" s="93"/>
      <c r="D8" s="156"/>
      <c r="E8" s="156"/>
      <c r="F8" s="45" t="s">
        <v>350</v>
      </c>
      <c r="G8" s="45" t="s">
        <v>351</v>
      </c>
      <c r="H8" s="45" t="s">
        <v>352</v>
      </c>
      <c r="I8" s="45" t="s">
        <v>353</v>
      </c>
      <c r="J8" s="44" t="s">
        <v>354</v>
      </c>
      <c r="K8" s="46" t="s">
        <v>350</v>
      </c>
      <c r="L8" s="46" t="s">
        <v>355</v>
      </c>
      <c r="M8" s="46" t="s">
        <v>356</v>
      </c>
      <c r="N8" s="45" t="s">
        <v>350</v>
      </c>
      <c r="O8" s="45" t="s">
        <v>351</v>
      </c>
      <c r="P8" s="45" t="s">
        <v>352</v>
      </c>
      <c r="Q8" s="45" t="s">
        <v>353</v>
      </c>
      <c r="R8" s="44" t="s">
        <v>354</v>
      </c>
      <c r="S8" s="46" t="s">
        <v>350</v>
      </c>
      <c r="T8" s="46" t="s">
        <v>355</v>
      </c>
      <c r="U8" s="46" t="s">
        <v>356</v>
      </c>
      <c r="V8" s="45" t="s">
        <v>350</v>
      </c>
      <c r="W8" s="45" t="s">
        <v>351</v>
      </c>
      <c r="X8" s="45" t="s">
        <v>352</v>
      </c>
      <c r="Y8" s="45" t="s">
        <v>353</v>
      </c>
      <c r="Z8" s="44" t="s">
        <v>354</v>
      </c>
      <c r="AA8" s="46" t="s">
        <v>350</v>
      </c>
      <c r="AB8" s="46" t="s">
        <v>355</v>
      </c>
      <c r="AC8" s="46" t="s">
        <v>356</v>
      </c>
      <c r="AD8" s="16"/>
      <c r="AE8" s="16"/>
      <c r="AF8" s="16"/>
      <c r="AG8" s="16"/>
      <c r="AH8" s="16"/>
      <c r="AI8" s="16"/>
      <c r="AJ8" s="16"/>
      <c r="AK8" s="16"/>
      <c r="AL8" s="16"/>
      <c r="AM8" s="16"/>
      <c r="AN8" s="16"/>
      <c r="AO8" s="16"/>
      <c r="AP8" s="16"/>
      <c r="AQ8" s="16"/>
      <c r="AR8" s="16"/>
    </row>
    <row r="9" spans="1:44" ht="43.5" customHeight="1">
      <c r="A9" s="103">
        <v>1</v>
      </c>
      <c r="B9" s="131" t="str">
        <f>IF('2. Identificación del Riesgo'!B9:B11="","",'2. Identificación del Riesgo'!B9:B11)</f>
        <v>Gestión Financiera</v>
      </c>
      <c r="C9" s="104" t="str">
        <f>IF('2. Identificación del Riesgo'!G9:G11="","",'2. Identificación del Riesgo'!G9:G11)</f>
        <v>Afectación Económica o Presupuestal por presentarse movimientos bancarios no identificados debido a ausencia de la información no reportada por los responsables del procesos.</v>
      </c>
      <c r="D9" s="104" t="str">
        <f>IF('2. Identificación del Riesgo'!H9:H11="","",'2. Identificación del Riesgo'!H9:H11)</f>
        <v>Gestión</v>
      </c>
      <c r="E9" s="143" t="str">
        <f>IF('7. Mapa de Riesgos General'!AO9:AO11="","",'7. Mapa de Riesgos General'!AO9:AO11)</f>
        <v/>
      </c>
      <c r="F9" s="138"/>
      <c r="G9" s="139" t="s">
        <v>110</v>
      </c>
      <c r="H9" s="158" t="s">
        <v>357</v>
      </c>
      <c r="I9" s="158" t="s">
        <v>358</v>
      </c>
      <c r="J9" s="141" t="s">
        <v>359</v>
      </c>
      <c r="K9" s="150"/>
      <c r="L9" s="141" t="s">
        <v>360</v>
      </c>
      <c r="M9" s="141" t="s">
        <v>361</v>
      </c>
      <c r="N9" s="142"/>
      <c r="O9" s="142"/>
      <c r="P9" s="142"/>
      <c r="Q9" s="142"/>
      <c r="R9" s="141" t="s">
        <v>362</v>
      </c>
      <c r="S9" s="150">
        <v>0</v>
      </c>
      <c r="T9" s="141" t="s">
        <v>363</v>
      </c>
      <c r="U9" s="141" t="s">
        <v>364</v>
      </c>
      <c r="V9" s="150"/>
      <c r="W9" s="159"/>
      <c r="X9" s="159"/>
      <c r="Y9" s="159"/>
      <c r="Z9" s="141"/>
      <c r="AA9" s="150"/>
      <c r="AB9" s="141"/>
      <c r="AC9" s="141"/>
      <c r="AD9" s="17"/>
      <c r="AE9" s="17"/>
      <c r="AF9" s="17"/>
      <c r="AG9" s="17"/>
      <c r="AH9" s="17"/>
      <c r="AI9" s="17"/>
      <c r="AJ9" s="17"/>
      <c r="AK9" s="17"/>
      <c r="AL9" s="17"/>
      <c r="AM9" s="17"/>
      <c r="AN9" s="17"/>
      <c r="AO9" s="17"/>
      <c r="AP9" s="17"/>
      <c r="AQ9" s="17"/>
      <c r="AR9" s="17"/>
    </row>
    <row r="10" spans="1:44" ht="43.5" customHeight="1">
      <c r="A10" s="98"/>
      <c r="B10" s="98"/>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3"/>
      <c r="AE10" s="3"/>
      <c r="AF10" s="3"/>
      <c r="AG10" s="3"/>
      <c r="AH10" s="3"/>
      <c r="AI10" s="3"/>
      <c r="AJ10" s="3"/>
      <c r="AK10" s="3"/>
      <c r="AL10" s="3"/>
      <c r="AM10" s="3"/>
      <c r="AN10" s="3"/>
      <c r="AO10" s="3"/>
      <c r="AP10" s="3"/>
      <c r="AQ10" s="3"/>
      <c r="AR10" s="3"/>
    </row>
    <row r="11" spans="1:44" ht="89.25" customHeight="1">
      <c r="A11" s="93"/>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3"/>
      <c r="AE11" s="3"/>
      <c r="AF11" s="3"/>
      <c r="AG11" s="3"/>
      <c r="AH11" s="3"/>
      <c r="AI11" s="3"/>
      <c r="AJ11" s="3"/>
      <c r="AK11" s="3"/>
      <c r="AL11" s="3"/>
      <c r="AM11" s="3"/>
      <c r="AN11" s="3"/>
      <c r="AO11" s="3"/>
      <c r="AP11" s="3"/>
      <c r="AQ11" s="3"/>
      <c r="AR11" s="3"/>
    </row>
    <row r="12" spans="1:44" ht="45" customHeight="1">
      <c r="A12" s="103">
        <v>2</v>
      </c>
      <c r="B12" s="131" t="str">
        <f>IF('2. Identificación del Riesgo'!B12:B14="","",'2. Identificación del Riesgo'!B12:B14)</f>
        <v>Gestión Financiera</v>
      </c>
      <c r="C12" s="104" t="str">
        <f>IF('2. Identificación del Riesgo'!G12:G14="","",'2. Identificación del Riesgo'!G12:G14)</f>
        <v>Afectación Económica o Presupuestal por la no realización del pago oportuno debido a Falta de tiempo necesario para la verificacion de cuentas radicadas.</v>
      </c>
      <c r="D12" s="104" t="str">
        <f>IF('2. Identificación del Riesgo'!H12:H14="","",'2. Identificación del Riesgo'!H12:H14)</f>
        <v>Gestión</v>
      </c>
      <c r="E12" s="143" t="str">
        <f>IF('7. Mapa de Riesgos General'!AO12:AO14="","",'7. Mapa de Riesgos General'!AO12:AO14)</f>
        <v/>
      </c>
      <c r="F12" s="138"/>
      <c r="G12" s="139" t="s">
        <v>110</v>
      </c>
      <c r="H12" s="140" t="s">
        <v>365</v>
      </c>
      <c r="I12" s="139" t="s">
        <v>366</v>
      </c>
      <c r="J12" s="141" t="s">
        <v>367</v>
      </c>
      <c r="K12" s="109"/>
      <c r="L12" s="142" t="s">
        <v>368</v>
      </c>
      <c r="M12" s="142" t="s">
        <v>369</v>
      </c>
      <c r="N12" s="142"/>
      <c r="O12" s="142"/>
      <c r="P12" s="142"/>
      <c r="Q12" s="142"/>
      <c r="R12" s="141" t="s">
        <v>362</v>
      </c>
      <c r="S12" s="109">
        <v>0</v>
      </c>
      <c r="T12" s="142" t="s">
        <v>370</v>
      </c>
      <c r="U12" s="142" t="s">
        <v>364</v>
      </c>
      <c r="V12" s="109"/>
      <c r="W12" s="144"/>
      <c r="X12" s="144"/>
      <c r="Y12" s="144"/>
      <c r="Z12" s="142"/>
      <c r="AA12" s="109"/>
      <c r="AB12" s="142"/>
      <c r="AC12" s="142"/>
      <c r="AD12" s="3"/>
      <c r="AE12" s="3"/>
      <c r="AF12" s="3"/>
      <c r="AG12" s="3"/>
      <c r="AH12" s="3"/>
      <c r="AI12" s="3"/>
      <c r="AJ12" s="3"/>
      <c r="AK12" s="3"/>
      <c r="AL12" s="3"/>
      <c r="AM12" s="3"/>
      <c r="AN12" s="3"/>
      <c r="AO12" s="3"/>
      <c r="AP12" s="3"/>
      <c r="AQ12" s="3"/>
      <c r="AR12" s="3"/>
    </row>
    <row r="13" spans="1:44" ht="75" customHeight="1">
      <c r="A13" s="98"/>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3"/>
      <c r="AE13" s="3"/>
      <c r="AF13" s="3"/>
      <c r="AG13" s="3"/>
      <c r="AH13" s="3"/>
      <c r="AI13" s="3"/>
      <c r="AJ13" s="3"/>
      <c r="AK13" s="3"/>
      <c r="AL13" s="3"/>
      <c r="AM13" s="3"/>
      <c r="AN13" s="3"/>
      <c r="AO13" s="3"/>
      <c r="AP13" s="3"/>
      <c r="AQ13" s="3"/>
      <c r="AR13" s="3"/>
    </row>
    <row r="14" spans="1:44" ht="75" customHeight="1">
      <c r="A14" s="93"/>
      <c r="B14" s="93"/>
      <c r="C14" s="93"/>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3"/>
      <c r="AE14" s="3"/>
      <c r="AF14" s="3"/>
      <c r="AG14" s="3"/>
      <c r="AH14" s="3"/>
      <c r="AI14" s="3"/>
      <c r="AJ14" s="3"/>
      <c r="AK14" s="3"/>
      <c r="AL14" s="3"/>
      <c r="AM14" s="3"/>
      <c r="AN14" s="3"/>
      <c r="AO14" s="3"/>
      <c r="AP14" s="3"/>
      <c r="AQ14" s="3"/>
      <c r="AR14" s="3"/>
    </row>
    <row r="15" spans="1:44" ht="30.75" customHeight="1">
      <c r="A15" s="103">
        <v>3</v>
      </c>
      <c r="B15" s="131" t="str">
        <f>IF('2. Identificación del Riesgo'!B15:B17="","",'2. Identificación del Riesgo'!B15:B17)</f>
        <v>Gestión Financiera</v>
      </c>
      <c r="C15" s="104" t="str">
        <f>IF('2. Identificación del Riesgo'!G15:G17="","",'2. Identificación del Riesgo'!G15:G17)</f>
        <v>Afectación Económica o Presupuestal por Fallas en el aplicativo SISFONDOGER para ejercer el control de los recursos debido a Falta de parametrización</v>
      </c>
      <c r="D15" s="104" t="str">
        <f>IF('2. Identificación del Riesgo'!H15:H17="","",'2. Identificación del Riesgo'!H15:H17)</f>
        <v>Gestión</v>
      </c>
      <c r="E15" s="143" t="str">
        <f>IF('7. Mapa de Riesgos General'!AO15:AO17="","",'7. Mapa de Riesgos General'!AO15:AO17)</f>
        <v/>
      </c>
      <c r="F15" s="145">
        <v>0.33</v>
      </c>
      <c r="G15" s="161" t="s">
        <v>110</v>
      </c>
      <c r="H15" s="147" t="s">
        <v>371</v>
      </c>
      <c r="I15" s="147" t="s">
        <v>372</v>
      </c>
      <c r="J15" s="141" t="s">
        <v>373</v>
      </c>
      <c r="K15" s="109">
        <v>0.33</v>
      </c>
      <c r="L15" s="142" t="s">
        <v>374</v>
      </c>
      <c r="M15" s="142" t="s">
        <v>361</v>
      </c>
      <c r="N15" s="109">
        <v>0.33</v>
      </c>
      <c r="O15" s="142"/>
      <c r="P15" s="160" t="s">
        <v>375</v>
      </c>
      <c r="Q15" s="142" t="s">
        <v>376</v>
      </c>
      <c r="R15" s="141" t="s">
        <v>362</v>
      </c>
      <c r="S15" s="109">
        <v>0.33</v>
      </c>
      <c r="T15" s="142" t="s">
        <v>377</v>
      </c>
      <c r="U15" s="142" t="s">
        <v>378</v>
      </c>
      <c r="V15" s="109"/>
      <c r="W15" s="144"/>
      <c r="X15" s="144"/>
      <c r="Y15" s="144"/>
      <c r="Z15" s="142"/>
      <c r="AA15" s="109"/>
      <c r="AB15" s="142"/>
      <c r="AC15" s="142"/>
      <c r="AD15" s="3"/>
      <c r="AE15" s="3"/>
      <c r="AF15" s="3"/>
      <c r="AG15" s="3"/>
      <c r="AH15" s="3"/>
      <c r="AI15" s="3"/>
      <c r="AJ15" s="3"/>
      <c r="AK15" s="3"/>
      <c r="AL15" s="3"/>
      <c r="AM15" s="3"/>
      <c r="AN15" s="3"/>
      <c r="AO15" s="3"/>
      <c r="AP15" s="3"/>
      <c r="AQ15" s="3"/>
      <c r="AR15" s="3"/>
    </row>
    <row r="16" spans="1:44" ht="45.75" customHeight="1">
      <c r="A16" s="98"/>
      <c r="B16" s="98"/>
      <c r="C16" s="98"/>
      <c r="D16" s="98"/>
      <c r="E16" s="98"/>
      <c r="F16" s="98"/>
      <c r="G16" s="98"/>
      <c r="H16" s="98"/>
      <c r="I16" s="98"/>
      <c r="J16" s="98"/>
      <c r="K16" s="98"/>
      <c r="L16" s="98"/>
      <c r="M16" s="98"/>
      <c r="N16" s="98"/>
      <c r="O16" s="98"/>
      <c r="P16" s="84"/>
      <c r="Q16" s="98"/>
      <c r="R16" s="98"/>
      <c r="S16" s="98"/>
      <c r="T16" s="98"/>
      <c r="U16" s="98"/>
      <c r="V16" s="98"/>
      <c r="W16" s="98"/>
      <c r="X16" s="98"/>
      <c r="Y16" s="98"/>
      <c r="Z16" s="98"/>
      <c r="AA16" s="98"/>
      <c r="AB16" s="98"/>
      <c r="AC16" s="98"/>
      <c r="AD16" s="3"/>
      <c r="AE16" s="3"/>
      <c r="AF16" s="3"/>
      <c r="AG16" s="3"/>
      <c r="AH16" s="3"/>
      <c r="AI16" s="3"/>
      <c r="AJ16" s="3"/>
      <c r="AK16" s="3"/>
      <c r="AL16" s="3"/>
      <c r="AM16" s="3"/>
      <c r="AN16" s="3"/>
      <c r="AO16" s="3"/>
      <c r="AP16" s="3"/>
      <c r="AQ16" s="3"/>
      <c r="AR16" s="3"/>
    </row>
    <row r="17" spans="1:44" ht="63.75" customHeight="1">
      <c r="A17" s="93"/>
      <c r="B17" s="93"/>
      <c r="C17" s="93"/>
      <c r="D17" s="93"/>
      <c r="E17" s="93"/>
      <c r="F17" s="93"/>
      <c r="G17" s="93"/>
      <c r="H17" s="93"/>
      <c r="I17" s="93"/>
      <c r="J17" s="93"/>
      <c r="K17" s="93"/>
      <c r="L17" s="93"/>
      <c r="M17" s="93"/>
      <c r="N17" s="93"/>
      <c r="O17" s="93"/>
      <c r="P17" s="84"/>
      <c r="Q17" s="93"/>
      <c r="R17" s="93"/>
      <c r="S17" s="93"/>
      <c r="T17" s="93"/>
      <c r="U17" s="93"/>
      <c r="V17" s="93"/>
      <c r="W17" s="93"/>
      <c r="X17" s="93"/>
      <c r="Y17" s="93"/>
      <c r="Z17" s="93"/>
      <c r="AA17" s="93"/>
      <c r="AB17" s="93"/>
      <c r="AC17" s="93"/>
      <c r="AD17" s="3"/>
      <c r="AE17" s="3"/>
      <c r="AF17" s="3"/>
      <c r="AG17" s="3"/>
      <c r="AH17" s="3"/>
      <c r="AI17" s="3"/>
      <c r="AJ17" s="3"/>
      <c r="AK17" s="3"/>
      <c r="AL17" s="3"/>
      <c r="AM17" s="3"/>
      <c r="AN17" s="3"/>
      <c r="AO17" s="3"/>
      <c r="AP17" s="3"/>
      <c r="AQ17" s="3"/>
      <c r="AR17" s="3"/>
    </row>
    <row r="18" spans="1:44" ht="57.75" customHeight="1">
      <c r="A18" s="103">
        <v>4</v>
      </c>
      <c r="B18" s="131" t="str">
        <f>IF('2. Identificación del Riesgo'!B18:B20="","",'2. Identificación del Riesgo'!B18:B20)</f>
        <v>Gestión Financiera</v>
      </c>
      <c r="C18" s="104" t="str">
        <f>IF('2. Identificación del Riesgo'!G18:G20="","",'2. Identificación del Riesgo'!G18:G20)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D18" s="104" t="str">
        <f>IF('2. Identificación del Riesgo'!H18:H20="","",'2. Identificación del Riesgo'!H18:H20)</f>
        <v>Gestión</v>
      </c>
      <c r="E18" s="143" t="str">
        <f>IF('7. Mapa de Riesgos General'!AO18:AO20="","",'7. Mapa de Riesgos General'!AO18:AO20)</f>
        <v/>
      </c>
      <c r="F18" s="145"/>
      <c r="G18" s="146"/>
      <c r="H18" s="147" t="s">
        <v>379</v>
      </c>
      <c r="I18" s="147" t="s">
        <v>380</v>
      </c>
      <c r="J18" s="141" t="s">
        <v>381</v>
      </c>
      <c r="K18" s="109"/>
      <c r="L18" s="142" t="s">
        <v>382</v>
      </c>
      <c r="M18" s="142" t="s">
        <v>383</v>
      </c>
      <c r="N18" s="142"/>
      <c r="O18" s="142"/>
      <c r="P18" s="142"/>
      <c r="Q18" s="142"/>
      <c r="R18" s="141" t="s">
        <v>362</v>
      </c>
      <c r="S18" s="109">
        <v>0</v>
      </c>
      <c r="T18" s="142" t="s">
        <v>363</v>
      </c>
      <c r="U18" s="142" t="s">
        <v>364</v>
      </c>
      <c r="V18" s="109"/>
      <c r="W18" s="144"/>
      <c r="X18" s="144"/>
      <c r="Y18" s="144"/>
      <c r="Z18" s="142"/>
      <c r="AA18" s="109"/>
      <c r="AB18" s="142"/>
      <c r="AC18" s="142"/>
      <c r="AD18" s="3"/>
      <c r="AE18" s="3"/>
      <c r="AF18" s="3"/>
      <c r="AG18" s="3"/>
      <c r="AH18" s="3"/>
      <c r="AI18" s="3"/>
      <c r="AJ18" s="3"/>
      <c r="AK18" s="3"/>
      <c r="AL18" s="3"/>
      <c r="AM18" s="3"/>
      <c r="AN18" s="3"/>
      <c r="AO18" s="3"/>
      <c r="AP18" s="3"/>
      <c r="AQ18" s="3"/>
      <c r="AR18" s="3"/>
    </row>
    <row r="19" spans="1:44" ht="90" customHeight="1">
      <c r="A19" s="98"/>
      <c r="B19" s="98"/>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3"/>
      <c r="AE19" s="3"/>
      <c r="AF19" s="3"/>
      <c r="AG19" s="3"/>
      <c r="AH19" s="3"/>
      <c r="AI19" s="3"/>
      <c r="AJ19" s="3"/>
      <c r="AK19" s="3"/>
      <c r="AL19" s="3"/>
      <c r="AM19" s="3"/>
      <c r="AN19" s="3"/>
      <c r="AO19" s="3"/>
      <c r="AP19" s="3"/>
      <c r="AQ19" s="3"/>
      <c r="AR19" s="3"/>
    </row>
    <row r="20" spans="1:44" ht="64.5" customHeight="1">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3"/>
      <c r="AE20" s="3"/>
      <c r="AF20" s="3"/>
      <c r="AG20" s="3"/>
      <c r="AH20" s="3"/>
      <c r="AI20" s="3"/>
      <c r="AJ20" s="3"/>
      <c r="AK20" s="3"/>
      <c r="AL20" s="3"/>
      <c r="AM20" s="3"/>
      <c r="AN20" s="3"/>
      <c r="AO20" s="3"/>
      <c r="AP20" s="3"/>
      <c r="AQ20" s="3"/>
      <c r="AR20" s="3"/>
    </row>
    <row r="21" spans="1:44" ht="63.75" customHeight="1">
      <c r="A21" s="103">
        <v>5</v>
      </c>
      <c r="B21" s="131" t="str">
        <f>IF('2. Identificación del Riesgo'!B21:B23="","",'2. Identificación del Riesgo'!B21:B23)</f>
        <v>Gestión Financiera</v>
      </c>
      <c r="C21" s="104" t="str">
        <f>IF('2. Identificación del Riesgo'!G21:G23="","",'2. Identificación del Riesgo'!G21:G23)</f>
        <v>Afectación Económica o Presupuestal por Errores u omisiones por parte de la fiduciaria en el cumplimiento de las instrucciones de pago emitidas por el IDIGER para el pago.</v>
      </c>
      <c r="D21" s="104" t="str">
        <f>IF('2. Identificación del Riesgo'!H21:H23="","",'2. Identificación del Riesgo'!H21:H23)</f>
        <v>Gestión</v>
      </c>
      <c r="E21" s="143" t="str">
        <f>IF('7. Mapa de Riesgos General'!AO21:AO23="","",'7. Mapa de Riesgos General'!AO21:AO23)</f>
        <v/>
      </c>
      <c r="F21" s="145"/>
      <c r="G21" s="139" t="s">
        <v>110</v>
      </c>
      <c r="H21" s="140" t="s">
        <v>384</v>
      </c>
      <c r="I21" s="148" t="s">
        <v>385</v>
      </c>
      <c r="J21" s="141" t="s">
        <v>386</v>
      </c>
      <c r="K21" s="109"/>
      <c r="L21" s="142" t="s">
        <v>387</v>
      </c>
      <c r="M21" s="142" t="s">
        <v>388</v>
      </c>
      <c r="N21" s="142"/>
      <c r="O21" s="142"/>
      <c r="P21" s="142"/>
      <c r="Q21" s="142"/>
      <c r="R21" s="141" t="s">
        <v>362</v>
      </c>
      <c r="S21" s="109">
        <v>0</v>
      </c>
      <c r="T21" s="142" t="s">
        <v>389</v>
      </c>
      <c r="U21" s="142" t="s">
        <v>364</v>
      </c>
      <c r="V21" s="109"/>
      <c r="W21" s="144"/>
      <c r="X21" s="144"/>
      <c r="Y21" s="144"/>
      <c r="Z21" s="142"/>
      <c r="AA21" s="109"/>
      <c r="AB21" s="142"/>
      <c r="AC21" s="142"/>
      <c r="AD21" s="3"/>
      <c r="AE21" s="3"/>
      <c r="AF21" s="3"/>
      <c r="AG21" s="3"/>
      <c r="AH21" s="3"/>
      <c r="AI21" s="3"/>
      <c r="AJ21" s="3"/>
      <c r="AK21" s="3"/>
      <c r="AL21" s="3"/>
      <c r="AM21" s="3"/>
      <c r="AN21" s="3"/>
      <c r="AO21" s="3"/>
      <c r="AP21" s="3"/>
      <c r="AQ21" s="3"/>
      <c r="AR21" s="3"/>
    </row>
    <row r="22" spans="1:44" ht="56.25" customHeight="1">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3"/>
      <c r="AE22" s="3"/>
      <c r="AF22" s="3"/>
      <c r="AG22" s="3"/>
      <c r="AH22" s="3"/>
      <c r="AI22" s="3"/>
      <c r="AJ22" s="3"/>
      <c r="AK22" s="3"/>
      <c r="AL22" s="3"/>
      <c r="AM22" s="3"/>
      <c r="AN22" s="3"/>
      <c r="AO22" s="3"/>
      <c r="AP22" s="3"/>
      <c r="AQ22" s="3"/>
      <c r="AR22" s="3"/>
    </row>
    <row r="23" spans="1:44" ht="87.75" customHeight="1">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3"/>
      <c r="AE23" s="3"/>
      <c r="AF23" s="3"/>
      <c r="AG23" s="3"/>
      <c r="AH23" s="3"/>
      <c r="AI23" s="3"/>
      <c r="AJ23" s="3"/>
      <c r="AK23" s="3"/>
      <c r="AL23" s="3"/>
      <c r="AM23" s="3"/>
      <c r="AN23" s="3"/>
      <c r="AO23" s="3"/>
      <c r="AP23" s="3"/>
      <c r="AQ23" s="3"/>
      <c r="AR23" s="3"/>
    </row>
    <row r="24" spans="1:44" ht="30" customHeight="1">
      <c r="A24" s="103">
        <v>6</v>
      </c>
      <c r="B24" s="131" t="str">
        <f>IF('2. Identificación del Riesgo'!B24:B26="","",'2. Identificación del Riesgo'!B24:B26)</f>
        <v>Gestión Financiera</v>
      </c>
      <c r="C24" s="104" t="str">
        <f>IF('2. Identificación del Riesgo'!G24:G26="","",'2. Identificación del Riesgo'!G24:G26)</f>
        <v>Afectación Económica o Presupuestal por el error en la reproducción de la información presupuestal en el PREDIS LOCAL debido a la Ausencia de herramientas tecnológicas para reproducir en los aplicativos locales la informacion presupuestal</v>
      </c>
      <c r="D24" s="104" t="str">
        <f>IF('2. Identificación del Riesgo'!H24:H26="","",'2. Identificación del Riesgo'!H24:H26)</f>
        <v>Gestión</v>
      </c>
      <c r="E24" s="143" t="str">
        <f>IF('7. Mapa de Riesgos General'!AO24:AO26="","",'7. Mapa de Riesgos General'!AO24:AO26)</f>
        <v/>
      </c>
      <c r="F24" s="145">
        <v>0.33</v>
      </c>
      <c r="G24" s="149"/>
      <c r="H24" s="147" t="s">
        <v>390</v>
      </c>
      <c r="I24" s="147" t="s">
        <v>391</v>
      </c>
      <c r="J24" s="141" t="s">
        <v>392</v>
      </c>
      <c r="K24" s="109"/>
      <c r="L24" s="142" t="s">
        <v>393</v>
      </c>
      <c r="M24" s="142" t="s">
        <v>361</v>
      </c>
      <c r="N24" s="162">
        <v>0.33</v>
      </c>
      <c r="O24" s="142"/>
      <c r="P24" s="147" t="s">
        <v>390</v>
      </c>
      <c r="Q24" s="147" t="s">
        <v>394</v>
      </c>
      <c r="R24" s="141" t="s">
        <v>362</v>
      </c>
      <c r="S24" s="109">
        <v>0.33</v>
      </c>
      <c r="T24" s="142" t="s">
        <v>395</v>
      </c>
      <c r="U24" s="142" t="s">
        <v>378</v>
      </c>
      <c r="V24" s="109">
        <v>0.33</v>
      </c>
      <c r="W24" s="144"/>
      <c r="X24" s="144"/>
      <c r="Y24" s="144"/>
      <c r="Z24" s="142"/>
      <c r="AA24" s="109"/>
      <c r="AB24" s="142"/>
      <c r="AC24" s="142"/>
      <c r="AD24" s="3"/>
      <c r="AE24" s="3"/>
      <c r="AF24" s="3"/>
      <c r="AG24" s="3"/>
      <c r="AH24" s="3"/>
      <c r="AI24" s="3"/>
      <c r="AJ24" s="3"/>
      <c r="AK24" s="3"/>
      <c r="AL24" s="3"/>
      <c r="AM24" s="3"/>
      <c r="AN24" s="3"/>
      <c r="AO24" s="3"/>
      <c r="AP24" s="3"/>
      <c r="AQ24" s="3"/>
      <c r="AR24" s="3"/>
    </row>
    <row r="25" spans="1:44" ht="64.5" customHeight="1">
      <c r="A25" s="98"/>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3"/>
      <c r="AE25" s="3"/>
      <c r="AF25" s="3"/>
      <c r="AG25" s="3"/>
      <c r="AH25" s="3"/>
      <c r="AI25" s="3"/>
      <c r="AJ25" s="3"/>
      <c r="AK25" s="3"/>
      <c r="AL25" s="3"/>
      <c r="AM25" s="3"/>
      <c r="AN25" s="3"/>
      <c r="AO25" s="3"/>
      <c r="AP25" s="3"/>
      <c r="AQ25" s="3"/>
      <c r="AR25" s="3"/>
    </row>
    <row r="26" spans="1:44" ht="30" customHeight="1">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3"/>
      <c r="AE26" s="3"/>
      <c r="AF26" s="3"/>
      <c r="AG26" s="3"/>
      <c r="AH26" s="3"/>
      <c r="AI26" s="3"/>
      <c r="AJ26" s="3"/>
      <c r="AK26" s="3"/>
      <c r="AL26" s="3"/>
      <c r="AM26" s="3"/>
      <c r="AN26" s="3"/>
      <c r="AO26" s="3"/>
      <c r="AP26" s="3"/>
      <c r="AQ26" s="3"/>
      <c r="AR26" s="3"/>
    </row>
    <row r="27" spans="1:44" ht="72" customHeight="1">
      <c r="A27" s="103">
        <v>7</v>
      </c>
      <c r="B27" s="131" t="str">
        <f>IF('2. Identificación del Riesgo'!B27:B29="","",'2. Identificación del Riesgo'!B27:B29)</f>
        <v>Gestión Financiera</v>
      </c>
      <c r="C27" s="104" t="str">
        <f>IF('2. Identificación del Riesgo'!G27:G29="","",'2. Identificación del Riesgo'!G27:G29)</f>
        <v>Posibilidad de Afectación Económica (o presupuestal) y Reputacional por la afectación de rubros que no corresponden con el objeto de gasto en beneficio propio o a cambio de una retribución económica</v>
      </c>
      <c r="D27" s="104" t="str">
        <f>IF('2. Identificación del Riesgo'!H27:H29="","",'2. Identificación del Riesgo'!H27:H29)</f>
        <v>Corrupción</v>
      </c>
      <c r="E27" s="143" t="str">
        <f>IF('7. Mapa de Riesgos General'!AO27:AO29="","",'7. Mapa de Riesgos General'!AO27:AO29)</f>
        <v>Realizar 1 jornada de sensibilización sobre lineamientos para la ejecución del presupuesto. (100%)</v>
      </c>
      <c r="F27" s="109">
        <v>0</v>
      </c>
      <c r="G27" s="147" t="s">
        <v>396</v>
      </c>
      <c r="H27" s="146"/>
      <c r="I27" s="146"/>
      <c r="J27" s="141" t="s">
        <v>397</v>
      </c>
      <c r="K27" s="109">
        <v>0</v>
      </c>
      <c r="L27" s="142" t="s">
        <v>398</v>
      </c>
      <c r="M27" s="142" t="s">
        <v>399</v>
      </c>
      <c r="N27" s="109">
        <v>1</v>
      </c>
      <c r="O27" s="142" t="s">
        <v>400</v>
      </c>
      <c r="P27" s="142" t="s">
        <v>401</v>
      </c>
      <c r="Q27" s="142" t="s">
        <v>402</v>
      </c>
      <c r="R27" s="142" t="s">
        <v>403</v>
      </c>
      <c r="S27" s="109">
        <v>0.33</v>
      </c>
      <c r="T27" s="142" t="s">
        <v>404</v>
      </c>
      <c r="U27" s="142" t="s">
        <v>405</v>
      </c>
      <c r="V27" s="109"/>
      <c r="W27" s="142"/>
      <c r="X27" s="142"/>
      <c r="Y27" s="142"/>
      <c r="Z27" s="142"/>
      <c r="AA27" s="109"/>
      <c r="AB27" s="142"/>
      <c r="AC27" s="142"/>
      <c r="AD27" s="3"/>
      <c r="AE27" s="3"/>
      <c r="AF27" s="3"/>
      <c r="AG27" s="3"/>
      <c r="AH27" s="3"/>
      <c r="AI27" s="3"/>
      <c r="AJ27" s="3"/>
      <c r="AK27" s="3"/>
      <c r="AL27" s="3"/>
      <c r="AM27" s="3"/>
      <c r="AN27" s="3"/>
      <c r="AO27" s="3"/>
      <c r="AP27" s="3"/>
      <c r="AQ27" s="3"/>
      <c r="AR27" s="3"/>
    </row>
    <row r="28" spans="1:44" ht="104.25" customHeight="1">
      <c r="A28" s="98"/>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3"/>
      <c r="AE28" s="3"/>
      <c r="AF28" s="3"/>
      <c r="AG28" s="3"/>
      <c r="AH28" s="3"/>
      <c r="AI28" s="3"/>
      <c r="AJ28" s="3"/>
      <c r="AK28" s="3"/>
      <c r="AL28" s="3"/>
      <c r="AM28" s="3"/>
      <c r="AN28" s="3"/>
      <c r="AO28" s="3"/>
      <c r="AP28" s="3"/>
      <c r="AQ28" s="3"/>
      <c r="AR28" s="3"/>
    </row>
    <row r="29" spans="1:44" ht="90.75" customHeight="1">
      <c r="A29" s="9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3"/>
      <c r="AE29" s="3"/>
      <c r="AF29" s="3"/>
      <c r="AG29" s="3"/>
      <c r="AH29" s="3"/>
      <c r="AI29" s="3"/>
      <c r="AJ29" s="3"/>
      <c r="AK29" s="3"/>
      <c r="AL29" s="3"/>
      <c r="AM29" s="3"/>
      <c r="AN29" s="3"/>
      <c r="AO29" s="3"/>
      <c r="AP29" s="3"/>
      <c r="AQ29" s="3"/>
      <c r="AR29" s="3"/>
    </row>
    <row r="30" spans="1:44" ht="72" customHeight="1">
      <c r="A30" s="103">
        <v>8</v>
      </c>
      <c r="B30" s="131" t="str">
        <f>IF('2. Identificación del Riesgo'!B30:B32="","",'2. Identificación del Riesgo'!B30:B32)</f>
        <v>Gestión Financiera</v>
      </c>
      <c r="C30" s="104" t="str">
        <f>IF('2. Identificación del Riesgo'!G30:G32="","",'2. Identificación del Riesgo'!G30:G32)</f>
        <v>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v>
      </c>
      <c r="D30" s="104" t="str">
        <f>IF('2. Identificación del Riesgo'!H30:H32="","",'2. Identificación del Riesgo'!H30:H32)</f>
        <v>Corrupción</v>
      </c>
      <c r="E30" s="143" t="str">
        <f>IF('7. Mapa de Riesgos General'!AO30:AO32="","",'7. Mapa de Riesgos General'!AO30:AO32)</f>
        <v>Aperturar nueva cuenta en entidad financiera</v>
      </c>
      <c r="F30" s="163">
        <v>1</v>
      </c>
      <c r="G30" s="164" t="s">
        <v>406</v>
      </c>
      <c r="H30" s="164" t="s">
        <v>407</v>
      </c>
      <c r="I30" s="164" t="s">
        <v>408</v>
      </c>
      <c r="J30" s="141" t="s">
        <v>409</v>
      </c>
      <c r="K30" s="109">
        <v>0</v>
      </c>
      <c r="L30" s="165" t="s">
        <v>410</v>
      </c>
      <c r="M30" s="142" t="s">
        <v>399</v>
      </c>
      <c r="N30" s="109"/>
      <c r="O30" s="142"/>
      <c r="P30" s="142"/>
      <c r="Q30" s="142"/>
      <c r="R30" s="142" t="s">
        <v>411</v>
      </c>
      <c r="S30" s="109">
        <v>0</v>
      </c>
      <c r="T30" s="142" t="s">
        <v>412</v>
      </c>
      <c r="U30" s="142" t="s">
        <v>399</v>
      </c>
      <c r="V30" s="109"/>
      <c r="W30" s="144"/>
      <c r="X30" s="144"/>
      <c r="Y30" s="144"/>
      <c r="Z30" s="142"/>
      <c r="AA30" s="109"/>
      <c r="AB30" s="142"/>
      <c r="AC30" s="142"/>
      <c r="AD30" s="3"/>
      <c r="AE30" s="3"/>
      <c r="AF30" s="3"/>
      <c r="AG30" s="3"/>
      <c r="AH30" s="3"/>
      <c r="AI30" s="3"/>
      <c r="AJ30" s="3"/>
      <c r="AK30" s="3"/>
      <c r="AL30" s="3"/>
      <c r="AM30" s="3"/>
      <c r="AN30" s="3"/>
      <c r="AO30" s="3"/>
      <c r="AP30" s="3"/>
      <c r="AQ30" s="3"/>
      <c r="AR30" s="3"/>
    </row>
    <row r="31" spans="1:44" ht="72" customHeight="1">
      <c r="A31" s="98"/>
      <c r="B31" s="98"/>
      <c r="C31" s="98"/>
      <c r="D31" s="98"/>
      <c r="E31" s="98"/>
      <c r="F31" s="98"/>
      <c r="G31" s="98"/>
      <c r="H31" s="98"/>
      <c r="I31" s="98"/>
      <c r="J31" s="98"/>
      <c r="K31" s="98"/>
      <c r="L31" s="98"/>
      <c r="M31" s="98"/>
      <c r="N31" s="98"/>
      <c r="O31" s="98"/>
      <c r="P31" s="98"/>
      <c r="Q31" s="98"/>
      <c r="R31" s="98"/>
      <c r="S31" s="98"/>
      <c r="T31" s="98"/>
      <c r="U31" s="98"/>
      <c r="V31" s="98"/>
      <c r="W31" s="98"/>
      <c r="X31" s="98"/>
      <c r="Y31" s="98"/>
      <c r="Z31" s="98"/>
      <c r="AA31" s="98"/>
      <c r="AB31" s="98"/>
      <c r="AC31" s="98"/>
      <c r="AD31" s="3"/>
      <c r="AE31" s="3"/>
      <c r="AF31" s="3"/>
      <c r="AG31" s="3"/>
      <c r="AH31" s="3"/>
      <c r="AI31" s="3"/>
      <c r="AJ31" s="3"/>
      <c r="AK31" s="3"/>
      <c r="AL31" s="3"/>
      <c r="AM31" s="3"/>
      <c r="AN31" s="3"/>
      <c r="AO31" s="3"/>
      <c r="AP31" s="3"/>
      <c r="AQ31" s="3"/>
      <c r="AR31" s="3"/>
    </row>
    <row r="32" spans="1:44" ht="72" customHeight="1">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3"/>
      <c r="AE32" s="3"/>
      <c r="AF32" s="3"/>
      <c r="AG32" s="3"/>
      <c r="AH32" s="3"/>
      <c r="AI32" s="3"/>
      <c r="AJ32" s="3"/>
      <c r="AK32" s="3"/>
      <c r="AL32" s="3"/>
      <c r="AM32" s="3"/>
      <c r="AN32" s="3"/>
      <c r="AO32" s="3"/>
      <c r="AP32" s="3"/>
      <c r="AQ32" s="3"/>
      <c r="AR32" s="3"/>
    </row>
    <row r="33" spans="1:44" ht="18.75" customHeight="1">
      <c r="A33" s="103">
        <v>9</v>
      </c>
      <c r="B33" s="131" t="str">
        <f>IF('2. Identificación del Riesgo'!B33:B35="","",'2. Identificación del Riesgo'!B33:B35)</f>
        <v/>
      </c>
      <c r="C33" s="104" t="str">
        <f>IF('2. Identificación del Riesgo'!G33:G35="","",'2. Identificación del Riesgo'!G33:G35)</f>
        <v/>
      </c>
      <c r="D33" s="104" t="str">
        <f>IF('2. Identificación del Riesgo'!H33:H35="","",'2. Identificación del Riesgo'!H33:H35)</f>
        <v/>
      </c>
      <c r="E33" s="143" t="str">
        <f>IF('7. Mapa de Riesgos General'!AO33:AO35="","",'7. Mapa de Riesgos General'!AO33:AO35)</f>
        <v/>
      </c>
      <c r="F33" s="109"/>
      <c r="G33" s="144"/>
      <c r="H33" s="144"/>
      <c r="I33" s="144"/>
      <c r="J33" s="141"/>
      <c r="K33" s="109"/>
      <c r="L33" s="142"/>
      <c r="M33" s="142"/>
      <c r="N33" s="109"/>
      <c r="O33" s="144"/>
      <c r="P33" s="144"/>
      <c r="Q33" s="144"/>
      <c r="R33" s="142"/>
      <c r="S33" s="109"/>
      <c r="T33" s="142"/>
      <c r="U33" s="142"/>
      <c r="V33" s="109"/>
      <c r="W33" s="144"/>
      <c r="X33" s="144"/>
      <c r="Y33" s="144"/>
      <c r="Z33" s="142"/>
      <c r="AA33" s="109"/>
      <c r="AB33" s="142"/>
      <c r="AC33" s="142"/>
      <c r="AD33" s="3"/>
      <c r="AE33" s="3"/>
      <c r="AF33" s="3"/>
      <c r="AG33" s="3"/>
      <c r="AH33" s="3"/>
      <c r="AI33" s="3"/>
      <c r="AJ33" s="3"/>
      <c r="AK33" s="3"/>
      <c r="AL33" s="3"/>
      <c r="AM33" s="3"/>
      <c r="AN33" s="3"/>
      <c r="AO33" s="3"/>
      <c r="AP33" s="3"/>
      <c r="AQ33" s="3"/>
      <c r="AR33" s="3"/>
    </row>
    <row r="34" spans="1:44" ht="18.75" customHeight="1">
      <c r="A34" s="98"/>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3"/>
      <c r="AE34" s="3"/>
      <c r="AF34" s="3"/>
      <c r="AG34" s="3"/>
      <c r="AH34" s="3"/>
      <c r="AI34" s="3"/>
      <c r="AJ34" s="3"/>
      <c r="AK34" s="3"/>
      <c r="AL34" s="3"/>
      <c r="AM34" s="3"/>
      <c r="AN34" s="3"/>
      <c r="AO34" s="3"/>
      <c r="AP34" s="3"/>
      <c r="AQ34" s="3"/>
      <c r="AR34" s="3"/>
    </row>
    <row r="35" spans="1:44" ht="18.75" customHeight="1">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3"/>
      <c r="AE35" s="3"/>
      <c r="AF35" s="3"/>
      <c r="AG35" s="3"/>
      <c r="AH35" s="3"/>
      <c r="AI35" s="3"/>
      <c r="AJ35" s="3"/>
      <c r="AK35" s="3"/>
      <c r="AL35" s="3"/>
      <c r="AM35" s="3"/>
      <c r="AN35" s="3"/>
      <c r="AO35" s="3"/>
      <c r="AP35" s="3"/>
      <c r="AQ35" s="3"/>
      <c r="AR35" s="3"/>
    </row>
    <row r="36" spans="1:44" ht="16.5" customHeight="1">
      <c r="A36" s="103">
        <v>10</v>
      </c>
      <c r="B36" s="131" t="str">
        <f>IF('2. Identificación del Riesgo'!B36:B38="","",'2. Identificación del Riesgo'!B36:B38)</f>
        <v/>
      </c>
      <c r="C36" s="104" t="str">
        <f>IF('2. Identificación del Riesgo'!G36:G38="","",'2. Identificación del Riesgo'!G36:G38)</f>
        <v/>
      </c>
      <c r="D36" s="104" t="str">
        <f>IF('2. Identificación del Riesgo'!H36:H38="","",'2. Identificación del Riesgo'!H36:H38)</f>
        <v/>
      </c>
      <c r="E36" s="143" t="str">
        <f>IF('7. Mapa de Riesgos General'!AO36:AO38="","",'7. Mapa de Riesgos General'!AO36:AO38)</f>
        <v/>
      </c>
      <c r="F36" s="109"/>
      <c r="G36" s="144"/>
      <c r="H36" s="144"/>
      <c r="I36" s="144"/>
      <c r="J36" s="141"/>
      <c r="K36" s="109"/>
      <c r="L36" s="142"/>
      <c r="M36" s="142"/>
      <c r="N36" s="109"/>
      <c r="O36" s="144"/>
      <c r="P36" s="144"/>
      <c r="Q36" s="144"/>
      <c r="R36" s="142"/>
      <c r="S36" s="109"/>
      <c r="T36" s="142"/>
      <c r="U36" s="142"/>
      <c r="V36" s="109"/>
      <c r="W36" s="144"/>
      <c r="X36" s="144"/>
      <c r="Y36" s="144"/>
      <c r="Z36" s="142"/>
      <c r="AA36" s="109"/>
      <c r="AB36" s="142"/>
      <c r="AC36" s="142"/>
      <c r="AD36" s="3"/>
      <c r="AE36" s="3"/>
      <c r="AF36" s="3"/>
      <c r="AG36" s="3"/>
      <c r="AH36" s="3"/>
      <c r="AI36" s="3"/>
      <c r="AJ36" s="3"/>
      <c r="AK36" s="3"/>
      <c r="AL36" s="3"/>
      <c r="AM36" s="3"/>
      <c r="AN36" s="3"/>
      <c r="AO36" s="3"/>
      <c r="AP36" s="3"/>
      <c r="AQ36" s="3"/>
      <c r="AR36" s="3"/>
    </row>
    <row r="37" spans="1:44" ht="16.5" customHeight="1">
      <c r="A37" s="98"/>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3"/>
      <c r="AE37" s="3"/>
      <c r="AF37" s="3"/>
      <c r="AG37" s="3"/>
      <c r="AH37" s="3"/>
      <c r="AI37" s="3"/>
      <c r="AJ37" s="3"/>
      <c r="AK37" s="3"/>
      <c r="AL37" s="3"/>
      <c r="AM37" s="3"/>
      <c r="AN37" s="3"/>
      <c r="AO37" s="3"/>
      <c r="AP37" s="3"/>
      <c r="AQ37" s="3"/>
      <c r="AR37" s="3"/>
    </row>
    <row r="38" spans="1:44" ht="16.5" customHeight="1">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3"/>
      <c r="AE38" s="3"/>
      <c r="AF38" s="3"/>
      <c r="AG38" s="3"/>
      <c r="AH38" s="3"/>
      <c r="AI38" s="3"/>
      <c r="AJ38" s="3"/>
      <c r="AK38" s="3"/>
      <c r="AL38" s="3"/>
      <c r="AM38" s="3"/>
      <c r="AN38" s="3"/>
      <c r="AO38" s="3"/>
      <c r="AP38" s="3"/>
      <c r="AQ38" s="3"/>
      <c r="AR38" s="3"/>
    </row>
    <row r="39" spans="1:44" ht="16.5" customHeight="1">
      <c r="A39" s="103">
        <v>11</v>
      </c>
      <c r="B39" s="131" t="str">
        <f>IF('2. Identificación del Riesgo'!B39:B41="","",'2. Identificación del Riesgo'!B39:B41)</f>
        <v/>
      </c>
      <c r="C39" s="104" t="str">
        <f>IF('2. Identificación del Riesgo'!G39:G41="","",'2. Identificación del Riesgo'!G39:G41)</f>
        <v/>
      </c>
      <c r="D39" s="104" t="str">
        <f>IF('2. Identificación del Riesgo'!H39:H41="","",'2. Identificación del Riesgo'!H39:H41)</f>
        <v/>
      </c>
      <c r="E39" s="143" t="str">
        <f>IF('7. Mapa de Riesgos General'!AO39:AO41="","",'7. Mapa de Riesgos General'!AO39:AO41)</f>
        <v/>
      </c>
      <c r="F39" s="109"/>
      <c r="G39" s="144"/>
      <c r="H39" s="144"/>
      <c r="I39" s="144"/>
      <c r="J39" s="141"/>
      <c r="K39" s="109"/>
      <c r="L39" s="142"/>
      <c r="M39" s="142"/>
      <c r="N39" s="109"/>
      <c r="O39" s="144"/>
      <c r="P39" s="144"/>
      <c r="Q39" s="144"/>
      <c r="R39" s="142"/>
      <c r="S39" s="109"/>
      <c r="T39" s="142"/>
      <c r="U39" s="142"/>
      <c r="V39" s="109"/>
      <c r="W39" s="144"/>
      <c r="X39" s="144"/>
      <c r="Y39" s="144"/>
      <c r="Z39" s="142"/>
      <c r="AA39" s="109"/>
      <c r="AB39" s="142"/>
      <c r="AC39" s="142"/>
      <c r="AD39" s="3"/>
      <c r="AE39" s="3"/>
      <c r="AF39" s="3"/>
      <c r="AG39" s="3"/>
      <c r="AH39" s="3"/>
      <c r="AI39" s="3"/>
      <c r="AJ39" s="3"/>
      <c r="AK39" s="3"/>
      <c r="AL39" s="3"/>
      <c r="AM39" s="3"/>
      <c r="AN39" s="3"/>
      <c r="AO39" s="3"/>
      <c r="AP39" s="3"/>
      <c r="AQ39" s="3"/>
      <c r="AR39" s="3"/>
    </row>
    <row r="40" spans="1:44" ht="16.5" customHeight="1">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3"/>
      <c r="AE40" s="3"/>
      <c r="AF40" s="3"/>
      <c r="AG40" s="3"/>
      <c r="AH40" s="3"/>
      <c r="AI40" s="3"/>
      <c r="AJ40" s="3"/>
      <c r="AK40" s="3"/>
      <c r="AL40" s="3"/>
      <c r="AM40" s="3"/>
      <c r="AN40" s="3"/>
      <c r="AO40" s="3"/>
      <c r="AP40" s="3"/>
      <c r="AQ40" s="3"/>
      <c r="AR40" s="3"/>
    </row>
    <row r="41" spans="1:44" ht="16.5" customHeight="1">
      <c r="A41" s="93"/>
      <c r="B41" s="93"/>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3"/>
      <c r="AE41" s="3"/>
      <c r="AF41" s="3"/>
      <c r="AG41" s="3"/>
      <c r="AH41" s="3"/>
      <c r="AI41" s="3"/>
      <c r="AJ41" s="3"/>
      <c r="AK41" s="3"/>
      <c r="AL41" s="3"/>
      <c r="AM41" s="3"/>
      <c r="AN41" s="3"/>
      <c r="AO41" s="3"/>
      <c r="AP41" s="3"/>
      <c r="AQ41" s="3"/>
      <c r="AR41" s="3"/>
    </row>
    <row r="42" spans="1:44" ht="16.5" customHeight="1">
      <c r="A42" s="103">
        <v>12</v>
      </c>
      <c r="B42" s="131" t="str">
        <f>IF('2. Identificación del Riesgo'!B42:B44="","",'2. Identificación del Riesgo'!B42:B44)</f>
        <v/>
      </c>
      <c r="C42" s="104" t="str">
        <f>IF('2. Identificación del Riesgo'!G42:G44="","",'2. Identificación del Riesgo'!G42:G44)</f>
        <v/>
      </c>
      <c r="D42" s="104" t="str">
        <f>IF('2. Identificación del Riesgo'!H42:H44="","",'2. Identificación del Riesgo'!H42:H44)</f>
        <v/>
      </c>
      <c r="E42" s="143" t="str">
        <f>IF('7. Mapa de Riesgos General'!AO42:AO44="","",'7. Mapa de Riesgos General'!AO42:AO44)</f>
        <v/>
      </c>
      <c r="F42" s="109"/>
      <c r="G42" s="144"/>
      <c r="H42" s="144"/>
      <c r="I42" s="144"/>
      <c r="J42" s="141"/>
      <c r="K42" s="109"/>
      <c r="L42" s="142"/>
      <c r="M42" s="142"/>
      <c r="N42" s="109"/>
      <c r="O42" s="144"/>
      <c r="P42" s="144"/>
      <c r="Q42" s="144"/>
      <c r="R42" s="142"/>
      <c r="S42" s="109"/>
      <c r="T42" s="142"/>
      <c r="U42" s="142"/>
      <c r="V42" s="109"/>
      <c r="W42" s="144"/>
      <c r="X42" s="144"/>
      <c r="Y42" s="144"/>
      <c r="Z42" s="142"/>
      <c r="AA42" s="109"/>
      <c r="AB42" s="142"/>
      <c r="AC42" s="142"/>
      <c r="AD42" s="3"/>
      <c r="AE42" s="3"/>
      <c r="AF42" s="3"/>
      <c r="AG42" s="3"/>
      <c r="AH42" s="3"/>
      <c r="AI42" s="3"/>
      <c r="AJ42" s="3"/>
      <c r="AK42" s="3"/>
      <c r="AL42" s="3"/>
      <c r="AM42" s="3"/>
      <c r="AN42" s="3"/>
      <c r="AO42" s="3"/>
      <c r="AP42" s="3"/>
      <c r="AQ42" s="3"/>
      <c r="AR42" s="3"/>
    </row>
    <row r="43" spans="1:44" ht="16.5" customHeight="1">
      <c r="A43" s="98"/>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3"/>
      <c r="AE43" s="3"/>
      <c r="AF43" s="3"/>
      <c r="AG43" s="3"/>
      <c r="AH43" s="3"/>
      <c r="AI43" s="3"/>
      <c r="AJ43" s="3"/>
      <c r="AK43" s="3"/>
      <c r="AL43" s="3"/>
      <c r="AM43" s="3"/>
      <c r="AN43" s="3"/>
      <c r="AO43" s="3"/>
      <c r="AP43" s="3"/>
      <c r="AQ43" s="3"/>
      <c r="AR43" s="3"/>
    </row>
    <row r="44" spans="1:44" ht="16.5" customHeight="1">
      <c r="A44" s="93"/>
      <c r="B44" s="93"/>
      <c r="C44" s="93"/>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3"/>
      <c r="AE44" s="3"/>
      <c r="AF44" s="3"/>
      <c r="AG44" s="3"/>
      <c r="AH44" s="3"/>
      <c r="AI44" s="3"/>
      <c r="AJ44" s="3"/>
      <c r="AK44" s="3"/>
      <c r="AL44" s="3"/>
      <c r="AM44" s="3"/>
      <c r="AN44" s="3"/>
      <c r="AO44" s="3"/>
      <c r="AP44" s="3"/>
      <c r="AQ44" s="3"/>
      <c r="AR44" s="3"/>
    </row>
    <row r="45" spans="1:44" ht="16.5" customHeight="1">
      <c r="A45" s="103">
        <v>13</v>
      </c>
      <c r="B45" s="131" t="str">
        <f>IF('2. Identificación del Riesgo'!B45:B47="","",'2. Identificación del Riesgo'!B45:B47)</f>
        <v/>
      </c>
      <c r="C45" s="104" t="str">
        <f>IF('2. Identificación del Riesgo'!G45:G47="","",'2. Identificación del Riesgo'!G45:G47)</f>
        <v/>
      </c>
      <c r="D45" s="104" t="str">
        <f>IF('2. Identificación del Riesgo'!H45:H47="","",'2. Identificación del Riesgo'!H45:H47)</f>
        <v/>
      </c>
      <c r="E45" s="143" t="str">
        <f>IF('7. Mapa de Riesgos General'!AO45:AO47="","",'7. Mapa de Riesgos General'!AO45:AO47)</f>
        <v/>
      </c>
      <c r="F45" s="109"/>
      <c r="G45" s="144"/>
      <c r="H45" s="144"/>
      <c r="I45" s="144"/>
      <c r="J45" s="142"/>
      <c r="K45" s="109"/>
      <c r="L45" s="142"/>
      <c r="M45" s="142"/>
      <c r="N45" s="109"/>
      <c r="O45" s="144"/>
      <c r="P45" s="144"/>
      <c r="Q45" s="144"/>
      <c r="R45" s="142"/>
      <c r="S45" s="109"/>
      <c r="T45" s="142"/>
      <c r="U45" s="142"/>
      <c r="V45" s="109"/>
      <c r="W45" s="144"/>
      <c r="X45" s="144"/>
      <c r="Y45" s="144"/>
      <c r="Z45" s="142"/>
      <c r="AA45" s="109"/>
      <c r="AB45" s="142"/>
      <c r="AC45" s="142"/>
      <c r="AD45" s="3"/>
      <c r="AE45" s="3"/>
      <c r="AF45" s="3"/>
      <c r="AG45" s="3"/>
      <c r="AH45" s="3"/>
      <c r="AI45" s="3"/>
      <c r="AJ45" s="3"/>
      <c r="AK45" s="3"/>
      <c r="AL45" s="3"/>
      <c r="AM45" s="3"/>
      <c r="AN45" s="3"/>
      <c r="AO45" s="3"/>
      <c r="AP45" s="3"/>
      <c r="AQ45" s="3"/>
      <c r="AR45" s="3"/>
    </row>
    <row r="46" spans="1:44" ht="16.5" customHeight="1">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3"/>
      <c r="AE46" s="3"/>
      <c r="AF46" s="3"/>
      <c r="AG46" s="3"/>
      <c r="AH46" s="3"/>
      <c r="AI46" s="3"/>
      <c r="AJ46" s="3"/>
      <c r="AK46" s="3"/>
      <c r="AL46" s="3"/>
      <c r="AM46" s="3"/>
      <c r="AN46" s="3"/>
      <c r="AO46" s="3"/>
      <c r="AP46" s="3"/>
      <c r="AQ46" s="3"/>
      <c r="AR46" s="3"/>
    </row>
    <row r="47" spans="1:44" ht="16.5" customHeight="1">
      <c r="A47" s="93"/>
      <c r="B47" s="93"/>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3"/>
      <c r="AE47" s="3"/>
      <c r="AF47" s="3"/>
      <c r="AG47" s="3"/>
      <c r="AH47" s="3"/>
      <c r="AI47" s="3"/>
      <c r="AJ47" s="3"/>
      <c r="AK47" s="3"/>
      <c r="AL47" s="3"/>
      <c r="AM47" s="3"/>
      <c r="AN47" s="3"/>
      <c r="AO47" s="3"/>
      <c r="AP47" s="3"/>
      <c r="AQ47" s="3"/>
      <c r="AR47" s="3"/>
    </row>
    <row r="48" spans="1:44" ht="16.5" customHeight="1">
      <c r="A48" s="103">
        <v>14</v>
      </c>
      <c r="B48" s="131" t="str">
        <f>IF('2. Identificación del Riesgo'!B48:B50="","",'2. Identificación del Riesgo'!B48:B50)</f>
        <v/>
      </c>
      <c r="C48" s="104" t="str">
        <f>IF('2. Identificación del Riesgo'!G48:G50="","",'2. Identificación del Riesgo'!G48:G50)</f>
        <v/>
      </c>
      <c r="D48" s="104" t="str">
        <f>IF('2. Identificación del Riesgo'!H48:H50="","",'2. Identificación del Riesgo'!H48:H50)</f>
        <v/>
      </c>
      <c r="E48" s="143" t="str">
        <f>IF('7. Mapa de Riesgos General'!AO48:AO50="","",'7. Mapa de Riesgos General'!AO48:AO50)</f>
        <v/>
      </c>
      <c r="F48" s="109"/>
      <c r="G48" s="144"/>
      <c r="H48" s="144"/>
      <c r="I48" s="144"/>
      <c r="J48" s="142"/>
      <c r="K48" s="109"/>
      <c r="L48" s="142"/>
      <c r="M48" s="142"/>
      <c r="N48" s="109"/>
      <c r="O48" s="144"/>
      <c r="P48" s="144"/>
      <c r="Q48" s="144"/>
      <c r="R48" s="142"/>
      <c r="S48" s="109"/>
      <c r="T48" s="142"/>
      <c r="U48" s="142"/>
      <c r="V48" s="109"/>
      <c r="W48" s="144"/>
      <c r="X48" s="144"/>
      <c r="Y48" s="144"/>
      <c r="Z48" s="142"/>
      <c r="AA48" s="109"/>
      <c r="AB48" s="142"/>
      <c r="AC48" s="142"/>
      <c r="AD48" s="3"/>
      <c r="AE48" s="3"/>
      <c r="AF48" s="3"/>
      <c r="AG48" s="3"/>
      <c r="AH48" s="3"/>
      <c r="AI48" s="3"/>
      <c r="AJ48" s="3"/>
      <c r="AK48" s="3"/>
      <c r="AL48" s="3"/>
      <c r="AM48" s="3"/>
      <c r="AN48" s="3"/>
      <c r="AO48" s="3"/>
      <c r="AP48" s="3"/>
      <c r="AQ48" s="3"/>
      <c r="AR48" s="3"/>
    </row>
    <row r="49" spans="1:44" ht="16.5" customHeight="1">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3"/>
      <c r="AE49" s="3"/>
      <c r="AF49" s="3"/>
      <c r="AG49" s="3"/>
      <c r="AH49" s="3"/>
      <c r="AI49" s="3"/>
      <c r="AJ49" s="3"/>
      <c r="AK49" s="3"/>
      <c r="AL49" s="3"/>
      <c r="AM49" s="3"/>
      <c r="AN49" s="3"/>
      <c r="AO49" s="3"/>
      <c r="AP49" s="3"/>
      <c r="AQ49" s="3"/>
      <c r="AR49" s="3"/>
    </row>
    <row r="50" spans="1:44" ht="16.5" customHeight="1">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3"/>
      <c r="AE50" s="3"/>
      <c r="AF50" s="3"/>
      <c r="AG50" s="3"/>
      <c r="AH50" s="3"/>
      <c r="AI50" s="3"/>
      <c r="AJ50" s="3"/>
      <c r="AK50" s="3"/>
      <c r="AL50" s="3"/>
      <c r="AM50" s="3"/>
      <c r="AN50" s="3"/>
      <c r="AO50" s="3"/>
      <c r="AP50" s="3"/>
      <c r="AQ50" s="3"/>
      <c r="AR50" s="3"/>
    </row>
    <row r="51" spans="1:44" ht="16.5" customHeight="1">
      <c r="A51" s="103">
        <v>15</v>
      </c>
      <c r="B51" s="131" t="str">
        <f>IF('2. Identificación del Riesgo'!B51:B53="","",'2. Identificación del Riesgo'!B51:B53)</f>
        <v/>
      </c>
      <c r="C51" s="104" t="str">
        <f>IF('2. Identificación del Riesgo'!G51:G53="","",'2. Identificación del Riesgo'!G51:G53)</f>
        <v/>
      </c>
      <c r="D51" s="104" t="str">
        <f>IF('2. Identificación del Riesgo'!H51:H53="","",'2. Identificación del Riesgo'!H51:H53)</f>
        <v/>
      </c>
      <c r="E51" s="143" t="str">
        <f>IF('7. Mapa de Riesgos General'!AO51:AO53="","",'7. Mapa de Riesgos General'!AO51:AO53)</f>
        <v/>
      </c>
      <c r="F51" s="109"/>
      <c r="G51" s="144"/>
      <c r="H51" s="144"/>
      <c r="I51" s="144"/>
      <c r="J51" s="142"/>
      <c r="K51" s="109"/>
      <c r="L51" s="142"/>
      <c r="M51" s="142"/>
      <c r="N51" s="109"/>
      <c r="O51" s="144"/>
      <c r="P51" s="144"/>
      <c r="Q51" s="144"/>
      <c r="R51" s="142"/>
      <c r="S51" s="109"/>
      <c r="T51" s="142"/>
      <c r="U51" s="142"/>
      <c r="V51" s="109"/>
      <c r="W51" s="144"/>
      <c r="X51" s="144"/>
      <c r="Y51" s="144"/>
      <c r="Z51" s="142"/>
      <c r="AA51" s="109"/>
      <c r="AB51" s="142"/>
      <c r="AC51" s="142"/>
      <c r="AD51" s="3"/>
      <c r="AE51" s="3"/>
      <c r="AF51" s="3"/>
      <c r="AG51" s="3"/>
      <c r="AH51" s="3"/>
      <c r="AI51" s="3"/>
      <c r="AJ51" s="3"/>
      <c r="AK51" s="3"/>
      <c r="AL51" s="3"/>
      <c r="AM51" s="3"/>
      <c r="AN51" s="3"/>
      <c r="AO51" s="3"/>
      <c r="AP51" s="3"/>
      <c r="AQ51" s="3"/>
      <c r="AR51" s="3"/>
    </row>
    <row r="52" spans="1:44" ht="16.5" customHeight="1">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3"/>
      <c r="AE52" s="3"/>
      <c r="AF52" s="3"/>
      <c r="AG52" s="3"/>
      <c r="AH52" s="3"/>
      <c r="AI52" s="3"/>
      <c r="AJ52" s="3"/>
      <c r="AK52" s="3"/>
      <c r="AL52" s="3"/>
      <c r="AM52" s="3"/>
      <c r="AN52" s="3"/>
      <c r="AO52" s="3"/>
      <c r="AP52" s="3"/>
      <c r="AQ52" s="3"/>
      <c r="AR52" s="3"/>
    </row>
    <row r="53" spans="1:44" ht="16.5" customHeight="1">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3"/>
      <c r="AE53" s="3"/>
      <c r="AF53" s="3"/>
      <c r="AG53" s="3"/>
      <c r="AH53" s="3"/>
      <c r="AI53" s="3"/>
      <c r="AJ53" s="3"/>
      <c r="AK53" s="3"/>
      <c r="AL53" s="3"/>
      <c r="AM53" s="3"/>
      <c r="AN53" s="3"/>
      <c r="AO53" s="3"/>
      <c r="AP53" s="3"/>
      <c r="AQ53" s="3"/>
      <c r="AR53" s="3"/>
    </row>
    <row r="54" spans="1:44" ht="16.5" customHeight="1">
      <c r="A54" s="103">
        <v>16</v>
      </c>
      <c r="B54" s="131" t="str">
        <f>IF('2. Identificación del Riesgo'!B54:B56="","",'2. Identificación del Riesgo'!B54:B56)</f>
        <v/>
      </c>
      <c r="C54" s="104" t="str">
        <f>IF('2. Identificación del Riesgo'!G54:G56="","",'2. Identificación del Riesgo'!G54:G56)</f>
        <v/>
      </c>
      <c r="D54" s="104" t="str">
        <f>IF('2. Identificación del Riesgo'!H54:H56="","",'2. Identificación del Riesgo'!H54:H56)</f>
        <v/>
      </c>
      <c r="E54" s="143" t="str">
        <f>IF('7. Mapa de Riesgos General'!AO54:AO56="","",'7. Mapa de Riesgos General'!AO54:AO56)</f>
        <v/>
      </c>
      <c r="F54" s="109"/>
      <c r="G54" s="144"/>
      <c r="H54" s="144"/>
      <c r="I54" s="144"/>
      <c r="J54" s="142"/>
      <c r="K54" s="109"/>
      <c r="L54" s="142"/>
      <c r="M54" s="142"/>
      <c r="N54" s="109"/>
      <c r="O54" s="144"/>
      <c r="P54" s="144"/>
      <c r="Q54" s="144"/>
      <c r="R54" s="142"/>
      <c r="S54" s="109"/>
      <c r="T54" s="142"/>
      <c r="U54" s="142"/>
      <c r="V54" s="109"/>
      <c r="W54" s="144"/>
      <c r="X54" s="144"/>
      <c r="Y54" s="144"/>
      <c r="Z54" s="142"/>
      <c r="AA54" s="109"/>
      <c r="AB54" s="142"/>
      <c r="AC54" s="142"/>
      <c r="AD54" s="3"/>
      <c r="AE54" s="3"/>
      <c r="AF54" s="3"/>
      <c r="AG54" s="3"/>
      <c r="AH54" s="3"/>
      <c r="AI54" s="3"/>
      <c r="AJ54" s="3"/>
      <c r="AK54" s="3"/>
      <c r="AL54" s="3"/>
      <c r="AM54" s="3"/>
      <c r="AN54" s="3"/>
      <c r="AO54" s="3"/>
      <c r="AP54" s="3"/>
      <c r="AQ54" s="3"/>
      <c r="AR54" s="3"/>
    </row>
    <row r="55" spans="1:44" ht="16.5" customHeight="1">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3"/>
      <c r="AE55" s="3"/>
      <c r="AF55" s="3"/>
      <c r="AG55" s="3"/>
      <c r="AH55" s="3"/>
      <c r="AI55" s="3"/>
      <c r="AJ55" s="3"/>
      <c r="AK55" s="3"/>
      <c r="AL55" s="3"/>
      <c r="AM55" s="3"/>
      <c r="AN55" s="3"/>
      <c r="AO55" s="3"/>
      <c r="AP55" s="3"/>
      <c r="AQ55" s="3"/>
      <c r="AR55" s="3"/>
    </row>
    <row r="56" spans="1:44" ht="16.5" customHeight="1">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3"/>
      <c r="AE56" s="3"/>
      <c r="AF56" s="3"/>
      <c r="AG56" s="3"/>
      <c r="AH56" s="3"/>
      <c r="AI56" s="3"/>
      <c r="AJ56" s="3"/>
      <c r="AK56" s="3"/>
      <c r="AL56" s="3"/>
      <c r="AM56" s="3"/>
      <c r="AN56" s="3"/>
      <c r="AO56" s="3"/>
      <c r="AP56" s="3"/>
      <c r="AQ56" s="3"/>
      <c r="AR56" s="3"/>
    </row>
    <row r="57" spans="1:44" ht="16.5" customHeight="1">
      <c r="A57" s="103">
        <v>17</v>
      </c>
      <c r="B57" s="131" t="str">
        <f>IF('2. Identificación del Riesgo'!B57:B59="","",'2. Identificación del Riesgo'!B57:B59)</f>
        <v/>
      </c>
      <c r="C57" s="104" t="str">
        <f>IF('2. Identificación del Riesgo'!G57:G59="","",'2. Identificación del Riesgo'!G57:G59)</f>
        <v/>
      </c>
      <c r="D57" s="104" t="str">
        <f>IF('2. Identificación del Riesgo'!H57:H59="","",'2. Identificación del Riesgo'!H57:H59)</f>
        <v/>
      </c>
      <c r="E57" s="143" t="str">
        <f>IF('7. Mapa de Riesgos General'!AO57:AO59="","",'7. Mapa de Riesgos General'!AO57:AO59)</f>
        <v/>
      </c>
      <c r="F57" s="109"/>
      <c r="G57" s="144"/>
      <c r="H57" s="144"/>
      <c r="I57" s="144"/>
      <c r="J57" s="142"/>
      <c r="K57" s="109"/>
      <c r="L57" s="142"/>
      <c r="M57" s="142"/>
      <c r="N57" s="109"/>
      <c r="O57" s="144"/>
      <c r="P57" s="144"/>
      <c r="Q57" s="144"/>
      <c r="R57" s="142"/>
      <c r="S57" s="109"/>
      <c r="T57" s="142"/>
      <c r="U57" s="142"/>
      <c r="V57" s="109"/>
      <c r="W57" s="144"/>
      <c r="X57" s="144"/>
      <c r="Y57" s="144"/>
      <c r="Z57" s="142"/>
      <c r="AA57" s="109"/>
      <c r="AB57" s="142"/>
      <c r="AC57" s="142"/>
      <c r="AD57" s="3"/>
      <c r="AE57" s="3"/>
      <c r="AF57" s="3"/>
      <c r="AG57" s="3"/>
      <c r="AH57" s="3"/>
      <c r="AI57" s="3"/>
      <c r="AJ57" s="3"/>
      <c r="AK57" s="3"/>
      <c r="AL57" s="3"/>
      <c r="AM57" s="3"/>
      <c r="AN57" s="3"/>
      <c r="AO57" s="3"/>
      <c r="AP57" s="3"/>
      <c r="AQ57" s="3"/>
      <c r="AR57" s="3"/>
    </row>
    <row r="58" spans="1:44" ht="16.5" customHeight="1">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3"/>
      <c r="AE58" s="3"/>
      <c r="AF58" s="3"/>
      <c r="AG58" s="3"/>
      <c r="AH58" s="3"/>
      <c r="AI58" s="3"/>
      <c r="AJ58" s="3"/>
      <c r="AK58" s="3"/>
      <c r="AL58" s="3"/>
      <c r="AM58" s="3"/>
      <c r="AN58" s="3"/>
      <c r="AO58" s="3"/>
      <c r="AP58" s="3"/>
      <c r="AQ58" s="3"/>
      <c r="AR58" s="3"/>
    </row>
    <row r="59" spans="1:44" ht="16.5" customHeight="1">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3"/>
      <c r="AE59" s="3"/>
      <c r="AF59" s="3"/>
      <c r="AG59" s="3"/>
      <c r="AH59" s="3"/>
      <c r="AI59" s="3"/>
      <c r="AJ59" s="3"/>
      <c r="AK59" s="3"/>
      <c r="AL59" s="3"/>
      <c r="AM59" s="3"/>
      <c r="AN59" s="3"/>
      <c r="AO59" s="3"/>
      <c r="AP59" s="3"/>
      <c r="AQ59" s="3"/>
      <c r="AR59" s="3"/>
    </row>
    <row r="60" spans="1:44" ht="16.5" customHeight="1">
      <c r="A60" s="103">
        <v>18</v>
      </c>
      <c r="B60" s="131" t="str">
        <f>IF('2. Identificación del Riesgo'!B60:B62="","",'2. Identificación del Riesgo'!B60:B62)</f>
        <v/>
      </c>
      <c r="C60" s="104" t="str">
        <f>IF('2. Identificación del Riesgo'!G60:G62="","",'2. Identificación del Riesgo'!G60:G62)</f>
        <v/>
      </c>
      <c r="D60" s="104" t="str">
        <f>IF('2. Identificación del Riesgo'!H60:H62="","",'2. Identificación del Riesgo'!H60:H62)</f>
        <v/>
      </c>
      <c r="E60" s="143" t="str">
        <f>IF('7. Mapa de Riesgos General'!AO60:AO62="","",'7. Mapa de Riesgos General'!AO60:AO62)</f>
        <v/>
      </c>
      <c r="F60" s="109"/>
      <c r="G60" s="144"/>
      <c r="H60" s="144"/>
      <c r="I60" s="144"/>
      <c r="J60" s="142"/>
      <c r="K60" s="109"/>
      <c r="L60" s="142"/>
      <c r="M60" s="142"/>
      <c r="N60" s="109"/>
      <c r="O60" s="144"/>
      <c r="P60" s="144"/>
      <c r="Q60" s="144"/>
      <c r="R60" s="142"/>
      <c r="S60" s="109"/>
      <c r="T60" s="142"/>
      <c r="U60" s="142"/>
      <c r="V60" s="109"/>
      <c r="W60" s="144"/>
      <c r="X60" s="144"/>
      <c r="Y60" s="144"/>
      <c r="Z60" s="142"/>
      <c r="AA60" s="109"/>
      <c r="AB60" s="142"/>
      <c r="AC60" s="142"/>
      <c r="AD60" s="3"/>
      <c r="AE60" s="3"/>
      <c r="AF60" s="3"/>
      <c r="AG60" s="3"/>
      <c r="AH60" s="3"/>
      <c r="AI60" s="3"/>
      <c r="AJ60" s="3"/>
      <c r="AK60" s="3"/>
      <c r="AL60" s="3"/>
      <c r="AM60" s="3"/>
      <c r="AN60" s="3"/>
      <c r="AO60" s="3"/>
      <c r="AP60" s="3"/>
      <c r="AQ60" s="3"/>
      <c r="AR60" s="3"/>
    </row>
    <row r="61" spans="1:44" ht="16.5" customHeight="1">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3"/>
      <c r="AE61" s="3"/>
      <c r="AF61" s="3"/>
      <c r="AG61" s="3"/>
      <c r="AH61" s="3"/>
      <c r="AI61" s="3"/>
      <c r="AJ61" s="3"/>
      <c r="AK61" s="3"/>
      <c r="AL61" s="3"/>
      <c r="AM61" s="3"/>
      <c r="AN61" s="3"/>
      <c r="AO61" s="3"/>
      <c r="AP61" s="3"/>
      <c r="AQ61" s="3"/>
      <c r="AR61" s="3"/>
    </row>
    <row r="62" spans="1:44" ht="16.5" customHeight="1">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3"/>
      <c r="AE62" s="3"/>
      <c r="AF62" s="3"/>
      <c r="AG62" s="3"/>
      <c r="AH62" s="3"/>
      <c r="AI62" s="3"/>
      <c r="AJ62" s="3"/>
      <c r="AK62" s="3"/>
      <c r="AL62" s="3"/>
      <c r="AM62" s="3"/>
      <c r="AN62" s="3"/>
      <c r="AO62" s="3"/>
      <c r="AP62" s="3"/>
      <c r="AQ62" s="3"/>
      <c r="AR62" s="3"/>
    </row>
    <row r="63" spans="1:44" ht="16.5" customHeight="1">
      <c r="A63" s="103">
        <v>19</v>
      </c>
      <c r="B63" s="131" t="str">
        <f>IF('2. Identificación del Riesgo'!B63:B65="","",'2. Identificación del Riesgo'!B63:B65)</f>
        <v/>
      </c>
      <c r="C63" s="104" t="str">
        <f>IF('2. Identificación del Riesgo'!G63:G65="","",'2. Identificación del Riesgo'!G63:G65)</f>
        <v/>
      </c>
      <c r="D63" s="104" t="str">
        <f>IF('2. Identificación del Riesgo'!H63:H65="","",'2. Identificación del Riesgo'!H63:H65)</f>
        <v/>
      </c>
      <c r="E63" s="143" t="str">
        <f>IF('7. Mapa de Riesgos General'!AO63:AO65="","",'7. Mapa de Riesgos General'!AO63:AO65)</f>
        <v/>
      </c>
      <c r="F63" s="109"/>
      <c r="G63" s="144"/>
      <c r="H63" s="144"/>
      <c r="I63" s="144"/>
      <c r="J63" s="142"/>
      <c r="K63" s="109"/>
      <c r="L63" s="142"/>
      <c r="M63" s="142"/>
      <c r="N63" s="109"/>
      <c r="O63" s="144"/>
      <c r="P63" s="144"/>
      <c r="Q63" s="144"/>
      <c r="R63" s="142"/>
      <c r="S63" s="109"/>
      <c r="T63" s="142"/>
      <c r="U63" s="142"/>
      <c r="V63" s="109"/>
      <c r="W63" s="144"/>
      <c r="X63" s="144"/>
      <c r="Y63" s="144"/>
      <c r="Z63" s="142"/>
      <c r="AA63" s="109"/>
      <c r="AB63" s="142"/>
      <c r="AC63" s="142"/>
      <c r="AD63" s="3"/>
      <c r="AE63" s="3"/>
      <c r="AF63" s="3"/>
      <c r="AG63" s="3"/>
      <c r="AH63" s="3"/>
      <c r="AI63" s="3"/>
      <c r="AJ63" s="3"/>
      <c r="AK63" s="3"/>
      <c r="AL63" s="3"/>
      <c r="AM63" s="3"/>
      <c r="AN63" s="3"/>
      <c r="AO63" s="3"/>
      <c r="AP63" s="3"/>
      <c r="AQ63" s="3"/>
      <c r="AR63" s="3"/>
    </row>
    <row r="64" spans="1:44" ht="16.5" customHeight="1">
      <c r="A64" s="98"/>
      <c r="B64" s="98"/>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3"/>
      <c r="AE64" s="3"/>
      <c r="AF64" s="3"/>
      <c r="AG64" s="3"/>
      <c r="AH64" s="3"/>
      <c r="AI64" s="3"/>
      <c r="AJ64" s="3"/>
      <c r="AK64" s="3"/>
      <c r="AL64" s="3"/>
      <c r="AM64" s="3"/>
      <c r="AN64" s="3"/>
      <c r="AO64" s="3"/>
      <c r="AP64" s="3"/>
      <c r="AQ64" s="3"/>
      <c r="AR64" s="3"/>
    </row>
    <row r="65" spans="1:44" ht="16.5" customHeight="1">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3"/>
      <c r="AE65" s="3"/>
      <c r="AF65" s="3"/>
      <c r="AG65" s="3"/>
      <c r="AH65" s="3"/>
      <c r="AI65" s="3"/>
      <c r="AJ65" s="3"/>
      <c r="AK65" s="3"/>
      <c r="AL65" s="3"/>
      <c r="AM65" s="3"/>
      <c r="AN65" s="3"/>
      <c r="AO65" s="3"/>
      <c r="AP65" s="3"/>
      <c r="AQ65" s="3"/>
      <c r="AR65" s="3"/>
    </row>
    <row r="66" spans="1:44" ht="16.5" customHeight="1">
      <c r="A66" s="103">
        <v>20</v>
      </c>
      <c r="B66" s="131" t="str">
        <f>IF('2. Identificación del Riesgo'!B66:B68="","",'2. Identificación del Riesgo'!B66:B68)</f>
        <v/>
      </c>
      <c r="C66" s="104" t="str">
        <f>IF('2. Identificación del Riesgo'!G66:G68="","",'2. Identificación del Riesgo'!G66:G68)</f>
        <v/>
      </c>
      <c r="D66" s="104" t="str">
        <f>IF('2. Identificación del Riesgo'!H66:H68="","",'2. Identificación del Riesgo'!H66:H68)</f>
        <v/>
      </c>
      <c r="E66" s="143" t="str">
        <f>IF('7. Mapa de Riesgos General'!AO66:AO68="","",'7. Mapa de Riesgos General'!AO66:AO68)</f>
        <v/>
      </c>
      <c r="F66" s="109"/>
      <c r="G66" s="144"/>
      <c r="H66" s="144"/>
      <c r="I66" s="144"/>
      <c r="J66" s="142"/>
      <c r="K66" s="109"/>
      <c r="L66" s="142"/>
      <c r="M66" s="142"/>
      <c r="N66" s="109"/>
      <c r="O66" s="144"/>
      <c r="P66" s="144"/>
      <c r="Q66" s="144"/>
      <c r="R66" s="142"/>
      <c r="S66" s="109"/>
      <c r="T66" s="142"/>
      <c r="U66" s="142"/>
      <c r="V66" s="109"/>
      <c r="W66" s="144"/>
      <c r="X66" s="144"/>
      <c r="Y66" s="144"/>
      <c r="Z66" s="142"/>
      <c r="AA66" s="109"/>
      <c r="AB66" s="142"/>
      <c r="AC66" s="142"/>
      <c r="AD66" s="3"/>
      <c r="AE66" s="3"/>
      <c r="AF66" s="3"/>
      <c r="AG66" s="3"/>
      <c r="AH66" s="3"/>
      <c r="AI66" s="3"/>
      <c r="AJ66" s="3"/>
      <c r="AK66" s="3"/>
      <c r="AL66" s="3"/>
      <c r="AM66" s="3"/>
      <c r="AN66" s="3"/>
      <c r="AO66" s="3"/>
      <c r="AP66" s="3"/>
      <c r="AQ66" s="3"/>
      <c r="AR66" s="3"/>
    </row>
    <row r="67" spans="1:44" ht="16.5" customHeight="1">
      <c r="A67" s="98"/>
      <c r="B67" s="98"/>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2"/>
      <c r="AE67" s="2"/>
      <c r="AF67" s="2"/>
      <c r="AG67" s="2"/>
      <c r="AH67" s="2"/>
      <c r="AI67" s="2"/>
      <c r="AJ67" s="2"/>
      <c r="AK67" s="2"/>
      <c r="AL67" s="2"/>
      <c r="AM67" s="2"/>
      <c r="AN67" s="2"/>
      <c r="AO67" s="2"/>
      <c r="AP67" s="2"/>
      <c r="AQ67" s="2"/>
      <c r="AR67" s="2"/>
    </row>
    <row r="68" spans="1:44" ht="16.5" customHeight="1">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2"/>
      <c r="AE68" s="2"/>
      <c r="AF68" s="2"/>
      <c r="AG68" s="2"/>
      <c r="AH68" s="2"/>
      <c r="AI68" s="2"/>
      <c r="AJ68" s="2"/>
      <c r="AK68" s="2"/>
      <c r="AL68" s="2"/>
      <c r="AM68" s="2"/>
      <c r="AN68" s="2"/>
      <c r="AO68" s="2"/>
      <c r="AP68" s="2"/>
      <c r="AQ68" s="2"/>
      <c r="AR68" s="2"/>
    </row>
    <row r="69" spans="1:44" ht="25.5" customHeight="1">
      <c r="A69" s="2"/>
      <c r="B69" s="47"/>
      <c r="C69" s="2"/>
      <c r="D69" s="2"/>
      <c r="E69" s="2"/>
      <c r="F69" s="48">
        <f>IFERROR(AVERAGE(F9:F68),"")</f>
        <v>0.41500000000000004</v>
      </c>
      <c r="G69" s="2"/>
      <c r="H69" s="2"/>
      <c r="I69" s="2"/>
      <c r="J69" s="2"/>
      <c r="K69" s="48">
        <f>IFERROR(AVERAGE(K9:K68),"")</f>
        <v>0.11</v>
      </c>
      <c r="L69" s="2"/>
      <c r="M69" s="2"/>
      <c r="N69" s="48">
        <f>IFERROR(AVERAGE(N9:N68),"")</f>
        <v>0.55333333333333334</v>
      </c>
      <c r="O69" s="2"/>
      <c r="P69" s="2"/>
      <c r="Q69" s="2"/>
      <c r="R69" s="2"/>
      <c r="S69" s="48">
        <f>IFERROR(AVERAGE(S9:S68),"")</f>
        <v>0.12375</v>
      </c>
      <c r="T69" s="2"/>
      <c r="U69" s="2"/>
      <c r="V69" s="48">
        <f>IFERROR(AVERAGE(V9:V68),"")</f>
        <v>0.33</v>
      </c>
      <c r="W69" s="2"/>
      <c r="X69" s="2"/>
      <c r="Y69" s="2"/>
      <c r="Z69" s="2"/>
      <c r="AA69" s="48"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66:A68"/>
    <mergeCell ref="B66:B68"/>
    <mergeCell ref="C66:C68"/>
    <mergeCell ref="D66:D68"/>
    <mergeCell ref="E66:E68"/>
    <mergeCell ref="F66:F68"/>
    <mergeCell ref="G66:G68"/>
    <mergeCell ref="O63:O65"/>
    <mergeCell ref="P63:P65"/>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N63:N65"/>
    <mergeCell ref="V63:V65"/>
    <mergeCell ref="W63:W65"/>
    <mergeCell ref="A60:A62"/>
    <mergeCell ref="B60:B62"/>
    <mergeCell ref="C60:C62"/>
    <mergeCell ref="D60:D62"/>
    <mergeCell ref="E60:E62"/>
    <mergeCell ref="F60:F62"/>
    <mergeCell ref="G60:G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Q60:Q62"/>
    <mergeCell ref="R60:R62"/>
    <mergeCell ref="S60:S62"/>
    <mergeCell ref="T60:T62"/>
    <mergeCell ref="U60:U62"/>
    <mergeCell ref="V60:V62"/>
    <mergeCell ref="W60:W62"/>
    <mergeCell ref="O54:O56"/>
    <mergeCell ref="P54:P56"/>
    <mergeCell ref="Q57:Q59"/>
    <mergeCell ref="R57:R59"/>
    <mergeCell ref="S57:S59"/>
    <mergeCell ref="T57:T59"/>
    <mergeCell ref="U57:U59"/>
    <mergeCell ref="V57:V59"/>
    <mergeCell ref="W57:W59"/>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Q51:Q53"/>
    <mergeCell ref="R51:R53"/>
    <mergeCell ref="S51:S53"/>
    <mergeCell ref="T51:T53"/>
    <mergeCell ref="U51:U53"/>
    <mergeCell ref="Z51:Z53"/>
    <mergeCell ref="Z54:Z56"/>
    <mergeCell ref="AA54:AA56"/>
    <mergeCell ref="AB54:AB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A45:A47"/>
    <mergeCell ref="B45:B47"/>
    <mergeCell ref="C45:C47"/>
    <mergeCell ref="D45:D47"/>
    <mergeCell ref="E45:E47"/>
    <mergeCell ref="F45:F47"/>
    <mergeCell ref="G45:G47"/>
    <mergeCell ref="Q48:Q50"/>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Q39:Q41"/>
    <mergeCell ref="R39:R41"/>
    <mergeCell ref="S39:S41"/>
    <mergeCell ref="T39:T41"/>
    <mergeCell ref="U39:U41"/>
    <mergeCell ref="Z39:Z41"/>
    <mergeCell ref="Z42:Z44"/>
    <mergeCell ref="AA42:AA44"/>
    <mergeCell ref="AB42:AB44"/>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N33:N35"/>
    <mergeCell ref="A33:A35"/>
    <mergeCell ref="B33:B35"/>
    <mergeCell ref="C33:C35"/>
    <mergeCell ref="D33:D35"/>
    <mergeCell ref="E33:E35"/>
    <mergeCell ref="F33:F35"/>
    <mergeCell ref="G33:G35"/>
    <mergeCell ref="Q36:Q38"/>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Q27:Q29"/>
    <mergeCell ref="R27:R29"/>
    <mergeCell ref="S27:S29"/>
    <mergeCell ref="T27:T29"/>
    <mergeCell ref="U27:U29"/>
    <mergeCell ref="Z27:Z29"/>
    <mergeCell ref="Z30:Z32"/>
    <mergeCell ref="AA30:AA32"/>
    <mergeCell ref="AB30:AB32"/>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O66:O68"/>
    <mergeCell ref="P66:P68"/>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Q21:Q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N21:N23"/>
    <mergeCell ref="A21:A23"/>
    <mergeCell ref="B21:B23"/>
    <mergeCell ref="C21:C23"/>
    <mergeCell ref="D21:D23"/>
    <mergeCell ref="E21:E23"/>
    <mergeCell ref="F21:F23"/>
    <mergeCell ref="G21:G23"/>
    <mergeCell ref="X15:X17"/>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18:A20"/>
    <mergeCell ref="B18:B20"/>
    <mergeCell ref="C18:C20"/>
    <mergeCell ref="D18:D20"/>
    <mergeCell ref="E18:E20"/>
    <mergeCell ref="F18:F20"/>
    <mergeCell ref="G18:G20"/>
    <mergeCell ref="AA18:AA20"/>
    <mergeCell ref="AB18:AB20"/>
    <mergeCell ref="H18:H20"/>
    <mergeCell ref="I18:I20"/>
    <mergeCell ref="J18:J20"/>
    <mergeCell ref="K18:K20"/>
    <mergeCell ref="L18:L20"/>
    <mergeCell ref="M18:M20"/>
    <mergeCell ref="N18:N20"/>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M12:M14"/>
    <mergeCell ref="N12:N14"/>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pane ySplit="8" topLeftCell="A9" activePane="bottomLeft" state="frozen"/>
      <selection pane="bottomLeft" activeCell="B10" sqref="B10"/>
    </sheetView>
  </sheetViews>
  <sheetFormatPr baseColWidth="10" defaultColWidth="14.44140625" defaultRowHeight="15" customHeight="1"/>
  <cols>
    <col min="1" max="1" width="4" customWidth="1"/>
    <col min="2" max="2" width="18.109375" customWidth="1"/>
    <col min="3" max="3" width="30.88671875" customWidth="1"/>
    <col min="4" max="4" width="21.33203125" customWidth="1"/>
    <col min="5" max="5" width="12.6640625" customWidth="1"/>
    <col min="6" max="6" width="10.88671875" customWidth="1"/>
    <col min="7" max="7" width="12.6640625" customWidth="1"/>
    <col min="8" max="8" width="10.88671875" customWidth="1"/>
    <col min="9" max="9" width="12.6640625" customWidth="1"/>
    <col min="10" max="10" width="13.5546875" customWidth="1"/>
    <col min="11" max="26" width="11.44140625" customWidth="1"/>
  </cols>
  <sheetData>
    <row r="1" spans="1:26" ht="16.5" customHeight="1">
      <c r="A1" s="82"/>
      <c r="B1" s="77"/>
      <c r="C1" s="82" t="s">
        <v>0</v>
      </c>
      <c r="D1" s="83"/>
      <c r="E1" s="83"/>
      <c r="F1" s="83"/>
      <c r="G1" s="83"/>
      <c r="H1" s="77"/>
      <c r="I1" s="122" t="s">
        <v>413</v>
      </c>
      <c r="J1" s="70"/>
      <c r="K1" s="3"/>
      <c r="L1" s="3"/>
      <c r="M1" s="3"/>
      <c r="N1" s="3"/>
      <c r="O1" s="3"/>
      <c r="P1" s="3"/>
      <c r="Q1" s="3"/>
      <c r="R1" s="3"/>
      <c r="S1" s="3"/>
      <c r="T1" s="3"/>
      <c r="U1" s="3"/>
      <c r="V1" s="3"/>
      <c r="W1" s="3"/>
      <c r="X1" s="3"/>
      <c r="Y1" s="3"/>
      <c r="Z1" s="4"/>
    </row>
    <row r="2" spans="1:26" ht="16.5" customHeight="1">
      <c r="A2" s="78"/>
      <c r="B2" s="79"/>
      <c r="C2" s="78"/>
      <c r="D2" s="84"/>
      <c r="E2" s="84"/>
      <c r="F2" s="84"/>
      <c r="G2" s="84"/>
      <c r="H2" s="79"/>
      <c r="I2" s="122" t="s">
        <v>414</v>
      </c>
      <c r="J2" s="70"/>
      <c r="K2" s="3"/>
      <c r="L2" s="3"/>
      <c r="M2" s="3"/>
      <c r="N2" s="3"/>
      <c r="O2" s="3"/>
      <c r="P2" s="3"/>
      <c r="Q2" s="3"/>
      <c r="R2" s="3"/>
      <c r="S2" s="3"/>
      <c r="T2" s="3"/>
      <c r="U2" s="3"/>
      <c r="V2" s="3"/>
      <c r="W2" s="3"/>
      <c r="X2" s="3"/>
      <c r="Y2" s="3"/>
      <c r="Z2" s="4"/>
    </row>
    <row r="3" spans="1:26" ht="14.4">
      <c r="A3" s="78"/>
      <c r="B3" s="79"/>
      <c r="C3" s="78"/>
      <c r="D3" s="84"/>
      <c r="E3" s="84"/>
      <c r="F3" s="84"/>
      <c r="G3" s="84"/>
      <c r="H3" s="79"/>
      <c r="I3" s="122" t="s">
        <v>415</v>
      </c>
      <c r="J3" s="70"/>
      <c r="K3" s="3"/>
      <c r="L3" s="3"/>
      <c r="M3" s="3"/>
      <c r="N3" s="3"/>
      <c r="O3" s="3"/>
      <c r="P3" s="3"/>
      <c r="Q3" s="3"/>
      <c r="R3" s="3"/>
      <c r="S3" s="3"/>
      <c r="T3" s="3"/>
      <c r="U3" s="3"/>
      <c r="V3" s="3"/>
      <c r="W3" s="3"/>
      <c r="X3" s="3"/>
      <c r="Y3" s="3"/>
      <c r="Z3" s="4"/>
    </row>
    <row r="4" spans="1:26" ht="14.4">
      <c r="A4" s="80"/>
      <c r="B4" s="81"/>
      <c r="C4" s="80"/>
      <c r="D4" s="85"/>
      <c r="E4" s="85"/>
      <c r="F4" s="85"/>
      <c r="G4" s="85"/>
      <c r="H4" s="81"/>
      <c r="I4" s="122" t="s">
        <v>416</v>
      </c>
      <c r="J4" s="70"/>
      <c r="K4" s="3"/>
      <c r="L4" s="3"/>
      <c r="M4" s="3"/>
      <c r="N4" s="3"/>
      <c r="O4" s="3"/>
      <c r="P4" s="3"/>
      <c r="Q4" s="3"/>
      <c r="R4" s="3"/>
      <c r="S4" s="3"/>
      <c r="T4" s="3"/>
      <c r="U4" s="3"/>
      <c r="V4" s="3"/>
      <c r="W4" s="3"/>
      <c r="X4" s="3"/>
      <c r="Y4" s="3"/>
      <c r="Z4" s="4"/>
    </row>
    <row r="5" spans="1:26" ht="14.4">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29" t="s">
        <v>78</v>
      </c>
      <c r="B6" s="69"/>
      <c r="C6" s="69"/>
      <c r="D6" s="69"/>
      <c r="E6" s="166" t="s">
        <v>417</v>
      </c>
      <c r="F6" s="70"/>
      <c r="G6" s="166" t="s">
        <v>418</v>
      </c>
      <c r="H6" s="70"/>
      <c r="I6" s="166" t="s">
        <v>419</v>
      </c>
      <c r="J6" s="70"/>
      <c r="K6" s="3"/>
      <c r="L6" s="3"/>
      <c r="M6" s="3"/>
      <c r="N6" s="3"/>
      <c r="O6" s="3"/>
      <c r="P6" s="3"/>
      <c r="Q6" s="3"/>
      <c r="R6" s="3"/>
      <c r="S6" s="3"/>
      <c r="T6" s="3"/>
      <c r="U6" s="3"/>
      <c r="V6" s="3"/>
      <c r="W6" s="3"/>
      <c r="X6" s="3"/>
      <c r="Y6" s="3"/>
      <c r="Z6" s="4"/>
    </row>
    <row r="7" spans="1:26" ht="21" customHeight="1">
      <c r="A7" s="154" t="s">
        <v>76</v>
      </c>
      <c r="B7" s="99" t="s">
        <v>77</v>
      </c>
      <c r="C7" s="94" t="s">
        <v>85</v>
      </c>
      <c r="D7" s="155" t="s">
        <v>86</v>
      </c>
      <c r="E7" s="167" t="s">
        <v>420</v>
      </c>
      <c r="F7" s="167" t="s">
        <v>421</v>
      </c>
      <c r="G7" s="167" t="s">
        <v>420</v>
      </c>
      <c r="H7" s="167" t="s">
        <v>421</v>
      </c>
      <c r="I7" s="167" t="s">
        <v>420</v>
      </c>
      <c r="J7" s="167" t="s">
        <v>421</v>
      </c>
      <c r="K7" s="3"/>
      <c r="L7" s="3"/>
      <c r="M7" s="3"/>
      <c r="N7" s="3"/>
      <c r="O7" s="3"/>
      <c r="P7" s="3"/>
      <c r="Q7" s="3"/>
      <c r="R7" s="3"/>
      <c r="S7" s="3"/>
      <c r="T7" s="3"/>
      <c r="U7" s="3"/>
      <c r="V7" s="3"/>
      <c r="W7" s="3"/>
      <c r="X7" s="3"/>
      <c r="Y7" s="3"/>
      <c r="Z7" s="4"/>
    </row>
    <row r="8" spans="1:26" ht="12" customHeight="1">
      <c r="A8" s="93"/>
      <c r="B8" s="93"/>
      <c r="C8" s="93"/>
      <c r="D8" s="156"/>
      <c r="E8" s="93"/>
      <c r="F8" s="93"/>
      <c r="G8" s="93"/>
      <c r="H8" s="93"/>
      <c r="I8" s="93"/>
      <c r="J8" s="93"/>
      <c r="K8" s="16"/>
      <c r="L8" s="16"/>
      <c r="M8" s="16"/>
      <c r="N8" s="16"/>
      <c r="O8" s="16"/>
      <c r="P8" s="16"/>
      <c r="Q8" s="16"/>
      <c r="R8" s="16"/>
      <c r="S8" s="16"/>
      <c r="T8" s="16"/>
      <c r="U8" s="16"/>
      <c r="V8" s="16"/>
      <c r="W8" s="16"/>
      <c r="X8" s="16"/>
      <c r="Y8" s="16"/>
      <c r="Z8" s="4"/>
    </row>
    <row r="9" spans="1:26" ht="16.5" customHeight="1">
      <c r="A9" s="103">
        <v>1</v>
      </c>
      <c r="B9" s="131" t="str">
        <f>IF('8. Seguimiento Cuatrimestral'!B9:B11="","",'8. Seguimiento Cuatrimestral'!B9:B11)</f>
        <v>Gestión Financiera</v>
      </c>
      <c r="C9" s="131" t="str">
        <f>IF('8. Seguimiento Cuatrimestral'!C9:C11="","",'8. Seguimiento Cuatrimestral'!C9:C11)</f>
        <v>Afectación Económica o Presupuestal por presentarse movimientos bancarios no identificados debido a ausencia de la información no reportada por los responsables del procesos.</v>
      </c>
      <c r="D9" s="131" t="str">
        <f>IF('8. Seguimiento Cuatrimestral'!D9:D11="","",'8. Seguimiento Cuatrimestral'!D9:D11)</f>
        <v>Gestión</v>
      </c>
      <c r="E9" s="150">
        <f>'8. Seguimiento Cuatrimestral'!F9:F11</f>
        <v>0</v>
      </c>
      <c r="F9" s="150">
        <f>'8. Seguimiento Cuatrimestral'!K9:K11</f>
        <v>0</v>
      </c>
      <c r="G9" s="150">
        <f>'8. Seguimiento Cuatrimestral'!N9:N11</f>
        <v>0</v>
      </c>
      <c r="H9" s="150">
        <f>'8. Seguimiento Cuatrimestral'!S9:S11</f>
        <v>0</v>
      </c>
      <c r="I9" s="150">
        <f>'8. Seguimiento Cuatrimestral'!V9:V11</f>
        <v>0</v>
      </c>
      <c r="J9" s="150">
        <f>'8. Seguimiento Cuatrimestral'!AA9:AA11</f>
        <v>0</v>
      </c>
      <c r="K9" s="17"/>
      <c r="L9" s="17"/>
      <c r="M9" s="17"/>
      <c r="N9" s="17"/>
      <c r="O9" s="17"/>
      <c r="P9" s="17"/>
      <c r="Q9" s="17"/>
      <c r="R9" s="17"/>
      <c r="S9" s="17"/>
      <c r="T9" s="17"/>
      <c r="U9" s="17"/>
      <c r="V9" s="17"/>
      <c r="W9" s="17"/>
      <c r="X9" s="17"/>
      <c r="Y9" s="17"/>
      <c r="Z9" s="4"/>
    </row>
    <row r="10" spans="1:26" ht="14.4">
      <c r="A10" s="98"/>
      <c r="B10" s="98"/>
      <c r="C10" s="98"/>
      <c r="D10" s="98"/>
      <c r="E10" s="98"/>
      <c r="F10" s="98"/>
      <c r="G10" s="98"/>
      <c r="H10" s="98"/>
      <c r="I10" s="98"/>
      <c r="J10" s="98"/>
      <c r="K10" s="3"/>
      <c r="L10" s="3"/>
      <c r="M10" s="3"/>
      <c r="N10" s="3"/>
      <c r="O10" s="3"/>
      <c r="P10" s="3"/>
      <c r="Q10" s="3"/>
      <c r="R10" s="3"/>
      <c r="S10" s="3"/>
      <c r="T10" s="3"/>
      <c r="U10" s="3"/>
      <c r="V10" s="3"/>
      <c r="W10" s="3"/>
      <c r="X10" s="3"/>
      <c r="Y10" s="3"/>
      <c r="Z10" s="4"/>
    </row>
    <row r="11" spans="1:26" ht="14.4">
      <c r="A11" s="93"/>
      <c r="B11" s="93"/>
      <c r="C11" s="93"/>
      <c r="D11" s="93"/>
      <c r="E11" s="93"/>
      <c r="F11" s="93"/>
      <c r="G11" s="93"/>
      <c r="H11" s="93"/>
      <c r="I11" s="93"/>
      <c r="J11" s="93"/>
      <c r="K11" s="3"/>
      <c r="L11" s="3"/>
      <c r="M11" s="3"/>
      <c r="N11" s="3"/>
      <c r="O11" s="3"/>
      <c r="P11" s="3"/>
      <c r="Q11" s="3"/>
      <c r="R11" s="3"/>
      <c r="S11" s="3"/>
      <c r="T11" s="3"/>
      <c r="U11" s="3"/>
      <c r="V11" s="3"/>
      <c r="W11" s="3"/>
      <c r="X11" s="3"/>
      <c r="Y11" s="3"/>
      <c r="Z11" s="4"/>
    </row>
    <row r="12" spans="1:26" ht="16.5" customHeight="1">
      <c r="A12" s="103">
        <v>2</v>
      </c>
      <c r="B12" s="131" t="str">
        <f>IF('8. Seguimiento Cuatrimestral'!B12:B14="","",'8. Seguimiento Cuatrimestral'!B12:B14)</f>
        <v>Gestión Financiera</v>
      </c>
      <c r="C12" s="131" t="str">
        <f>IF('8. Seguimiento Cuatrimestral'!C12:C14="","",'8. Seguimiento Cuatrimestral'!C12:C14)</f>
        <v>Afectación Económica o Presupuestal por la no realización del pago oportuno debido a Falta de tiempo necesario para la verificacion de cuentas radicadas.</v>
      </c>
      <c r="D12" s="131" t="str">
        <f>IF('8. Seguimiento Cuatrimestral'!D12:D14="","",'8. Seguimiento Cuatrimestral'!D12:D14)</f>
        <v>Gestión</v>
      </c>
      <c r="E12" s="150">
        <f>'8. Seguimiento Cuatrimestral'!F12:F14</f>
        <v>0</v>
      </c>
      <c r="F12" s="150">
        <f>'8. Seguimiento Cuatrimestral'!K12:K14</f>
        <v>0</v>
      </c>
      <c r="G12" s="150">
        <f>'8. Seguimiento Cuatrimestral'!N12:N14</f>
        <v>0</v>
      </c>
      <c r="H12" s="150">
        <f>'8. Seguimiento Cuatrimestral'!S12:S14</f>
        <v>0</v>
      </c>
      <c r="I12" s="150">
        <f>'8. Seguimiento Cuatrimestral'!V12:V14</f>
        <v>0</v>
      </c>
      <c r="J12" s="150">
        <f>'8. Seguimiento Cuatrimestral'!AA12:AA14</f>
        <v>0</v>
      </c>
      <c r="K12" s="3"/>
      <c r="L12" s="3"/>
      <c r="M12" s="3"/>
      <c r="N12" s="3"/>
      <c r="O12" s="3"/>
      <c r="P12" s="3"/>
      <c r="Q12" s="3"/>
      <c r="R12" s="3"/>
      <c r="S12" s="3"/>
      <c r="T12" s="3"/>
      <c r="U12" s="3"/>
      <c r="V12" s="3"/>
      <c r="W12" s="3"/>
      <c r="X12" s="3"/>
      <c r="Y12" s="3"/>
      <c r="Z12" s="4"/>
    </row>
    <row r="13" spans="1:26" ht="14.4">
      <c r="A13" s="98"/>
      <c r="B13" s="98"/>
      <c r="C13" s="98"/>
      <c r="D13" s="98"/>
      <c r="E13" s="98"/>
      <c r="F13" s="98"/>
      <c r="G13" s="98"/>
      <c r="H13" s="98"/>
      <c r="I13" s="98"/>
      <c r="J13" s="98"/>
      <c r="K13" s="3"/>
      <c r="L13" s="3"/>
      <c r="M13" s="3"/>
      <c r="N13" s="3"/>
      <c r="O13" s="3"/>
      <c r="P13" s="3"/>
      <c r="Q13" s="3"/>
      <c r="R13" s="3"/>
      <c r="S13" s="3"/>
      <c r="T13" s="3"/>
      <c r="U13" s="3"/>
      <c r="V13" s="3"/>
      <c r="W13" s="3"/>
      <c r="X13" s="3"/>
      <c r="Y13" s="3"/>
      <c r="Z13" s="4"/>
    </row>
    <row r="14" spans="1:26" ht="14.4">
      <c r="A14" s="93"/>
      <c r="B14" s="93"/>
      <c r="C14" s="93"/>
      <c r="D14" s="93"/>
      <c r="E14" s="93"/>
      <c r="F14" s="93"/>
      <c r="G14" s="93"/>
      <c r="H14" s="93"/>
      <c r="I14" s="93"/>
      <c r="J14" s="93"/>
      <c r="K14" s="3"/>
      <c r="L14" s="3"/>
      <c r="M14" s="3"/>
      <c r="N14" s="3"/>
      <c r="O14" s="3"/>
      <c r="P14" s="3"/>
      <c r="Q14" s="3"/>
      <c r="R14" s="3"/>
      <c r="S14" s="3"/>
      <c r="T14" s="3"/>
      <c r="U14" s="3"/>
      <c r="V14" s="3"/>
      <c r="W14" s="3"/>
      <c r="X14" s="3"/>
      <c r="Y14" s="3"/>
      <c r="Z14" s="4"/>
    </row>
    <row r="15" spans="1:26" ht="16.5" customHeight="1">
      <c r="A15" s="103">
        <v>3</v>
      </c>
      <c r="B15" s="131" t="str">
        <f>IF('8. Seguimiento Cuatrimestral'!B15:B17="","",'8. Seguimiento Cuatrimestral'!B15:B17)</f>
        <v>Gestión Financiera</v>
      </c>
      <c r="C15" s="131" t="str">
        <f>IF('8. Seguimiento Cuatrimestral'!C15:C17="","",'8. Seguimiento Cuatrimestral'!C15:C17)</f>
        <v>Afectación Económica o Presupuestal por Fallas en el aplicativo SISFONDOGER para ejercer el control de los recursos debido a Falta de parametrización</v>
      </c>
      <c r="D15" s="131" t="str">
        <f>IF('8. Seguimiento Cuatrimestral'!D15:D17="","",'8. Seguimiento Cuatrimestral'!D15:D17)</f>
        <v>Gestión</v>
      </c>
      <c r="E15" s="150">
        <f>'8. Seguimiento Cuatrimestral'!F15:F17</f>
        <v>0.33</v>
      </c>
      <c r="F15" s="150">
        <f>'8. Seguimiento Cuatrimestral'!K15:K17</f>
        <v>0.33</v>
      </c>
      <c r="G15" s="150">
        <f>'8. Seguimiento Cuatrimestral'!N15:N17</f>
        <v>0.33</v>
      </c>
      <c r="H15" s="150">
        <f>'8. Seguimiento Cuatrimestral'!S15:S17</f>
        <v>0.33</v>
      </c>
      <c r="I15" s="150">
        <f>'8. Seguimiento Cuatrimestral'!V15:V17</f>
        <v>0</v>
      </c>
      <c r="J15" s="150">
        <f>'8. Seguimiento Cuatrimestral'!AA15:AA17</f>
        <v>0</v>
      </c>
      <c r="K15" s="3"/>
      <c r="L15" s="3"/>
      <c r="M15" s="3"/>
      <c r="N15" s="3"/>
      <c r="O15" s="3"/>
      <c r="P15" s="3"/>
      <c r="Q15" s="3"/>
      <c r="R15" s="3"/>
      <c r="S15" s="3"/>
      <c r="T15" s="3"/>
      <c r="U15" s="3"/>
      <c r="V15" s="3"/>
      <c r="W15" s="3"/>
      <c r="X15" s="3"/>
      <c r="Y15" s="3"/>
      <c r="Z15" s="4"/>
    </row>
    <row r="16" spans="1:26" ht="14.4">
      <c r="A16" s="98"/>
      <c r="B16" s="98"/>
      <c r="C16" s="98"/>
      <c r="D16" s="98"/>
      <c r="E16" s="98"/>
      <c r="F16" s="98"/>
      <c r="G16" s="98"/>
      <c r="H16" s="98"/>
      <c r="I16" s="98"/>
      <c r="J16" s="98"/>
      <c r="K16" s="3"/>
      <c r="L16" s="3"/>
      <c r="M16" s="3"/>
      <c r="N16" s="3"/>
      <c r="O16" s="3"/>
      <c r="P16" s="3"/>
      <c r="Q16" s="3"/>
      <c r="R16" s="3"/>
      <c r="S16" s="3"/>
      <c r="T16" s="3"/>
      <c r="U16" s="3"/>
      <c r="V16" s="3"/>
      <c r="W16" s="3"/>
      <c r="X16" s="3"/>
      <c r="Y16" s="3"/>
      <c r="Z16" s="4"/>
    </row>
    <row r="17" spans="1:26" ht="14.4">
      <c r="A17" s="93"/>
      <c r="B17" s="93"/>
      <c r="C17" s="93"/>
      <c r="D17" s="93"/>
      <c r="E17" s="93"/>
      <c r="F17" s="93"/>
      <c r="G17" s="93"/>
      <c r="H17" s="93"/>
      <c r="I17" s="93"/>
      <c r="J17" s="93"/>
      <c r="K17" s="3"/>
      <c r="L17" s="3"/>
      <c r="M17" s="3"/>
      <c r="N17" s="3"/>
      <c r="O17" s="3"/>
      <c r="P17" s="3"/>
      <c r="Q17" s="3"/>
      <c r="R17" s="3"/>
      <c r="S17" s="3"/>
      <c r="T17" s="3"/>
      <c r="U17" s="3"/>
      <c r="V17" s="3"/>
      <c r="W17" s="3"/>
      <c r="X17" s="3"/>
      <c r="Y17" s="3"/>
      <c r="Z17" s="4"/>
    </row>
    <row r="18" spans="1:26" ht="16.5" customHeight="1">
      <c r="A18" s="103">
        <v>4</v>
      </c>
      <c r="B18" s="131" t="str">
        <f>IF('8. Seguimiento Cuatrimestral'!B18:B20="","",'8. Seguimiento Cuatrimestral'!B18:B20)</f>
        <v>Gestión Financiera</v>
      </c>
      <c r="C18" s="131" t="str">
        <f>IF('8. Seguimiento Cuatrimestral'!C18:C20="","",'8. Seguimiento Cuatrimestral'!C18:C20)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D18" s="131" t="str">
        <f>IF('8. Seguimiento Cuatrimestral'!D18:D20="","",'8. Seguimiento Cuatrimestral'!D18:D20)</f>
        <v>Gestión</v>
      </c>
      <c r="E18" s="150">
        <f>'8. Seguimiento Cuatrimestral'!F18:F20</f>
        <v>0</v>
      </c>
      <c r="F18" s="150">
        <f>'8. Seguimiento Cuatrimestral'!K18:K20</f>
        <v>0</v>
      </c>
      <c r="G18" s="150">
        <f>'8. Seguimiento Cuatrimestral'!N18:N20</f>
        <v>0</v>
      </c>
      <c r="H18" s="150">
        <f>'8. Seguimiento Cuatrimestral'!S18:S20</f>
        <v>0</v>
      </c>
      <c r="I18" s="150">
        <f>'8. Seguimiento Cuatrimestral'!V18:V20</f>
        <v>0</v>
      </c>
      <c r="J18" s="150">
        <f>'8. Seguimiento Cuatrimestral'!AA18:AA20</f>
        <v>0</v>
      </c>
      <c r="K18" s="3"/>
      <c r="L18" s="3"/>
      <c r="M18" s="3"/>
      <c r="N18" s="3"/>
      <c r="O18" s="3"/>
      <c r="P18" s="3"/>
      <c r="Q18" s="3"/>
      <c r="R18" s="3"/>
      <c r="S18" s="3"/>
      <c r="T18" s="3"/>
      <c r="U18" s="3"/>
      <c r="V18" s="3"/>
      <c r="W18" s="3"/>
      <c r="X18" s="3"/>
      <c r="Y18" s="3"/>
      <c r="Z18" s="4"/>
    </row>
    <row r="19" spans="1:26" ht="14.4">
      <c r="A19" s="98"/>
      <c r="B19" s="98"/>
      <c r="C19" s="98"/>
      <c r="D19" s="98"/>
      <c r="E19" s="98"/>
      <c r="F19" s="98"/>
      <c r="G19" s="98"/>
      <c r="H19" s="98"/>
      <c r="I19" s="98"/>
      <c r="J19" s="98"/>
      <c r="K19" s="3"/>
      <c r="L19" s="3"/>
      <c r="M19" s="3"/>
      <c r="N19" s="3"/>
      <c r="O19" s="3"/>
      <c r="P19" s="3"/>
      <c r="Q19" s="3"/>
      <c r="R19" s="3"/>
      <c r="S19" s="3"/>
      <c r="T19" s="3"/>
      <c r="U19" s="3"/>
      <c r="V19" s="3"/>
      <c r="W19" s="3"/>
      <c r="X19" s="3"/>
      <c r="Y19" s="3"/>
      <c r="Z19" s="4"/>
    </row>
    <row r="20" spans="1:26" ht="14.4">
      <c r="A20" s="93"/>
      <c r="B20" s="93"/>
      <c r="C20" s="93"/>
      <c r="D20" s="93"/>
      <c r="E20" s="93"/>
      <c r="F20" s="93"/>
      <c r="G20" s="93"/>
      <c r="H20" s="93"/>
      <c r="I20" s="93"/>
      <c r="J20" s="93"/>
      <c r="K20" s="3"/>
      <c r="L20" s="3"/>
      <c r="M20" s="3"/>
      <c r="N20" s="3"/>
      <c r="O20" s="3"/>
      <c r="P20" s="3"/>
      <c r="Q20" s="3"/>
      <c r="R20" s="3"/>
      <c r="S20" s="3"/>
      <c r="T20" s="3"/>
      <c r="U20" s="3"/>
      <c r="V20" s="3"/>
      <c r="W20" s="3"/>
      <c r="X20" s="3"/>
      <c r="Y20" s="3"/>
      <c r="Z20" s="4"/>
    </row>
    <row r="21" spans="1:26" ht="16.5" customHeight="1">
      <c r="A21" s="103">
        <v>5</v>
      </c>
      <c r="B21" s="131" t="str">
        <f>IF('8. Seguimiento Cuatrimestral'!B21:B23="","",'8. Seguimiento Cuatrimestral'!B21:B23)</f>
        <v>Gestión Financiera</v>
      </c>
      <c r="C21" s="131" t="str">
        <f>IF('8. Seguimiento Cuatrimestral'!C21:C23="","",'8. Seguimiento Cuatrimestral'!C21:C23)</f>
        <v>Afectación Económica o Presupuestal por Errores u omisiones por parte de la fiduciaria en el cumplimiento de las instrucciones de pago emitidas por el IDIGER para el pago.</v>
      </c>
      <c r="D21" s="131" t="str">
        <f>IF('8. Seguimiento Cuatrimestral'!D21:D23="","",'8. Seguimiento Cuatrimestral'!D21:D23)</f>
        <v>Gestión</v>
      </c>
      <c r="E21" s="150">
        <f>'8. Seguimiento Cuatrimestral'!F21:F23</f>
        <v>0</v>
      </c>
      <c r="F21" s="150">
        <f>'8. Seguimiento Cuatrimestral'!K21:K23</f>
        <v>0</v>
      </c>
      <c r="G21" s="150">
        <f>'8. Seguimiento Cuatrimestral'!N21:N23</f>
        <v>0</v>
      </c>
      <c r="H21" s="150">
        <f>'8. Seguimiento Cuatrimestral'!S21:S23</f>
        <v>0</v>
      </c>
      <c r="I21" s="150">
        <f>'8. Seguimiento Cuatrimestral'!V21:V23</f>
        <v>0</v>
      </c>
      <c r="J21" s="150">
        <f>'8. Seguimiento Cuatrimestral'!AA21:AA23</f>
        <v>0</v>
      </c>
      <c r="K21" s="3"/>
      <c r="L21" s="3"/>
      <c r="M21" s="3"/>
      <c r="N21" s="3"/>
      <c r="O21" s="3"/>
      <c r="P21" s="3"/>
      <c r="Q21" s="3"/>
      <c r="R21" s="3"/>
      <c r="S21" s="3"/>
      <c r="T21" s="3"/>
      <c r="U21" s="3"/>
      <c r="V21" s="3"/>
      <c r="W21" s="3"/>
      <c r="X21" s="3"/>
      <c r="Y21" s="3"/>
      <c r="Z21" s="4"/>
    </row>
    <row r="22" spans="1:26" ht="15.75" customHeight="1">
      <c r="A22" s="98"/>
      <c r="B22" s="98"/>
      <c r="C22" s="98"/>
      <c r="D22" s="98"/>
      <c r="E22" s="98"/>
      <c r="F22" s="98"/>
      <c r="G22" s="98"/>
      <c r="H22" s="98"/>
      <c r="I22" s="98"/>
      <c r="J22" s="98"/>
      <c r="K22" s="3"/>
      <c r="L22" s="3"/>
      <c r="M22" s="3"/>
      <c r="N22" s="3"/>
      <c r="O22" s="3"/>
      <c r="P22" s="3"/>
      <c r="Q22" s="3"/>
      <c r="R22" s="3"/>
      <c r="S22" s="3"/>
      <c r="T22" s="3"/>
      <c r="U22" s="3"/>
      <c r="V22" s="3"/>
      <c r="W22" s="3"/>
      <c r="X22" s="3"/>
      <c r="Y22" s="3"/>
      <c r="Z22" s="4"/>
    </row>
    <row r="23" spans="1:26" ht="15.75" customHeight="1">
      <c r="A23" s="93"/>
      <c r="B23" s="93"/>
      <c r="C23" s="93"/>
      <c r="D23" s="93"/>
      <c r="E23" s="93"/>
      <c r="F23" s="93"/>
      <c r="G23" s="93"/>
      <c r="H23" s="93"/>
      <c r="I23" s="93"/>
      <c r="J23" s="93"/>
      <c r="K23" s="3"/>
      <c r="L23" s="3"/>
      <c r="M23" s="3"/>
      <c r="N23" s="3"/>
      <c r="O23" s="3"/>
      <c r="P23" s="3"/>
      <c r="Q23" s="3"/>
      <c r="R23" s="3"/>
      <c r="S23" s="3"/>
      <c r="T23" s="3"/>
      <c r="U23" s="3"/>
      <c r="V23" s="3"/>
      <c r="W23" s="3"/>
      <c r="X23" s="3"/>
      <c r="Y23" s="3"/>
      <c r="Z23" s="4"/>
    </row>
    <row r="24" spans="1:26" ht="16.5" customHeight="1">
      <c r="A24" s="103">
        <v>6</v>
      </c>
      <c r="B24" s="131" t="str">
        <f>IF('8. Seguimiento Cuatrimestral'!B24:B26="","",'8. Seguimiento Cuatrimestral'!B24:B26)</f>
        <v>Gestión Financiera</v>
      </c>
      <c r="C24" s="131" t="str">
        <f>IF('8. Seguimiento Cuatrimestral'!C24:C26="","",'8. Seguimiento Cuatrimestral'!C24:C26)</f>
        <v>Afectación Económica o Presupuestal por el error en la reproducción de la información presupuestal en el PREDIS LOCAL debido a la Ausencia de herramientas tecnológicas para reproducir en los aplicativos locales la informacion presupuestal</v>
      </c>
      <c r="D24" s="131" t="str">
        <f>IF('8. Seguimiento Cuatrimestral'!D24:D26="","",'8. Seguimiento Cuatrimestral'!D24:D26)</f>
        <v>Gestión</v>
      </c>
      <c r="E24" s="150">
        <f>'8. Seguimiento Cuatrimestral'!F24:F26</f>
        <v>0.33</v>
      </c>
      <c r="F24" s="150">
        <f>'8. Seguimiento Cuatrimestral'!K24:K26</f>
        <v>0</v>
      </c>
      <c r="G24" s="150">
        <f>'8. Seguimiento Cuatrimestral'!N24:N26</f>
        <v>0.33</v>
      </c>
      <c r="H24" s="150">
        <f>'8. Seguimiento Cuatrimestral'!S24:S26</f>
        <v>0.33</v>
      </c>
      <c r="I24" s="150">
        <f>'8. Seguimiento Cuatrimestral'!V24:V26</f>
        <v>0.33</v>
      </c>
      <c r="J24" s="150">
        <f>'8. Seguimiento Cuatrimestral'!AA24:AA26</f>
        <v>0</v>
      </c>
      <c r="K24" s="3"/>
      <c r="L24" s="3"/>
      <c r="M24" s="3"/>
      <c r="N24" s="3"/>
      <c r="O24" s="3"/>
      <c r="P24" s="3"/>
      <c r="Q24" s="3"/>
      <c r="R24" s="3"/>
      <c r="S24" s="3"/>
      <c r="T24" s="3"/>
      <c r="U24" s="3"/>
      <c r="V24" s="3"/>
      <c r="W24" s="3"/>
      <c r="X24" s="3"/>
      <c r="Y24" s="3"/>
      <c r="Z24" s="4"/>
    </row>
    <row r="25" spans="1:26" ht="15.75" customHeight="1">
      <c r="A25" s="98"/>
      <c r="B25" s="98"/>
      <c r="C25" s="98"/>
      <c r="D25" s="98"/>
      <c r="E25" s="98"/>
      <c r="F25" s="98"/>
      <c r="G25" s="98"/>
      <c r="H25" s="98"/>
      <c r="I25" s="98"/>
      <c r="J25" s="98"/>
      <c r="K25" s="3"/>
      <c r="L25" s="3"/>
      <c r="M25" s="3"/>
      <c r="N25" s="3"/>
      <c r="O25" s="3"/>
      <c r="P25" s="3"/>
      <c r="Q25" s="3"/>
      <c r="R25" s="3"/>
      <c r="S25" s="3"/>
      <c r="T25" s="3"/>
      <c r="U25" s="3"/>
      <c r="V25" s="3"/>
      <c r="W25" s="3"/>
      <c r="X25" s="3"/>
      <c r="Y25" s="3"/>
      <c r="Z25" s="4"/>
    </row>
    <row r="26" spans="1:26" ht="15.75" customHeight="1">
      <c r="A26" s="93"/>
      <c r="B26" s="93"/>
      <c r="C26" s="93"/>
      <c r="D26" s="93"/>
      <c r="E26" s="93"/>
      <c r="F26" s="93"/>
      <c r="G26" s="93"/>
      <c r="H26" s="93"/>
      <c r="I26" s="93"/>
      <c r="J26" s="93"/>
      <c r="K26" s="3"/>
      <c r="L26" s="3"/>
      <c r="M26" s="3"/>
      <c r="N26" s="3"/>
      <c r="O26" s="3"/>
      <c r="P26" s="3"/>
      <c r="Q26" s="3"/>
      <c r="R26" s="3"/>
      <c r="S26" s="3"/>
      <c r="T26" s="3"/>
      <c r="U26" s="3"/>
      <c r="V26" s="3"/>
      <c r="W26" s="3"/>
      <c r="X26" s="3"/>
      <c r="Y26" s="3"/>
      <c r="Z26" s="4"/>
    </row>
    <row r="27" spans="1:26" ht="16.5" customHeight="1">
      <c r="A27" s="103">
        <v>7</v>
      </c>
      <c r="B27" s="131" t="str">
        <f>IF('8. Seguimiento Cuatrimestral'!B27:B29="","",'8. Seguimiento Cuatrimestral'!B27:B29)</f>
        <v>Gestión Financiera</v>
      </c>
      <c r="C27" s="131" t="str">
        <f>IF('8. Seguimiento Cuatrimestral'!C27:C29="","",'8. Seguimiento Cuatrimestral'!C27:C29)</f>
        <v>Posibilidad de Afectación Económica (o presupuestal) y Reputacional por la afectación de rubros que no corresponden con el objeto de gasto en beneficio propio o a cambio de una retribución económica</v>
      </c>
      <c r="D27" s="131" t="str">
        <f>IF('8. Seguimiento Cuatrimestral'!D27:D29="","",'8. Seguimiento Cuatrimestral'!D27:D29)</f>
        <v>Corrupción</v>
      </c>
      <c r="E27" s="150">
        <f>'8. Seguimiento Cuatrimestral'!F27:F29</f>
        <v>0</v>
      </c>
      <c r="F27" s="150">
        <f>'8. Seguimiento Cuatrimestral'!K27:K29</f>
        <v>0</v>
      </c>
      <c r="G27" s="150">
        <f>'8. Seguimiento Cuatrimestral'!N27:N29</f>
        <v>1</v>
      </c>
      <c r="H27" s="150">
        <f>'8. Seguimiento Cuatrimestral'!S27:S29</f>
        <v>0.33</v>
      </c>
      <c r="I27" s="150">
        <f>'8. Seguimiento Cuatrimestral'!W27:W29</f>
        <v>0</v>
      </c>
      <c r="J27" s="150">
        <f>'8. Seguimiento Cuatrimestral'!AA27:AA29</f>
        <v>0</v>
      </c>
      <c r="K27" s="3"/>
      <c r="L27" s="3"/>
      <c r="M27" s="3"/>
      <c r="N27" s="3"/>
      <c r="O27" s="3"/>
      <c r="P27" s="3"/>
      <c r="Q27" s="3"/>
      <c r="R27" s="3"/>
      <c r="S27" s="3"/>
      <c r="T27" s="3"/>
      <c r="U27" s="3"/>
      <c r="V27" s="3"/>
      <c r="W27" s="3"/>
      <c r="X27" s="3"/>
      <c r="Y27" s="3"/>
      <c r="Z27" s="4"/>
    </row>
    <row r="28" spans="1:26" ht="15.75" customHeight="1">
      <c r="A28" s="98"/>
      <c r="B28" s="98"/>
      <c r="C28" s="98"/>
      <c r="D28" s="98"/>
      <c r="E28" s="98"/>
      <c r="F28" s="98"/>
      <c r="G28" s="98"/>
      <c r="H28" s="98"/>
      <c r="I28" s="98"/>
      <c r="J28" s="98"/>
      <c r="K28" s="3"/>
      <c r="L28" s="3"/>
      <c r="M28" s="3"/>
      <c r="N28" s="3"/>
      <c r="O28" s="3"/>
      <c r="P28" s="3"/>
      <c r="Q28" s="3"/>
      <c r="R28" s="3"/>
      <c r="S28" s="3"/>
      <c r="T28" s="3"/>
      <c r="U28" s="3"/>
      <c r="V28" s="3"/>
      <c r="W28" s="3"/>
      <c r="X28" s="3"/>
      <c r="Y28" s="3"/>
      <c r="Z28" s="4"/>
    </row>
    <row r="29" spans="1:26" ht="15.75" customHeight="1">
      <c r="A29" s="93"/>
      <c r="B29" s="93"/>
      <c r="C29" s="93"/>
      <c r="D29" s="93"/>
      <c r="E29" s="93"/>
      <c r="F29" s="93"/>
      <c r="G29" s="93"/>
      <c r="H29" s="93"/>
      <c r="I29" s="93"/>
      <c r="J29" s="93"/>
      <c r="K29" s="3"/>
      <c r="L29" s="3"/>
      <c r="M29" s="3"/>
      <c r="N29" s="3"/>
      <c r="O29" s="3"/>
      <c r="P29" s="3"/>
      <c r="Q29" s="3"/>
      <c r="R29" s="3"/>
      <c r="S29" s="3"/>
      <c r="T29" s="3"/>
      <c r="U29" s="3"/>
      <c r="V29" s="3"/>
      <c r="W29" s="3"/>
      <c r="X29" s="3"/>
      <c r="Y29" s="3"/>
      <c r="Z29" s="4"/>
    </row>
    <row r="30" spans="1:26" ht="16.5" customHeight="1">
      <c r="A30" s="103">
        <v>8</v>
      </c>
      <c r="B30" s="131" t="str">
        <f>IF('8. Seguimiento Cuatrimestral'!B30:B32="","",'8. Seguimiento Cuatrimestral'!B30:B32)</f>
        <v>Gestión Financiera</v>
      </c>
      <c r="C30" s="131" t="str">
        <f>IF('8. Seguimiento Cuatrimestral'!C30:C32="","",'8. Seguimiento Cuatrimestral'!C30:C32)</f>
        <v>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v>
      </c>
      <c r="D30" s="131" t="str">
        <f>IF('8. Seguimiento Cuatrimestral'!D30:D32="","",'8. Seguimiento Cuatrimestral'!D30:D32)</f>
        <v>Corrupción</v>
      </c>
      <c r="E30" s="150">
        <f>'8. Seguimiento Cuatrimestral'!F30:F32</f>
        <v>1</v>
      </c>
      <c r="F30" s="150">
        <f>'8. Seguimiento Cuatrimestral'!K30:K32</f>
        <v>0</v>
      </c>
      <c r="G30" s="150">
        <f>'8. Seguimiento Cuatrimestral'!N30:N32</f>
        <v>0</v>
      </c>
      <c r="H30" s="150">
        <f>'8. Seguimiento Cuatrimestral'!S30:S32</f>
        <v>0</v>
      </c>
      <c r="I30" s="150">
        <f>'8. Seguimiento Cuatrimestral'!V30:V32</f>
        <v>0</v>
      </c>
      <c r="J30" s="150">
        <f>'8. Seguimiento Cuatrimestral'!AA30:AA32</f>
        <v>0</v>
      </c>
      <c r="K30" s="3"/>
      <c r="L30" s="3"/>
      <c r="M30" s="3"/>
      <c r="N30" s="3"/>
      <c r="O30" s="3"/>
      <c r="P30" s="3"/>
      <c r="Q30" s="3"/>
      <c r="R30" s="3"/>
      <c r="S30" s="3"/>
      <c r="T30" s="3"/>
      <c r="U30" s="3"/>
      <c r="V30" s="3"/>
      <c r="W30" s="3"/>
      <c r="X30" s="3"/>
      <c r="Y30" s="3"/>
      <c r="Z30" s="4"/>
    </row>
    <row r="31" spans="1:26" ht="15.75" customHeight="1">
      <c r="A31" s="98"/>
      <c r="B31" s="98"/>
      <c r="C31" s="98"/>
      <c r="D31" s="98"/>
      <c r="E31" s="98"/>
      <c r="F31" s="98"/>
      <c r="G31" s="98"/>
      <c r="H31" s="98"/>
      <c r="I31" s="98"/>
      <c r="J31" s="98"/>
      <c r="K31" s="3"/>
      <c r="L31" s="3"/>
      <c r="M31" s="3"/>
      <c r="N31" s="3"/>
      <c r="O31" s="3"/>
      <c r="P31" s="3"/>
      <c r="Q31" s="3"/>
      <c r="R31" s="3"/>
      <c r="S31" s="3"/>
      <c r="T31" s="3"/>
      <c r="U31" s="3"/>
      <c r="V31" s="3"/>
      <c r="W31" s="3"/>
      <c r="X31" s="3"/>
      <c r="Y31" s="3"/>
      <c r="Z31" s="4"/>
    </row>
    <row r="32" spans="1:26" ht="15.75" customHeight="1">
      <c r="A32" s="93"/>
      <c r="B32" s="93"/>
      <c r="C32" s="93"/>
      <c r="D32" s="93"/>
      <c r="E32" s="93"/>
      <c r="F32" s="93"/>
      <c r="G32" s="93"/>
      <c r="H32" s="93"/>
      <c r="I32" s="93"/>
      <c r="J32" s="93"/>
      <c r="K32" s="3"/>
      <c r="L32" s="3"/>
      <c r="M32" s="3"/>
      <c r="N32" s="3"/>
      <c r="O32" s="3"/>
      <c r="P32" s="3"/>
      <c r="Q32" s="3"/>
      <c r="R32" s="3"/>
      <c r="S32" s="3"/>
      <c r="T32" s="3"/>
      <c r="U32" s="3"/>
      <c r="V32" s="3"/>
      <c r="W32" s="3"/>
      <c r="X32" s="3"/>
      <c r="Y32" s="3"/>
      <c r="Z32" s="4"/>
    </row>
    <row r="33" spans="1:26" ht="16.5" customHeight="1">
      <c r="A33" s="103">
        <v>9</v>
      </c>
      <c r="B33" s="131" t="str">
        <f>IF('8. Seguimiento Cuatrimestral'!B33:B35="","",'8. Seguimiento Cuatrimestral'!B33:B35)</f>
        <v/>
      </c>
      <c r="C33" s="131" t="str">
        <f>IF('8. Seguimiento Cuatrimestral'!C33:C35="","",'8. Seguimiento Cuatrimestral'!C33:C35)</f>
        <v/>
      </c>
      <c r="D33" s="131" t="str">
        <f>IF('8. Seguimiento Cuatrimestral'!D33:D35="","",'8. Seguimiento Cuatrimestral'!D33:D35)</f>
        <v/>
      </c>
      <c r="E33" s="150">
        <f>'8. Seguimiento Cuatrimestral'!F33:F35</f>
        <v>0</v>
      </c>
      <c r="F33" s="150">
        <f>'8. Seguimiento Cuatrimestral'!K33:K35</f>
        <v>0</v>
      </c>
      <c r="G33" s="150">
        <f>'8. Seguimiento Cuatrimestral'!N33:N35</f>
        <v>0</v>
      </c>
      <c r="H33" s="150">
        <f>'8. Seguimiento Cuatrimestral'!S33:S35</f>
        <v>0</v>
      </c>
      <c r="I33" s="150">
        <f>'8. Seguimiento Cuatrimestral'!V33:V35</f>
        <v>0</v>
      </c>
      <c r="J33" s="150">
        <f>'8. Seguimiento Cuatrimestral'!AA33:AA35</f>
        <v>0</v>
      </c>
      <c r="K33" s="3"/>
      <c r="L33" s="3"/>
      <c r="M33" s="3"/>
      <c r="N33" s="3"/>
      <c r="O33" s="3"/>
      <c r="P33" s="3"/>
      <c r="Q33" s="3"/>
      <c r="R33" s="3"/>
      <c r="S33" s="3"/>
      <c r="T33" s="3"/>
      <c r="U33" s="3"/>
      <c r="V33" s="3"/>
      <c r="W33" s="3"/>
      <c r="X33" s="3"/>
      <c r="Y33" s="3"/>
      <c r="Z33" s="4"/>
    </row>
    <row r="34" spans="1:26" ht="15.75" customHeight="1">
      <c r="A34" s="98"/>
      <c r="B34" s="98"/>
      <c r="C34" s="98"/>
      <c r="D34" s="98"/>
      <c r="E34" s="98"/>
      <c r="F34" s="98"/>
      <c r="G34" s="98"/>
      <c r="H34" s="98"/>
      <c r="I34" s="98"/>
      <c r="J34" s="98"/>
      <c r="K34" s="3"/>
      <c r="L34" s="3"/>
      <c r="M34" s="3"/>
      <c r="N34" s="3"/>
      <c r="O34" s="3"/>
      <c r="P34" s="3"/>
      <c r="Q34" s="3"/>
      <c r="R34" s="3"/>
      <c r="S34" s="3"/>
      <c r="T34" s="3"/>
      <c r="U34" s="3"/>
      <c r="V34" s="3"/>
      <c r="W34" s="3"/>
      <c r="X34" s="3"/>
      <c r="Y34" s="3"/>
      <c r="Z34" s="4"/>
    </row>
    <row r="35" spans="1:26" ht="15.75" customHeight="1">
      <c r="A35" s="93"/>
      <c r="B35" s="93"/>
      <c r="C35" s="93"/>
      <c r="D35" s="93"/>
      <c r="E35" s="93"/>
      <c r="F35" s="93"/>
      <c r="G35" s="93"/>
      <c r="H35" s="93"/>
      <c r="I35" s="93"/>
      <c r="J35" s="93"/>
      <c r="K35" s="3"/>
      <c r="L35" s="3"/>
      <c r="M35" s="3"/>
      <c r="N35" s="3"/>
      <c r="O35" s="3"/>
      <c r="P35" s="3"/>
      <c r="Q35" s="3"/>
      <c r="R35" s="3"/>
      <c r="S35" s="3"/>
      <c r="T35" s="3"/>
      <c r="U35" s="3"/>
      <c r="V35" s="3"/>
      <c r="W35" s="3"/>
      <c r="X35" s="3"/>
      <c r="Y35" s="3"/>
      <c r="Z35" s="4"/>
    </row>
    <row r="36" spans="1:26" ht="16.5" customHeight="1">
      <c r="A36" s="103">
        <v>10</v>
      </c>
      <c r="B36" s="131" t="str">
        <f>IF('8. Seguimiento Cuatrimestral'!B36:B38="","",'8. Seguimiento Cuatrimestral'!B36:B38)</f>
        <v/>
      </c>
      <c r="C36" s="131" t="str">
        <f>IF('8. Seguimiento Cuatrimestral'!C36:C38="","",'8. Seguimiento Cuatrimestral'!C36:C38)</f>
        <v/>
      </c>
      <c r="D36" s="131" t="str">
        <f>IF('8. Seguimiento Cuatrimestral'!D36:D38="","",'8. Seguimiento Cuatrimestral'!D36:D38)</f>
        <v/>
      </c>
      <c r="E36" s="150">
        <f>'8. Seguimiento Cuatrimestral'!F36:F38</f>
        <v>0</v>
      </c>
      <c r="F36" s="150">
        <f>'8. Seguimiento Cuatrimestral'!K36:K38</f>
        <v>0</v>
      </c>
      <c r="G36" s="150">
        <f>'8. Seguimiento Cuatrimestral'!N36:N38</f>
        <v>0</v>
      </c>
      <c r="H36" s="150">
        <f>'8. Seguimiento Cuatrimestral'!S36:S38</f>
        <v>0</v>
      </c>
      <c r="I36" s="150">
        <f>'8. Seguimiento Cuatrimestral'!V36:V38</f>
        <v>0</v>
      </c>
      <c r="J36" s="150">
        <f>'8. Seguimiento Cuatrimestral'!AA36:AA38</f>
        <v>0</v>
      </c>
      <c r="K36" s="3"/>
      <c r="L36" s="3"/>
      <c r="M36" s="3"/>
      <c r="N36" s="3"/>
      <c r="O36" s="3"/>
      <c r="P36" s="3"/>
      <c r="Q36" s="3"/>
      <c r="R36" s="3"/>
      <c r="S36" s="3"/>
      <c r="T36" s="3"/>
      <c r="U36" s="3"/>
      <c r="V36" s="3"/>
      <c r="W36" s="3"/>
      <c r="X36" s="3"/>
      <c r="Y36" s="3"/>
      <c r="Z36" s="4"/>
    </row>
    <row r="37" spans="1:26" ht="15.75" customHeight="1">
      <c r="A37" s="98"/>
      <c r="B37" s="98"/>
      <c r="C37" s="98"/>
      <c r="D37" s="98"/>
      <c r="E37" s="98"/>
      <c r="F37" s="98"/>
      <c r="G37" s="98"/>
      <c r="H37" s="98"/>
      <c r="I37" s="98"/>
      <c r="J37" s="98"/>
      <c r="K37" s="3"/>
      <c r="L37" s="3"/>
      <c r="M37" s="3"/>
      <c r="N37" s="3"/>
      <c r="O37" s="3"/>
      <c r="P37" s="3"/>
      <c r="Q37" s="3"/>
      <c r="R37" s="3"/>
      <c r="S37" s="3"/>
      <c r="T37" s="3"/>
      <c r="U37" s="3"/>
      <c r="V37" s="3"/>
      <c r="W37" s="3"/>
      <c r="X37" s="3"/>
      <c r="Y37" s="3"/>
      <c r="Z37" s="4"/>
    </row>
    <row r="38" spans="1:26" ht="15.75" customHeight="1">
      <c r="A38" s="93"/>
      <c r="B38" s="93"/>
      <c r="C38" s="93"/>
      <c r="D38" s="93"/>
      <c r="E38" s="93"/>
      <c r="F38" s="93"/>
      <c r="G38" s="93"/>
      <c r="H38" s="93"/>
      <c r="I38" s="93"/>
      <c r="J38" s="93"/>
      <c r="K38" s="3"/>
      <c r="L38" s="3"/>
      <c r="M38" s="3"/>
      <c r="N38" s="3"/>
      <c r="O38" s="3"/>
      <c r="P38" s="3"/>
      <c r="Q38" s="3"/>
      <c r="R38" s="3"/>
      <c r="S38" s="3"/>
      <c r="T38" s="3"/>
      <c r="U38" s="3"/>
      <c r="V38" s="3"/>
      <c r="W38" s="3"/>
      <c r="X38" s="3"/>
      <c r="Y38" s="3"/>
      <c r="Z38" s="4"/>
    </row>
    <row r="39" spans="1:26" ht="16.5" customHeight="1">
      <c r="A39" s="103">
        <v>11</v>
      </c>
      <c r="B39" s="131" t="str">
        <f>IF('8. Seguimiento Cuatrimestral'!B39:B41="","",'8. Seguimiento Cuatrimestral'!B39:B41)</f>
        <v/>
      </c>
      <c r="C39" s="131" t="str">
        <f>IF('8. Seguimiento Cuatrimestral'!C39:C41="","",'8. Seguimiento Cuatrimestral'!C39:C41)</f>
        <v/>
      </c>
      <c r="D39" s="131" t="str">
        <f>IF('8. Seguimiento Cuatrimestral'!D39:D41="","",'8. Seguimiento Cuatrimestral'!D39:D41)</f>
        <v/>
      </c>
      <c r="E39" s="150">
        <f>'8. Seguimiento Cuatrimestral'!F39:F41</f>
        <v>0</v>
      </c>
      <c r="F39" s="150">
        <f>'8. Seguimiento Cuatrimestral'!K39:K41</f>
        <v>0</v>
      </c>
      <c r="G39" s="150">
        <f>'8. Seguimiento Cuatrimestral'!N39:N41</f>
        <v>0</v>
      </c>
      <c r="H39" s="150">
        <f>'8. Seguimiento Cuatrimestral'!S39:S41</f>
        <v>0</v>
      </c>
      <c r="I39" s="150">
        <f>'8. Seguimiento Cuatrimestral'!V39:V41</f>
        <v>0</v>
      </c>
      <c r="J39" s="150">
        <f>'8. Seguimiento Cuatrimestral'!AA39:AA41</f>
        <v>0</v>
      </c>
      <c r="K39" s="3"/>
      <c r="L39" s="3"/>
      <c r="M39" s="3"/>
      <c r="N39" s="3"/>
      <c r="O39" s="3"/>
      <c r="P39" s="3"/>
      <c r="Q39" s="3"/>
      <c r="R39" s="3"/>
      <c r="S39" s="3"/>
      <c r="T39" s="3"/>
      <c r="U39" s="3"/>
      <c r="V39" s="3"/>
      <c r="W39" s="3"/>
      <c r="X39" s="3"/>
      <c r="Y39" s="3"/>
      <c r="Z39" s="4"/>
    </row>
    <row r="40" spans="1:26" ht="15.75" customHeight="1">
      <c r="A40" s="98"/>
      <c r="B40" s="98"/>
      <c r="C40" s="98"/>
      <c r="D40" s="98"/>
      <c r="E40" s="98"/>
      <c r="F40" s="98"/>
      <c r="G40" s="98"/>
      <c r="H40" s="98"/>
      <c r="I40" s="98"/>
      <c r="J40" s="98"/>
      <c r="K40" s="3"/>
      <c r="L40" s="3"/>
      <c r="M40" s="3"/>
      <c r="N40" s="3"/>
      <c r="O40" s="3"/>
      <c r="P40" s="3"/>
      <c r="Q40" s="3"/>
      <c r="R40" s="3"/>
      <c r="S40" s="3"/>
      <c r="T40" s="3"/>
      <c r="U40" s="3"/>
      <c r="V40" s="3"/>
      <c r="W40" s="3"/>
      <c r="X40" s="3"/>
      <c r="Y40" s="3"/>
      <c r="Z40" s="4"/>
    </row>
    <row r="41" spans="1:26" ht="15.75" customHeight="1">
      <c r="A41" s="93"/>
      <c r="B41" s="93"/>
      <c r="C41" s="93"/>
      <c r="D41" s="93"/>
      <c r="E41" s="93"/>
      <c r="F41" s="93"/>
      <c r="G41" s="93"/>
      <c r="H41" s="93"/>
      <c r="I41" s="93"/>
      <c r="J41" s="93"/>
      <c r="K41" s="3"/>
      <c r="L41" s="3"/>
      <c r="M41" s="3"/>
      <c r="N41" s="3"/>
      <c r="O41" s="3"/>
      <c r="P41" s="3"/>
      <c r="Q41" s="3"/>
      <c r="R41" s="3"/>
      <c r="S41" s="3"/>
      <c r="T41" s="3"/>
      <c r="U41" s="3"/>
      <c r="V41" s="3"/>
      <c r="W41" s="3"/>
      <c r="X41" s="3"/>
      <c r="Y41" s="3"/>
      <c r="Z41" s="4"/>
    </row>
    <row r="42" spans="1:26" ht="16.5" customHeight="1">
      <c r="A42" s="103">
        <v>12</v>
      </c>
      <c r="B42" s="131" t="str">
        <f>IF('8. Seguimiento Cuatrimestral'!B42:B44="","",'8. Seguimiento Cuatrimestral'!B42:B44)</f>
        <v/>
      </c>
      <c r="C42" s="131" t="str">
        <f>IF('8. Seguimiento Cuatrimestral'!C42:C44="","",'8. Seguimiento Cuatrimestral'!C42:C44)</f>
        <v/>
      </c>
      <c r="D42" s="131" t="str">
        <f>IF('8. Seguimiento Cuatrimestral'!D42:D44="","",'8. Seguimiento Cuatrimestral'!D42:D44)</f>
        <v/>
      </c>
      <c r="E42" s="150">
        <f>'8. Seguimiento Cuatrimestral'!F42:F44</f>
        <v>0</v>
      </c>
      <c r="F42" s="150">
        <f>'8. Seguimiento Cuatrimestral'!K42:K44</f>
        <v>0</v>
      </c>
      <c r="G42" s="150">
        <f>'8. Seguimiento Cuatrimestral'!N42:N44</f>
        <v>0</v>
      </c>
      <c r="H42" s="150">
        <f>'8. Seguimiento Cuatrimestral'!S42:S44</f>
        <v>0</v>
      </c>
      <c r="I42" s="150">
        <f>'8. Seguimiento Cuatrimestral'!V42:V44</f>
        <v>0</v>
      </c>
      <c r="J42" s="150">
        <f>'8. Seguimiento Cuatrimestral'!AA42:AA44</f>
        <v>0</v>
      </c>
      <c r="K42" s="3"/>
      <c r="L42" s="3"/>
      <c r="M42" s="3"/>
      <c r="N42" s="3"/>
      <c r="O42" s="3"/>
      <c r="P42" s="3"/>
      <c r="Q42" s="3"/>
      <c r="R42" s="3"/>
      <c r="S42" s="3"/>
      <c r="T42" s="3"/>
      <c r="U42" s="3"/>
      <c r="V42" s="3"/>
      <c r="W42" s="3"/>
      <c r="X42" s="3"/>
      <c r="Y42" s="3"/>
      <c r="Z42" s="4"/>
    </row>
    <row r="43" spans="1:26" ht="15.75" customHeight="1">
      <c r="A43" s="98"/>
      <c r="B43" s="98"/>
      <c r="C43" s="98"/>
      <c r="D43" s="98"/>
      <c r="E43" s="98"/>
      <c r="F43" s="98"/>
      <c r="G43" s="98"/>
      <c r="H43" s="98"/>
      <c r="I43" s="98"/>
      <c r="J43" s="98"/>
      <c r="K43" s="3"/>
      <c r="L43" s="3"/>
      <c r="M43" s="3"/>
      <c r="N43" s="3"/>
      <c r="O43" s="3"/>
      <c r="P43" s="3"/>
      <c r="Q43" s="3"/>
      <c r="R43" s="3"/>
      <c r="S43" s="3"/>
      <c r="T43" s="3"/>
      <c r="U43" s="3"/>
      <c r="V43" s="3"/>
      <c r="W43" s="3"/>
      <c r="X43" s="3"/>
      <c r="Y43" s="3"/>
      <c r="Z43" s="4"/>
    </row>
    <row r="44" spans="1:26" ht="15.75" customHeight="1">
      <c r="A44" s="93"/>
      <c r="B44" s="93"/>
      <c r="C44" s="93"/>
      <c r="D44" s="93"/>
      <c r="E44" s="93"/>
      <c r="F44" s="93"/>
      <c r="G44" s="93"/>
      <c r="H44" s="93"/>
      <c r="I44" s="93"/>
      <c r="J44" s="93"/>
      <c r="K44" s="3"/>
      <c r="L44" s="3"/>
      <c r="M44" s="3"/>
      <c r="N44" s="3"/>
      <c r="O44" s="3"/>
      <c r="P44" s="3"/>
      <c r="Q44" s="3"/>
      <c r="R44" s="3"/>
      <c r="S44" s="3"/>
      <c r="T44" s="3"/>
      <c r="U44" s="3"/>
      <c r="V44" s="3"/>
      <c r="W44" s="3"/>
      <c r="X44" s="3"/>
      <c r="Y44" s="3"/>
      <c r="Z44" s="4"/>
    </row>
    <row r="45" spans="1:26" ht="16.5" customHeight="1">
      <c r="A45" s="103">
        <v>13</v>
      </c>
      <c r="B45" s="131" t="str">
        <f>IF('8. Seguimiento Cuatrimestral'!B45:B47="","",'8. Seguimiento Cuatrimestral'!B45:B47)</f>
        <v/>
      </c>
      <c r="C45" s="131" t="str">
        <f>IF('8. Seguimiento Cuatrimestral'!C45:C47="","",'8. Seguimiento Cuatrimestral'!C45:C47)</f>
        <v/>
      </c>
      <c r="D45" s="131" t="str">
        <f>IF('8. Seguimiento Cuatrimestral'!D45:D47="","",'8. Seguimiento Cuatrimestral'!D45:D47)</f>
        <v/>
      </c>
      <c r="E45" s="150">
        <f>'8. Seguimiento Cuatrimestral'!F45:F47</f>
        <v>0</v>
      </c>
      <c r="F45" s="150">
        <f>'8. Seguimiento Cuatrimestral'!K45:K47</f>
        <v>0</v>
      </c>
      <c r="G45" s="150">
        <f>'8. Seguimiento Cuatrimestral'!N45:N47</f>
        <v>0</v>
      </c>
      <c r="H45" s="150">
        <f>'8. Seguimiento Cuatrimestral'!S45:S47</f>
        <v>0</v>
      </c>
      <c r="I45" s="150">
        <f>'8. Seguimiento Cuatrimestral'!V45:V47</f>
        <v>0</v>
      </c>
      <c r="J45" s="150">
        <f>'8. Seguimiento Cuatrimestral'!AA45:AA47</f>
        <v>0</v>
      </c>
      <c r="K45" s="3"/>
      <c r="L45" s="3"/>
      <c r="M45" s="3"/>
      <c r="N45" s="3"/>
      <c r="O45" s="3"/>
      <c r="P45" s="3"/>
      <c r="Q45" s="3"/>
      <c r="R45" s="3"/>
      <c r="S45" s="3"/>
      <c r="T45" s="3"/>
      <c r="U45" s="3"/>
      <c r="V45" s="3"/>
      <c r="W45" s="3"/>
      <c r="X45" s="3"/>
      <c r="Y45" s="3"/>
      <c r="Z45" s="4"/>
    </row>
    <row r="46" spans="1:26" ht="15.75" customHeight="1">
      <c r="A46" s="98"/>
      <c r="B46" s="98"/>
      <c r="C46" s="98"/>
      <c r="D46" s="98"/>
      <c r="E46" s="98"/>
      <c r="F46" s="98"/>
      <c r="G46" s="98"/>
      <c r="H46" s="98"/>
      <c r="I46" s="98"/>
      <c r="J46" s="98"/>
      <c r="K46" s="3"/>
      <c r="L46" s="3"/>
      <c r="M46" s="3"/>
      <c r="N46" s="3"/>
      <c r="O46" s="3"/>
      <c r="P46" s="3"/>
      <c r="Q46" s="3"/>
      <c r="R46" s="3"/>
      <c r="S46" s="3"/>
      <c r="T46" s="3"/>
      <c r="U46" s="3"/>
      <c r="V46" s="3"/>
      <c r="W46" s="3"/>
      <c r="X46" s="3"/>
      <c r="Y46" s="3"/>
      <c r="Z46" s="4"/>
    </row>
    <row r="47" spans="1:26" ht="15.75" customHeight="1">
      <c r="A47" s="93"/>
      <c r="B47" s="93"/>
      <c r="C47" s="93"/>
      <c r="D47" s="93"/>
      <c r="E47" s="93"/>
      <c r="F47" s="93"/>
      <c r="G47" s="93"/>
      <c r="H47" s="93"/>
      <c r="I47" s="93"/>
      <c r="J47" s="93"/>
      <c r="K47" s="3"/>
      <c r="L47" s="3"/>
      <c r="M47" s="3"/>
      <c r="N47" s="3"/>
      <c r="O47" s="3"/>
      <c r="P47" s="3"/>
      <c r="Q47" s="3"/>
      <c r="R47" s="3"/>
      <c r="S47" s="3"/>
      <c r="T47" s="3"/>
      <c r="U47" s="3"/>
      <c r="V47" s="3"/>
      <c r="W47" s="3"/>
      <c r="X47" s="3"/>
      <c r="Y47" s="3"/>
      <c r="Z47" s="4"/>
    </row>
    <row r="48" spans="1:26" ht="16.5" customHeight="1">
      <c r="A48" s="103">
        <v>14</v>
      </c>
      <c r="B48" s="131" t="str">
        <f>IF('8. Seguimiento Cuatrimestral'!B48:B50="","",'8. Seguimiento Cuatrimestral'!B48:B50)</f>
        <v/>
      </c>
      <c r="C48" s="131" t="str">
        <f>IF('8. Seguimiento Cuatrimestral'!C48:C50="","",'8. Seguimiento Cuatrimestral'!C48:C50)</f>
        <v/>
      </c>
      <c r="D48" s="131" t="str">
        <f>IF('8. Seguimiento Cuatrimestral'!D48:D50="","",'8. Seguimiento Cuatrimestral'!D48:D50)</f>
        <v/>
      </c>
      <c r="E48" s="150">
        <f>'8. Seguimiento Cuatrimestral'!F48:F50</f>
        <v>0</v>
      </c>
      <c r="F48" s="150">
        <f>'8. Seguimiento Cuatrimestral'!K48:K50</f>
        <v>0</v>
      </c>
      <c r="G48" s="150">
        <f>'8. Seguimiento Cuatrimestral'!N48:N50</f>
        <v>0</v>
      </c>
      <c r="H48" s="150">
        <f>'8. Seguimiento Cuatrimestral'!S48:S50</f>
        <v>0</v>
      </c>
      <c r="I48" s="150">
        <f>'8. Seguimiento Cuatrimestral'!V48:V50</f>
        <v>0</v>
      </c>
      <c r="J48" s="150">
        <f>'8. Seguimiento Cuatrimestral'!AA48:AA50</f>
        <v>0</v>
      </c>
      <c r="K48" s="3"/>
      <c r="L48" s="3"/>
      <c r="M48" s="3"/>
      <c r="N48" s="3"/>
      <c r="O48" s="3"/>
      <c r="P48" s="3"/>
      <c r="Q48" s="3"/>
      <c r="R48" s="3"/>
      <c r="S48" s="3"/>
      <c r="T48" s="3"/>
      <c r="U48" s="3"/>
      <c r="V48" s="3"/>
      <c r="W48" s="3"/>
      <c r="X48" s="3"/>
      <c r="Y48" s="3"/>
      <c r="Z48" s="4"/>
    </row>
    <row r="49" spans="1:26" ht="15.75" customHeight="1">
      <c r="A49" s="98"/>
      <c r="B49" s="98"/>
      <c r="C49" s="98"/>
      <c r="D49" s="98"/>
      <c r="E49" s="98"/>
      <c r="F49" s="98"/>
      <c r="G49" s="98"/>
      <c r="H49" s="98"/>
      <c r="I49" s="98"/>
      <c r="J49" s="98"/>
      <c r="K49" s="3"/>
      <c r="L49" s="3"/>
      <c r="M49" s="3"/>
      <c r="N49" s="3"/>
      <c r="O49" s="3"/>
      <c r="P49" s="3"/>
      <c r="Q49" s="3"/>
      <c r="R49" s="3"/>
      <c r="S49" s="3"/>
      <c r="T49" s="3"/>
      <c r="U49" s="3"/>
      <c r="V49" s="3"/>
      <c r="W49" s="3"/>
      <c r="X49" s="3"/>
      <c r="Y49" s="3"/>
      <c r="Z49" s="4"/>
    </row>
    <row r="50" spans="1:26" ht="15.75" customHeight="1">
      <c r="A50" s="93"/>
      <c r="B50" s="93"/>
      <c r="C50" s="93"/>
      <c r="D50" s="93"/>
      <c r="E50" s="93"/>
      <c r="F50" s="93"/>
      <c r="G50" s="93"/>
      <c r="H50" s="93"/>
      <c r="I50" s="93"/>
      <c r="J50" s="93"/>
      <c r="K50" s="3"/>
      <c r="L50" s="3"/>
      <c r="M50" s="3"/>
      <c r="N50" s="3"/>
      <c r="O50" s="3"/>
      <c r="P50" s="3"/>
      <c r="Q50" s="3"/>
      <c r="R50" s="3"/>
      <c r="S50" s="3"/>
      <c r="T50" s="3"/>
      <c r="U50" s="3"/>
      <c r="V50" s="3"/>
      <c r="W50" s="3"/>
      <c r="X50" s="3"/>
      <c r="Y50" s="3"/>
      <c r="Z50" s="4"/>
    </row>
    <row r="51" spans="1:26" ht="16.5" customHeight="1">
      <c r="A51" s="103">
        <v>15</v>
      </c>
      <c r="B51" s="131" t="str">
        <f>IF('8. Seguimiento Cuatrimestral'!B51:B53="","",'8. Seguimiento Cuatrimestral'!B51:B53)</f>
        <v/>
      </c>
      <c r="C51" s="131" t="str">
        <f>IF('8. Seguimiento Cuatrimestral'!C51:C53="","",'8. Seguimiento Cuatrimestral'!C51:C53)</f>
        <v/>
      </c>
      <c r="D51" s="131" t="str">
        <f>IF('8. Seguimiento Cuatrimestral'!D51:D53="","",'8. Seguimiento Cuatrimestral'!D51:D53)</f>
        <v/>
      </c>
      <c r="E51" s="150">
        <f>'8. Seguimiento Cuatrimestral'!F51:F53</f>
        <v>0</v>
      </c>
      <c r="F51" s="150">
        <f>'8. Seguimiento Cuatrimestral'!K51:K53</f>
        <v>0</v>
      </c>
      <c r="G51" s="150">
        <f>'8. Seguimiento Cuatrimestral'!N51:N53</f>
        <v>0</v>
      </c>
      <c r="H51" s="150">
        <f>'8. Seguimiento Cuatrimestral'!S51:S53</f>
        <v>0</v>
      </c>
      <c r="I51" s="150">
        <f>'8. Seguimiento Cuatrimestral'!V51:V53</f>
        <v>0</v>
      </c>
      <c r="J51" s="150">
        <f>'8. Seguimiento Cuatrimestral'!AA51:AA53</f>
        <v>0</v>
      </c>
      <c r="K51" s="3"/>
      <c r="L51" s="3"/>
      <c r="M51" s="3"/>
      <c r="N51" s="3"/>
      <c r="O51" s="3"/>
      <c r="P51" s="3"/>
      <c r="Q51" s="3"/>
      <c r="R51" s="3"/>
      <c r="S51" s="3"/>
      <c r="T51" s="3"/>
      <c r="U51" s="3"/>
      <c r="V51" s="3"/>
      <c r="W51" s="3"/>
      <c r="X51" s="3"/>
      <c r="Y51" s="3"/>
      <c r="Z51" s="4"/>
    </row>
    <row r="52" spans="1:26" ht="15.75" customHeight="1">
      <c r="A52" s="98"/>
      <c r="B52" s="98"/>
      <c r="C52" s="98"/>
      <c r="D52" s="98"/>
      <c r="E52" s="98"/>
      <c r="F52" s="98"/>
      <c r="G52" s="98"/>
      <c r="H52" s="98"/>
      <c r="I52" s="98"/>
      <c r="J52" s="98"/>
      <c r="K52" s="3"/>
      <c r="L52" s="3"/>
      <c r="M52" s="3"/>
      <c r="N52" s="3"/>
      <c r="O52" s="3"/>
      <c r="P52" s="3"/>
      <c r="Q52" s="3"/>
      <c r="R52" s="3"/>
      <c r="S52" s="3"/>
      <c r="T52" s="3"/>
      <c r="U52" s="3"/>
      <c r="V52" s="3"/>
      <c r="W52" s="3"/>
      <c r="X52" s="3"/>
      <c r="Y52" s="3"/>
      <c r="Z52" s="4"/>
    </row>
    <row r="53" spans="1:26" ht="15.75" customHeight="1">
      <c r="A53" s="93"/>
      <c r="B53" s="93"/>
      <c r="C53" s="93"/>
      <c r="D53" s="93"/>
      <c r="E53" s="93"/>
      <c r="F53" s="93"/>
      <c r="G53" s="93"/>
      <c r="H53" s="93"/>
      <c r="I53" s="93"/>
      <c r="J53" s="93"/>
      <c r="K53" s="3"/>
      <c r="L53" s="3"/>
      <c r="M53" s="3"/>
      <c r="N53" s="3"/>
      <c r="O53" s="3"/>
      <c r="P53" s="3"/>
      <c r="Q53" s="3"/>
      <c r="R53" s="3"/>
      <c r="S53" s="3"/>
      <c r="T53" s="3"/>
      <c r="U53" s="3"/>
      <c r="V53" s="3"/>
      <c r="W53" s="3"/>
      <c r="X53" s="3"/>
      <c r="Y53" s="3"/>
      <c r="Z53" s="4"/>
    </row>
    <row r="54" spans="1:26" ht="16.5" customHeight="1">
      <c r="A54" s="103">
        <v>16</v>
      </c>
      <c r="B54" s="131" t="str">
        <f>IF('8. Seguimiento Cuatrimestral'!B54:B56="","",'8. Seguimiento Cuatrimestral'!B54:B56)</f>
        <v/>
      </c>
      <c r="C54" s="131" t="str">
        <f>IF('8. Seguimiento Cuatrimestral'!C54:C56="","",'8. Seguimiento Cuatrimestral'!C54:C56)</f>
        <v/>
      </c>
      <c r="D54" s="131" t="str">
        <f>IF('8. Seguimiento Cuatrimestral'!D54:D56="","",'8. Seguimiento Cuatrimestral'!D54:D56)</f>
        <v/>
      </c>
      <c r="E54" s="150">
        <f>'8. Seguimiento Cuatrimestral'!F54:F56</f>
        <v>0</v>
      </c>
      <c r="F54" s="150">
        <f>'8. Seguimiento Cuatrimestral'!K54:K56</f>
        <v>0</v>
      </c>
      <c r="G54" s="150">
        <f>'8. Seguimiento Cuatrimestral'!N54:N56</f>
        <v>0</v>
      </c>
      <c r="H54" s="150">
        <f>'8. Seguimiento Cuatrimestral'!S54:S56</f>
        <v>0</v>
      </c>
      <c r="I54" s="150">
        <f>'8. Seguimiento Cuatrimestral'!V54:V56</f>
        <v>0</v>
      </c>
      <c r="J54" s="150">
        <f>'8. Seguimiento Cuatrimestral'!AA54:AA56</f>
        <v>0</v>
      </c>
      <c r="K54" s="3"/>
      <c r="L54" s="3"/>
      <c r="M54" s="3"/>
      <c r="N54" s="3"/>
      <c r="O54" s="3"/>
      <c r="P54" s="3"/>
      <c r="Q54" s="3"/>
      <c r="R54" s="3"/>
      <c r="S54" s="3"/>
      <c r="T54" s="3"/>
      <c r="U54" s="3"/>
      <c r="V54" s="3"/>
      <c r="W54" s="3"/>
      <c r="X54" s="3"/>
      <c r="Y54" s="3"/>
      <c r="Z54" s="4"/>
    </row>
    <row r="55" spans="1:26" ht="15.75" customHeight="1">
      <c r="A55" s="98"/>
      <c r="B55" s="98"/>
      <c r="C55" s="98"/>
      <c r="D55" s="98"/>
      <c r="E55" s="98"/>
      <c r="F55" s="98"/>
      <c r="G55" s="98"/>
      <c r="H55" s="98"/>
      <c r="I55" s="98"/>
      <c r="J55" s="98"/>
      <c r="K55" s="3"/>
      <c r="L55" s="3"/>
      <c r="M55" s="3"/>
      <c r="N55" s="3"/>
      <c r="O55" s="3"/>
      <c r="P55" s="3"/>
      <c r="Q55" s="3"/>
      <c r="R55" s="3"/>
      <c r="S55" s="3"/>
      <c r="T55" s="3"/>
      <c r="U55" s="3"/>
      <c r="V55" s="3"/>
      <c r="W55" s="3"/>
      <c r="X55" s="3"/>
      <c r="Y55" s="3"/>
      <c r="Z55" s="4"/>
    </row>
    <row r="56" spans="1:26" ht="15.75" customHeight="1">
      <c r="A56" s="93"/>
      <c r="B56" s="93"/>
      <c r="C56" s="93"/>
      <c r="D56" s="93"/>
      <c r="E56" s="93"/>
      <c r="F56" s="93"/>
      <c r="G56" s="93"/>
      <c r="H56" s="93"/>
      <c r="I56" s="93"/>
      <c r="J56" s="93"/>
      <c r="K56" s="3"/>
      <c r="L56" s="3"/>
      <c r="M56" s="3"/>
      <c r="N56" s="3"/>
      <c r="O56" s="3"/>
      <c r="P56" s="3"/>
      <c r="Q56" s="3"/>
      <c r="R56" s="3"/>
      <c r="S56" s="3"/>
      <c r="T56" s="3"/>
      <c r="U56" s="3"/>
      <c r="V56" s="3"/>
      <c r="W56" s="3"/>
      <c r="X56" s="3"/>
      <c r="Y56" s="3"/>
      <c r="Z56" s="4"/>
    </row>
    <row r="57" spans="1:26" ht="16.5" customHeight="1">
      <c r="A57" s="103">
        <v>17</v>
      </c>
      <c r="B57" s="131" t="str">
        <f>IF('8. Seguimiento Cuatrimestral'!B57:B59="","",'8. Seguimiento Cuatrimestral'!B57:B59)</f>
        <v/>
      </c>
      <c r="C57" s="131" t="str">
        <f>IF('8. Seguimiento Cuatrimestral'!C57:C59="","",'8. Seguimiento Cuatrimestral'!C57:C59)</f>
        <v/>
      </c>
      <c r="D57" s="131" t="str">
        <f>IF('8. Seguimiento Cuatrimestral'!D57:D59="","",'8. Seguimiento Cuatrimestral'!D57:D59)</f>
        <v/>
      </c>
      <c r="E57" s="150">
        <f>'8. Seguimiento Cuatrimestral'!F57:F59</f>
        <v>0</v>
      </c>
      <c r="F57" s="150">
        <f>'8. Seguimiento Cuatrimestral'!K57:K59</f>
        <v>0</v>
      </c>
      <c r="G57" s="150">
        <f>'8. Seguimiento Cuatrimestral'!N57:N59</f>
        <v>0</v>
      </c>
      <c r="H57" s="150">
        <f>'8. Seguimiento Cuatrimestral'!S57:S59</f>
        <v>0</v>
      </c>
      <c r="I57" s="150">
        <f>'8. Seguimiento Cuatrimestral'!V57:V59</f>
        <v>0</v>
      </c>
      <c r="J57" s="150">
        <f>'8. Seguimiento Cuatrimestral'!AA57:AA59</f>
        <v>0</v>
      </c>
      <c r="K57" s="3"/>
      <c r="L57" s="3"/>
      <c r="M57" s="3"/>
      <c r="N57" s="3"/>
      <c r="O57" s="3"/>
      <c r="P57" s="3"/>
      <c r="Q57" s="3"/>
      <c r="R57" s="3"/>
      <c r="S57" s="3"/>
      <c r="T57" s="3"/>
      <c r="U57" s="3"/>
      <c r="V57" s="3"/>
      <c r="W57" s="3"/>
      <c r="X57" s="3"/>
      <c r="Y57" s="3"/>
      <c r="Z57" s="4"/>
    </row>
    <row r="58" spans="1:26" ht="15.75" customHeight="1">
      <c r="A58" s="98"/>
      <c r="B58" s="98"/>
      <c r="C58" s="98"/>
      <c r="D58" s="98"/>
      <c r="E58" s="98"/>
      <c r="F58" s="98"/>
      <c r="G58" s="98"/>
      <c r="H58" s="98"/>
      <c r="I58" s="98"/>
      <c r="J58" s="98"/>
      <c r="K58" s="3"/>
      <c r="L58" s="3"/>
      <c r="M58" s="3"/>
      <c r="N58" s="3"/>
      <c r="O58" s="3"/>
      <c r="P58" s="3"/>
      <c r="Q58" s="3"/>
      <c r="R58" s="3"/>
      <c r="S58" s="3"/>
      <c r="T58" s="3"/>
      <c r="U58" s="3"/>
      <c r="V58" s="3"/>
      <c r="W58" s="3"/>
      <c r="X58" s="3"/>
      <c r="Y58" s="3"/>
      <c r="Z58" s="4"/>
    </row>
    <row r="59" spans="1:26" ht="15.75" customHeight="1">
      <c r="A59" s="93"/>
      <c r="B59" s="93"/>
      <c r="C59" s="93"/>
      <c r="D59" s="93"/>
      <c r="E59" s="93"/>
      <c r="F59" s="93"/>
      <c r="G59" s="93"/>
      <c r="H59" s="93"/>
      <c r="I59" s="93"/>
      <c r="J59" s="93"/>
      <c r="K59" s="3"/>
      <c r="L59" s="3"/>
      <c r="M59" s="3"/>
      <c r="N59" s="3"/>
      <c r="O59" s="3"/>
      <c r="P59" s="3"/>
      <c r="Q59" s="3"/>
      <c r="R59" s="3"/>
      <c r="S59" s="3"/>
      <c r="T59" s="3"/>
      <c r="U59" s="3"/>
      <c r="V59" s="3"/>
      <c r="W59" s="3"/>
      <c r="X59" s="3"/>
      <c r="Y59" s="3"/>
      <c r="Z59" s="4"/>
    </row>
    <row r="60" spans="1:26" ht="16.5" customHeight="1">
      <c r="A60" s="103">
        <v>18</v>
      </c>
      <c r="B60" s="131" t="str">
        <f>IF('8. Seguimiento Cuatrimestral'!B60:B62="","",'8. Seguimiento Cuatrimestral'!B60:B62)</f>
        <v/>
      </c>
      <c r="C60" s="131" t="str">
        <f>IF('8. Seguimiento Cuatrimestral'!C60:C62="","",'8. Seguimiento Cuatrimestral'!C60:C62)</f>
        <v/>
      </c>
      <c r="D60" s="131" t="str">
        <f>IF('8. Seguimiento Cuatrimestral'!D60:D62="","",'8. Seguimiento Cuatrimestral'!D60:D62)</f>
        <v/>
      </c>
      <c r="E60" s="150">
        <f>'8. Seguimiento Cuatrimestral'!F60:F62</f>
        <v>0</v>
      </c>
      <c r="F60" s="150">
        <f>'8. Seguimiento Cuatrimestral'!K60:K62</f>
        <v>0</v>
      </c>
      <c r="G60" s="150">
        <f>'8. Seguimiento Cuatrimestral'!N60:N62</f>
        <v>0</v>
      </c>
      <c r="H60" s="150">
        <f>'8. Seguimiento Cuatrimestral'!S60:S62</f>
        <v>0</v>
      </c>
      <c r="I60" s="150">
        <f>'8. Seguimiento Cuatrimestral'!V60:V62</f>
        <v>0</v>
      </c>
      <c r="J60" s="150">
        <f>'8. Seguimiento Cuatrimestral'!AA60:AA62</f>
        <v>0</v>
      </c>
      <c r="K60" s="3"/>
      <c r="L60" s="3"/>
      <c r="M60" s="3"/>
      <c r="N60" s="3"/>
      <c r="O60" s="3"/>
      <c r="P60" s="3"/>
      <c r="Q60" s="3"/>
      <c r="R60" s="3"/>
      <c r="S60" s="3"/>
      <c r="T60" s="3"/>
      <c r="U60" s="3"/>
      <c r="V60" s="3"/>
      <c r="W60" s="3"/>
      <c r="X60" s="3"/>
      <c r="Y60" s="3"/>
      <c r="Z60" s="4"/>
    </row>
    <row r="61" spans="1:26" ht="15.75" customHeight="1">
      <c r="A61" s="98"/>
      <c r="B61" s="98"/>
      <c r="C61" s="98"/>
      <c r="D61" s="98"/>
      <c r="E61" s="98"/>
      <c r="F61" s="98"/>
      <c r="G61" s="98"/>
      <c r="H61" s="98"/>
      <c r="I61" s="98"/>
      <c r="J61" s="98"/>
      <c r="K61" s="3"/>
      <c r="L61" s="3"/>
      <c r="M61" s="3"/>
      <c r="N61" s="3"/>
      <c r="O61" s="3"/>
      <c r="P61" s="3"/>
      <c r="Q61" s="3"/>
      <c r="R61" s="3"/>
      <c r="S61" s="3"/>
      <c r="T61" s="3"/>
      <c r="U61" s="3"/>
      <c r="V61" s="3"/>
      <c r="W61" s="3"/>
      <c r="X61" s="3"/>
      <c r="Y61" s="3"/>
      <c r="Z61" s="4"/>
    </row>
    <row r="62" spans="1:26" ht="15.75" customHeight="1">
      <c r="A62" s="93"/>
      <c r="B62" s="93"/>
      <c r="C62" s="93"/>
      <c r="D62" s="93"/>
      <c r="E62" s="93"/>
      <c r="F62" s="93"/>
      <c r="G62" s="93"/>
      <c r="H62" s="93"/>
      <c r="I62" s="93"/>
      <c r="J62" s="93"/>
      <c r="K62" s="3"/>
      <c r="L62" s="3"/>
      <c r="M62" s="3"/>
      <c r="N62" s="3"/>
      <c r="O62" s="3"/>
      <c r="P62" s="3"/>
      <c r="Q62" s="3"/>
      <c r="R62" s="3"/>
      <c r="S62" s="3"/>
      <c r="T62" s="3"/>
      <c r="U62" s="3"/>
      <c r="V62" s="3"/>
      <c r="W62" s="3"/>
      <c r="X62" s="3"/>
      <c r="Y62" s="3"/>
      <c r="Z62" s="4"/>
    </row>
    <row r="63" spans="1:26" ht="16.5" customHeight="1">
      <c r="A63" s="103">
        <v>19</v>
      </c>
      <c r="B63" s="131" t="str">
        <f>IF('8. Seguimiento Cuatrimestral'!B63:B65="","",'8. Seguimiento Cuatrimestral'!B63:B65)</f>
        <v/>
      </c>
      <c r="C63" s="131" t="str">
        <f>IF('8. Seguimiento Cuatrimestral'!C63:C65="","",'8. Seguimiento Cuatrimestral'!C63:C65)</f>
        <v/>
      </c>
      <c r="D63" s="131" t="str">
        <f>IF('8. Seguimiento Cuatrimestral'!D63:D65="","",'8. Seguimiento Cuatrimestral'!D63:D65)</f>
        <v/>
      </c>
      <c r="E63" s="150">
        <f>'8. Seguimiento Cuatrimestral'!F63:F65</f>
        <v>0</v>
      </c>
      <c r="F63" s="150">
        <f>'8. Seguimiento Cuatrimestral'!K63:K65</f>
        <v>0</v>
      </c>
      <c r="G63" s="150">
        <f>'8. Seguimiento Cuatrimestral'!N63:N65</f>
        <v>0</v>
      </c>
      <c r="H63" s="150">
        <f>'8. Seguimiento Cuatrimestral'!S63:S65</f>
        <v>0</v>
      </c>
      <c r="I63" s="150">
        <f>'8. Seguimiento Cuatrimestral'!V63:V65</f>
        <v>0</v>
      </c>
      <c r="J63" s="150">
        <f>'8. Seguimiento Cuatrimestral'!AA63:AA65</f>
        <v>0</v>
      </c>
      <c r="K63" s="3"/>
      <c r="L63" s="3"/>
      <c r="M63" s="3"/>
      <c r="N63" s="3"/>
      <c r="O63" s="3"/>
      <c r="P63" s="3"/>
      <c r="Q63" s="3"/>
      <c r="R63" s="3"/>
      <c r="S63" s="3"/>
      <c r="T63" s="3"/>
      <c r="U63" s="3"/>
      <c r="V63" s="3"/>
      <c r="W63" s="3"/>
      <c r="X63" s="3"/>
      <c r="Y63" s="3"/>
      <c r="Z63" s="4"/>
    </row>
    <row r="64" spans="1:26" ht="15.75" customHeight="1">
      <c r="A64" s="98"/>
      <c r="B64" s="98"/>
      <c r="C64" s="98"/>
      <c r="D64" s="98"/>
      <c r="E64" s="98"/>
      <c r="F64" s="98"/>
      <c r="G64" s="98"/>
      <c r="H64" s="98"/>
      <c r="I64" s="98"/>
      <c r="J64" s="98"/>
      <c r="K64" s="3"/>
      <c r="L64" s="3"/>
      <c r="M64" s="3"/>
      <c r="N64" s="3"/>
      <c r="O64" s="3"/>
      <c r="P64" s="3"/>
      <c r="Q64" s="3"/>
      <c r="R64" s="3"/>
      <c r="S64" s="3"/>
      <c r="T64" s="3"/>
      <c r="U64" s="3"/>
      <c r="V64" s="3"/>
      <c r="W64" s="3"/>
      <c r="X64" s="3"/>
      <c r="Y64" s="3"/>
      <c r="Z64" s="4"/>
    </row>
    <row r="65" spans="1:26" ht="15.75" customHeight="1">
      <c r="A65" s="93"/>
      <c r="B65" s="93"/>
      <c r="C65" s="93"/>
      <c r="D65" s="93"/>
      <c r="E65" s="93"/>
      <c r="F65" s="93"/>
      <c r="G65" s="93"/>
      <c r="H65" s="93"/>
      <c r="I65" s="93"/>
      <c r="J65" s="93"/>
      <c r="K65" s="3"/>
      <c r="L65" s="3"/>
      <c r="M65" s="3"/>
      <c r="N65" s="3"/>
      <c r="O65" s="3"/>
      <c r="P65" s="3"/>
      <c r="Q65" s="3"/>
      <c r="R65" s="3"/>
      <c r="S65" s="3"/>
      <c r="T65" s="3"/>
      <c r="U65" s="3"/>
      <c r="V65" s="3"/>
      <c r="W65" s="3"/>
      <c r="X65" s="3"/>
      <c r="Y65" s="3"/>
      <c r="Z65" s="4"/>
    </row>
    <row r="66" spans="1:26" ht="16.5" customHeight="1">
      <c r="A66" s="103">
        <v>20</v>
      </c>
      <c r="B66" s="131" t="str">
        <f>IF('8. Seguimiento Cuatrimestral'!B66:B68="","",'8. Seguimiento Cuatrimestral'!B66:B68)</f>
        <v/>
      </c>
      <c r="C66" s="131" t="str">
        <f>IF('8. Seguimiento Cuatrimestral'!C66:C68="","",'8. Seguimiento Cuatrimestral'!C66:C68)</f>
        <v/>
      </c>
      <c r="D66" s="131" t="str">
        <f>IF('8. Seguimiento Cuatrimestral'!D66:D68="","",'8. Seguimiento Cuatrimestral'!D66:D68)</f>
        <v/>
      </c>
      <c r="E66" s="150">
        <f>'8. Seguimiento Cuatrimestral'!F66:F68</f>
        <v>0</v>
      </c>
      <c r="F66" s="150">
        <f>'8. Seguimiento Cuatrimestral'!K66:K68</f>
        <v>0</v>
      </c>
      <c r="G66" s="150">
        <f>'8. Seguimiento Cuatrimestral'!N66:N68</f>
        <v>0</v>
      </c>
      <c r="H66" s="150">
        <f>'8. Seguimiento Cuatrimestral'!S66:S68</f>
        <v>0</v>
      </c>
      <c r="I66" s="150">
        <f>'8. Seguimiento Cuatrimestral'!V66:V68</f>
        <v>0</v>
      </c>
      <c r="J66" s="150">
        <f>'8. Seguimiento Cuatrimestral'!AA66:AA68</f>
        <v>0</v>
      </c>
      <c r="K66" s="3"/>
      <c r="L66" s="3"/>
      <c r="M66" s="3"/>
      <c r="N66" s="3"/>
      <c r="O66" s="3"/>
      <c r="P66" s="3"/>
      <c r="Q66" s="3"/>
      <c r="R66" s="3"/>
      <c r="S66" s="3"/>
      <c r="T66" s="3"/>
      <c r="U66" s="3"/>
      <c r="V66" s="3"/>
      <c r="W66" s="3"/>
      <c r="X66" s="3"/>
      <c r="Y66" s="3"/>
      <c r="Z66" s="4"/>
    </row>
    <row r="67" spans="1:26" ht="15.75" customHeight="1">
      <c r="A67" s="98"/>
      <c r="B67" s="98"/>
      <c r="C67" s="98"/>
      <c r="D67" s="98"/>
      <c r="E67" s="98"/>
      <c r="F67" s="98"/>
      <c r="G67" s="98"/>
      <c r="H67" s="98"/>
      <c r="I67" s="98"/>
      <c r="J67" s="98"/>
      <c r="K67" s="2"/>
      <c r="L67" s="2"/>
      <c r="M67" s="2"/>
      <c r="N67" s="2"/>
      <c r="O67" s="2"/>
      <c r="P67" s="2"/>
      <c r="Q67" s="2"/>
      <c r="R67" s="2"/>
      <c r="S67" s="2"/>
      <c r="T67" s="2"/>
      <c r="U67" s="2"/>
      <c r="V67" s="2"/>
      <c r="W67" s="2"/>
      <c r="X67" s="2"/>
      <c r="Y67" s="2"/>
      <c r="Z67" s="4"/>
    </row>
    <row r="68" spans="1:26" ht="15.75" customHeight="1">
      <c r="A68" s="93"/>
      <c r="B68" s="93"/>
      <c r="C68" s="93"/>
      <c r="D68" s="93"/>
      <c r="E68" s="93"/>
      <c r="F68" s="93"/>
      <c r="G68" s="93"/>
      <c r="H68" s="93"/>
      <c r="I68" s="93"/>
      <c r="J68" s="93"/>
      <c r="K68" s="2"/>
      <c r="L68" s="2"/>
      <c r="M68" s="2"/>
      <c r="N68" s="2"/>
      <c r="O68" s="2"/>
      <c r="P68" s="2"/>
      <c r="Q68" s="2"/>
      <c r="R68" s="2"/>
      <c r="S68" s="2"/>
      <c r="T68" s="2"/>
      <c r="U68" s="2"/>
      <c r="V68" s="2"/>
      <c r="W68" s="2"/>
      <c r="X68" s="2"/>
      <c r="Y68" s="2"/>
      <c r="Z68" s="4"/>
    </row>
    <row r="69" spans="1:26" ht="23.25" customHeight="1">
      <c r="A69" s="2"/>
      <c r="B69" s="168" t="s">
        <v>422</v>
      </c>
      <c r="C69" s="69"/>
      <c r="D69" s="70"/>
      <c r="E69" s="49">
        <f t="shared" ref="E69:J69" si="0">IFERROR(AVERAGE(E9:E68),"")</f>
        <v>8.3000000000000004E-2</v>
      </c>
      <c r="F69" s="49">
        <f t="shared" si="0"/>
        <v>1.6500000000000001E-2</v>
      </c>
      <c r="G69" s="49">
        <f t="shared" si="0"/>
        <v>8.3000000000000004E-2</v>
      </c>
      <c r="H69" s="49">
        <f t="shared" si="0"/>
        <v>4.9500000000000002E-2</v>
      </c>
      <c r="I69" s="49">
        <f t="shared" si="0"/>
        <v>1.6500000000000001E-2</v>
      </c>
      <c r="J69" s="49">
        <f t="shared" si="0"/>
        <v>0</v>
      </c>
      <c r="K69" s="2"/>
      <c r="L69" s="2"/>
      <c r="M69" s="2"/>
      <c r="N69" s="2"/>
      <c r="O69" s="2"/>
      <c r="P69" s="2"/>
      <c r="Q69" s="2"/>
      <c r="R69" s="2"/>
      <c r="S69" s="2"/>
      <c r="T69" s="2"/>
      <c r="U69" s="2"/>
      <c r="V69" s="2"/>
      <c r="W69" s="2"/>
      <c r="X69" s="2"/>
      <c r="Y69" s="2"/>
      <c r="Z69" s="4"/>
    </row>
    <row r="70" spans="1:26" ht="23.25" customHeight="1">
      <c r="A70" s="7"/>
      <c r="B70" s="168" t="s">
        <v>423</v>
      </c>
      <c r="C70" s="69"/>
      <c r="D70" s="70"/>
      <c r="E70" s="50">
        <v>0.33333333333333337</v>
      </c>
      <c r="F70" s="50">
        <v>0.33333333333333337</v>
      </c>
      <c r="G70" s="50">
        <v>0.66666666666666596</v>
      </c>
      <c r="H70" s="50">
        <v>0.66666666666666596</v>
      </c>
      <c r="I70" s="50">
        <v>1</v>
      </c>
      <c r="J70" s="50">
        <v>1</v>
      </c>
      <c r="K70" s="2"/>
      <c r="L70" s="2"/>
      <c r="M70" s="2"/>
      <c r="N70" s="2"/>
      <c r="O70" s="2"/>
      <c r="P70" s="2"/>
      <c r="Q70" s="2"/>
      <c r="R70" s="2"/>
      <c r="S70" s="2"/>
      <c r="T70" s="2"/>
      <c r="U70" s="2"/>
      <c r="V70" s="2"/>
      <c r="W70" s="2"/>
      <c r="X70" s="2"/>
      <c r="Y70" s="2"/>
      <c r="Z70" s="4"/>
    </row>
    <row r="71" spans="1:26" ht="23.25" customHeight="1">
      <c r="A71" s="7"/>
      <c r="B71" s="168" t="s">
        <v>424</v>
      </c>
      <c r="C71" s="69"/>
      <c r="D71" s="70"/>
      <c r="E71" s="49">
        <f t="shared" ref="E71:J71" si="1">IFERROR(E69/E70,"")</f>
        <v>0.249</v>
      </c>
      <c r="F71" s="49">
        <f t="shared" si="1"/>
        <v>4.9499999999999995E-2</v>
      </c>
      <c r="G71" s="49">
        <f t="shared" si="1"/>
        <v>0.12450000000000014</v>
      </c>
      <c r="H71" s="49">
        <f t="shared" si="1"/>
        <v>7.425000000000008E-2</v>
      </c>
      <c r="I71" s="49">
        <f t="shared" si="1"/>
        <v>1.6500000000000001E-2</v>
      </c>
      <c r="J71" s="49">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51:H53"/>
    <mergeCell ref="I51:I53"/>
    <mergeCell ref="J51:J53"/>
    <mergeCell ref="A51:A53"/>
    <mergeCell ref="B51:B53"/>
    <mergeCell ref="C51:C53"/>
    <mergeCell ref="D51:D53"/>
    <mergeCell ref="E51:E53"/>
    <mergeCell ref="F51:F53"/>
    <mergeCell ref="G51:G53"/>
    <mergeCell ref="H48:H50"/>
    <mergeCell ref="I48:I50"/>
    <mergeCell ref="J48:J50"/>
    <mergeCell ref="A48:A50"/>
    <mergeCell ref="B48:B50"/>
    <mergeCell ref="C48:C50"/>
    <mergeCell ref="D48:D50"/>
    <mergeCell ref="E48:E50"/>
    <mergeCell ref="F48:F50"/>
    <mergeCell ref="G48:G50"/>
    <mergeCell ref="H45:H47"/>
    <mergeCell ref="I45:I47"/>
    <mergeCell ref="J45:J47"/>
    <mergeCell ref="A45:A47"/>
    <mergeCell ref="B45:B47"/>
    <mergeCell ref="C45:C47"/>
    <mergeCell ref="D45:D47"/>
    <mergeCell ref="E45:E47"/>
    <mergeCell ref="F45:F47"/>
    <mergeCell ref="G45:G47"/>
    <mergeCell ref="H42:H44"/>
    <mergeCell ref="I42:I44"/>
    <mergeCell ref="J42:J44"/>
    <mergeCell ref="A42:A44"/>
    <mergeCell ref="B42:B44"/>
    <mergeCell ref="C42:C44"/>
    <mergeCell ref="D42:D44"/>
    <mergeCell ref="E42:E44"/>
    <mergeCell ref="F42:F44"/>
    <mergeCell ref="G42:G44"/>
    <mergeCell ref="I39:I41"/>
    <mergeCell ref="J39:J41"/>
    <mergeCell ref="A39:A41"/>
    <mergeCell ref="B39:B41"/>
    <mergeCell ref="C39:C41"/>
    <mergeCell ref="D39:D41"/>
    <mergeCell ref="E39:E41"/>
    <mergeCell ref="F39:F41"/>
    <mergeCell ref="G39:G4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H9:H11"/>
    <mergeCell ref="I9:I11"/>
    <mergeCell ref="J9:J11"/>
    <mergeCell ref="A9:A11"/>
    <mergeCell ref="B9:B11"/>
    <mergeCell ref="C9:C11"/>
    <mergeCell ref="D9:D11"/>
    <mergeCell ref="E9:E11"/>
    <mergeCell ref="F9:F11"/>
    <mergeCell ref="G9:G11"/>
    <mergeCell ref="G7:G8"/>
    <mergeCell ref="H7:H8"/>
    <mergeCell ref="I7:I8"/>
    <mergeCell ref="J7:J8"/>
    <mergeCell ref="A6:D6"/>
    <mergeCell ref="A7:A8"/>
    <mergeCell ref="B7:B8"/>
    <mergeCell ref="C7:C8"/>
    <mergeCell ref="D7:D8"/>
    <mergeCell ref="E7:E8"/>
    <mergeCell ref="F7:F8"/>
    <mergeCell ref="E6:F6"/>
    <mergeCell ref="G6:H6"/>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E63:E65"/>
    <mergeCell ref="F63:F65"/>
    <mergeCell ref="G63:G65"/>
    <mergeCell ref="H60:H62"/>
    <mergeCell ref="I60:I62"/>
    <mergeCell ref="J60:J62"/>
    <mergeCell ref="A60:A62"/>
    <mergeCell ref="B60:B62"/>
    <mergeCell ref="C60:C62"/>
    <mergeCell ref="D60:D62"/>
    <mergeCell ref="E60:E62"/>
    <mergeCell ref="F60:F62"/>
    <mergeCell ref="G60:G62"/>
    <mergeCell ref="H57:H59"/>
    <mergeCell ref="I57:I59"/>
    <mergeCell ref="J57:J59"/>
    <mergeCell ref="A57:A59"/>
    <mergeCell ref="B57:B59"/>
    <mergeCell ref="C57:C59"/>
    <mergeCell ref="D57:D59"/>
    <mergeCell ref="E57:E59"/>
    <mergeCell ref="F57:F59"/>
    <mergeCell ref="G57:G59"/>
    <mergeCell ref="H54:H56"/>
    <mergeCell ref="I54:I56"/>
    <mergeCell ref="J54:J56"/>
    <mergeCell ref="A54:A56"/>
    <mergeCell ref="B54:B56"/>
    <mergeCell ref="C54:C56"/>
    <mergeCell ref="D54:D56"/>
    <mergeCell ref="E54:E56"/>
    <mergeCell ref="F54:F56"/>
    <mergeCell ref="G54:G56"/>
    <mergeCell ref="H30:H32"/>
    <mergeCell ref="I30:I32"/>
    <mergeCell ref="J30:J32"/>
    <mergeCell ref="A30:A32"/>
    <mergeCell ref="B30:B32"/>
    <mergeCell ref="C30:C32"/>
    <mergeCell ref="D30:D32"/>
    <mergeCell ref="E30:E32"/>
    <mergeCell ref="F30:F32"/>
    <mergeCell ref="G30:G32"/>
    <mergeCell ref="H27:H29"/>
    <mergeCell ref="I27:I29"/>
    <mergeCell ref="J27:J29"/>
    <mergeCell ref="A27:A29"/>
    <mergeCell ref="B27:B29"/>
    <mergeCell ref="C27:C29"/>
    <mergeCell ref="D27:D29"/>
    <mergeCell ref="E27:E29"/>
    <mergeCell ref="F27:F29"/>
    <mergeCell ref="G27:G29"/>
    <mergeCell ref="H24:H26"/>
    <mergeCell ref="I24:I26"/>
    <mergeCell ref="J24:J26"/>
    <mergeCell ref="A24:A26"/>
    <mergeCell ref="B24:B26"/>
    <mergeCell ref="C24:C26"/>
    <mergeCell ref="D24:D26"/>
    <mergeCell ref="E24:E26"/>
    <mergeCell ref="F24:F26"/>
    <mergeCell ref="G24:G26"/>
    <mergeCell ref="H21:H23"/>
    <mergeCell ref="I21:I23"/>
    <mergeCell ref="J21:J23"/>
    <mergeCell ref="A21:A23"/>
    <mergeCell ref="B21:B23"/>
    <mergeCell ref="C21:C23"/>
    <mergeCell ref="D21:D23"/>
    <mergeCell ref="E21:E23"/>
    <mergeCell ref="F21:F23"/>
    <mergeCell ref="G21:G23"/>
    <mergeCell ref="H18:H20"/>
    <mergeCell ref="I18:I20"/>
    <mergeCell ref="J18:J20"/>
    <mergeCell ref="A18:A20"/>
    <mergeCell ref="B18:B20"/>
    <mergeCell ref="C18:C20"/>
    <mergeCell ref="D18:D20"/>
    <mergeCell ref="E18:E20"/>
    <mergeCell ref="F18:F20"/>
    <mergeCell ref="G18:G20"/>
    <mergeCell ref="H15:H17"/>
    <mergeCell ref="I15:I17"/>
    <mergeCell ref="J15:J17"/>
    <mergeCell ref="A15:A17"/>
    <mergeCell ref="B15:B17"/>
    <mergeCell ref="C15:C17"/>
    <mergeCell ref="D15:D17"/>
    <mergeCell ref="E15:E17"/>
    <mergeCell ref="F15:F17"/>
    <mergeCell ref="G15:G17"/>
    <mergeCell ref="H12:H14"/>
    <mergeCell ref="I12:I14"/>
    <mergeCell ref="J12:J14"/>
    <mergeCell ref="A12:A14"/>
    <mergeCell ref="B12:B14"/>
    <mergeCell ref="C12:C14"/>
    <mergeCell ref="D12:D14"/>
    <mergeCell ref="E12:E14"/>
    <mergeCell ref="F12:F14"/>
    <mergeCell ref="G12:G14"/>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juan pablo pulido torres</cp:lastModifiedBy>
  <dcterms:created xsi:type="dcterms:W3CDTF">2021-10-27T17:44:21Z</dcterms:created>
  <dcterms:modified xsi:type="dcterms:W3CDTF">2025-01-09T19:32:51Z</dcterms:modified>
</cp:coreProperties>
</file>